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0\4Q 2020\"/>
    </mc:Choice>
  </mc:AlternateContent>
  <bookViews>
    <workbookView xWindow="-30" yWindow="-30" windowWidth="14520" windowHeight="11760" tabRatio="864"/>
  </bookViews>
  <sheets>
    <sheet name="Table 1" sheetId="38" r:id="rId1"/>
    <sheet name="Table 2" sheetId="37" r:id="rId2"/>
    <sheet name="Table 3" sheetId="36" r:id="rId3"/>
    <sheet name="Table 4" sheetId="35" r:id="rId4"/>
    <sheet name="Table 5" sheetId="34" r:id="rId5"/>
    <sheet name="Table 6" sheetId="3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11'!$A$1:$F$39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62913"/>
</workbook>
</file>

<file path=xl/calcChain.xml><?xml version="1.0" encoding="utf-8"?>
<calcChain xmlns="http://schemas.openxmlformats.org/spreadsheetml/2006/main">
  <c r="C31" i="35" l="1"/>
  <c r="B31" i="35"/>
  <c r="C25" i="35"/>
  <c r="B25" i="35"/>
  <c r="C31" i="34"/>
  <c r="B31" i="34"/>
  <c r="C25" i="34"/>
  <c r="B25" i="34"/>
  <c r="C31" i="33"/>
  <c r="B31" i="33"/>
  <c r="C25" i="33"/>
  <c r="B25" i="33"/>
  <c r="C25" i="30" l="1"/>
  <c r="B25" i="30"/>
  <c r="C31" i="30"/>
  <c r="B31" i="30"/>
  <c r="C31" i="31"/>
  <c r="B31" i="31"/>
  <c r="C25" i="31"/>
  <c r="B25" i="31"/>
  <c r="C31" i="32"/>
  <c r="B31" i="32"/>
  <c r="C25" i="32"/>
  <c r="B25" i="32"/>
  <c r="G13" i="38" l="1"/>
  <c r="G12" i="38"/>
  <c r="G11" i="38"/>
  <c r="G10" i="38"/>
  <c r="G9" i="38"/>
  <c r="G8" i="38"/>
  <c r="G7" i="38"/>
  <c r="G6" i="38"/>
  <c r="G5" i="38"/>
  <c r="G13" i="37"/>
  <c r="G12" i="37"/>
  <c r="G11" i="37"/>
  <c r="G10" i="37"/>
  <c r="G9" i="37"/>
  <c r="G8" i="37"/>
  <c r="G7" i="37"/>
  <c r="G6" i="37"/>
  <c r="G5" i="37"/>
  <c r="G13" i="36"/>
  <c r="G12" i="36"/>
  <c r="G11" i="36"/>
  <c r="G10" i="36"/>
  <c r="G9" i="36"/>
  <c r="G8" i="36"/>
  <c r="G7" i="36"/>
  <c r="G6" i="36"/>
  <c r="G5" i="36"/>
  <c r="E30" i="35"/>
  <c r="D30" i="35"/>
  <c r="D29" i="35"/>
  <c r="E28" i="35"/>
  <c r="D28" i="35"/>
  <c r="E27" i="35"/>
  <c r="D27" i="35"/>
  <c r="E26" i="35"/>
  <c r="D26" i="35"/>
  <c r="E24" i="35"/>
  <c r="D24" i="35"/>
  <c r="D22" i="35"/>
  <c r="F21" i="35"/>
  <c r="E21" i="35"/>
  <c r="D21" i="35"/>
  <c r="E20" i="35"/>
  <c r="D20" i="35"/>
  <c r="F19" i="35"/>
  <c r="E19" i="35"/>
  <c r="D19" i="35"/>
  <c r="E18" i="35"/>
  <c r="D18" i="35"/>
  <c r="F17" i="35"/>
  <c r="E17" i="35"/>
  <c r="D17" i="35"/>
  <c r="E16" i="35"/>
  <c r="D16" i="35"/>
  <c r="F15" i="35"/>
  <c r="E15" i="35"/>
  <c r="D15" i="35"/>
  <c r="E14" i="35"/>
  <c r="D14" i="35"/>
  <c r="F11" i="35"/>
  <c r="E11" i="35"/>
  <c r="D11" i="35"/>
  <c r="F10" i="35"/>
  <c r="E10" i="35"/>
  <c r="D10" i="35"/>
  <c r="F9" i="35"/>
  <c r="E9" i="35"/>
  <c r="D9" i="35"/>
  <c r="F8" i="35"/>
  <c r="E8" i="35"/>
  <c r="D8" i="35"/>
  <c r="F7" i="35"/>
  <c r="E7" i="35"/>
  <c r="D7" i="35"/>
  <c r="F6" i="35"/>
  <c r="E6" i="35"/>
  <c r="D6" i="35"/>
  <c r="E30" i="34"/>
  <c r="D30" i="34"/>
  <c r="D29" i="34"/>
  <c r="E28" i="34"/>
  <c r="D28" i="34"/>
  <c r="E27" i="34"/>
  <c r="D27" i="34"/>
  <c r="E26" i="34"/>
  <c r="D26" i="34"/>
  <c r="E24" i="34"/>
  <c r="D24" i="34"/>
  <c r="D22" i="34"/>
  <c r="F21" i="34"/>
  <c r="E21" i="34"/>
  <c r="D21" i="34"/>
  <c r="E20" i="34"/>
  <c r="D20" i="34"/>
  <c r="F19" i="34"/>
  <c r="E19" i="34"/>
  <c r="D19" i="34"/>
  <c r="E18" i="34"/>
  <c r="D18" i="34"/>
  <c r="F17" i="34"/>
  <c r="E17" i="34"/>
  <c r="D17" i="34"/>
  <c r="E16" i="34"/>
  <c r="D16" i="34"/>
  <c r="F15" i="34"/>
  <c r="E15" i="34"/>
  <c r="D15" i="34"/>
  <c r="E14" i="34"/>
  <c r="D14" i="34"/>
  <c r="F11" i="34"/>
  <c r="E11" i="34"/>
  <c r="D11" i="34"/>
  <c r="F10" i="34"/>
  <c r="E10" i="34"/>
  <c r="D10" i="34"/>
  <c r="F9" i="34"/>
  <c r="E9" i="34"/>
  <c r="D9" i="34"/>
  <c r="F8" i="34"/>
  <c r="E8" i="34"/>
  <c r="D8" i="34"/>
  <c r="F7" i="34"/>
  <c r="E7" i="34"/>
  <c r="D7" i="34"/>
  <c r="F6" i="34"/>
  <c r="E6" i="34"/>
  <c r="D6" i="34"/>
  <c r="E30" i="33"/>
  <c r="D30" i="33"/>
  <c r="D29" i="33"/>
  <c r="E28" i="33"/>
  <c r="D28" i="33"/>
  <c r="E27" i="33"/>
  <c r="D27" i="33"/>
  <c r="E26" i="33"/>
  <c r="D26" i="33"/>
  <c r="E24" i="33"/>
  <c r="D24" i="33"/>
  <c r="E22" i="33"/>
  <c r="D22" i="33"/>
  <c r="F21" i="33"/>
  <c r="E21" i="33"/>
  <c r="D21" i="33"/>
  <c r="F20" i="33"/>
  <c r="E20" i="33"/>
  <c r="D20" i="33"/>
  <c r="F19" i="33"/>
  <c r="E19" i="33"/>
  <c r="D19" i="33"/>
  <c r="F18" i="33"/>
  <c r="E18" i="33"/>
  <c r="D18" i="33"/>
  <c r="F17" i="33"/>
  <c r="E17" i="33"/>
  <c r="D17" i="33"/>
  <c r="F16" i="33"/>
  <c r="E16" i="33"/>
  <c r="D16" i="33"/>
  <c r="F15" i="33"/>
  <c r="E15" i="33"/>
  <c r="D15" i="33"/>
  <c r="F14" i="33"/>
  <c r="E14" i="33"/>
  <c r="D14" i="33"/>
  <c r="D12" i="33"/>
  <c r="F11" i="33"/>
  <c r="E11" i="33"/>
  <c r="D11" i="33"/>
  <c r="E10" i="33"/>
  <c r="D10" i="33"/>
  <c r="F9" i="33"/>
  <c r="E9" i="33"/>
  <c r="D9" i="33"/>
  <c r="E8" i="33"/>
  <c r="D8" i="33"/>
  <c r="F7" i="33"/>
  <c r="E7" i="33"/>
  <c r="D7" i="33"/>
  <c r="E6" i="33"/>
  <c r="D6" i="33"/>
  <c r="F22" i="33" l="1"/>
  <c r="F12" i="34"/>
  <c r="F12" i="35"/>
  <c r="D31" i="35"/>
  <c r="D12" i="35"/>
  <c r="E22" i="35"/>
  <c r="E12" i="35"/>
  <c r="F14" i="35"/>
  <c r="F16" i="35"/>
  <c r="F18" i="35"/>
  <c r="F20" i="35"/>
  <c r="D25" i="35"/>
  <c r="D31" i="34"/>
  <c r="D12" i="34"/>
  <c r="E22" i="34"/>
  <c r="E12" i="34"/>
  <c r="F14" i="34"/>
  <c r="F16" i="34"/>
  <c r="F18" i="34"/>
  <c r="F20" i="34"/>
  <c r="D25" i="34"/>
  <c r="E12" i="33"/>
  <c r="D25" i="33"/>
  <c r="D31" i="33"/>
  <c r="F6" i="33"/>
  <c r="F8" i="33"/>
  <c r="F10" i="33"/>
  <c r="F22" i="35" l="1"/>
  <c r="F22" i="34"/>
  <c r="F12" i="33"/>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G5" i="27"/>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<sst xmlns="http://schemas.openxmlformats.org/spreadsheetml/2006/main" count="425" uniqueCount="83">
  <si>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</si>
  <si>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</si>
  <si>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</si>
  <si>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</si>
  <si>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</si>
  <si>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</si>
  <si>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</si>
  <si>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</si>
  <si>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</si>
  <si>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</si>
  <si>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</si>
  <si>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</si>
  <si>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</si>
  <si>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</si>
  <si>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</si>
  <si>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</si>
  <si>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</si>
  <si>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</si>
  <si>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</si>
  <si>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</si>
  <si>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</si>
  <si>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</si>
  <si>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</si>
  <si>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</si>
  <si>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</si>
  <si>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</si>
  <si>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</si>
  <si>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</si>
  <si>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</si>
  <si>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</si>
  <si>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</si>
  <si>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</si>
  <si>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</si>
  <si>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</si>
  <si>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</si>
  <si>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</si>
  <si>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</si>
  <si>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</si>
  <si>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</si>
  <si>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</si>
  <si>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</si>
  <si>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</si>
  <si>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</si>
  <si>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</si>
  <si>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</si>
  <si>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</si>
  <si>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</si>
  <si>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</si>
  <si>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</si>
  <si>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4Q                 2019</t>
  </si>
  <si>
    <t>2019-2020 % Change</t>
  </si>
  <si>
    <t>1Q                 2020</t>
  </si>
  <si>
    <t>2Q                 2020</t>
  </si>
  <si>
    <t>3Q                 2020</t>
  </si>
  <si>
    <r>
      <t>Table 7.</t>
    </r>
    <r>
      <rPr>
        <b/>
        <sz val="10"/>
        <color rgb="FF00B050"/>
        <rFont val="Arial"/>
        <family val="2"/>
      </rPr>
      <t xml:space="preserve"> </t>
    </r>
    <r>
      <rPr>
        <b/>
        <sz val="10"/>
        <color theme="1"/>
        <rFont val="Arial"/>
        <family val="2"/>
      </rPr>
      <t>Quarterly U.S. Scheduled Service Passenger Airlines Financial Reports</t>
    </r>
  </si>
  <si>
    <t>4Q                 2020</t>
  </si>
  <si>
    <t>Dollar Change          4Q2019-4Q2020</t>
  </si>
  <si>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</si>
  <si>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</si>
  <si>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</si>
  <si>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4Q 2019</t>
  </si>
  <si>
    <t>4Q 2020</t>
  </si>
  <si>
    <t>% of 4Q 2020 Revenue or Expense Total</t>
  </si>
  <si>
    <t>Table 11. Domestic Quarterly U.S. Scheduled Passenger Airlines Revenue, Expenses and Profits</t>
  </si>
  <si>
    <t>Table 6. Jan-Dec U.S. Scheduled International Passenger Airlines Revenue, Expenses and Profits</t>
  </si>
  <si>
    <t>Jan-Dec 2019</t>
  </si>
  <si>
    <t>Source: Bureau of Transportation Statistics, Form 41; Schedules P1.2 http://www.transtats.bts.gov/Fields.asp?Table_ID=295 and P6 http://www.transtats.bts.gov/Fields.asp?Table_ID=291</t>
  </si>
  <si>
    <t>Table 5. Jan-Dec U.S. Scheduled Domestic Passenger Airlines Revenue, Expenses and Profits</t>
  </si>
  <si>
    <t>Table 4. Jan-Dec U.S. Scheduled Passenger Airlines Revenue, Expenses and Profits</t>
  </si>
  <si>
    <t>Table 3. International Annual U.S. Scheduled Service Passenger Airlines Financial Reports</t>
  </si>
  <si>
    <t>(Millions of dollars)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</si>
  <si>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</si>
  <si>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Table 2. Domestic Annual U.S. Scheduled Service Passenger Airlines Financial Reports</t>
  </si>
  <si>
    <t>Table 1. Annual U.S. Scheduled Service Passenger Airlines Financial Reports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</si>
  <si>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</si>
  <si>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Reports from 18 airlines in 2020</t>
  </si>
  <si>
    <t>Dollar Change           ($ in Millions)         2019-2020</t>
  </si>
  <si>
    <t>Jan-Dec 2020</t>
  </si>
  <si>
    <t>% of YTD 2020 Revenue or Expense Total</t>
  </si>
  <si>
    <t>Reports from 23 airlines in 4Q 2020</t>
  </si>
  <si>
    <t>Reports from 18 airlines in 4Q 2020</t>
  </si>
  <si>
    <t>Reports from 23 airlines in 2020</t>
  </si>
  <si>
    <t>Table 12. International Quarterly U.S. Scheduled Passenger Airlines Revenue, Expenses and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</si>
</sst>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88">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0" fontId="8" fillId="0" borderId="1" xfId="1" applyBorder="1"/>
    <xf numFmtId="165" fontId="8" fillId="0" borderId="0" xfId="1" applyNumberFormat="1"/>
    <xf numFmtId="165" fontId="7" fillId="0" borderId="1" xfId="1" applyNumberFormat="1" applyFont="1" applyBorder="1"/>
    <xf numFmtId="165" fontId="10" fillId="0" borderId="1" xfId="3" applyNumberFormat="1" applyBorder="1"/>
    <xf numFmtId="4" fontId="10" fillId="0" borderId="1" xfId="3" applyNumberFormat="1" applyBorder="1"/>
    <xf numFmtId="165" fontId="10" fillId="0" borderId="2" xfId="3" applyNumberFormat="1" applyBorder="1"/>
    <xf numFmtId="4" fontId="10" fillId="0" borderId="2" xfId="3" applyNumberFormat="1" applyBorder="1"/>
    <xf numFmtId="165" fontId="9" fillId="0" borderId="2" xfId="3" applyNumberFormat="1" applyFont="1" applyBorder="1"/>
    <xf numFmtId="4" fontId="9" fillId="0" borderId="2" xfId="3" applyNumberFormat="1" applyFont="1" applyBorder="1"/>
    <xf numFmtId="167" fontId="0" fillId="0" borderId="0" xfId="5" applyNumberFormat="1" applyFont="1"/>
    <xf numFmtId="165" fontId="10" fillId="0" borderId="0" xfId="3" applyNumberFormat="1" applyFont="1"/>
    <xf numFmtId="4" fontId="10" fillId="0" borderId="0" xfId="3" applyNumberFormat="1" applyFont="1"/>
    <xf numFmtId="165" fontId="10" fillId="0" borderId="0" xfId="9" applyNumberFormat="1" applyFont="1"/>
    <xf numFmtId="0" fontId="10" fillId="0" borderId="1" xfId="9" applyFont="1" applyBorder="1"/>
    <xf numFmtId="0" fontId="9" fillId="0" borderId="1" xfId="9" applyFont="1" applyBorder="1" applyAlignment="1">
      <alignment horizontal="center" wrapText="1"/>
    </xf>
    <xf numFmtId="0" fontId="9" fillId="0" borderId="0" xfId="9" applyFont="1" applyAlignment="1">
      <alignment vertical="center"/>
    </xf>
    <xf numFmtId="3" fontId="10" fillId="0" borderId="0" xfId="9" applyNumberFormat="1" applyFont="1"/>
    <xf numFmtId="0" fontId="9" fillId="0" borderId="1" xfId="9" applyFont="1" applyBorder="1" applyAlignment="1">
      <alignment vertical="center"/>
    </xf>
    <xf numFmtId="3" fontId="10" fillId="0" borderId="1" xfId="9" applyNumberFormat="1" applyFont="1" applyBorder="1"/>
    <xf numFmtId="0" fontId="9" fillId="0" borderId="0" xfId="9" applyFont="1" applyAlignment="1"/>
    <xf numFmtId="0" fontId="9" fillId="0" borderId="0" xfId="9" applyFont="1" applyAlignment="1">
      <alignment vertical="center"/>
    </xf>
    <xf numFmtId="0" fontId="10" fillId="0" borderId="2" xfId="9" applyFont="1" applyBorder="1"/>
    <xf numFmtId="0" fontId="10" fillId="0" borderId="0" xfId="9" applyFont="1" applyBorder="1"/>
    <xf numFmtId="0" fontId="10" fillId="0" borderId="0" xfId="9" applyFont="1" applyAlignment="1">
      <alignment wrapText="1"/>
    </xf>
    <xf numFmtId="0" fontId="8" fillId="0" borderId="0" xfId="1" applyFont="1" applyAlignment="1">
      <alignment wrapText="1"/>
    </xf>
    <xf numFmtId="0" fontId="8" fillId="0" borderId="0" xfId="1" applyAlignment="1">
      <alignment wrapText="1"/>
    </xf>
    <xf numFmtId="0" fontId="7" fillId="0" borderId="0" xfId="1" applyFont="1" applyAlignment="1">
      <alignment wrapText="1"/>
    </xf>
    <xf numFmtId="0" fontId="7" fillId="0" borderId="0" xfId="1" applyFont="1"/>
    <xf numFmtId="0" fontId="7" fillId="0" borderId="0" xfId="1" applyFont="1" applyBorder="1"/>
    <xf numFmtId="0" fontId="10" fillId="0" borderId="2" xfId="3" applyFont="1" applyFill="1" applyBorder="1" applyAlignment="1">
      <alignment wrapText="1"/>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3" fontId="8" fillId="0" borderId="0" xfId="1" applyNumberFormat="1"/>
  </cellXfs>
  <cellStyles count="10">
    <cellStyle name="Normal" xfId="0" builtinId="0"/>
    <cellStyle name="Normal 2" xfId="1"/>
    <cellStyle name="Normal 3" xfId="2"/>
    <cellStyle name="Normal 3 2" xfId="4"/>
    <cellStyle name="Normal 3 2 2" xfId="7"/>
    <cellStyle name="Normal 3 2 2 2" xfId="9"/>
    <cellStyle name="Normal 3 3" xfId="8"/>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Normal="100" workbookViewId="0">
      <selection activeCell="Q18" sqref="Q18"/>
    </sheetView>
  </sheetViews>
  <sheetFormatPr defaultColWidth="9.28515625" defaultRowHeight="12.75" x14ac:dyDescent="0.2"/>
  <cols>
    <col min="1" max="1" width="27.5703125" style="24" bestFit="1" customWidth="1"/>
    <col min="2" max="6" width="9.28515625" style="24"/>
    <col min="7" max="7" width="18.28515625" style="24" customWidth="1"/>
    <col min="8" max="16384" width="9.28515625" style="24"/>
  </cols>
  <sheetData>
    <row r="1" spans="1:10" x14ac:dyDescent="0.2">
      <c r="A1" s="64" t="s">
        <v>73</v>
      </c>
      <c r="B1" s="64"/>
      <c r="C1" s="64"/>
      <c r="D1" s="64"/>
      <c r="E1" s="64"/>
      <c r="F1" s="64"/>
      <c r="G1" s="64"/>
    </row>
    <row r="2" spans="1:10" x14ac:dyDescent="0.2">
      <c r="A2" s="65" t="s">
        <v>81</v>
      </c>
      <c r="B2" s="65"/>
      <c r="C2" s="65"/>
      <c r="D2" s="65"/>
      <c r="E2" s="65"/>
      <c r="F2" s="65"/>
      <c r="G2" s="65"/>
    </row>
    <row r="3" spans="1:10" x14ac:dyDescent="0.2">
      <c r="A3" s="65" t="s">
        <v>70</v>
      </c>
      <c r="B3" s="65"/>
      <c r="C3" s="65"/>
      <c r="D3" s="65"/>
      <c r="E3" s="65"/>
      <c r="F3" s="65"/>
      <c r="G3" s="65"/>
    </row>
    <row r="4" spans="1:10" ht="38.25" x14ac:dyDescent="0.2">
      <c r="A4" s="58"/>
      <c r="B4" s="59">
        <v>2016</v>
      </c>
      <c r="C4" s="59">
        <v>2017</v>
      </c>
      <c r="D4" s="59">
        <v>2018</v>
      </c>
      <c r="E4" s="59">
        <v>2019</v>
      </c>
      <c r="F4" s="59">
        <v>2020</v>
      </c>
      <c r="G4" s="59" t="s">
        <v>76</v>
      </c>
    </row>
    <row r="5" spans="1:10" x14ac:dyDescent="0.2">
      <c r="A5" s="60" t="s">
        <v>0</v>
      </c>
      <c r="B5" s="61">
        <v>14046.5</v>
      </c>
      <c r="C5" s="61">
        <v>15294.7</v>
      </c>
      <c r="D5" s="61">
        <v>11774.6</v>
      </c>
      <c r="E5" s="61">
        <v>14738.2</v>
      </c>
      <c r="F5" s="61">
        <v>-35042.9</v>
      </c>
      <c r="G5" s="61">
        <f>(F5-E5)</f>
        <v>-49781.100000000006</v>
      </c>
      <c r="I5" s="54"/>
      <c r="J5" s="54"/>
    </row>
    <row r="6" spans="1:10" x14ac:dyDescent="0.2">
      <c r="A6" s="60" t="s">
        <v>1</v>
      </c>
      <c r="B6" s="61">
        <v>25366</v>
      </c>
      <c r="C6" s="61">
        <v>21443.8</v>
      </c>
      <c r="D6" s="61">
        <v>17645.900000000001</v>
      </c>
      <c r="E6" s="61">
        <v>20745.599999999999</v>
      </c>
      <c r="F6" s="61">
        <v>-46488.5</v>
      </c>
      <c r="G6" s="61">
        <f t="shared" ref="G6:G13" si="0">(F6-E6)</f>
        <v>-67234.100000000006</v>
      </c>
    </row>
    <row r="7" spans="1:10" x14ac:dyDescent="0.2">
      <c r="A7" s="60" t="s">
        <v>5</v>
      </c>
      <c r="B7" s="61">
        <v>169157.8</v>
      </c>
      <c r="C7" s="61">
        <v>175337.3</v>
      </c>
      <c r="D7" s="61">
        <v>187473.7</v>
      </c>
      <c r="E7" s="61">
        <v>196478.2</v>
      </c>
      <c r="F7" s="61">
        <v>77297.2</v>
      </c>
      <c r="G7" s="61">
        <f t="shared" si="0"/>
        <v>-119181.00000000001</v>
      </c>
    </row>
    <row r="8" spans="1:10" x14ac:dyDescent="0.2">
      <c r="A8" s="60" t="s">
        <v>6</v>
      </c>
      <c r="B8" s="61">
        <v>125916.4</v>
      </c>
      <c r="C8" s="61">
        <v>130490.5</v>
      </c>
      <c r="D8" s="61">
        <v>138982.39999999999</v>
      </c>
      <c r="E8" s="61">
        <v>145436.70000000001</v>
      </c>
      <c r="F8" s="61">
        <v>49887</v>
      </c>
      <c r="G8" s="61">
        <f t="shared" si="0"/>
        <v>-95549.700000000012</v>
      </c>
    </row>
    <row r="9" spans="1:10" x14ac:dyDescent="0.2">
      <c r="A9" s="60" t="s">
        <v>7</v>
      </c>
      <c r="B9" s="61">
        <v>4320.6000000000004</v>
      </c>
      <c r="C9" s="61">
        <v>4576.3999999999996</v>
      </c>
      <c r="D9" s="61">
        <v>5072.3</v>
      </c>
      <c r="E9" s="61">
        <v>5801</v>
      </c>
      <c r="F9" s="61">
        <v>2841.6</v>
      </c>
      <c r="G9" s="61">
        <f t="shared" si="0"/>
        <v>-2959.4</v>
      </c>
      <c r="I9" s="54"/>
    </row>
    <row r="10" spans="1:10" x14ac:dyDescent="0.2">
      <c r="A10" s="60" t="s">
        <v>8</v>
      </c>
      <c r="B10" s="61">
        <v>2905.7</v>
      </c>
      <c r="C10" s="61">
        <v>2856.3</v>
      </c>
      <c r="D10" s="61">
        <v>2857.6</v>
      </c>
      <c r="E10" s="61">
        <v>2886.1</v>
      </c>
      <c r="F10" s="61">
        <v>898.4</v>
      </c>
      <c r="G10" s="61">
        <f t="shared" si="0"/>
        <v>-1987.6999999999998</v>
      </c>
    </row>
    <row r="11" spans="1:10" x14ac:dyDescent="0.2">
      <c r="A11" s="60" t="s">
        <v>3</v>
      </c>
      <c r="B11" s="61">
        <v>143791.79999999999</v>
      </c>
      <c r="C11" s="61">
        <v>153893.4</v>
      </c>
      <c r="D11" s="61">
        <v>169827.9</v>
      </c>
      <c r="E11" s="61">
        <v>175732.6</v>
      </c>
      <c r="F11" s="61">
        <v>123785.8</v>
      </c>
      <c r="G11" s="61">
        <f t="shared" si="0"/>
        <v>-51946.8</v>
      </c>
    </row>
    <row r="12" spans="1:10" x14ac:dyDescent="0.2">
      <c r="A12" s="60" t="s">
        <v>9</v>
      </c>
      <c r="B12" s="61">
        <v>22549.200000000001</v>
      </c>
      <c r="C12" s="61">
        <v>26241.3</v>
      </c>
      <c r="D12" s="61">
        <v>34459.9</v>
      </c>
      <c r="E12" s="61">
        <v>32814.199999999997</v>
      </c>
      <c r="F12" s="61">
        <v>12149.2</v>
      </c>
      <c r="G12" s="61">
        <f t="shared" si="0"/>
        <v>-20664.999999999996</v>
      </c>
    </row>
    <row r="13" spans="1:10" x14ac:dyDescent="0.2">
      <c r="A13" s="62" t="s">
        <v>10</v>
      </c>
      <c r="B13" s="63">
        <v>49948</v>
      </c>
      <c r="C13" s="63">
        <v>53555.8</v>
      </c>
      <c r="D13" s="63">
        <v>56103.6</v>
      </c>
      <c r="E13" s="63">
        <v>60459.8</v>
      </c>
      <c r="F13" s="63">
        <v>49105.7</v>
      </c>
      <c r="G13" s="63">
        <f t="shared" si="0"/>
        <v>-11354.100000000006</v>
      </c>
    </row>
    <row r="14" spans="1:10" ht="25.5" customHeight="1" x14ac:dyDescent="0.2">
      <c r="A14" s="66" t="s">
        <v>4</v>
      </c>
      <c r="B14" s="66"/>
      <c r="C14" s="66"/>
      <c r="D14" s="66"/>
      <c r="E14" s="67"/>
      <c r="F14" s="67"/>
      <c r="G14" s="67"/>
    </row>
    <row r="15" spans="1:10" ht="105" customHeight="1" x14ac:dyDescent="0.2">
      <c r="A15" s="68" t="s">
        <v>74</v>
      </c>
      <c r="B15" s="68"/>
      <c r="C15" s="68"/>
      <c r="D15" s="68"/>
      <c r="E15" s="68"/>
      <c r="F15" s="68"/>
      <c r="G15" s="68"/>
    </row>
    <row r="18" spans="5:6" x14ac:dyDescent="0.2">
      <c r="F18" s="87"/>
    </row>
    <row r="20" spans="5:6" x14ac:dyDescent="0.2">
      <c r="E20" s="54"/>
      <c r="F20" s="5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M16" sqref="M16"/>
    </sheetView>
  </sheetViews>
  <sheetFormatPr defaultColWidth="9.28515625" defaultRowHeight="12.75" x14ac:dyDescent="0.2"/>
  <cols>
    <col min="1" max="1" width="27.5703125" style="24" bestFit="1" customWidth="1"/>
    <col min="2" max="4" width="9.28515625" style="24"/>
    <col min="5" max="5" width="10.7109375" style="24" bestFit="1" customWidth="1"/>
    <col min="6" max="6" width="10.7109375" style="24" customWidth="1"/>
    <col min="7" max="7" width="18.28515625" style="24" customWidth="1"/>
    <col min="8" max="16384" width="9.28515625" style="24"/>
  </cols>
  <sheetData>
    <row r="1" spans="1:7" x14ac:dyDescent="0.2">
      <c r="A1" s="64" t="s">
        <v>72</v>
      </c>
      <c r="B1" s="64"/>
      <c r="C1" s="64"/>
      <c r="D1" s="64"/>
      <c r="E1" s="64"/>
      <c r="F1" s="64"/>
      <c r="G1" s="64"/>
    </row>
    <row r="2" spans="1:7" x14ac:dyDescent="0.2">
      <c r="A2" s="65" t="s">
        <v>81</v>
      </c>
      <c r="B2" s="65"/>
      <c r="C2" s="65"/>
      <c r="D2" s="65"/>
      <c r="E2" s="65"/>
      <c r="F2" s="65"/>
      <c r="G2" s="65"/>
    </row>
    <row r="3" spans="1:7" x14ac:dyDescent="0.2">
      <c r="A3" s="65" t="s">
        <v>70</v>
      </c>
      <c r="B3" s="65"/>
      <c r="C3" s="65"/>
      <c r="D3" s="65"/>
      <c r="E3" s="65"/>
      <c r="F3" s="65"/>
      <c r="G3" s="65"/>
    </row>
    <row r="4" spans="1:7" ht="38.25" x14ac:dyDescent="0.2">
      <c r="A4" s="58"/>
      <c r="B4" s="59">
        <v>2016</v>
      </c>
      <c r="C4" s="59">
        <v>2017</v>
      </c>
      <c r="D4" s="59">
        <v>2018</v>
      </c>
      <c r="E4" s="59">
        <v>2019</v>
      </c>
      <c r="F4" s="59">
        <v>2020</v>
      </c>
      <c r="G4" s="59" t="s">
        <v>76</v>
      </c>
    </row>
    <row r="5" spans="1:7" x14ac:dyDescent="0.2">
      <c r="A5" s="60" t="s">
        <v>0</v>
      </c>
      <c r="B5" s="61">
        <v>10264.200000000001</v>
      </c>
      <c r="C5" s="61">
        <v>13193.5</v>
      </c>
      <c r="D5" s="61">
        <v>8552.7999999999993</v>
      </c>
      <c r="E5" s="61">
        <v>10971.1</v>
      </c>
      <c r="F5" s="61">
        <v>-28209.200000000001</v>
      </c>
      <c r="G5" s="61">
        <f>(F5-E5)</f>
        <v>-39180.300000000003</v>
      </c>
    </row>
    <row r="6" spans="1:7" x14ac:dyDescent="0.2">
      <c r="A6" s="60" t="s">
        <v>1</v>
      </c>
      <c r="B6" s="61">
        <v>19899.2</v>
      </c>
      <c r="C6" s="61">
        <v>17833.8</v>
      </c>
      <c r="D6" s="61">
        <v>13213.9</v>
      </c>
      <c r="E6" s="61">
        <v>15791.7</v>
      </c>
      <c r="F6" s="61">
        <v>-39660.199999999997</v>
      </c>
      <c r="G6" s="61">
        <f t="shared" ref="G6:G13" si="0">(F6-E6)</f>
        <v>-55451.899999999994</v>
      </c>
    </row>
    <row r="7" spans="1:7" x14ac:dyDescent="0.2">
      <c r="A7" s="60" t="s">
        <v>5</v>
      </c>
      <c r="B7" s="61">
        <v>126738.7</v>
      </c>
      <c r="C7" s="61">
        <v>132737</v>
      </c>
      <c r="D7" s="61">
        <v>140611.79999999999</v>
      </c>
      <c r="E7" s="61">
        <v>148717.29999999999</v>
      </c>
      <c r="F7" s="61">
        <v>62424.5</v>
      </c>
      <c r="G7" s="61">
        <f t="shared" si="0"/>
        <v>-86292.799999999988</v>
      </c>
    </row>
    <row r="8" spans="1:7" x14ac:dyDescent="0.2">
      <c r="A8" s="60" t="s">
        <v>6</v>
      </c>
      <c r="B8" s="61">
        <v>91906</v>
      </c>
      <c r="C8" s="61">
        <v>95111.6</v>
      </c>
      <c r="D8" s="61">
        <v>100435.7</v>
      </c>
      <c r="E8" s="61">
        <v>105940.8</v>
      </c>
      <c r="F8" s="61">
        <v>39898.1</v>
      </c>
      <c r="G8" s="61">
        <f t="shared" si="0"/>
        <v>-66042.700000000012</v>
      </c>
    </row>
    <row r="9" spans="1:7" x14ac:dyDescent="0.2">
      <c r="A9" s="60" t="s">
        <v>7</v>
      </c>
      <c r="B9" s="61">
        <v>3445.1</v>
      </c>
      <c r="C9" s="61">
        <v>3611.1</v>
      </c>
      <c r="D9" s="61">
        <v>3807.4</v>
      </c>
      <c r="E9" s="61">
        <v>4479.3</v>
      </c>
      <c r="F9" s="61">
        <v>2332.1</v>
      </c>
      <c r="G9" s="61">
        <f t="shared" si="0"/>
        <v>-2147.2000000000003</v>
      </c>
    </row>
    <row r="10" spans="1:7" x14ac:dyDescent="0.2">
      <c r="A10" s="60" t="s">
        <v>8</v>
      </c>
      <c r="B10" s="61">
        <v>1880.1</v>
      </c>
      <c r="C10" s="61">
        <v>1875.3</v>
      </c>
      <c r="D10" s="61">
        <v>1993.4</v>
      </c>
      <c r="E10" s="61">
        <v>2064.4</v>
      </c>
      <c r="F10" s="61">
        <v>682.3</v>
      </c>
      <c r="G10" s="61">
        <f t="shared" si="0"/>
        <v>-1382.1000000000001</v>
      </c>
    </row>
    <row r="11" spans="1:7" x14ac:dyDescent="0.2">
      <c r="A11" s="60" t="s">
        <v>3</v>
      </c>
      <c r="B11" s="61">
        <v>106839.5</v>
      </c>
      <c r="C11" s="61">
        <v>114903.2</v>
      </c>
      <c r="D11" s="61">
        <v>127397.9</v>
      </c>
      <c r="E11" s="61">
        <v>132925.6</v>
      </c>
      <c r="F11" s="61">
        <v>102084.8</v>
      </c>
      <c r="G11" s="61">
        <f t="shared" si="0"/>
        <v>-30840.800000000003</v>
      </c>
    </row>
    <row r="12" spans="1:7" x14ac:dyDescent="0.2">
      <c r="A12" s="60" t="s">
        <v>9</v>
      </c>
      <c r="B12" s="61">
        <v>15386.6</v>
      </c>
      <c r="C12" s="61">
        <v>17798.099999999999</v>
      </c>
      <c r="D12" s="61">
        <v>23395.5</v>
      </c>
      <c r="E12" s="61">
        <v>22416.2</v>
      </c>
      <c r="F12" s="61">
        <v>8950.4</v>
      </c>
      <c r="G12" s="61">
        <f t="shared" si="0"/>
        <v>-13465.800000000001</v>
      </c>
    </row>
    <row r="13" spans="1:7" x14ac:dyDescent="0.2">
      <c r="A13" s="62" t="s">
        <v>10</v>
      </c>
      <c r="B13" s="63">
        <v>36215.300000000003</v>
      </c>
      <c r="C13" s="63">
        <v>38969.599999999999</v>
      </c>
      <c r="D13" s="63">
        <v>41086.5</v>
      </c>
      <c r="E13" s="63">
        <v>44727.8</v>
      </c>
      <c r="F13" s="63">
        <v>39755.1</v>
      </c>
      <c r="G13" s="63">
        <f t="shared" si="0"/>
        <v>-4972.7000000000044</v>
      </c>
    </row>
    <row r="14" spans="1:7" ht="25.5" customHeight="1" x14ac:dyDescent="0.2">
      <c r="A14" s="66" t="s">
        <v>4</v>
      </c>
      <c r="B14" s="66"/>
      <c r="C14" s="66"/>
      <c r="D14" s="66"/>
      <c r="E14" s="67"/>
      <c r="F14" s="67"/>
      <c r="G14" s="67"/>
    </row>
    <row r="15" spans="1:7" ht="101.1" customHeight="1" x14ac:dyDescent="0.2">
      <c r="A15" s="68" t="s">
        <v>71</v>
      </c>
      <c r="B15" s="68"/>
      <c r="C15" s="68"/>
      <c r="D15" s="68"/>
      <c r="E15" s="68"/>
      <c r="F15" s="68"/>
      <c r="G15" s="6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L24" sqref="L24"/>
    </sheetView>
  </sheetViews>
  <sheetFormatPr defaultColWidth="9.28515625" defaultRowHeight="12.75" x14ac:dyDescent="0.2"/>
  <cols>
    <col min="1" max="1" width="27.5703125" style="24" bestFit="1" customWidth="1"/>
    <col min="2" max="6" width="9.28515625" style="24"/>
    <col min="7" max="7" width="18.28515625" style="24" customWidth="1"/>
    <col min="8" max="16384" width="9.28515625" style="24"/>
  </cols>
  <sheetData>
    <row r="1" spans="1:7" x14ac:dyDescent="0.2">
      <c r="A1" s="64" t="s">
        <v>69</v>
      </c>
      <c r="B1" s="64"/>
      <c r="C1" s="64"/>
      <c r="D1" s="64"/>
      <c r="E1" s="64"/>
      <c r="F1" s="64"/>
      <c r="G1" s="64"/>
    </row>
    <row r="2" spans="1:7" x14ac:dyDescent="0.2">
      <c r="A2" s="65" t="s">
        <v>75</v>
      </c>
      <c r="B2" s="65"/>
      <c r="C2" s="65"/>
      <c r="D2" s="65"/>
      <c r="E2" s="65"/>
      <c r="F2" s="65"/>
      <c r="G2" s="65"/>
    </row>
    <row r="3" spans="1:7" x14ac:dyDescent="0.2">
      <c r="A3" s="65" t="s">
        <v>70</v>
      </c>
      <c r="B3" s="65"/>
      <c r="C3" s="65"/>
      <c r="D3" s="65"/>
      <c r="E3" s="65"/>
      <c r="F3" s="65"/>
      <c r="G3" s="65"/>
    </row>
    <row r="4" spans="1:7" ht="38.25" x14ac:dyDescent="0.2">
      <c r="A4" s="58"/>
      <c r="B4" s="59">
        <v>2016</v>
      </c>
      <c r="C4" s="59">
        <v>2017</v>
      </c>
      <c r="D4" s="59">
        <v>2018</v>
      </c>
      <c r="E4" s="59">
        <v>2019</v>
      </c>
      <c r="F4" s="59">
        <v>2020</v>
      </c>
      <c r="G4" s="59" t="s">
        <v>76</v>
      </c>
    </row>
    <row r="5" spans="1:7" x14ac:dyDescent="0.2">
      <c r="A5" s="60" t="s">
        <v>0</v>
      </c>
      <c r="B5" s="61">
        <v>3782.4</v>
      </c>
      <c r="C5" s="61">
        <v>2101.1999999999998</v>
      </c>
      <c r="D5" s="61">
        <v>3222</v>
      </c>
      <c r="E5" s="61">
        <v>3767.1</v>
      </c>
      <c r="F5" s="61">
        <v>-6833.7</v>
      </c>
      <c r="G5" s="61">
        <f>(F5-E5)</f>
        <v>-10600.8</v>
      </c>
    </row>
    <row r="6" spans="1:7" x14ac:dyDescent="0.2">
      <c r="A6" s="60" t="s">
        <v>1</v>
      </c>
      <c r="B6" s="61">
        <v>5466.8</v>
      </c>
      <c r="C6" s="61">
        <v>3610</v>
      </c>
      <c r="D6" s="61">
        <v>4432</v>
      </c>
      <c r="E6" s="61">
        <v>4953.8999999999996</v>
      </c>
      <c r="F6" s="61">
        <v>-6828.3</v>
      </c>
      <c r="G6" s="61">
        <f t="shared" ref="G6:G13" si="0">(F6-E6)</f>
        <v>-11782.2</v>
      </c>
    </row>
    <row r="7" spans="1:7" x14ac:dyDescent="0.2">
      <c r="A7" s="60" t="s">
        <v>5</v>
      </c>
      <c r="B7" s="61">
        <v>42419.1</v>
      </c>
      <c r="C7" s="61">
        <v>42600.3</v>
      </c>
      <c r="D7" s="61">
        <v>46861.9</v>
      </c>
      <c r="E7" s="61">
        <v>47760.9</v>
      </c>
      <c r="F7" s="61">
        <v>14872.7</v>
      </c>
      <c r="G7" s="61">
        <f t="shared" si="0"/>
        <v>-32888.199999999997</v>
      </c>
    </row>
    <row r="8" spans="1:7" x14ac:dyDescent="0.2">
      <c r="A8" s="60" t="s">
        <v>6</v>
      </c>
      <c r="B8" s="61">
        <v>34010.400000000001</v>
      </c>
      <c r="C8" s="61">
        <v>35378.9</v>
      </c>
      <c r="D8" s="61">
        <v>38546.699999999997</v>
      </c>
      <c r="E8" s="61">
        <v>39495.9</v>
      </c>
      <c r="F8" s="61">
        <v>9988.9</v>
      </c>
      <c r="G8" s="61">
        <f t="shared" si="0"/>
        <v>-29507</v>
      </c>
    </row>
    <row r="9" spans="1:7" x14ac:dyDescent="0.2">
      <c r="A9" s="60" t="s">
        <v>7</v>
      </c>
      <c r="B9" s="61">
        <v>875.5</v>
      </c>
      <c r="C9" s="61">
        <v>965.2</v>
      </c>
      <c r="D9" s="61">
        <v>1264.9000000000001</v>
      </c>
      <c r="E9" s="61">
        <v>1321.7</v>
      </c>
      <c r="F9" s="61">
        <v>509.5</v>
      </c>
      <c r="G9" s="61">
        <f t="shared" si="0"/>
        <v>-812.2</v>
      </c>
    </row>
    <row r="10" spans="1:7" x14ac:dyDescent="0.2">
      <c r="A10" s="60" t="s">
        <v>8</v>
      </c>
      <c r="B10" s="61">
        <v>1025.5999999999999</v>
      </c>
      <c r="C10" s="61">
        <v>981</v>
      </c>
      <c r="D10" s="61">
        <v>864.2</v>
      </c>
      <c r="E10" s="61">
        <v>821.7</v>
      </c>
      <c r="F10" s="61">
        <v>216.1</v>
      </c>
      <c r="G10" s="61">
        <f t="shared" si="0"/>
        <v>-605.6</v>
      </c>
    </row>
    <row r="11" spans="1:7" x14ac:dyDescent="0.2">
      <c r="A11" s="60" t="s">
        <v>3</v>
      </c>
      <c r="B11" s="61">
        <v>36952.5</v>
      </c>
      <c r="C11" s="61">
        <v>38990.199999999997</v>
      </c>
      <c r="D11" s="61">
        <v>42429.9</v>
      </c>
      <c r="E11" s="61">
        <v>42807</v>
      </c>
      <c r="F11" s="61">
        <v>21701</v>
      </c>
      <c r="G11" s="61">
        <f t="shared" si="0"/>
        <v>-21106</v>
      </c>
    </row>
    <row r="12" spans="1:7" x14ac:dyDescent="0.2">
      <c r="A12" s="60" t="s">
        <v>9</v>
      </c>
      <c r="B12" s="61">
        <v>7162.6</v>
      </c>
      <c r="C12" s="61">
        <v>8443.2999999999993</v>
      </c>
      <c r="D12" s="61">
        <v>11064.4</v>
      </c>
      <c r="E12" s="61">
        <v>10398</v>
      </c>
      <c r="F12" s="61">
        <v>3198.8</v>
      </c>
      <c r="G12" s="61">
        <f t="shared" si="0"/>
        <v>-7199.2</v>
      </c>
    </row>
    <row r="13" spans="1:7" x14ac:dyDescent="0.2">
      <c r="A13" s="62" t="s">
        <v>10</v>
      </c>
      <c r="B13" s="63">
        <v>13732.7</v>
      </c>
      <c r="C13" s="63">
        <v>14586.2</v>
      </c>
      <c r="D13" s="63">
        <v>15017.1</v>
      </c>
      <c r="E13" s="63">
        <v>15732</v>
      </c>
      <c r="F13" s="63">
        <v>9350.6</v>
      </c>
      <c r="G13" s="63">
        <f t="shared" si="0"/>
        <v>-6381.4</v>
      </c>
    </row>
    <row r="14" spans="1:7" ht="25.5" customHeight="1" x14ac:dyDescent="0.2">
      <c r="A14" s="66" t="s">
        <v>4</v>
      </c>
      <c r="B14" s="66"/>
      <c r="C14" s="66"/>
      <c r="D14" s="66"/>
      <c r="E14" s="67"/>
      <c r="F14" s="67"/>
      <c r="G14" s="67"/>
    </row>
    <row r="15" spans="1:7" ht="105" customHeight="1" x14ac:dyDescent="0.2">
      <c r="A15" s="68" t="s">
        <v>71</v>
      </c>
      <c r="B15" s="68"/>
      <c r="C15" s="68"/>
      <c r="D15" s="68"/>
      <c r="E15" s="68"/>
      <c r="F15" s="68"/>
      <c r="G15" s="6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C26" sqref="C26"/>
    </sheetView>
  </sheetViews>
  <sheetFormatPr defaultColWidth="9.28515625" defaultRowHeight="12.75" x14ac:dyDescent="0.2"/>
  <cols>
    <col min="1" max="1" width="35" style="24" customWidth="1"/>
    <col min="2" max="3" width="9.28515625" style="24"/>
    <col min="4" max="4" width="9.5703125" style="24" customWidth="1"/>
    <col min="5" max="5" width="9.7109375" style="24" customWidth="1"/>
    <col min="6" max="6" width="11.28515625" style="24" customWidth="1"/>
    <col min="7" max="16384" width="9.28515625" style="24"/>
  </cols>
  <sheetData>
    <row r="1" spans="1:6" ht="25.5" customHeight="1" x14ac:dyDescent="0.2">
      <c r="A1" s="71" t="s">
        <v>68</v>
      </c>
      <c r="B1" s="71"/>
      <c r="C1" s="71"/>
      <c r="D1" s="71"/>
      <c r="E1" s="71"/>
      <c r="F1" s="71"/>
    </row>
    <row r="2" spans="1:6" x14ac:dyDescent="0.2">
      <c r="A2" s="72" t="s">
        <v>81</v>
      </c>
      <c r="B2" s="72"/>
      <c r="C2" s="72"/>
      <c r="D2" s="72"/>
      <c r="E2" s="72"/>
      <c r="F2" s="72"/>
    </row>
    <row r="3" spans="1:6" x14ac:dyDescent="0.2">
      <c r="A3" s="73" t="s">
        <v>29</v>
      </c>
      <c r="B3" s="73"/>
      <c r="C3" s="73"/>
      <c r="D3" s="73"/>
      <c r="E3" s="73"/>
      <c r="F3" s="73"/>
    </row>
    <row r="4" spans="1:6" ht="63.75" x14ac:dyDescent="0.2">
      <c r="A4" s="45"/>
      <c r="B4" s="9" t="s">
        <v>65</v>
      </c>
      <c r="C4" s="9" t="s">
        <v>77</v>
      </c>
      <c r="D4" s="8" t="s">
        <v>11</v>
      </c>
      <c r="E4" s="9" t="s">
        <v>50</v>
      </c>
      <c r="F4" s="9" t="s">
        <v>78</v>
      </c>
    </row>
    <row r="5" spans="1:6" ht="25.5" customHeight="1" x14ac:dyDescent="0.2">
      <c r="A5" s="4" t="s">
        <v>2</v>
      </c>
      <c r="B5" s="6"/>
      <c r="C5" s="6"/>
      <c r="D5" s="6"/>
      <c r="E5" s="6"/>
      <c r="F5" s="6"/>
    </row>
    <row r="6" spans="1:6" x14ac:dyDescent="0.2">
      <c r="A6" s="2" t="s">
        <v>32</v>
      </c>
      <c r="B6" s="46">
        <v>145436.70000000001</v>
      </c>
      <c r="C6" s="46">
        <v>49887</v>
      </c>
      <c r="D6" s="10">
        <f>(C6-B6)</f>
        <v>-95549.700000000012</v>
      </c>
      <c r="E6" s="18">
        <f>(C6-B6)/B6*100</f>
        <v>-65.698479132158525</v>
      </c>
      <c r="F6" s="18">
        <f>(C6/C12)*100</f>
        <v>64.539207112288679</v>
      </c>
    </row>
    <row r="7" spans="1:6" x14ac:dyDescent="0.2">
      <c r="A7" s="2" t="s">
        <v>12</v>
      </c>
      <c r="B7" s="46">
        <v>3196.3</v>
      </c>
      <c r="C7" s="46">
        <v>3412.3</v>
      </c>
      <c r="D7" s="10">
        <f t="shared" ref="D7:D12" si="0">(C7-B7)</f>
        <v>216</v>
      </c>
      <c r="E7" s="18">
        <f t="shared" ref="E7:E12" si="1">(C7-B7)/B7*100</f>
        <v>6.7578137221161958</v>
      </c>
      <c r="F7" s="18">
        <f>(C7/C12)*100</f>
        <v>4.4145195427518731</v>
      </c>
    </row>
    <row r="8" spans="1:6" x14ac:dyDescent="0.2">
      <c r="A8" s="2" t="s">
        <v>13</v>
      </c>
      <c r="B8" s="46">
        <v>5801</v>
      </c>
      <c r="C8" s="46">
        <v>2841.6</v>
      </c>
      <c r="D8" s="10">
        <f t="shared" si="0"/>
        <v>-2959.4</v>
      </c>
      <c r="E8" s="18">
        <f t="shared" si="1"/>
        <v>-51.015342182382348</v>
      </c>
      <c r="F8" s="18">
        <f>(C8/C12)*100</f>
        <v>3.6762004315809631</v>
      </c>
    </row>
    <row r="9" spans="1:6" x14ac:dyDescent="0.2">
      <c r="A9" s="2" t="s">
        <v>14</v>
      </c>
      <c r="B9" s="46">
        <v>2886.1</v>
      </c>
      <c r="C9" s="57">
        <v>898.4</v>
      </c>
      <c r="D9" s="10">
        <f t="shared" si="0"/>
        <v>-1987.6999999999998</v>
      </c>
      <c r="E9" s="18">
        <f t="shared" si="1"/>
        <v>-68.871487474446482</v>
      </c>
      <c r="F9" s="18">
        <f>(C9/C12)*100</f>
        <v>1.1622671972594092</v>
      </c>
    </row>
    <row r="10" spans="1:6" x14ac:dyDescent="0.2">
      <c r="A10" s="2" t="s">
        <v>26</v>
      </c>
      <c r="B10" s="46">
        <v>29382</v>
      </c>
      <c r="C10" s="46">
        <v>13896.6</v>
      </c>
      <c r="D10" s="10">
        <f t="shared" si="0"/>
        <v>-15485.4</v>
      </c>
      <c r="E10" s="18">
        <f t="shared" si="1"/>
        <v>-52.703696140494181</v>
      </c>
      <c r="F10" s="18">
        <f>(C10/C12)*100</f>
        <v>17.978141510947356</v>
      </c>
    </row>
    <row r="11" spans="1:6" x14ac:dyDescent="0.2">
      <c r="A11" s="2" t="s">
        <v>27</v>
      </c>
      <c r="B11" s="46">
        <v>9776.1</v>
      </c>
      <c r="C11" s="46">
        <v>6361.3</v>
      </c>
      <c r="D11" s="10">
        <f t="shared" si="0"/>
        <v>-3414.8</v>
      </c>
      <c r="E11" s="18">
        <f t="shared" si="1"/>
        <v>-34.930084594061029</v>
      </c>
      <c r="F11" s="18">
        <f>(C11/C12)*100</f>
        <v>8.2296642051717264</v>
      </c>
    </row>
    <row r="12" spans="1:6" x14ac:dyDescent="0.2">
      <c r="A12" s="7" t="s">
        <v>37</v>
      </c>
      <c r="B12" s="47">
        <v>196478.2</v>
      </c>
      <c r="C12" s="47">
        <v>77297.2</v>
      </c>
      <c r="D12" s="11">
        <f t="shared" si="0"/>
        <v>-119181.00000000001</v>
      </c>
      <c r="E12" s="19">
        <f t="shared" si="1"/>
        <v>-60.658637955763041</v>
      </c>
      <c r="F12" s="20">
        <f>SUM(F6:F11)</f>
        <v>100.00000000000001</v>
      </c>
    </row>
    <row r="13" spans="1:6" ht="25.5" customHeight="1" x14ac:dyDescent="0.2">
      <c r="A13" s="7" t="s">
        <v>15</v>
      </c>
      <c r="B13" s="5"/>
      <c r="C13" s="5"/>
      <c r="D13" s="13"/>
      <c r="E13" s="15"/>
      <c r="F13" s="14"/>
    </row>
    <row r="14" spans="1:6" x14ac:dyDescent="0.2">
      <c r="A14" s="2" t="s">
        <v>16</v>
      </c>
      <c r="B14" s="46">
        <v>32814.199999999997</v>
      </c>
      <c r="C14" s="46">
        <v>12149.2</v>
      </c>
      <c r="D14" s="10">
        <f>(C14-B14)</f>
        <v>-20664.999999999996</v>
      </c>
      <c r="E14" s="18">
        <f>(C14-B14)/B14*100</f>
        <v>-62.975784873621777</v>
      </c>
      <c r="F14" s="18">
        <f>(C14/C22)*100</f>
        <v>9.8146960313703193</v>
      </c>
    </row>
    <row r="15" spans="1:6" x14ac:dyDescent="0.2">
      <c r="A15" s="2" t="s">
        <v>17</v>
      </c>
      <c r="B15" s="46">
        <v>60459.8</v>
      </c>
      <c r="C15" s="46">
        <v>49105.7</v>
      </c>
      <c r="D15" s="10">
        <f t="shared" ref="D15:D22" si="2">(C15-B15)</f>
        <v>-11354.100000000006</v>
      </c>
      <c r="E15" s="18">
        <f t="shared" ref="E15:E22" si="3">(C15-B15)/B15*100</f>
        <v>-18.779585774349243</v>
      </c>
      <c r="F15" s="18">
        <f>(C15/C22)*100</f>
        <v>39.669897516516428</v>
      </c>
    </row>
    <row r="16" spans="1:6" x14ac:dyDescent="0.2">
      <c r="A16" s="2" t="s">
        <v>18</v>
      </c>
      <c r="B16" s="46">
        <v>9785.7000000000007</v>
      </c>
      <c r="C16" s="46">
        <v>9733.1</v>
      </c>
      <c r="D16" s="10">
        <f t="shared" si="2"/>
        <v>-52.600000000000364</v>
      </c>
      <c r="E16" s="18">
        <f t="shared" si="3"/>
        <v>-0.53751903287450431</v>
      </c>
      <c r="F16" s="18">
        <f>(C16/C22)*100</f>
        <v>7.8628566443000727</v>
      </c>
    </row>
    <row r="17" spans="1:9" x14ac:dyDescent="0.2">
      <c r="A17" s="2" t="s">
        <v>19</v>
      </c>
      <c r="B17" s="46">
        <v>10058.200000000001</v>
      </c>
      <c r="C17" s="46">
        <v>10251.1</v>
      </c>
      <c r="D17" s="10">
        <f t="shared" si="2"/>
        <v>192.89999999999964</v>
      </c>
      <c r="E17" s="18">
        <f t="shared" si="3"/>
        <v>1.9178381817820247</v>
      </c>
      <c r="F17" s="18">
        <f>(C17/C22)*100</f>
        <v>8.2813214439782268</v>
      </c>
    </row>
    <row r="18" spans="1:9" x14ac:dyDescent="0.2">
      <c r="A18" s="2" t="s">
        <v>20</v>
      </c>
      <c r="B18" s="46">
        <v>3339.9</v>
      </c>
      <c r="C18" s="46">
        <v>2106.6999999999998</v>
      </c>
      <c r="D18" s="10">
        <f t="shared" si="2"/>
        <v>-1233.2000000000003</v>
      </c>
      <c r="E18" s="18">
        <f t="shared" si="3"/>
        <v>-36.923261175484299</v>
      </c>
      <c r="F18" s="18">
        <f>(C18/C22)*100</f>
        <v>1.701891493208429</v>
      </c>
    </row>
    <row r="19" spans="1:9" x14ac:dyDescent="0.2">
      <c r="A19" s="2" t="s">
        <v>21</v>
      </c>
      <c r="B19" s="46">
        <v>2487.1999999999998</v>
      </c>
      <c r="C19" s="46">
        <v>1828.9</v>
      </c>
      <c r="D19" s="10">
        <f t="shared" si="2"/>
        <v>-658.29999999999973</v>
      </c>
      <c r="E19" s="18">
        <f t="shared" si="3"/>
        <v>-26.467513669990339</v>
      </c>
      <c r="F19" s="18">
        <f>(C19/C22)*100</f>
        <v>1.477471567821188</v>
      </c>
    </row>
    <row r="20" spans="1:9" x14ac:dyDescent="0.2">
      <c r="A20" s="2" t="s">
        <v>26</v>
      </c>
      <c r="B20" s="46">
        <v>22462.6</v>
      </c>
      <c r="C20" s="46">
        <v>14527</v>
      </c>
      <c r="D20" s="10">
        <f t="shared" si="2"/>
        <v>-7935.5999999999985</v>
      </c>
      <c r="E20" s="18">
        <f t="shared" si="3"/>
        <v>-35.328056413772224</v>
      </c>
      <c r="F20" s="18">
        <f>(C20/C22)*100</f>
        <v>11.735594874371696</v>
      </c>
    </row>
    <row r="21" spans="1:9" x14ac:dyDescent="0.2">
      <c r="A21" s="2" t="s">
        <v>38</v>
      </c>
      <c r="B21" s="46">
        <v>34325</v>
      </c>
      <c r="C21" s="46">
        <v>24084.1</v>
      </c>
      <c r="D21" s="10">
        <f t="shared" si="2"/>
        <v>-10240.900000000001</v>
      </c>
      <c r="E21" s="18">
        <f t="shared" si="3"/>
        <v>-29.835105608157324</v>
      </c>
      <c r="F21" s="18">
        <f>(C21/C22)*100</f>
        <v>19.45627042843363</v>
      </c>
    </row>
    <row r="22" spans="1:9" x14ac:dyDescent="0.2">
      <c r="A22" s="7" t="s">
        <v>22</v>
      </c>
      <c r="B22" s="47">
        <v>175732.6</v>
      </c>
      <c r="C22" s="47">
        <v>123785.8</v>
      </c>
      <c r="D22" s="11">
        <f t="shared" si="2"/>
        <v>-51946.8</v>
      </c>
      <c r="E22" s="19">
        <f t="shared" si="3"/>
        <v>-29.560138528650914</v>
      </c>
      <c r="F22" s="20">
        <f>SUM(F14:F21)</f>
        <v>99.999999999999986</v>
      </c>
    </row>
    <row r="23" spans="1:9" ht="25.5" customHeight="1" x14ac:dyDescent="0.2">
      <c r="A23" s="7" t="s">
        <v>25</v>
      </c>
      <c r="B23" s="5"/>
      <c r="C23" s="5"/>
      <c r="D23" s="13"/>
      <c r="E23" s="15"/>
      <c r="F23" s="14"/>
    </row>
    <row r="24" spans="1:9" x14ac:dyDescent="0.2">
      <c r="A24" s="1" t="s">
        <v>23</v>
      </c>
      <c r="B24" s="11">
        <v>20745.599999999999</v>
      </c>
      <c r="C24" s="11">
        <v>-46488.5</v>
      </c>
      <c r="D24" s="11">
        <f>(C24-B24)</f>
        <v>-67234.100000000006</v>
      </c>
      <c r="E24" s="19">
        <f>(C24-B24)/B24*100</f>
        <v>-324.08848141292617</v>
      </c>
      <c r="F24" s="17" t="s">
        <v>31</v>
      </c>
      <c r="H24" s="54"/>
      <c r="I24" s="54"/>
    </row>
    <row r="25" spans="1:9" x14ac:dyDescent="0.2">
      <c r="A25" s="1" t="s">
        <v>39</v>
      </c>
      <c r="B25" s="11">
        <f>(B24/B12)*100</f>
        <v>10.558728652847998</v>
      </c>
      <c r="C25" s="11">
        <f>(C24/C12)*100</f>
        <v>-60.142540738862472</v>
      </c>
      <c r="D25" s="11">
        <f t="shared" ref="D25:D31" si="4">(C25-B25)</f>
        <v>-70.701269391710468</v>
      </c>
      <c r="E25" s="17" t="s">
        <v>31</v>
      </c>
      <c r="F25" s="17" t="s">
        <v>31</v>
      </c>
      <c r="H25" s="54"/>
      <c r="I25" s="54"/>
    </row>
    <row r="26" spans="1:9" x14ac:dyDescent="0.2">
      <c r="A26" s="21" t="s">
        <v>40</v>
      </c>
      <c r="B26" s="10">
        <v>-1549.3</v>
      </c>
      <c r="C26" s="10">
        <v>1260.5</v>
      </c>
      <c r="D26" s="55">
        <f t="shared" si="4"/>
        <v>2809.8</v>
      </c>
      <c r="E26" s="56">
        <f t="shared" ref="E26:E30" si="5">(C26-B26)/B26*100</f>
        <v>-181.35932356548122</v>
      </c>
      <c r="F26" s="16" t="s">
        <v>31</v>
      </c>
    </row>
    <row r="27" spans="1:9" x14ac:dyDescent="0.2">
      <c r="A27" s="22" t="s">
        <v>24</v>
      </c>
      <c r="B27" s="11">
        <v>19196.3</v>
      </c>
      <c r="C27" s="11">
        <v>-45228</v>
      </c>
      <c r="D27" s="11">
        <f t="shared" si="4"/>
        <v>-64424.3</v>
      </c>
      <c r="E27" s="19">
        <f t="shared" si="5"/>
        <v>-335.60790360642414</v>
      </c>
      <c r="F27" s="17" t="s">
        <v>31</v>
      </c>
    </row>
    <row r="28" spans="1:9" x14ac:dyDescent="0.2">
      <c r="A28" s="21" t="s">
        <v>33</v>
      </c>
      <c r="B28" s="10">
        <v>-4458.1000000000004</v>
      </c>
      <c r="C28" s="10">
        <v>10185.1</v>
      </c>
      <c r="D28" s="55">
        <f t="shared" si="4"/>
        <v>14643.2</v>
      </c>
      <c r="E28" s="56">
        <f t="shared" si="5"/>
        <v>-328.46279805298224</v>
      </c>
      <c r="F28" s="16" t="s">
        <v>31</v>
      </c>
    </row>
    <row r="29" spans="1:9" x14ac:dyDescent="0.2">
      <c r="A29" s="21" t="s">
        <v>34</v>
      </c>
      <c r="B29" s="10">
        <v>0</v>
      </c>
      <c r="C29" s="10">
        <v>0</v>
      </c>
      <c r="D29" s="55">
        <f t="shared" si="4"/>
        <v>0</v>
      </c>
      <c r="E29" s="56">
        <v>0</v>
      </c>
      <c r="F29" s="16" t="s">
        <v>31</v>
      </c>
    </row>
    <row r="30" spans="1:9" x14ac:dyDescent="0.2">
      <c r="A30" s="1" t="s">
        <v>0</v>
      </c>
      <c r="B30" s="11">
        <v>14738.2</v>
      </c>
      <c r="C30" s="11">
        <v>-35042.9</v>
      </c>
      <c r="D30" s="11">
        <f t="shared" si="4"/>
        <v>-49781.100000000006</v>
      </c>
      <c r="E30" s="19">
        <f t="shared" si="5"/>
        <v>-337.76919840957515</v>
      </c>
      <c r="F30" s="17" t="s">
        <v>31</v>
      </c>
    </row>
    <row r="31" spans="1:9" x14ac:dyDescent="0.2">
      <c r="A31" s="7" t="s">
        <v>41</v>
      </c>
      <c r="B31" s="12">
        <f>(B30/B12)*100</f>
        <v>7.5011884270112406</v>
      </c>
      <c r="C31" s="12">
        <f>(C30/C12)*100</f>
        <v>-45.335277345104352</v>
      </c>
      <c r="D31" s="11">
        <f t="shared" si="4"/>
        <v>-52.836465772115595</v>
      </c>
      <c r="E31" s="17" t="s">
        <v>31</v>
      </c>
      <c r="F31" s="17" t="s">
        <v>31</v>
      </c>
    </row>
    <row r="32" spans="1:9" ht="51" customHeight="1" x14ac:dyDescent="0.2">
      <c r="A32" s="74" t="s">
        <v>66</v>
      </c>
      <c r="B32" s="74"/>
      <c r="C32" s="74"/>
      <c r="D32" s="74"/>
      <c r="E32" s="74"/>
      <c r="F32" s="74"/>
    </row>
    <row r="33" spans="1:6" ht="63.75" customHeight="1" x14ac:dyDescent="0.2">
      <c r="A33" s="69" t="s">
        <v>28</v>
      </c>
      <c r="B33" s="69"/>
      <c r="C33" s="69"/>
      <c r="D33" s="69"/>
      <c r="E33" s="69"/>
      <c r="F33" s="69"/>
    </row>
    <row r="34" spans="1:6" ht="51" customHeight="1" x14ac:dyDescent="0.2">
      <c r="A34" s="69" t="s">
        <v>30</v>
      </c>
      <c r="B34" s="69"/>
      <c r="C34" s="69"/>
      <c r="D34" s="69"/>
      <c r="E34" s="69"/>
      <c r="F34" s="69"/>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25.5" customHeight="1" x14ac:dyDescent="0.2">
      <c r="A39" s="69" t="s">
        <v>45</v>
      </c>
      <c r="B39" s="69"/>
      <c r="C39" s="69"/>
      <c r="D39" s="69"/>
      <c r="E39" s="69"/>
      <c r="F39" s="69"/>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A28" sqref="A28"/>
    </sheetView>
  </sheetViews>
  <sheetFormatPr defaultColWidth="9.28515625" defaultRowHeight="12.75" x14ac:dyDescent="0.2"/>
  <cols>
    <col min="1" max="1" width="35" style="24" customWidth="1"/>
    <col min="2" max="3" width="9.28515625" style="24"/>
    <col min="4" max="4" width="9.7109375" style="24" bestFit="1" customWidth="1"/>
    <col min="5" max="5" width="9.7109375" style="24" customWidth="1"/>
    <col min="6" max="6" width="11.28515625" style="24" customWidth="1"/>
    <col min="7" max="16384" width="9.28515625" style="24"/>
  </cols>
  <sheetData>
    <row r="1" spans="1:6" ht="25.5" customHeight="1" x14ac:dyDescent="0.2">
      <c r="A1" s="71" t="s">
        <v>67</v>
      </c>
      <c r="B1" s="71"/>
      <c r="C1" s="71"/>
      <c r="D1" s="71"/>
      <c r="E1" s="71"/>
      <c r="F1" s="71"/>
    </row>
    <row r="2" spans="1:6" x14ac:dyDescent="0.2">
      <c r="A2" s="72" t="s">
        <v>81</v>
      </c>
      <c r="B2" s="72"/>
      <c r="C2" s="72"/>
      <c r="D2" s="72"/>
      <c r="E2" s="72"/>
      <c r="F2" s="72"/>
    </row>
    <row r="3" spans="1:6" x14ac:dyDescent="0.2">
      <c r="A3" s="73" t="s">
        <v>29</v>
      </c>
      <c r="B3" s="73"/>
      <c r="C3" s="73"/>
      <c r="D3" s="73"/>
      <c r="E3" s="73"/>
      <c r="F3" s="73"/>
    </row>
    <row r="4" spans="1:6" ht="63.75" x14ac:dyDescent="0.2">
      <c r="A4" s="45"/>
      <c r="B4" s="9" t="s">
        <v>65</v>
      </c>
      <c r="C4" s="9" t="s">
        <v>77</v>
      </c>
      <c r="D4" s="8" t="s">
        <v>11</v>
      </c>
      <c r="E4" s="9" t="s">
        <v>50</v>
      </c>
      <c r="F4" s="9" t="s">
        <v>78</v>
      </c>
    </row>
    <row r="5" spans="1:6" ht="25.5" customHeight="1" x14ac:dyDescent="0.2">
      <c r="A5" s="4" t="s">
        <v>2</v>
      </c>
      <c r="B5" s="6"/>
      <c r="C5" s="6"/>
      <c r="D5" s="6"/>
      <c r="E5" s="6"/>
      <c r="F5" s="6"/>
    </row>
    <row r="6" spans="1:6" x14ac:dyDescent="0.2">
      <c r="A6" s="2" t="s">
        <v>32</v>
      </c>
      <c r="B6" s="46">
        <v>105940.8</v>
      </c>
      <c r="C6" s="46">
        <v>39898.1</v>
      </c>
      <c r="D6" s="10">
        <f>(C6-B6)</f>
        <v>-66042.700000000012</v>
      </c>
      <c r="E6" s="18">
        <f>(C6-B6)/B6*100</f>
        <v>-62.339249845196576</v>
      </c>
      <c r="F6" s="18">
        <f>(C6/C12)*100</f>
        <v>63.914168315324915</v>
      </c>
    </row>
    <row r="7" spans="1:6" x14ac:dyDescent="0.2">
      <c r="A7" s="2" t="s">
        <v>12</v>
      </c>
      <c r="B7" s="46">
        <v>984.4</v>
      </c>
      <c r="C7" s="46">
        <v>916.6</v>
      </c>
      <c r="D7" s="10">
        <f t="shared" ref="D7:D12" si="0">(C7-B7)</f>
        <v>-67.799999999999955</v>
      </c>
      <c r="E7" s="18">
        <f t="shared" ref="E7:E11" si="1">(C7-B7)/B7*100</f>
        <v>-6.8874441284030832</v>
      </c>
      <c r="F7" s="18">
        <f>(C7/C12)*100</f>
        <v>1.4683337471665772</v>
      </c>
    </row>
    <row r="8" spans="1:6" x14ac:dyDescent="0.2">
      <c r="A8" s="2" t="s">
        <v>13</v>
      </c>
      <c r="B8" s="46">
        <v>4479.3</v>
      </c>
      <c r="C8" s="46">
        <v>2332.1</v>
      </c>
      <c r="D8" s="10">
        <f t="shared" si="0"/>
        <v>-2147.2000000000003</v>
      </c>
      <c r="E8" s="18">
        <f t="shared" si="1"/>
        <v>-47.936061438171144</v>
      </c>
      <c r="F8" s="18">
        <f>(C8/C12)*100</f>
        <v>3.7358729345048816</v>
      </c>
    </row>
    <row r="9" spans="1:6" x14ac:dyDescent="0.2">
      <c r="A9" s="2" t="s">
        <v>14</v>
      </c>
      <c r="B9" s="46">
        <v>2064.4</v>
      </c>
      <c r="C9" s="46">
        <v>682.3</v>
      </c>
      <c r="D9" s="10">
        <f t="shared" si="0"/>
        <v>-1382.1000000000001</v>
      </c>
      <c r="E9" s="18">
        <f t="shared" si="1"/>
        <v>-66.949234644448751</v>
      </c>
      <c r="F9" s="18">
        <f>(C9/C12)*100</f>
        <v>1.0930003444160545</v>
      </c>
    </row>
    <row r="10" spans="1:6" x14ac:dyDescent="0.2">
      <c r="A10" s="2" t="s">
        <v>26</v>
      </c>
      <c r="B10" s="46">
        <v>27881</v>
      </c>
      <c r="C10" s="46">
        <v>13304.6</v>
      </c>
      <c r="D10" s="10">
        <f t="shared" si="0"/>
        <v>-14576.4</v>
      </c>
      <c r="E10" s="18">
        <f t="shared" si="1"/>
        <v>-52.280764678454858</v>
      </c>
      <c r="F10" s="18">
        <f>(C10/C12)*100</f>
        <v>21.313106232328654</v>
      </c>
    </row>
    <row r="11" spans="1:6" x14ac:dyDescent="0.2">
      <c r="A11" s="2" t="s">
        <v>27</v>
      </c>
      <c r="B11" s="46">
        <v>7367.4</v>
      </c>
      <c r="C11" s="46">
        <v>5290.8</v>
      </c>
      <c r="D11" s="10">
        <f t="shared" si="0"/>
        <v>-2076.5999999999995</v>
      </c>
      <c r="E11" s="18">
        <f t="shared" si="1"/>
        <v>-28.186334392051464</v>
      </c>
      <c r="F11" s="18">
        <f>(C11/C12)*100</f>
        <v>8.4755184262589207</v>
      </c>
    </row>
    <row r="12" spans="1:6" x14ac:dyDescent="0.2">
      <c r="A12" s="7" t="s">
        <v>37</v>
      </c>
      <c r="B12" s="47">
        <v>148717.29999999999</v>
      </c>
      <c r="C12" s="47">
        <v>62424.5</v>
      </c>
      <c r="D12" s="11">
        <f t="shared" si="0"/>
        <v>-86292.799999999988</v>
      </c>
      <c r="E12" s="19">
        <f>(C12-B12)/B12*100</f>
        <v>-58.024722073356628</v>
      </c>
      <c r="F12" s="20">
        <f>SUM(F6:F11)</f>
        <v>100</v>
      </c>
    </row>
    <row r="13" spans="1:6" ht="25.5" customHeight="1" x14ac:dyDescent="0.2">
      <c r="A13" s="7" t="s">
        <v>15</v>
      </c>
      <c r="B13" s="5"/>
      <c r="C13" s="5"/>
      <c r="D13" s="13"/>
      <c r="E13" s="15"/>
      <c r="F13" s="14"/>
    </row>
    <row r="14" spans="1:6" x14ac:dyDescent="0.2">
      <c r="A14" s="2" t="s">
        <v>16</v>
      </c>
      <c r="B14" s="46">
        <v>22416.2</v>
      </c>
      <c r="C14" s="46">
        <v>8950.4</v>
      </c>
      <c r="D14" s="10">
        <f>(C14-B14)</f>
        <v>-13465.800000000001</v>
      </c>
      <c r="E14" s="18">
        <f>(C14-B14)/B14*100</f>
        <v>-60.071733835351225</v>
      </c>
      <c r="F14" s="18">
        <f>(C14/C22)*100</f>
        <v>8.7676128081751639</v>
      </c>
    </row>
    <row r="15" spans="1:6" x14ac:dyDescent="0.2">
      <c r="A15" s="2" t="s">
        <v>17</v>
      </c>
      <c r="B15" s="46">
        <v>44727.8</v>
      </c>
      <c r="C15" s="46">
        <v>39755.1</v>
      </c>
      <c r="D15" s="10">
        <f t="shared" ref="D15:D22" si="2">(C15-B15)</f>
        <v>-4972.7000000000044</v>
      </c>
      <c r="E15" s="18">
        <f t="shared" ref="E15:E22" si="3">(C15-B15)/B15*100</f>
        <v>-11.117694141004037</v>
      </c>
      <c r="F15" s="18">
        <f>(C15/C22)*100</f>
        <v>38.943211917934889</v>
      </c>
    </row>
    <row r="16" spans="1:6" x14ac:dyDescent="0.2">
      <c r="A16" s="2" t="s">
        <v>18</v>
      </c>
      <c r="B16" s="46">
        <v>7720.3</v>
      </c>
      <c r="C16" s="46">
        <v>8386.1</v>
      </c>
      <c r="D16" s="10">
        <f t="shared" si="2"/>
        <v>665.80000000000018</v>
      </c>
      <c r="E16" s="18">
        <f t="shared" si="3"/>
        <v>8.6240172014040919</v>
      </c>
      <c r="F16" s="18">
        <f>(C16/C22)*100</f>
        <v>8.2148370766264911</v>
      </c>
    </row>
    <row r="17" spans="1:9" x14ac:dyDescent="0.2">
      <c r="A17" s="2" t="s">
        <v>19</v>
      </c>
      <c r="B17" s="46">
        <v>7195.2</v>
      </c>
      <c r="C17" s="46">
        <v>8284.6</v>
      </c>
      <c r="D17" s="10">
        <f t="shared" si="2"/>
        <v>1089.4000000000005</v>
      </c>
      <c r="E17" s="18">
        <f t="shared" si="3"/>
        <v>15.140649321770077</v>
      </c>
      <c r="F17" s="18">
        <f>(C17/C22)*100</f>
        <v>8.1154099337021766</v>
      </c>
    </row>
    <row r="18" spans="1:9" x14ac:dyDescent="0.2">
      <c r="A18" s="2" t="s">
        <v>20</v>
      </c>
      <c r="B18" s="46">
        <v>2548.4</v>
      </c>
      <c r="C18" s="46">
        <v>1737.2</v>
      </c>
      <c r="D18" s="10">
        <f t="shared" si="2"/>
        <v>-811.2</v>
      </c>
      <c r="E18" s="18">
        <f t="shared" si="3"/>
        <v>-31.831737560822475</v>
      </c>
      <c r="F18" s="18">
        <f>(C18/C22)*100</f>
        <v>1.7017224895381096</v>
      </c>
    </row>
    <row r="19" spans="1:9" x14ac:dyDescent="0.2">
      <c r="A19" s="2" t="s">
        <v>21</v>
      </c>
      <c r="B19" s="46">
        <v>1951.3</v>
      </c>
      <c r="C19" s="46">
        <v>1541.6</v>
      </c>
      <c r="D19" s="10">
        <f t="shared" si="2"/>
        <v>-409.70000000000005</v>
      </c>
      <c r="E19" s="18">
        <f t="shared" si="3"/>
        <v>-20.9962589043202</v>
      </c>
      <c r="F19" s="18">
        <f>(C19/C22)*100</f>
        <v>1.5101170791342098</v>
      </c>
    </row>
    <row r="20" spans="1:9" x14ac:dyDescent="0.2">
      <c r="A20" s="2" t="s">
        <v>26</v>
      </c>
      <c r="B20" s="46">
        <v>21766.799999999999</v>
      </c>
      <c r="C20" s="46">
        <v>14209.4</v>
      </c>
      <c r="D20" s="10">
        <f t="shared" si="2"/>
        <v>-7557.4</v>
      </c>
      <c r="E20" s="18">
        <f t="shared" si="3"/>
        <v>-34.719848576731536</v>
      </c>
      <c r="F20" s="18">
        <f>(C20/C22)*100</f>
        <v>13.919212262746264</v>
      </c>
    </row>
    <row r="21" spans="1:9" x14ac:dyDescent="0.2">
      <c r="A21" s="2" t="s">
        <v>38</v>
      </c>
      <c r="B21" s="46">
        <v>24599.599999999999</v>
      </c>
      <c r="C21" s="46">
        <v>19220.400000000001</v>
      </c>
      <c r="D21" s="10">
        <f t="shared" si="2"/>
        <v>-5379.1999999999971</v>
      </c>
      <c r="E21" s="18">
        <f t="shared" si="3"/>
        <v>-21.867022228003698</v>
      </c>
      <c r="F21" s="18">
        <f>(C21/C22)*100</f>
        <v>18.827876432142691</v>
      </c>
    </row>
    <row r="22" spans="1:9" x14ac:dyDescent="0.2">
      <c r="A22" s="7" t="s">
        <v>22</v>
      </c>
      <c r="B22" s="47">
        <v>132925.6</v>
      </c>
      <c r="C22" s="47">
        <v>102084.8</v>
      </c>
      <c r="D22" s="11">
        <f t="shared" si="2"/>
        <v>-30840.800000000003</v>
      </c>
      <c r="E22" s="19">
        <f t="shared" si="3"/>
        <v>-23.201550340942603</v>
      </c>
      <c r="F22" s="20">
        <f>SUM(F14:F21)</f>
        <v>100</v>
      </c>
    </row>
    <row r="23" spans="1:9" ht="25.5" customHeight="1" x14ac:dyDescent="0.2">
      <c r="A23" s="7" t="s">
        <v>25</v>
      </c>
      <c r="B23" s="5"/>
      <c r="C23" s="5"/>
      <c r="D23" s="13"/>
      <c r="E23" s="15"/>
      <c r="F23" s="14"/>
    </row>
    <row r="24" spans="1:9" x14ac:dyDescent="0.2">
      <c r="A24" s="1" t="s">
        <v>23</v>
      </c>
      <c r="B24" s="11">
        <v>15791.7</v>
      </c>
      <c r="C24" s="11">
        <v>-39660.199999999997</v>
      </c>
      <c r="D24" s="11">
        <f>(C24-B24)</f>
        <v>-55451.899999999994</v>
      </c>
      <c r="E24" s="19">
        <f>(C24-B24)/B24*100</f>
        <v>-351.14585510109737</v>
      </c>
      <c r="F24" s="17" t="s">
        <v>31</v>
      </c>
      <c r="H24" s="54"/>
      <c r="I24" s="54"/>
    </row>
    <row r="25" spans="1:9" x14ac:dyDescent="0.2">
      <c r="A25" s="1" t="s">
        <v>39</v>
      </c>
      <c r="B25" s="11">
        <f>(B24/B12)*100</f>
        <v>10.61860321563127</v>
      </c>
      <c r="C25" s="11">
        <f>(C24/C12)*100</f>
        <v>-63.533067946078859</v>
      </c>
      <c r="D25" s="11">
        <f t="shared" ref="D25:D31" si="4">(C25-B25)</f>
        <v>-74.151671161710127</v>
      </c>
      <c r="E25" s="17" t="s">
        <v>31</v>
      </c>
      <c r="F25" s="17" t="s">
        <v>31</v>
      </c>
      <c r="H25" s="54"/>
      <c r="I25" s="54"/>
    </row>
    <row r="26" spans="1:9" x14ac:dyDescent="0.2">
      <c r="A26" s="21" t="s">
        <v>40</v>
      </c>
      <c r="B26" s="10">
        <v>-1184.9000000000001</v>
      </c>
      <c r="C26" s="10">
        <v>2691.1</v>
      </c>
      <c r="D26" s="55">
        <f t="shared" si="4"/>
        <v>3876</v>
      </c>
      <c r="E26" s="56">
        <f t="shared" ref="E26:E30" si="5">(C26-B26)/B26*100</f>
        <v>-327.11621233859398</v>
      </c>
      <c r="F26" s="16" t="s">
        <v>31</v>
      </c>
    </row>
    <row r="27" spans="1:9" x14ac:dyDescent="0.2">
      <c r="A27" s="22" t="s">
        <v>24</v>
      </c>
      <c r="B27" s="11">
        <v>14606.8</v>
      </c>
      <c r="C27" s="11">
        <v>-36969.1</v>
      </c>
      <c r="D27" s="11">
        <f t="shared" si="4"/>
        <v>-51575.899999999994</v>
      </c>
      <c r="E27" s="19">
        <f t="shared" si="5"/>
        <v>-353.09513377331103</v>
      </c>
      <c r="F27" s="17" t="s">
        <v>31</v>
      </c>
    </row>
    <row r="28" spans="1:9" x14ac:dyDescent="0.2">
      <c r="A28" s="21" t="s">
        <v>33</v>
      </c>
      <c r="B28" s="10">
        <v>-3635.7</v>
      </c>
      <c r="C28" s="10">
        <v>8759.9</v>
      </c>
      <c r="D28" s="55">
        <f t="shared" si="4"/>
        <v>12395.599999999999</v>
      </c>
      <c r="E28" s="56">
        <f t="shared" si="5"/>
        <v>-340.94122177297351</v>
      </c>
      <c r="F28" s="16" t="s">
        <v>31</v>
      </c>
    </row>
    <row r="29" spans="1:9" x14ac:dyDescent="0.2">
      <c r="A29" s="21" t="s">
        <v>34</v>
      </c>
      <c r="B29" s="10">
        <v>0</v>
      </c>
      <c r="C29" s="10">
        <v>0</v>
      </c>
      <c r="D29" s="55">
        <f t="shared" si="4"/>
        <v>0</v>
      </c>
      <c r="E29" s="56">
        <v>0</v>
      </c>
      <c r="F29" s="16" t="s">
        <v>31</v>
      </c>
    </row>
    <row r="30" spans="1:9" x14ac:dyDescent="0.2">
      <c r="A30" s="1" t="s">
        <v>0</v>
      </c>
      <c r="B30" s="11">
        <v>10971.1</v>
      </c>
      <c r="C30" s="11">
        <v>-28209.200000000001</v>
      </c>
      <c r="D30" s="11">
        <f t="shared" si="4"/>
        <v>-39180.300000000003</v>
      </c>
      <c r="E30" s="19">
        <f t="shared" si="5"/>
        <v>-357.12280445898773</v>
      </c>
      <c r="F30" s="17" t="s">
        <v>31</v>
      </c>
    </row>
    <row r="31" spans="1:9" x14ac:dyDescent="0.2">
      <c r="A31" s="7" t="s">
        <v>41</v>
      </c>
      <c r="B31" s="12">
        <f>(B30/B12)*100</f>
        <v>7.3771511451593064</v>
      </c>
      <c r="C31" s="12">
        <f>(C30/C12)*100</f>
        <v>-45.189308684891351</v>
      </c>
      <c r="D31" s="11">
        <f t="shared" si="4"/>
        <v>-52.566459830050661</v>
      </c>
      <c r="E31" s="17" t="s">
        <v>31</v>
      </c>
      <c r="F31" s="17" t="s">
        <v>31</v>
      </c>
    </row>
    <row r="32" spans="1:9" ht="51" customHeight="1" x14ac:dyDescent="0.2">
      <c r="A32" s="74" t="s">
        <v>66</v>
      </c>
      <c r="B32" s="74"/>
      <c r="C32" s="74"/>
      <c r="D32" s="74"/>
      <c r="E32" s="74"/>
      <c r="F32" s="74"/>
    </row>
    <row r="33" spans="1:6" ht="63.75" customHeight="1" x14ac:dyDescent="0.2">
      <c r="A33" s="69" t="s">
        <v>28</v>
      </c>
      <c r="B33" s="69"/>
      <c r="C33" s="69"/>
      <c r="D33" s="69"/>
      <c r="E33" s="69"/>
      <c r="F33" s="69"/>
    </row>
    <row r="34" spans="1:6" ht="51" customHeight="1" x14ac:dyDescent="0.2">
      <c r="A34" s="69" t="s">
        <v>30</v>
      </c>
      <c r="B34" s="69"/>
      <c r="C34" s="69"/>
      <c r="D34" s="69"/>
      <c r="E34" s="69"/>
      <c r="F34" s="69"/>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25.5" customHeight="1" x14ac:dyDescent="0.2">
      <c r="A39" s="69" t="s">
        <v>45</v>
      </c>
      <c r="B39" s="69"/>
      <c r="C39" s="69"/>
      <c r="D39" s="69"/>
      <c r="E39" s="69"/>
      <c r="F39" s="69"/>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C25" sqref="C25"/>
    </sheetView>
  </sheetViews>
  <sheetFormatPr defaultColWidth="9.28515625" defaultRowHeight="12.75" x14ac:dyDescent="0.2"/>
  <cols>
    <col min="1" max="1" width="35" style="24" customWidth="1"/>
    <col min="2" max="4" width="9.28515625" style="24"/>
    <col min="5" max="5" width="9.7109375" style="24" customWidth="1"/>
    <col min="6" max="6" width="11.28515625" style="24" customWidth="1"/>
    <col min="7" max="16384" width="9.28515625" style="24"/>
  </cols>
  <sheetData>
    <row r="1" spans="1:6" ht="25.5" customHeight="1" x14ac:dyDescent="0.2">
      <c r="A1" s="71" t="s">
        <v>64</v>
      </c>
      <c r="B1" s="71"/>
      <c r="C1" s="71"/>
      <c r="D1" s="71"/>
      <c r="E1" s="71"/>
      <c r="F1" s="71"/>
    </row>
    <row r="2" spans="1:6" x14ac:dyDescent="0.2">
      <c r="A2" s="72" t="s">
        <v>75</v>
      </c>
      <c r="B2" s="72"/>
      <c r="C2" s="72"/>
      <c r="D2" s="72"/>
      <c r="E2" s="72"/>
      <c r="F2" s="72"/>
    </row>
    <row r="3" spans="1:6" x14ac:dyDescent="0.2">
      <c r="A3" s="73" t="s">
        <v>29</v>
      </c>
      <c r="B3" s="73"/>
      <c r="C3" s="73"/>
      <c r="D3" s="73"/>
      <c r="E3" s="73"/>
      <c r="F3" s="73"/>
    </row>
    <row r="4" spans="1:6" ht="63.75" x14ac:dyDescent="0.2">
      <c r="A4" s="45"/>
      <c r="B4" s="9" t="s">
        <v>65</v>
      </c>
      <c r="C4" s="9" t="s">
        <v>77</v>
      </c>
      <c r="D4" s="8" t="s">
        <v>11</v>
      </c>
      <c r="E4" s="9" t="s">
        <v>50</v>
      </c>
      <c r="F4" s="9" t="s">
        <v>78</v>
      </c>
    </row>
    <row r="5" spans="1:6" ht="25.5" customHeight="1" x14ac:dyDescent="0.2">
      <c r="A5" s="4" t="s">
        <v>2</v>
      </c>
      <c r="B5" s="6"/>
      <c r="C5" s="6"/>
      <c r="D5" s="6"/>
      <c r="E5" s="6"/>
      <c r="F5" s="6"/>
    </row>
    <row r="6" spans="1:6" x14ac:dyDescent="0.2">
      <c r="A6" s="2" t="s">
        <v>32</v>
      </c>
      <c r="B6" s="46">
        <v>39495.9</v>
      </c>
      <c r="C6" s="46">
        <v>9988.9</v>
      </c>
      <c r="D6" s="10">
        <f>(C6-B6)</f>
        <v>-29507</v>
      </c>
      <c r="E6" s="18">
        <f>(C6-B6)/B6*100</f>
        <v>-74.709020429968675</v>
      </c>
      <c r="F6" s="18">
        <f>(C6/C12)*100</f>
        <v>67.162653721247651</v>
      </c>
    </row>
    <row r="7" spans="1:6" x14ac:dyDescent="0.2">
      <c r="A7" s="2" t="s">
        <v>12</v>
      </c>
      <c r="B7" s="46">
        <v>2211.9</v>
      </c>
      <c r="C7" s="46">
        <v>2495.6999999999998</v>
      </c>
      <c r="D7" s="10">
        <f t="shared" ref="D7:D31" si="0">(C7-B7)</f>
        <v>283.79999999999973</v>
      </c>
      <c r="E7" s="18">
        <f t="shared" ref="E7:E30" si="1">(C7-B7)/B7*100</f>
        <v>12.830598128305967</v>
      </c>
      <c r="F7" s="18">
        <f>(C7/C12)*100</f>
        <v>16.780409744027647</v>
      </c>
    </row>
    <row r="8" spans="1:6" x14ac:dyDescent="0.2">
      <c r="A8" s="2" t="s">
        <v>13</v>
      </c>
      <c r="B8" s="46">
        <v>1321.7</v>
      </c>
      <c r="C8" s="46">
        <v>509.5</v>
      </c>
      <c r="D8" s="10">
        <f t="shared" si="0"/>
        <v>-812.2</v>
      </c>
      <c r="E8" s="18">
        <f t="shared" si="1"/>
        <v>-61.451161383067266</v>
      </c>
      <c r="F8" s="18">
        <f>(C8/C12)*100</f>
        <v>3.4257397782514269</v>
      </c>
    </row>
    <row r="9" spans="1:6" x14ac:dyDescent="0.2">
      <c r="A9" s="2" t="s">
        <v>14</v>
      </c>
      <c r="B9" s="46">
        <v>821.7</v>
      </c>
      <c r="C9" s="46">
        <v>216.1</v>
      </c>
      <c r="D9" s="10">
        <f t="shared" si="0"/>
        <v>-605.6</v>
      </c>
      <c r="E9" s="18">
        <f t="shared" si="1"/>
        <v>-73.700864062309847</v>
      </c>
      <c r="F9" s="18">
        <f>(C9/C12)*100</f>
        <v>1.4529977744457965</v>
      </c>
    </row>
    <row r="10" spans="1:6" x14ac:dyDescent="0.2">
      <c r="A10" s="2" t="s">
        <v>26</v>
      </c>
      <c r="B10" s="46">
        <v>1501</v>
      </c>
      <c r="C10" s="46">
        <v>592</v>
      </c>
      <c r="D10" s="10">
        <f t="shared" si="0"/>
        <v>-909</v>
      </c>
      <c r="E10" s="18">
        <f t="shared" si="1"/>
        <v>-60.559626915389742</v>
      </c>
      <c r="F10" s="18">
        <f>(C10/C12)*100</f>
        <v>3.9804473969084291</v>
      </c>
    </row>
    <row r="11" spans="1:6" x14ac:dyDescent="0.2">
      <c r="A11" s="2" t="s">
        <v>27</v>
      </c>
      <c r="B11" s="46">
        <v>2408.6999999999998</v>
      </c>
      <c r="C11" s="46">
        <v>1070.5</v>
      </c>
      <c r="D11" s="10">
        <f t="shared" si="0"/>
        <v>-1338.1999999999998</v>
      </c>
      <c r="E11" s="18">
        <f t="shared" si="1"/>
        <v>-55.556939427907167</v>
      </c>
      <c r="F11" s="18">
        <f>(C11/C12)*100</f>
        <v>7.1977515851190432</v>
      </c>
    </row>
    <row r="12" spans="1:6" x14ac:dyDescent="0.2">
      <c r="A12" s="7" t="s">
        <v>37</v>
      </c>
      <c r="B12" s="47">
        <v>47760.9</v>
      </c>
      <c r="C12" s="47">
        <v>14872.7</v>
      </c>
      <c r="D12" s="48">
        <f t="shared" si="0"/>
        <v>-32888.199999999997</v>
      </c>
      <c r="E12" s="49">
        <f t="shared" si="1"/>
        <v>-68.860092669945487</v>
      </c>
      <c r="F12" s="20">
        <f>SUM(F6:F11)</f>
        <v>100</v>
      </c>
    </row>
    <row r="13" spans="1:6" ht="25.5" customHeight="1" x14ac:dyDescent="0.2">
      <c r="A13" s="7" t="s">
        <v>15</v>
      </c>
      <c r="B13" s="5"/>
      <c r="C13" s="5"/>
      <c r="D13" s="10"/>
      <c r="E13" s="18"/>
      <c r="F13" s="14"/>
    </row>
    <row r="14" spans="1:6" x14ac:dyDescent="0.2">
      <c r="A14" s="2" t="s">
        <v>16</v>
      </c>
      <c r="B14" s="46">
        <v>10398</v>
      </c>
      <c r="C14" s="46">
        <v>3198.8</v>
      </c>
      <c r="D14" s="50">
        <f t="shared" si="0"/>
        <v>-7199.2</v>
      </c>
      <c r="E14" s="51">
        <f t="shared" si="1"/>
        <v>-69.236391613771872</v>
      </c>
      <c r="F14" s="18">
        <f>(C14/C22)*100</f>
        <v>14.740334546795077</v>
      </c>
    </row>
    <row r="15" spans="1:6" x14ac:dyDescent="0.2">
      <c r="A15" s="2" t="s">
        <v>17</v>
      </c>
      <c r="B15" s="46">
        <v>15732</v>
      </c>
      <c r="C15" s="46">
        <v>9350.6</v>
      </c>
      <c r="D15" s="10">
        <f t="shared" si="0"/>
        <v>-6381.4</v>
      </c>
      <c r="E15" s="18">
        <f t="shared" si="1"/>
        <v>-40.563183320620389</v>
      </c>
      <c r="F15" s="18">
        <f>(C15/C22)*100</f>
        <v>43.088336942998019</v>
      </c>
    </row>
    <row r="16" spans="1:6" x14ac:dyDescent="0.2">
      <c r="A16" s="2" t="s">
        <v>18</v>
      </c>
      <c r="B16" s="46">
        <v>2065.4</v>
      </c>
      <c r="C16" s="46">
        <v>1347</v>
      </c>
      <c r="D16" s="10">
        <f t="shared" si="0"/>
        <v>-718.40000000000009</v>
      </c>
      <c r="E16" s="18">
        <f t="shared" si="1"/>
        <v>-34.782608695652179</v>
      </c>
      <c r="F16" s="18">
        <f>(C16/C22)*100</f>
        <v>6.2070872310031797</v>
      </c>
    </row>
    <row r="17" spans="1:9" x14ac:dyDescent="0.2">
      <c r="A17" s="2" t="s">
        <v>19</v>
      </c>
      <c r="B17" s="46">
        <v>2863</v>
      </c>
      <c r="C17" s="46">
        <v>1966.5</v>
      </c>
      <c r="D17" s="10">
        <f t="shared" si="0"/>
        <v>-896.5</v>
      </c>
      <c r="E17" s="18">
        <f t="shared" si="1"/>
        <v>-31.313307719175693</v>
      </c>
      <c r="F17" s="18">
        <f>(C17/C22)*100</f>
        <v>9.0617943873554214</v>
      </c>
    </row>
    <row r="18" spans="1:9" x14ac:dyDescent="0.2">
      <c r="A18" s="2" t="s">
        <v>20</v>
      </c>
      <c r="B18" s="46">
        <v>791.5</v>
      </c>
      <c r="C18" s="46">
        <v>369.5</v>
      </c>
      <c r="D18" s="10">
        <f t="shared" si="0"/>
        <v>-422</v>
      </c>
      <c r="E18" s="18">
        <f t="shared" si="1"/>
        <v>-53.31648768161719</v>
      </c>
      <c r="F18" s="18">
        <f>(C18/C22)*100</f>
        <v>1.7026865121422974</v>
      </c>
    </row>
    <row r="19" spans="1:9" x14ac:dyDescent="0.2">
      <c r="A19" s="2" t="s">
        <v>21</v>
      </c>
      <c r="B19" s="46">
        <v>535.9</v>
      </c>
      <c r="C19" s="46">
        <v>287.3</v>
      </c>
      <c r="D19" s="10">
        <f t="shared" si="0"/>
        <v>-248.59999999999997</v>
      </c>
      <c r="E19" s="18">
        <f t="shared" si="1"/>
        <v>-46.389251726068295</v>
      </c>
      <c r="F19" s="18">
        <f>(C19/C22)*100</f>
        <v>1.323902124326068</v>
      </c>
    </row>
    <row r="20" spans="1:9" x14ac:dyDescent="0.2">
      <c r="A20" s="2" t="s">
        <v>26</v>
      </c>
      <c r="B20" s="46">
        <v>695.8</v>
      </c>
      <c r="C20" s="46">
        <v>317.60000000000002</v>
      </c>
      <c r="D20" s="10">
        <f t="shared" si="0"/>
        <v>-378.19999999999993</v>
      </c>
      <c r="E20" s="18">
        <f t="shared" si="1"/>
        <v>-54.354699626329392</v>
      </c>
      <c r="F20" s="18">
        <f>(C20/C22)*100</f>
        <v>1.4635270264043134</v>
      </c>
    </row>
    <row r="21" spans="1:9" x14ac:dyDescent="0.2">
      <c r="A21" s="2" t="s">
        <v>38</v>
      </c>
      <c r="B21" s="46">
        <v>9725.4</v>
      </c>
      <c r="C21" s="46">
        <v>4863.7</v>
      </c>
      <c r="D21" s="10">
        <f t="shared" si="0"/>
        <v>-4861.7</v>
      </c>
      <c r="E21" s="18">
        <f t="shared" si="1"/>
        <v>-49.989717646574952</v>
      </c>
      <c r="F21" s="18">
        <f>(C21/C22)*100</f>
        <v>22.412331228975621</v>
      </c>
    </row>
    <row r="22" spans="1:9" x14ac:dyDescent="0.2">
      <c r="A22" s="7" t="s">
        <v>22</v>
      </c>
      <c r="B22" s="47">
        <v>42807</v>
      </c>
      <c r="C22" s="47">
        <v>21701</v>
      </c>
      <c r="D22" s="48">
        <f t="shared" si="0"/>
        <v>-21106</v>
      </c>
      <c r="E22" s="49">
        <f t="shared" si="1"/>
        <v>-49.305020206975499</v>
      </c>
      <c r="F22" s="20">
        <f>SUM(F14:F21)</f>
        <v>99.999999999999986</v>
      </c>
    </row>
    <row r="23" spans="1:9" ht="25.5" customHeight="1" x14ac:dyDescent="0.2">
      <c r="A23" s="7" t="s">
        <v>25</v>
      </c>
      <c r="B23" s="5"/>
      <c r="C23" s="5"/>
      <c r="D23" s="10"/>
      <c r="E23" s="18"/>
      <c r="F23" s="14"/>
    </row>
    <row r="24" spans="1:9" x14ac:dyDescent="0.2">
      <c r="A24" s="1" t="s">
        <v>23</v>
      </c>
      <c r="B24" s="11">
        <v>4953.8999999999996</v>
      </c>
      <c r="C24" s="11">
        <v>-6828.3</v>
      </c>
      <c r="D24" s="52">
        <f t="shared" si="0"/>
        <v>-11782.2</v>
      </c>
      <c r="E24" s="53">
        <f t="shared" si="1"/>
        <v>-237.8368558105735</v>
      </c>
      <c r="F24" s="17" t="s">
        <v>31</v>
      </c>
      <c r="H24" s="54"/>
      <c r="I24" s="54"/>
    </row>
    <row r="25" spans="1:9" x14ac:dyDescent="0.2">
      <c r="A25" s="1" t="s">
        <v>39</v>
      </c>
      <c r="B25" s="11">
        <f>(B24/B12)*100</f>
        <v>10.372291979422497</v>
      </c>
      <c r="C25" s="11">
        <f>(C24/C12)*100</f>
        <v>-45.911636757280114</v>
      </c>
      <c r="D25" s="11">
        <f t="shared" si="0"/>
        <v>-56.283928736702613</v>
      </c>
      <c r="E25" s="17" t="s">
        <v>31</v>
      </c>
      <c r="F25" s="17" t="s">
        <v>31</v>
      </c>
      <c r="H25" s="54"/>
      <c r="I25" s="54"/>
    </row>
    <row r="26" spans="1:9" x14ac:dyDescent="0.2">
      <c r="A26" s="21" t="s">
        <v>40</v>
      </c>
      <c r="B26" s="10">
        <v>-364.4</v>
      </c>
      <c r="C26" s="10">
        <v>-1430.6</v>
      </c>
      <c r="D26" s="10">
        <f t="shared" si="0"/>
        <v>-1066.1999999999998</v>
      </c>
      <c r="E26" s="18">
        <f t="shared" si="1"/>
        <v>292.59055982436882</v>
      </c>
      <c r="F26" s="16" t="s">
        <v>31</v>
      </c>
    </row>
    <row r="27" spans="1:9" x14ac:dyDescent="0.2">
      <c r="A27" s="22" t="s">
        <v>24</v>
      </c>
      <c r="B27" s="11">
        <v>4589.5</v>
      </c>
      <c r="C27" s="11">
        <v>-8258.9</v>
      </c>
      <c r="D27" s="11">
        <f t="shared" si="0"/>
        <v>-12848.4</v>
      </c>
      <c r="E27" s="19">
        <f t="shared" si="1"/>
        <v>-279.95206449504303</v>
      </c>
      <c r="F27" s="17" t="s">
        <v>31</v>
      </c>
    </row>
    <row r="28" spans="1:9" x14ac:dyDescent="0.2">
      <c r="A28" s="21" t="s">
        <v>33</v>
      </c>
      <c r="B28" s="10">
        <v>-822.4</v>
      </c>
      <c r="C28" s="10">
        <v>1425.2</v>
      </c>
      <c r="D28" s="10">
        <f t="shared" si="0"/>
        <v>2247.6</v>
      </c>
      <c r="E28" s="18">
        <f t="shared" si="1"/>
        <v>-273.29766536964979</v>
      </c>
      <c r="F28" s="16" t="s">
        <v>31</v>
      </c>
    </row>
    <row r="29" spans="1:9" x14ac:dyDescent="0.2">
      <c r="A29" s="21" t="s">
        <v>34</v>
      </c>
      <c r="B29" s="10">
        <v>0</v>
      </c>
      <c r="C29" s="10">
        <v>0</v>
      </c>
      <c r="D29" s="10">
        <f t="shared" si="0"/>
        <v>0</v>
      </c>
      <c r="E29" s="18">
        <v>0</v>
      </c>
      <c r="F29" s="16" t="s">
        <v>31</v>
      </c>
    </row>
    <row r="30" spans="1:9" x14ac:dyDescent="0.2">
      <c r="A30" s="1" t="s">
        <v>0</v>
      </c>
      <c r="B30" s="11">
        <v>3767.1</v>
      </c>
      <c r="C30" s="11">
        <v>-6833.7</v>
      </c>
      <c r="D30" s="11">
        <f t="shared" si="0"/>
        <v>-10600.8</v>
      </c>
      <c r="E30" s="19">
        <f t="shared" si="1"/>
        <v>-281.40479413872737</v>
      </c>
      <c r="F30" s="17" t="s">
        <v>31</v>
      </c>
    </row>
    <row r="31" spans="1:9" x14ac:dyDescent="0.2">
      <c r="A31" s="7" t="s">
        <v>41</v>
      </c>
      <c r="B31" s="12">
        <f>(B30/B12)*100</f>
        <v>7.8874141818935568</v>
      </c>
      <c r="C31" s="12">
        <f>(C30/C12)*100</f>
        <v>-45.947944892319484</v>
      </c>
      <c r="D31" s="11">
        <f t="shared" si="0"/>
        <v>-53.835359074213038</v>
      </c>
      <c r="E31" s="17" t="s">
        <v>31</v>
      </c>
      <c r="F31" s="17" t="s">
        <v>31</v>
      </c>
    </row>
    <row r="32" spans="1:9" ht="51" customHeight="1" x14ac:dyDescent="0.2">
      <c r="A32" s="74" t="s">
        <v>66</v>
      </c>
      <c r="B32" s="74"/>
      <c r="C32" s="74"/>
      <c r="D32" s="74"/>
      <c r="E32" s="74"/>
      <c r="F32" s="74"/>
    </row>
    <row r="33" spans="1:6" ht="63.75" customHeight="1" x14ac:dyDescent="0.2">
      <c r="A33" s="69" t="s">
        <v>28</v>
      </c>
      <c r="B33" s="69"/>
      <c r="C33" s="69"/>
      <c r="D33" s="69"/>
      <c r="E33" s="69"/>
      <c r="F33" s="69"/>
    </row>
    <row r="34" spans="1:6" ht="51" customHeight="1" x14ac:dyDescent="0.2">
      <c r="A34" s="69" t="s">
        <v>30</v>
      </c>
      <c r="B34" s="69"/>
      <c r="C34" s="69"/>
      <c r="D34" s="69"/>
      <c r="E34" s="69"/>
      <c r="F34" s="69"/>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25.5" customHeight="1" x14ac:dyDescent="0.2">
      <c r="A39" s="69" t="s">
        <v>45</v>
      </c>
      <c r="B39" s="69"/>
      <c r="C39" s="69"/>
      <c r="D39" s="69"/>
      <c r="E39" s="69"/>
      <c r="F39" s="69"/>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G25" sqref="G25"/>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75" t="s">
        <v>54</v>
      </c>
      <c r="B1" s="75"/>
      <c r="C1" s="75"/>
      <c r="D1" s="75"/>
      <c r="E1" s="75"/>
      <c r="F1" s="75"/>
      <c r="G1" s="75"/>
    </row>
    <row r="2" spans="1:8" ht="12.75" customHeight="1" x14ac:dyDescent="0.25">
      <c r="A2" s="76" t="s">
        <v>79</v>
      </c>
      <c r="B2" s="76"/>
      <c r="C2" s="76"/>
      <c r="D2" s="76"/>
      <c r="E2" s="76"/>
      <c r="F2" s="76"/>
      <c r="G2" s="76"/>
    </row>
    <row r="3" spans="1:8" ht="12.75" customHeight="1" x14ac:dyDescent="0.25">
      <c r="A3" s="77" t="s">
        <v>29</v>
      </c>
      <c r="B3" s="77"/>
      <c r="C3" s="77"/>
      <c r="D3" s="77"/>
      <c r="E3" s="77"/>
      <c r="F3" s="77"/>
      <c r="G3" s="77"/>
    </row>
    <row r="4" spans="1:8" ht="51.75" customHeight="1" x14ac:dyDescent="0.25">
      <c r="A4" s="26"/>
      <c r="B4" s="27" t="s">
        <v>49</v>
      </c>
      <c r="C4" s="27" t="s">
        <v>51</v>
      </c>
      <c r="D4" s="27" t="s">
        <v>52</v>
      </c>
      <c r="E4" s="27" t="s">
        <v>53</v>
      </c>
      <c r="F4" s="27" t="s">
        <v>55</v>
      </c>
      <c r="G4" s="27" t="s">
        <v>56</v>
      </c>
    </row>
    <row r="5" spans="1:8" ht="12.75" customHeight="1" x14ac:dyDescent="0.25">
      <c r="A5" s="28" t="s">
        <v>0</v>
      </c>
      <c r="B5" s="43">
        <v>3419.3</v>
      </c>
      <c r="C5" s="43">
        <v>-5244.9</v>
      </c>
      <c r="D5" s="43">
        <v>-11040.4</v>
      </c>
      <c r="E5" s="43">
        <v>-11785.7</v>
      </c>
      <c r="F5" s="43">
        <v>-6974.3</v>
      </c>
      <c r="G5" s="29">
        <f>(F5-B5)</f>
        <v>-10393.6</v>
      </c>
      <c r="H5" s="30"/>
    </row>
    <row r="6" spans="1:8" ht="12.75" customHeight="1" x14ac:dyDescent="0.25">
      <c r="A6" s="28" t="s">
        <v>1</v>
      </c>
      <c r="B6" s="29">
        <v>4582.2</v>
      </c>
      <c r="C6" s="29">
        <v>-4559.8999999999996</v>
      </c>
      <c r="D6" s="29">
        <v>-16239.1</v>
      </c>
      <c r="E6" s="29">
        <v>-15936.2</v>
      </c>
      <c r="F6" s="29">
        <v>-9723.2999999999993</v>
      </c>
      <c r="G6" s="29">
        <f t="shared" ref="G6:G13" si="0">(F6-B6)</f>
        <v>-14305.5</v>
      </c>
      <c r="H6" s="30"/>
    </row>
    <row r="7" spans="1:8" ht="12.75" customHeight="1" x14ac:dyDescent="0.25">
      <c r="A7" s="28" t="s">
        <v>5</v>
      </c>
      <c r="B7" s="29">
        <v>48966.5</v>
      </c>
      <c r="C7" s="29">
        <v>37337.599999999999</v>
      </c>
      <c r="D7" s="29">
        <v>7840.7</v>
      </c>
      <c r="E7" s="29">
        <v>14019.1</v>
      </c>
      <c r="F7" s="29">
        <v>17988.8</v>
      </c>
      <c r="G7" s="29">
        <f t="shared" si="0"/>
        <v>-30977.7</v>
      </c>
      <c r="H7" s="30"/>
    </row>
    <row r="8" spans="1:8" ht="12.75" customHeight="1" x14ac:dyDescent="0.25">
      <c r="A8" s="28" t="s">
        <v>6</v>
      </c>
      <c r="B8" s="29">
        <v>36082.9</v>
      </c>
      <c r="C8" s="29">
        <v>26789.200000000001</v>
      </c>
      <c r="D8" s="29">
        <v>3987.1</v>
      </c>
      <c r="E8" s="29">
        <v>8181.7</v>
      </c>
      <c r="F8" s="29">
        <v>10818.1</v>
      </c>
      <c r="G8" s="29">
        <f t="shared" si="0"/>
        <v>-25264.800000000003</v>
      </c>
      <c r="H8" s="30"/>
    </row>
    <row r="9" spans="1:8" ht="12.75" customHeight="1" x14ac:dyDescent="0.25">
      <c r="A9" s="28" t="s">
        <v>7</v>
      </c>
      <c r="B9" s="29">
        <v>1428.3</v>
      </c>
      <c r="C9" s="29">
        <v>1225.8</v>
      </c>
      <c r="D9" s="29">
        <v>221.2</v>
      </c>
      <c r="E9" s="29">
        <v>601.29999999999995</v>
      </c>
      <c r="F9" s="29">
        <v>793.1</v>
      </c>
      <c r="G9" s="29">
        <f t="shared" si="0"/>
        <v>-635.19999999999993</v>
      </c>
      <c r="H9" s="30"/>
    </row>
    <row r="10" spans="1:8" ht="12.75" customHeight="1" x14ac:dyDescent="0.25">
      <c r="A10" s="28" t="s">
        <v>8</v>
      </c>
      <c r="B10" s="29">
        <v>699.5</v>
      </c>
      <c r="C10" s="29">
        <v>656.4</v>
      </c>
      <c r="D10" s="29">
        <v>80.8</v>
      </c>
      <c r="E10" s="29">
        <v>61.9</v>
      </c>
      <c r="F10" s="29">
        <v>99.3</v>
      </c>
      <c r="G10" s="29">
        <f t="shared" si="0"/>
        <v>-600.20000000000005</v>
      </c>
      <c r="H10" s="30"/>
    </row>
    <row r="11" spans="1:8" ht="12.75" customHeight="1" x14ac:dyDescent="0.25">
      <c r="A11" s="28" t="s">
        <v>3</v>
      </c>
      <c r="B11" s="29">
        <v>44384.3</v>
      </c>
      <c r="C11" s="29">
        <v>41897.4</v>
      </c>
      <c r="D11" s="29">
        <v>24079.8</v>
      </c>
      <c r="E11" s="29">
        <v>29955.3</v>
      </c>
      <c r="F11" s="29">
        <v>27712</v>
      </c>
      <c r="G11" s="29">
        <f t="shared" si="0"/>
        <v>-16672.300000000003</v>
      </c>
      <c r="H11" s="30"/>
    </row>
    <row r="12" spans="1:8" ht="12.75" customHeight="1" x14ac:dyDescent="0.25">
      <c r="A12" s="28" t="s">
        <v>9</v>
      </c>
      <c r="B12" s="29">
        <v>8054.2</v>
      </c>
      <c r="C12" s="29">
        <v>6392.7</v>
      </c>
      <c r="D12" s="29">
        <v>1152.0999999999999</v>
      </c>
      <c r="E12" s="29">
        <v>2065.6999999999998</v>
      </c>
      <c r="F12" s="29">
        <v>2538.6</v>
      </c>
      <c r="G12" s="29">
        <f t="shared" si="0"/>
        <v>-5515.6</v>
      </c>
      <c r="H12" s="30"/>
    </row>
    <row r="13" spans="1:8" ht="12.75" customHeight="1" x14ac:dyDescent="0.25">
      <c r="A13" s="31" t="s">
        <v>10</v>
      </c>
      <c r="B13" s="32">
        <v>15508.1</v>
      </c>
      <c r="C13" s="32">
        <v>14432</v>
      </c>
      <c r="D13" s="32">
        <v>11287.3</v>
      </c>
      <c r="E13" s="32">
        <v>12437.5</v>
      </c>
      <c r="F13" s="32">
        <v>10871</v>
      </c>
      <c r="G13" s="32">
        <f t="shared" si="0"/>
        <v>-4637.1000000000004</v>
      </c>
      <c r="H13" s="30"/>
    </row>
    <row r="14" spans="1:8" ht="30" customHeight="1" x14ac:dyDescent="0.25">
      <c r="A14" s="78" t="s">
        <v>4</v>
      </c>
      <c r="B14" s="78"/>
      <c r="C14" s="78"/>
      <c r="D14" s="78"/>
      <c r="E14" s="78"/>
      <c r="F14" s="79"/>
      <c r="G14" s="79"/>
    </row>
    <row r="15" spans="1:8" ht="102" customHeight="1" x14ac:dyDescent="0.25">
      <c r="A15" s="80" t="s">
        <v>46</v>
      </c>
      <c r="B15" s="80"/>
      <c r="C15" s="80"/>
      <c r="D15" s="80"/>
      <c r="E15" s="80"/>
      <c r="F15" s="80"/>
      <c r="G15" s="80"/>
    </row>
    <row r="19" spans="2:8" x14ac:dyDescent="0.25">
      <c r="B19" s="44"/>
    </row>
    <row r="20" spans="2:8" x14ac:dyDescent="0.2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B18" sqref="B18:F18"/>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81" t="s">
        <v>57</v>
      </c>
      <c r="B1" s="81"/>
      <c r="C1" s="81"/>
      <c r="D1" s="81"/>
      <c r="E1" s="81"/>
      <c r="F1" s="81"/>
      <c r="G1" s="81"/>
    </row>
    <row r="2" spans="1:8" ht="12.75" customHeight="1" x14ac:dyDescent="0.25">
      <c r="A2" s="76" t="s">
        <v>79</v>
      </c>
      <c r="B2" s="76"/>
      <c r="C2" s="76"/>
      <c r="D2" s="76"/>
      <c r="E2" s="76"/>
      <c r="F2" s="76"/>
      <c r="G2" s="76"/>
    </row>
    <row r="3" spans="1:8" ht="12.75" customHeight="1" x14ac:dyDescent="0.25">
      <c r="A3" s="77" t="s">
        <v>29</v>
      </c>
      <c r="B3" s="77"/>
      <c r="C3" s="77"/>
      <c r="D3" s="77"/>
      <c r="E3" s="77"/>
      <c r="F3" s="77"/>
      <c r="G3" s="77"/>
    </row>
    <row r="4" spans="1:8" ht="51.75" customHeight="1" x14ac:dyDescent="0.25">
      <c r="A4" s="33" t="s">
        <v>35</v>
      </c>
      <c r="B4" s="27" t="s">
        <v>49</v>
      </c>
      <c r="C4" s="27" t="s">
        <v>51</v>
      </c>
      <c r="D4" s="27" t="s">
        <v>52</v>
      </c>
      <c r="E4" s="27" t="s">
        <v>53</v>
      </c>
      <c r="F4" s="27" t="s">
        <v>55</v>
      </c>
      <c r="G4" s="27" t="s">
        <v>56</v>
      </c>
    </row>
    <row r="5" spans="1:8" ht="12.75" customHeight="1" x14ac:dyDescent="0.25">
      <c r="A5" s="28" t="s">
        <v>0</v>
      </c>
      <c r="B5" s="29">
        <v>2728.5</v>
      </c>
      <c r="C5" s="29">
        <v>-4065.2</v>
      </c>
      <c r="D5" s="29">
        <v>-8943.2999999999993</v>
      </c>
      <c r="E5" s="29">
        <v>-9466.2999999999993</v>
      </c>
      <c r="F5" s="29">
        <v>-5737.7</v>
      </c>
      <c r="G5" s="29">
        <f>(F5-B5)</f>
        <v>-8466.2000000000007</v>
      </c>
      <c r="H5" s="30"/>
    </row>
    <row r="6" spans="1:8" ht="12.75" customHeight="1" x14ac:dyDescent="0.25">
      <c r="A6" s="28" t="s">
        <v>1</v>
      </c>
      <c r="B6" s="29">
        <v>3718.1</v>
      </c>
      <c r="C6" s="29">
        <v>-3837.5</v>
      </c>
      <c r="D6" s="29">
        <v>-14109.9</v>
      </c>
      <c r="E6" s="29">
        <v>-13674.8</v>
      </c>
      <c r="F6" s="29">
        <v>-8008.3</v>
      </c>
      <c r="G6" s="29">
        <f t="shared" ref="G6:G13" si="0">(F6-B6)</f>
        <v>-11726.4</v>
      </c>
      <c r="H6" s="30"/>
    </row>
    <row r="7" spans="1:8" ht="12.75" customHeight="1" x14ac:dyDescent="0.25">
      <c r="A7" s="28" t="s">
        <v>5</v>
      </c>
      <c r="B7" s="29">
        <v>37812.199999999997</v>
      </c>
      <c r="C7" s="29">
        <v>28805.1</v>
      </c>
      <c r="D7" s="29">
        <v>6754.3</v>
      </c>
      <c r="E7" s="29">
        <v>11983</v>
      </c>
      <c r="F7" s="29">
        <v>14771</v>
      </c>
      <c r="G7" s="29">
        <f t="shared" si="0"/>
        <v>-23041.199999999997</v>
      </c>
      <c r="H7" s="30"/>
    </row>
    <row r="8" spans="1:8" ht="12.75" customHeight="1" x14ac:dyDescent="0.25">
      <c r="A8" s="28" t="s">
        <v>6</v>
      </c>
      <c r="B8" s="29">
        <v>26955.200000000001</v>
      </c>
      <c r="C8" s="29">
        <v>19952.3</v>
      </c>
      <c r="D8" s="29">
        <v>3646.6</v>
      </c>
      <c r="E8" s="29">
        <v>7122</v>
      </c>
      <c r="F8" s="29">
        <v>9065.9</v>
      </c>
      <c r="G8" s="29">
        <f t="shared" si="0"/>
        <v>-17889.300000000003</v>
      </c>
      <c r="H8" s="30"/>
    </row>
    <row r="9" spans="1:8" ht="12.75" customHeight="1" x14ac:dyDescent="0.25">
      <c r="A9" s="28" t="s">
        <v>7</v>
      </c>
      <c r="B9" s="29">
        <v>1145.2</v>
      </c>
      <c r="C9" s="29">
        <v>975.4</v>
      </c>
      <c r="D9" s="29">
        <v>201.7</v>
      </c>
      <c r="E9" s="29">
        <v>520.70000000000005</v>
      </c>
      <c r="F9" s="29">
        <v>634.29999999999995</v>
      </c>
      <c r="G9" s="29">
        <f t="shared" si="0"/>
        <v>-510.90000000000009</v>
      </c>
      <c r="H9" s="30"/>
    </row>
    <row r="10" spans="1:8" ht="12.75" customHeight="1" x14ac:dyDescent="0.25">
      <c r="A10" s="28" t="s">
        <v>8</v>
      </c>
      <c r="B10" s="29">
        <v>509.2</v>
      </c>
      <c r="C10" s="29">
        <v>487.6</v>
      </c>
      <c r="D10" s="29">
        <v>62.8</v>
      </c>
      <c r="E10" s="29">
        <v>53.3</v>
      </c>
      <c r="F10" s="29">
        <v>78.599999999999994</v>
      </c>
      <c r="G10" s="29">
        <f t="shared" si="0"/>
        <v>-430.6</v>
      </c>
      <c r="H10" s="30"/>
    </row>
    <row r="11" spans="1:8" ht="12.75" customHeight="1" x14ac:dyDescent="0.25">
      <c r="A11" s="28" t="s">
        <v>3</v>
      </c>
      <c r="B11" s="29">
        <v>34094.1</v>
      </c>
      <c r="C11" s="29">
        <v>32642.5</v>
      </c>
      <c r="D11" s="29">
        <v>20864.099999999999</v>
      </c>
      <c r="E11" s="29">
        <v>25657.8</v>
      </c>
      <c r="F11" s="29">
        <v>22779.200000000001</v>
      </c>
      <c r="G11" s="29">
        <f t="shared" si="0"/>
        <v>-11314.899999999998</v>
      </c>
      <c r="H11" s="30"/>
    </row>
    <row r="12" spans="1:8" ht="12.75" customHeight="1" x14ac:dyDescent="0.25">
      <c r="A12" s="28" t="s">
        <v>9</v>
      </c>
      <c r="B12" s="29">
        <v>5616.8</v>
      </c>
      <c r="C12" s="29">
        <v>4580.2</v>
      </c>
      <c r="D12" s="29">
        <v>898.3</v>
      </c>
      <c r="E12" s="29">
        <v>1613.4</v>
      </c>
      <c r="F12" s="29">
        <v>1858.5</v>
      </c>
      <c r="G12" s="29">
        <f t="shared" si="0"/>
        <v>-3758.3</v>
      </c>
      <c r="H12" s="30"/>
    </row>
    <row r="13" spans="1:8" ht="12.75" customHeight="1" x14ac:dyDescent="0.25">
      <c r="A13" s="31" t="s">
        <v>10</v>
      </c>
      <c r="B13" s="32">
        <v>11713.4</v>
      </c>
      <c r="C13" s="32">
        <v>10949.7</v>
      </c>
      <c r="D13" s="32">
        <v>9525.5</v>
      </c>
      <c r="E13" s="32">
        <v>10525.4</v>
      </c>
      <c r="F13" s="32">
        <v>8676.6</v>
      </c>
      <c r="G13" s="32">
        <f t="shared" si="0"/>
        <v>-3036.7999999999993</v>
      </c>
      <c r="H13" s="30"/>
    </row>
    <row r="14" spans="1:8" ht="30" customHeight="1" x14ac:dyDescent="0.25">
      <c r="A14" s="78" t="s">
        <v>4</v>
      </c>
      <c r="B14" s="78"/>
      <c r="C14" s="78"/>
      <c r="D14" s="78"/>
      <c r="E14" s="78"/>
      <c r="F14" s="79"/>
      <c r="G14" s="79"/>
    </row>
    <row r="15" spans="1:8" ht="106.5" customHeight="1" x14ac:dyDescent="0.25">
      <c r="A15" s="80" t="s">
        <v>46</v>
      </c>
      <c r="B15" s="80"/>
      <c r="C15" s="80"/>
      <c r="D15" s="80"/>
      <c r="E15" s="80"/>
      <c r="F15" s="80"/>
      <c r="G15" s="8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activeCell="M21" sqref="M21"/>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81" t="s">
        <v>58</v>
      </c>
      <c r="B1" s="81"/>
      <c r="C1" s="81"/>
      <c r="D1" s="81"/>
      <c r="E1" s="81"/>
      <c r="F1" s="81"/>
      <c r="G1" s="81"/>
    </row>
    <row r="2" spans="1:8" ht="12.75" customHeight="1" x14ac:dyDescent="0.25">
      <c r="A2" s="76" t="s">
        <v>80</v>
      </c>
      <c r="B2" s="76"/>
      <c r="C2" s="76"/>
      <c r="D2" s="76"/>
      <c r="E2" s="76"/>
      <c r="F2" s="76"/>
      <c r="G2" s="76"/>
    </row>
    <row r="3" spans="1:8" ht="12.75" customHeight="1" x14ac:dyDescent="0.25">
      <c r="A3" s="77" t="s">
        <v>29</v>
      </c>
      <c r="B3" s="77"/>
      <c r="C3" s="77"/>
      <c r="D3" s="77"/>
      <c r="E3" s="77"/>
      <c r="F3" s="77"/>
      <c r="G3" s="77"/>
    </row>
    <row r="4" spans="1:8" ht="51.75" customHeight="1" x14ac:dyDescent="0.25">
      <c r="A4" s="33" t="s">
        <v>36</v>
      </c>
      <c r="B4" s="27" t="s">
        <v>49</v>
      </c>
      <c r="C4" s="27" t="s">
        <v>51</v>
      </c>
      <c r="D4" s="27" t="s">
        <v>52</v>
      </c>
      <c r="E4" s="27" t="s">
        <v>53</v>
      </c>
      <c r="F4" s="27" t="s">
        <v>55</v>
      </c>
      <c r="G4" s="27" t="s">
        <v>56</v>
      </c>
    </row>
    <row r="5" spans="1:8" ht="12.75" customHeight="1" x14ac:dyDescent="0.25">
      <c r="A5" s="28" t="s">
        <v>0</v>
      </c>
      <c r="B5" s="29">
        <v>690.8</v>
      </c>
      <c r="C5" s="29">
        <v>-1179.7</v>
      </c>
      <c r="D5" s="29">
        <v>-2096.9</v>
      </c>
      <c r="E5" s="29">
        <v>-2319.4</v>
      </c>
      <c r="F5" s="29">
        <v>-1236.5999999999999</v>
      </c>
      <c r="G5" s="29">
        <f>(F5-B5)</f>
        <v>-1927.3999999999999</v>
      </c>
      <c r="H5" s="30"/>
    </row>
    <row r="6" spans="1:8" ht="12.75" customHeight="1" x14ac:dyDescent="0.25">
      <c r="A6" s="28" t="s">
        <v>1</v>
      </c>
      <c r="B6" s="29">
        <v>864.1</v>
      </c>
      <c r="C6" s="29">
        <v>-722.4</v>
      </c>
      <c r="D6" s="29">
        <v>-2129.1999999999998</v>
      </c>
      <c r="E6" s="29">
        <v>-2261.4</v>
      </c>
      <c r="F6" s="29">
        <v>-1715</v>
      </c>
      <c r="G6" s="29">
        <f t="shared" ref="G6:G13" si="0">(F6-B6)</f>
        <v>-2579.1</v>
      </c>
      <c r="H6" s="30"/>
    </row>
    <row r="7" spans="1:8" ht="12.75" customHeight="1" x14ac:dyDescent="0.25">
      <c r="A7" s="28" t="s">
        <v>5</v>
      </c>
      <c r="B7" s="29">
        <v>11154.3</v>
      </c>
      <c r="C7" s="29">
        <v>8532.5</v>
      </c>
      <c r="D7" s="29">
        <v>1086.5</v>
      </c>
      <c r="E7" s="29">
        <v>2036.1</v>
      </c>
      <c r="F7" s="29">
        <v>3217.8</v>
      </c>
      <c r="G7" s="29">
        <f t="shared" si="0"/>
        <v>-7936.4999999999991</v>
      </c>
      <c r="H7" s="30"/>
    </row>
    <row r="8" spans="1:8" ht="12.75" customHeight="1" x14ac:dyDescent="0.25">
      <c r="A8" s="28" t="s">
        <v>6</v>
      </c>
      <c r="B8" s="29">
        <v>9127.7000000000007</v>
      </c>
      <c r="C8" s="29">
        <v>6836.9</v>
      </c>
      <c r="D8" s="29">
        <v>340.1</v>
      </c>
      <c r="E8" s="29">
        <v>1059.7</v>
      </c>
      <c r="F8" s="29">
        <v>1752.2</v>
      </c>
      <c r="G8" s="29">
        <f t="shared" si="0"/>
        <v>-7375.5000000000009</v>
      </c>
      <c r="H8" s="30"/>
    </row>
    <row r="9" spans="1:8" ht="12.75" customHeight="1" x14ac:dyDescent="0.25">
      <c r="A9" s="28" t="s">
        <v>7</v>
      </c>
      <c r="B9" s="29">
        <v>283.10000000000002</v>
      </c>
      <c r="C9" s="29">
        <v>250.4</v>
      </c>
      <c r="D9" s="29">
        <v>19.5</v>
      </c>
      <c r="E9" s="29">
        <v>80.599999999999994</v>
      </c>
      <c r="F9" s="29">
        <v>158.80000000000001</v>
      </c>
      <c r="G9" s="29">
        <f t="shared" si="0"/>
        <v>-124.30000000000001</v>
      </c>
      <c r="H9" s="30"/>
    </row>
    <row r="10" spans="1:8" ht="12.75" customHeight="1" x14ac:dyDescent="0.25">
      <c r="A10" s="28" t="s">
        <v>8</v>
      </c>
      <c r="B10" s="29">
        <v>190.3</v>
      </c>
      <c r="C10" s="29">
        <v>168.8</v>
      </c>
      <c r="D10" s="29">
        <v>18</v>
      </c>
      <c r="E10" s="29">
        <v>8.6</v>
      </c>
      <c r="F10" s="29">
        <v>20.7</v>
      </c>
      <c r="G10" s="29">
        <f t="shared" si="0"/>
        <v>-169.60000000000002</v>
      </c>
      <c r="H10" s="30"/>
    </row>
    <row r="11" spans="1:8" ht="12.75" customHeight="1" x14ac:dyDescent="0.25">
      <c r="A11" s="28" t="s">
        <v>3</v>
      </c>
      <c r="B11" s="29">
        <v>10290.200000000001</v>
      </c>
      <c r="C11" s="29">
        <v>9254.9</v>
      </c>
      <c r="D11" s="29">
        <v>3215.7</v>
      </c>
      <c r="E11" s="29">
        <v>4297.5</v>
      </c>
      <c r="F11" s="29">
        <v>4932.8</v>
      </c>
      <c r="G11" s="29">
        <f t="shared" si="0"/>
        <v>-5357.4000000000005</v>
      </c>
      <c r="H11" s="30"/>
    </row>
    <row r="12" spans="1:8" ht="12.75" customHeight="1" x14ac:dyDescent="0.25">
      <c r="A12" s="28" t="s">
        <v>9</v>
      </c>
      <c r="B12" s="29">
        <v>2437.4</v>
      </c>
      <c r="C12" s="29">
        <v>1812.5</v>
      </c>
      <c r="D12" s="29">
        <v>253.8</v>
      </c>
      <c r="E12" s="29">
        <v>452.3</v>
      </c>
      <c r="F12" s="29">
        <v>680.1</v>
      </c>
      <c r="G12" s="29">
        <f t="shared" si="0"/>
        <v>-1757.3000000000002</v>
      </c>
      <c r="H12" s="30"/>
    </row>
    <row r="13" spans="1:8" ht="12.75" customHeight="1" x14ac:dyDescent="0.25">
      <c r="A13" s="31" t="s">
        <v>10</v>
      </c>
      <c r="B13" s="32">
        <v>3794.7</v>
      </c>
      <c r="C13" s="32">
        <v>3482.3</v>
      </c>
      <c r="D13" s="32">
        <v>1761.8</v>
      </c>
      <c r="E13" s="32">
        <v>1912.1</v>
      </c>
      <c r="F13" s="32">
        <v>2194.4</v>
      </c>
      <c r="G13" s="32">
        <f t="shared" si="0"/>
        <v>-1600.2999999999997</v>
      </c>
      <c r="H13" s="30"/>
    </row>
    <row r="14" spans="1:8" ht="30" customHeight="1" x14ac:dyDescent="0.25">
      <c r="A14" s="78" t="s">
        <v>4</v>
      </c>
      <c r="B14" s="78"/>
      <c r="C14" s="78"/>
      <c r="D14" s="78"/>
      <c r="E14" s="78"/>
      <c r="F14" s="79"/>
      <c r="G14" s="79"/>
    </row>
    <row r="15" spans="1:8" ht="103.5" customHeight="1" x14ac:dyDescent="0.25">
      <c r="A15" s="80" t="s">
        <v>47</v>
      </c>
      <c r="B15" s="80"/>
      <c r="C15" s="80"/>
      <c r="D15" s="80"/>
      <c r="E15" s="80"/>
      <c r="F15" s="80"/>
      <c r="G15" s="80"/>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K25" sqref="K25"/>
    </sheetView>
  </sheetViews>
  <sheetFormatPr defaultColWidth="9.28515625" defaultRowHeight="12.75" x14ac:dyDescent="0.2"/>
  <cols>
    <col min="1" max="1" width="36.42578125" style="23" customWidth="1"/>
    <col min="2" max="3" width="10.7109375" style="23" customWidth="1"/>
    <col min="4" max="4" width="9.28515625" style="23"/>
    <col min="5" max="5" width="9.7109375" style="23" customWidth="1"/>
    <col min="6" max="6" width="11.28515625" style="23" customWidth="1"/>
    <col min="7" max="16384" width="9.28515625" style="23"/>
  </cols>
  <sheetData>
    <row r="1" spans="1:12" ht="25.5" customHeight="1" x14ac:dyDescent="0.2">
      <c r="A1" s="83" t="s">
        <v>59</v>
      </c>
      <c r="B1" s="83"/>
      <c r="C1" s="83"/>
      <c r="D1" s="83"/>
      <c r="E1" s="83"/>
      <c r="F1" s="83"/>
    </row>
    <row r="2" spans="1:12" x14ac:dyDescent="0.2">
      <c r="A2" s="84" t="s">
        <v>79</v>
      </c>
      <c r="B2" s="84"/>
      <c r="C2" s="84"/>
      <c r="D2" s="84"/>
      <c r="E2" s="84"/>
      <c r="F2" s="84"/>
    </row>
    <row r="3" spans="1:12" x14ac:dyDescent="0.2">
      <c r="A3" s="85" t="s">
        <v>29</v>
      </c>
      <c r="B3" s="85"/>
      <c r="C3" s="85"/>
      <c r="D3" s="85"/>
      <c r="E3" s="85"/>
      <c r="F3" s="85"/>
    </row>
    <row r="4" spans="1:12" ht="63.75" customHeight="1" x14ac:dyDescent="0.2">
      <c r="A4" s="3"/>
      <c r="B4" s="8" t="s">
        <v>60</v>
      </c>
      <c r="C4" s="8" t="s">
        <v>61</v>
      </c>
      <c r="D4" s="8" t="s">
        <v>11</v>
      </c>
      <c r="E4" s="9" t="s">
        <v>50</v>
      </c>
      <c r="F4" s="9" t="s">
        <v>62</v>
      </c>
      <c r="G4" s="34"/>
      <c r="H4" s="34"/>
      <c r="I4" s="34"/>
      <c r="J4" s="34"/>
      <c r="K4" s="34"/>
      <c r="L4" s="34"/>
    </row>
    <row r="5" spans="1:12" ht="25.5" customHeight="1" x14ac:dyDescent="0.2">
      <c r="A5" s="4" t="s">
        <v>2</v>
      </c>
      <c r="B5" s="6"/>
      <c r="C5" s="6"/>
      <c r="D5" s="6"/>
      <c r="E5" s="6"/>
      <c r="F5" s="6"/>
      <c r="G5" s="34"/>
      <c r="H5" s="34"/>
      <c r="I5" s="34"/>
      <c r="J5" s="34"/>
      <c r="K5" s="34"/>
      <c r="L5" s="34"/>
    </row>
    <row r="6" spans="1:12" x14ac:dyDescent="0.2">
      <c r="A6" s="2" t="s">
        <v>32</v>
      </c>
      <c r="B6" s="41">
        <v>36082.9</v>
      </c>
      <c r="C6" s="41">
        <v>10818.1</v>
      </c>
      <c r="D6" s="10">
        <f t="shared" ref="D6:D12" si="0">(C6-B6)</f>
        <v>-25264.800000000003</v>
      </c>
      <c r="E6" s="18">
        <f t="shared" ref="E6:E12" si="1">(C6-B6)/B6*100</f>
        <v>-70.018762350032844</v>
      </c>
      <c r="F6" s="18">
        <f>(C6/C12)*100</f>
        <v>60.137974739838128</v>
      </c>
      <c r="G6" s="34"/>
      <c r="H6" s="34"/>
      <c r="I6" s="34"/>
      <c r="J6" s="34"/>
      <c r="K6" s="34"/>
      <c r="L6" s="34"/>
    </row>
    <row r="7" spans="1:12" x14ac:dyDescent="0.2">
      <c r="A7" s="2" t="s">
        <v>12</v>
      </c>
      <c r="B7" s="41">
        <v>814.9</v>
      </c>
      <c r="C7" s="41">
        <v>1164.5999999999999</v>
      </c>
      <c r="D7" s="10">
        <f t="shared" si="0"/>
        <v>349.69999999999993</v>
      </c>
      <c r="E7" s="18">
        <f t="shared" si="1"/>
        <v>42.913240888452563</v>
      </c>
      <c r="F7" s="18">
        <f>(C7/C12)*100</f>
        <v>6.4740282842657653</v>
      </c>
    </row>
    <row r="8" spans="1:12" x14ac:dyDescent="0.2">
      <c r="A8" s="2" t="s">
        <v>13</v>
      </c>
      <c r="B8" s="41">
        <v>1428.3</v>
      </c>
      <c r="C8" s="41">
        <v>793.1</v>
      </c>
      <c r="D8" s="10">
        <f t="shared" si="0"/>
        <v>-635.19999999999993</v>
      </c>
      <c r="E8" s="18">
        <f t="shared" si="1"/>
        <v>-44.472449765455437</v>
      </c>
      <c r="F8" s="18">
        <f>(C8/C12)*100</f>
        <v>4.408854398292271</v>
      </c>
    </row>
    <row r="9" spans="1:12" x14ac:dyDescent="0.2">
      <c r="A9" s="2" t="s">
        <v>14</v>
      </c>
      <c r="B9" s="41">
        <v>699.5</v>
      </c>
      <c r="C9" s="41">
        <v>99.3</v>
      </c>
      <c r="D9" s="10">
        <f t="shared" si="0"/>
        <v>-600.20000000000005</v>
      </c>
      <c r="E9" s="18">
        <f t="shared" si="1"/>
        <v>-85.804145818441739</v>
      </c>
      <c r="F9" s="18">
        <f>(C9/C12)*100</f>
        <v>0.55201013964244428</v>
      </c>
    </row>
    <row r="10" spans="1:12" x14ac:dyDescent="0.2">
      <c r="A10" s="2" t="s">
        <v>26</v>
      </c>
      <c r="B10" s="41">
        <v>7394.6</v>
      </c>
      <c r="C10" s="41">
        <v>3505.2</v>
      </c>
      <c r="D10" s="10">
        <f t="shared" si="0"/>
        <v>-3889.4000000000005</v>
      </c>
      <c r="E10" s="18">
        <f t="shared" si="1"/>
        <v>-52.597841668244392</v>
      </c>
      <c r="F10" s="18">
        <f>(C10/C12)*100</f>
        <v>19.485457618073468</v>
      </c>
    </row>
    <row r="11" spans="1:12" x14ac:dyDescent="0.2">
      <c r="A11" s="2" t="s">
        <v>27</v>
      </c>
      <c r="B11" s="41">
        <v>2546.3000000000002</v>
      </c>
      <c r="C11" s="41">
        <v>1608.5</v>
      </c>
      <c r="D11" s="10">
        <f t="shared" si="0"/>
        <v>-937.80000000000018</v>
      </c>
      <c r="E11" s="18">
        <f t="shared" si="1"/>
        <v>-36.829910065585366</v>
      </c>
      <c r="F11" s="18">
        <f>(C11/C12)*100</f>
        <v>8.9416748198879308</v>
      </c>
    </row>
    <row r="12" spans="1:12" x14ac:dyDescent="0.2">
      <c r="A12" s="7" t="s">
        <v>37</v>
      </c>
      <c r="B12" s="42">
        <v>48966.5</v>
      </c>
      <c r="C12" s="42">
        <v>17988.8</v>
      </c>
      <c r="D12" s="11">
        <f t="shared" si="0"/>
        <v>-30977.7</v>
      </c>
      <c r="E12" s="19">
        <f t="shared" si="1"/>
        <v>-63.263047185320573</v>
      </c>
      <c r="F12" s="20">
        <f>SUM(F6:F11)</f>
        <v>100.00000000000003</v>
      </c>
    </row>
    <row r="13" spans="1:12" ht="25.5" customHeight="1" x14ac:dyDescent="0.2">
      <c r="A13" s="7" t="s">
        <v>15</v>
      </c>
      <c r="B13" s="5"/>
      <c r="C13" s="5"/>
      <c r="D13" s="13"/>
      <c r="E13" s="15"/>
      <c r="F13" s="14"/>
    </row>
    <row r="14" spans="1:12" x14ac:dyDescent="0.2">
      <c r="A14" s="2" t="s">
        <v>16</v>
      </c>
      <c r="B14" s="41">
        <v>8054.2</v>
      </c>
      <c r="C14" s="41">
        <v>2538.6</v>
      </c>
      <c r="D14" s="10">
        <f t="shared" ref="D14:D22" si="2">(C14-B14)</f>
        <v>-5515.6</v>
      </c>
      <c r="E14" s="18">
        <f t="shared" ref="E14:E22" si="3">(C14-B14)/B14*100</f>
        <v>-68.481040947580155</v>
      </c>
      <c r="F14" s="18">
        <f>(C14/C22)*100</f>
        <v>9.1606524249422634</v>
      </c>
    </row>
    <row r="15" spans="1:12" x14ac:dyDescent="0.2">
      <c r="A15" s="2" t="s">
        <v>17</v>
      </c>
      <c r="B15" s="41">
        <v>15508.1</v>
      </c>
      <c r="C15" s="41">
        <v>10871</v>
      </c>
      <c r="D15" s="10">
        <f t="shared" si="2"/>
        <v>-4637.1000000000004</v>
      </c>
      <c r="E15" s="18">
        <f t="shared" si="3"/>
        <v>-29.901148432109675</v>
      </c>
      <c r="F15" s="18">
        <f>(C15/C22)*100</f>
        <v>39.228493071593533</v>
      </c>
    </row>
    <row r="16" spans="1:12" x14ac:dyDescent="0.2">
      <c r="A16" s="2" t="s">
        <v>18</v>
      </c>
      <c r="B16" s="41">
        <v>2385.6</v>
      </c>
      <c r="C16" s="41">
        <v>2426.6</v>
      </c>
      <c r="D16" s="10">
        <f t="shared" si="2"/>
        <v>41</v>
      </c>
      <c r="E16" s="18">
        <f t="shared" si="3"/>
        <v>1.7186452045606975</v>
      </c>
      <c r="F16" s="18">
        <f>(C16/C22)*100</f>
        <v>8.756495381062356</v>
      </c>
    </row>
    <row r="17" spans="1:6" x14ac:dyDescent="0.2">
      <c r="A17" s="2" t="s">
        <v>19</v>
      </c>
      <c r="B17" s="41">
        <v>2576.5</v>
      </c>
      <c r="C17" s="41">
        <v>2449.1999999999998</v>
      </c>
      <c r="D17" s="10">
        <f t="shared" si="2"/>
        <v>-127.30000000000018</v>
      </c>
      <c r="E17" s="18">
        <f t="shared" si="3"/>
        <v>-4.9408111779545969</v>
      </c>
      <c r="F17" s="18">
        <f>(C17/C22)*100</f>
        <v>8.8380484988452643</v>
      </c>
    </row>
    <row r="18" spans="1:6" x14ac:dyDescent="0.2">
      <c r="A18" s="2" t="s">
        <v>20</v>
      </c>
      <c r="B18" s="41">
        <v>854.6</v>
      </c>
      <c r="C18" s="41">
        <v>614.29999999999995</v>
      </c>
      <c r="D18" s="10">
        <f t="shared" si="2"/>
        <v>-240.30000000000007</v>
      </c>
      <c r="E18" s="18">
        <f t="shared" si="3"/>
        <v>-28.118417973320859</v>
      </c>
      <c r="F18" s="18">
        <f>(C18/C22)*100</f>
        <v>2.2167292147806004</v>
      </c>
    </row>
    <row r="19" spans="1:6" x14ac:dyDescent="0.2">
      <c r="A19" s="2" t="s">
        <v>21</v>
      </c>
      <c r="B19" s="41">
        <v>609.6</v>
      </c>
      <c r="C19" s="41">
        <v>437.7</v>
      </c>
      <c r="D19" s="10">
        <f t="shared" si="2"/>
        <v>-171.90000000000003</v>
      </c>
      <c r="E19" s="18">
        <f t="shared" si="3"/>
        <v>-28.1988188976378</v>
      </c>
      <c r="F19" s="18">
        <f>(C19/C22)*100</f>
        <v>1.5794601616628174</v>
      </c>
    </row>
    <row r="20" spans="1:6" x14ac:dyDescent="0.2">
      <c r="A20" s="2" t="s">
        <v>26</v>
      </c>
      <c r="B20" s="41">
        <v>5685.2</v>
      </c>
      <c r="C20" s="41">
        <v>3577.3</v>
      </c>
      <c r="D20" s="10">
        <f t="shared" si="2"/>
        <v>-2107.8999999999996</v>
      </c>
      <c r="E20" s="18">
        <f t="shared" si="3"/>
        <v>-37.076971786392733</v>
      </c>
      <c r="F20" s="18">
        <f>(C20/C22)*100</f>
        <v>12.908848152424943</v>
      </c>
    </row>
    <row r="21" spans="1:6" x14ac:dyDescent="0.2">
      <c r="A21" s="2" t="s">
        <v>38</v>
      </c>
      <c r="B21" s="41">
        <v>8710.5</v>
      </c>
      <c r="C21" s="41">
        <v>4797.3</v>
      </c>
      <c r="D21" s="10">
        <f t="shared" si="2"/>
        <v>-3913.2</v>
      </c>
      <c r="E21" s="18">
        <f t="shared" si="3"/>
        <v>-44.925090408128121</v>
      </c>
      <c r="F21" s="18">
        <f>(C21/C22)*100</f>
        <v>17.311273094688222</v>
      </c>
    </row>
    <row r="22" spans="1:6" x14ac:dyDescent="0.2">
      <c r="A22" s="7" t="s">
        <v>22</v>
      </c>
      <c r="B22" s="42">
        <v>44384.3</v>
      </c>
      <c r="C22" s="42">
        <v>27712</v>
      </c>
      <c r="D22" s="11">
        <f t="shared" si="2"/>
        <v>-16672.300000000003</v>
      </c>
      <c r="E22" s="19">
        <f t="shared" si="3"/>
        <v>-37.563507816953297</v>
      </c>
      <c r="F22" s="20">
        <f>SUM(F14:F21)</f>
        <v>100</v>
      </c>
    </row>
    <row r="23" spans="1:6" ht="25.5" customHeight="1" x14ac:dyDescent="0.2">
      <c r="A23" s="7" t="s">
        <v>25</v>
      </c>
      <c r="B23" s="5"/>
      <c r="C23" s="5"/>
      <c r="D23" s="13"/>
      <c r="E23" s="15"/>
      <c r="F23" s="14"/>
    </row>
    <row r="24" spans="1:6" x14ac:dyDescent="0.2">
      <c r="A24" s="1" t="s">
        <v>23</v>
      </c>
      <c r="B24" s="11">
        <v>4582.2</v>
      </c>
      <c r="C24" s="11">
        <v>-9723.2999999999993</v>
      </c>
      <c r="D24" s="10">
        <f t="shared" ref="D24" si="4">(C24-B24)</f>
        <v>-14305.5</v>
      </c>
      <c r="E24" s="18">
        <f t="shared" ref="E24" si="5">(C24-B24)/B24*100</f>
        <v>-312.1971978525599</v>
      </c>
      <c r="F24" s="17" t="s">
        <v>31</v>
      </c>
    </row>
    <row r="25" spans="1:6" x14ac:dyDescent="0.2">
      <c r="A25" s="1" t="s">
        <v>39</v>
      </c>
      <c r="B25" s="11">
        <f>(B24/B12)*100</f>
        <v>9.357826268979812</v>
      </c>
      <c r="C25" s="11">
        <f>(C24/C12)*100</f>
        <v>-54.05196566752646</v>
      </c>
      <c r="D25" s="11">
        <f t="shared" ref="D25:D31" si="6">(C25-B25)</f>
        <v>-63.409791936506274</v>
      </c>
      <c r="E25" s="17" t="s">
        <v>31</v>
      </c>
      <c r="F25" s="17" t="s">
        <v>31</v>
      </c>
    </row>
    <row r="26" spans="1:6" x14ac:dyDescent="0.2">
      <c r="A26" s="35" t="s">
        <v>40</v>
      </c>
      <c r="B26" s="10">
        <v>-136.5</v>
      </c>
      <c r="C26" s="10">
        <v>315.39999999999998</v>
      </c>
      <c r="D26" s="10">
        <f t="shared" si="6"/>
        <v>451.9</v>
      </c>
      <c r="E26" s="18">
        <f t="shared" ref="E26:E30" si="7">(C26-B26)/B26*100</f>
        <v>-331.06227106227107</v>
      </c>
      <c r="F26" s="16" t="s">
        <v>31</v>
      </c>
    </row>
    <row r="27" spans="1:6" x14ac:dyDescent="0.2">
      <c r="A27" s="36" t="s">
        <v>24</v>
      </c>
      <c r="B27" s="11">
        <v>4445.7</v>
      </c>
      <c r="C27" s="11">
        <v>-9407.9</v>
      </c>
      <c r="D27" s="10">
        <f t="shared" si="6"/>
        <v>-13853.599999999999</v>
      </c>
      <c r="E27" s="18">
        <f t="shared" si="7"/>
        <v>-311.61796792406142</v>
      </c>
      <c r="F27" s="17" t="s">
        <v>31</v>
      </c>
    </row>
    <row r="28" spans="1:6" x14ac:dyDescent="0.2">
      <c r="A28" s="35" t="s">
        <v>33</v>
      </c>
      <c r="B28" s="10">
        <v>-1026.4000000000001</v>
      </c>
      <c r="C28" s="10">
        <v>2433.6</v>
      </c>
      <c r="D28" s="10">
        <f t="shared" si="6"/>
        <v>3460</v>
      </c>
      <c r="E28" s="18">
        <f t="shared" si="7"/>
        <v>-337.10054559625877</v>
      </c>
      <c r="F28" s="16" t="s">
        <v>31</v>
      </c>
    </row>
    <row r="29" spans="1:6" x14ac:dyDescent="0.2">
      <c r="A29" s="35" t="s">
        <v>34</v>
      </c>
      <c r="B29" s="10">
        <v>0</v>
      </c>
      <c r="C29" s="10">
        <v>0</v>
      </c>
      <c r="D29" s="10">
        <f t="shared" si="6"/>
        <v>0</v>
      </c>
      <c r="E29" s="18">
        <v>0</v>
      </c>
      <c r="F29" s="16" t="s">
        <v>31</v>
      </c>
    </row>
    <row r="30" spans="1:6" x14ac:dyDescent="0.2">
      <c r="A30" s="37" t="s">
        <v>0</v>
      </c>
      <c r="B30" s="11">
        <v>3419.3</v>
      </c>
      <c r="C30" s="11">
        <v>-6974.3</v>
      </c>
      <c r="D30" s="10">
        <f t="shared" si="6"/>
        <v>-10393.6</v>
      </c>
      <c r="E30" s="18">
        <f t="shared" si="7"/>
        <v>-303.96864855379755</v>
      </c>
      <c r="F30" s="17" t="s">
        <v>31</v>
      </c>
    </row>
    <row r="31" spans="1:6" x14ac:dyDescent="0.2">
      <c r="A31" s="38" t="s">
        <v>41</v>
      </c>
      <c r="B31" s="12">
        <f>(B30/B12)*100</f>
        <v>6.9829373142862989</v>
      </c>
      <c r="C31" s="12">
        <f>(C30/C12)*100</f>
        <v>-38.770234812772394</v>
      </c>
      <c r="D31" s="11">
        <f t="shared" si="6"/>
        <v>-45.75317212705869</v>
      </c>
      <c r="E31" s="17" t="s">
        <v>31</v>
      </c>
      <c r="F31" s="17" t="s">
        <v>31</v>
      </c>
    </row>
    <row r="32" spans="1:6" ht="25.5" customHeight="1" x14ac:dyDescent="0.2">
      <c r="A32" s="86" t="s">
        <v>4</v>
      </c>
      <c r="B32" s="86"/>
      <c r="C32" s="86"/>
      <c r="D32" s="86"/>
      <c r="E32" s="86"/>
      <c r="F32" s="86"/>
    </row>
    <row r="33" spans="1:6" ht="63.75" customHeight="1" x14ac:dyDescent="0.2">
      <c r="A33" s="82" t="s">
        <v>28</v>
      </c>
      <c r="B33" s="82"/>
      <c r="C33" s="82"/>
      <c r="D33" s="82"/>
      <c r="E33" s="82"/>
      <c r="F33" s="82"/>
    </row>
    <row r="34" spans="1:6" ht="51" customHeight="1" x14ac:dyDescent="0.2">
      <c r="A34" s="82" t="s">
        <v>30</v>
      </c>
      <c r="B34" s="82"/>
      <c r="C34" s="82"/>
      <c r="D34" s="82"/>
      <c r="E34" s="82"/>
      <c r="F34" s="82"/>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38.25" customHeight="1" x14ac:dyDescent="0.2">
      <c r="A39" s="69" t="s">
        <v>45</v>
      </c>
      <c r="B39" s="69"/>
      <c r="C39" s="69"/>
      <c r="D39" s="69"/>
      <c r="E39" s="69"/>
      <c r="F39" s="69"/>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workbookViewId="0">
      <selection activeCell="J26" sqref="J26"/>
    </sheetView>
  </sheetViews>
  <sheetFormatPr defaultColWidth="9.28515625" defaultRowHeight="12.75" x14ac:dyDescent="0.2"/>
  <cols>
    <col min="1" max="1" width="39.28515625" style="23" customWidth="1"/>
    <col min="2" max="2" width="9.28515625" style="23"/>
    <col min="3" max="3" width="10.7109375" style="23" customWidth="1"/>
    <col min="4" max="4" width="9.28515625" style="23"/>
    <col min="5" max="5" width="9.7109375" style="23" customWidth="1"/>
    <col min="6" max="6" width="15.28515625" style="23" customWidth="1"/>
    <col min="7" max="16384" width="9.28515625" style="23"/>
  </cols>
  <sheetData>
    <row r="1" spans="1:6" ht="25.5" customHeight="1" x14ac:dyDescent="0.2">
      <c r="A1" s="83" t="s">
        <v>63</v>
      </c>
      <c r="B1" s="83"/>
      <c r="C1" s="83"/>
      <c r="D1" s="83"/>
      <c r="E1" s="83"/>
      <c r="F1" s="83"/>
    </row>
    <row r="2" spans="1:6" x14ac:dyDescent="0.2">
      <c r="A2" s="84" t="s">
        <v>79</v>
      </c>
      <c r="B2" s="84"/>
      <c r="C2" s="84"/>
      <c r="D2" s="84"/>
      <c r="E2" s="84"/>
      <c r="F2" s="84"/>
    </row>
    <row r="3" spans="1:6" x14ac:dyDescent="0.2">
      <c r="A3" s="85" t="s">
        <v>29</v>
      </c>
      <c r="B3" s="85"/>
      <c r="C3" s="85"/>
      <c r="D3" s="85"/>
      <c r="E3" s="85"/>
      <c r="F3" s="85"/>
    </row>
    <row r="4" spans="1:6" ht="63.75" customHeight="1" x14ac:dyDescent="0.2">
      <c r="A4" s="3"/>
      <c r="B4" s="8" t="s">
        <v>60</v>
      </c>
      <c r="C4" s="8" t="s">
        <v>61</v>
      </c>
      <c r="D4" s="8" t="s">
        <v>11</v>
      </c>
      <c r="E4" s="9" t="s">
        <v>50</v>
      </c>
      <c r="F4" s="9" t="s">
        <v>62</v>
      </c>
    </row>
    <row r="5" spans="1:6" ht="25.5" customHeight="1" x14ac:dyDescent="0.2">
      <c r="A5" s="4" t="s">
        <v>2</v>
      </c>
      <c r="B5" s="6"/>
      <c r="C5" s="6"/>
      <c r="D5" s="6"/>
      <c r="E5" s="6"/>
      <c r="F5" s="6"/>
    </row>
    <row r="6" spans="1:6" x14ac:dyDescent="0.2">
      <c r="A6" s="2" t="s">
        <v>32</v>
      </c>
      <c r="B6" s="41">
        <v>26955.200000000001</v>
      </c>
      <c r="C6" s="41">
        <v>9065.9</v>
      </c>
      <c r="D6" s="10">
        <f t="shared" ref="D6:D12" si="0">(C6-B6)</f>
        <v>-17889.300000000003</v>
      </c>
      <c r="E6" s="18">
        <f t="shared" ref="E6:E12" si="1">(C6-B6)/B6*100</f>
        <v>-66.366786371460805</v>
      </c>
      <c r="F6" s="18">
        <f>(C6/C12)*100</f>
        <v>61.376345541940289</v>
      </c>
    </row>
    <row r="7" spans="1:6" x14ac:dyDescent="0.2">
      <c r="A7" s="2" t="s">
        <v>12</v>
      </c>
      <c r="B7" s="41">
        <v>247.6</v>
      </c>
      <c r="C7" s="41">
        <v>270.3</v>
      </c>
      <c r="D7" s="10">
        <f t="shared" si="0"/>
        <v>22.700000000000017</v>
      </c>
      <c r="E7" s="18">
        <f t="shared" si="1"/>
        <v>9.168012924071089</v>
      </c>
      <c r="F7" s="18">
        <f>(C7/C12)*100</f>
        <v>1.829937038792228</v>
      </c>
    </row>
    <row r="8" spans="1:6" x14ac:dyDescent="0.2">
      <c r="A8" s="2" t="s">
        <v>13</v>
      </c>
      <c r="B8" s="41">
        <v>1145.2</v>
      </c>
      <c r="C8" s="41">
        <v>634.29999999999995</v>
      </c>
      <c r="D8" s="10">
        <f t="shared" si="0"/>
        <v>-510.90000000000009</v>
      </c>
      <c r="E8" s="18">
        <f t="shared" si="1"/>
        <v>-44.61229479566888</v>
      </c>
      <c r="F8" s="18">
        <f>(C8/C12)*100</f>
        <v>4.2942251709430641</v>
      </c>
    </row>
    <row r="9" spans="1:6" x14ac:dyDescent="0.2">
      <c r="A9" s="2" t="s">
        <v>14</v>
      </c>
      <c r="B9" s="41">
        <v>509.2</v>
      </c>
      <c r="C9" s="41">
        <v>78.599999999999994</v>
      </c>
      <c r="D9" s="10">
        <f t="shared" si="0"/>
        <v>-430.6</v>
      </c>
      <c r="E9" s="18">
        <f t="shared" si="1"/>
        <v>-84.564021995286737</v>
      </c>
      <c r="F9" s="18">
        <f>(C9/C12)*100</f>
        <v>0.53212375600839479</v>
      </c>
    </row>
    <row r="10" spans="1:6" x14ac:dyDescent="0.2">
      <c r="A10" s="2" t="s">
        <v>26</v>
      </c>
      <c r="B10" s="41">
        <v>7007.2</v>
      </c>
      <c r="C10" s="41">
        <v>3378.4</v>
      </c>
      <c r="D10" s="10">
        <f t="shared" si="0"/>
        <v>-3628.7999999999997</v>
      </c>
      <c r="E10" s="18">
        <f t="shared" si="1"/>
        <v>-51.786733645393312</v>
      </c>
      <c r="F10" s="18">
        <f>(C10/C12)*100</f>
        <v>22.871843477083477</v>
      </c>
    </row>
    <row r="11" spans="1:6" x14ac:dyDescent="0.2">
      <c r="A11" s="2" t="s">
        <v>27</v>
      </c>
      <c r="B11" s="41">
        <v>1947.8</v>
      </c>
      <c r="C11" s="41">
        <v>1343.5</v>
      </c>
      <c r="D11" s="10">
        <f t="shared" si="0"/>
        <v>-604.29999999999995</v>
      </c>
      <c r="E11" s="18">
        <f t="shared" si="1"/>
        <v>-31.024745867132147</v>
      </c>
      <c r="F11" s="18">
        <f>(C11/C12)*100</f>
        <v>9.0955250152325497</v>
      </c>
    </row>
    <row r="12" spans="1:6" x14ac:dyDescent="0.2">
      <c r="A12" s="7" t="s">
        <v>37</v>
      </c>
      <c r="B12" s="42">
        <v>37812.199999999997</v>
      </c>
      <c r="C12" s="42">
        <v>14771</v>
      </c>
      <c r="D12" s="11">
        <f t="shared" si="0"/>
        <v>-23041.199999999997</v>
      </c>
      <c r="E12" s="19">
        <f t="shared" si="1"/>
        <v>-60.935888416965945</v>
      </c>
      <c r="F12" s="20">
        <f>SUM(F6:F11)</f>
        <v>100</v>
      </c>
    </row>
    <row r="13" spans="1:6" ht="25.5" customHeight="1" x14ac:dyDescent="0.2">
      <c r="A13" s="7" t="s">
        <v>15</v>
      </c>
      <c r="B13" s="5"/>
      <c r="C13" s="5"/>
      <c r="D13" s="13"/>
      <c r="E13" s="15"/>
      <c r="F13" s="14"/>
    </row>
    <row r="14" spans="1:6" x14ac:dyDescent="0.2">
      <c r="A14" s="2" t="s">
        <v>16</v>
      </c>
      <c r="B14" s="41">
        <v>5616.8</v>
      </c>
      <c r="C14" s="41">
        <v>1858.5</v>
      </c>
      <c r="D14" s="10">
        <f t="shared" ref="D14:D22" si="2">(C14-B14)</f>
        <v>-3758.3</v>
      </c>
      <c r="E14" s="18">
        <f t="shared" ref="E14:E22" si="3">(C14-B14)/B14*100</f>
        <v>-66.911764705882362</v>
      </c>
      <c r="F14" s="18">
        <f>(C14/C22)*100</f>
        <v>8.1587588677389888</v>
      </c>
    </row>
    <row r="15" spans="1:6" x14ac:dyDescent="0.2">
      <c r="A15" s="2" t="s">
        <v>17</v>
      </c>
      <c r="B15" s="41">
        <v>11713.4</v>
      </c>
      <c r="C15" s="41">
        <v>8676.6</v>
      </c>
      <c r="D15" s="10">
        <f t="shared" si="2"/>
        <v>-3036.7999999999993</v>
      </c>
      <c r="E15" s="18">
        <f t="shared" si="3"/>
        <v>-25.925862687178778</v>
      </c>
      <c r="F15" s="18">
        <f>(C15/C22)*100</f>
        <v>38.090011940717851</v>
      </c>
    </row>
    <row r="16" spans="1:6" x14ac:dyDescent="0.2">
      <c r="A16" s="2" t="s">
        <v>18</v>
      </c>
      <c r="B16" s="41">
        <v>1912</v>
      </c>
      <c r="C16" s="41">
        <v>2072.5</v>
      </c>
      <c r="D16" s="10">
        <f t="shared" si="2"/>
        <v>160.5</v>
      </c>
      <c r="E16" s="18">
        <f t="shared" si="3"/>
        <v>8.3943514644351467</v>
      </c>
      <c r="F16" s="18">
        <f>(C16/C22)*100</f>
        <v>9.0982124042986587</v>
      </c>
    </row>
    <row r="17" spans="1:6" x14ac:dyDescent="0.2">
      <c r="A17" s="2" t="s">
        <v>19</v>
      </c>
      <c r="B17" s="41">
        <v>1873.7</v>
      </c>
      <c r="C17" s="41">
        <v>1931.3</v>
      </c>
      <c r="D17" s="10">
        <f t="shared" si="2"/>
        <v>57.599999999999909</v>
      </c>
      <c r="E17" s="18">
        <f t="shared" si="3"/>
        <v>3.0741313977691149</v>
      </c>
      <c r="F17" s="18">
        <f>(C17/C22)*100</f>
        <v>8.4783486689611571</v>
      </c>
    </row>
    <row r="18" spans="1:6" x14ac:dyDescent="0.2">
      <c r="A18" s="2" t="s">
        <v>20</v>
      </c>
      <c r="B18" s="41">
        <v>662.2</v>
      </c>
      <c r="C18" s="41">
        <v>508.4</v>
      </c>
      <c r="D18" s="10">
        <f t="shared" si="2"/>
        <v>-153.80000000000007</v>
      </c>
      <c r="E18" s="18">
        <f t="shared" si="3"/>
        <v>-23.225611597704628</v>
      </c>
      <c r="F18" s="18">
        <f>(C18/C22)*100</f>
        <v>2.2318606447987639</v>
      </c>
    </row>
    <row r="19" spans="1:6" x14ac:dyDescent="0.2">
      <c r="A19" s="2" t="s">
        <v>21</v>
      </c>
      <c r="B19" s="41">
        <v>486.1</v>
      </c>
      <c r="C19" s="41">
        <v>372.6</v>
      </c>
      <c r="D19" s="10">
        <f t="shared" si="2"/>
        <v>-113.5</v>
      </c>
      <c r="E19" s="18">
        <f t="shared" si="3"/>
        <v>-23.349105122402797</v>
      </c>
      <c r="F19" s="18">
        <f>(C19/C22)*100</f>
        <v>1.635702746365105</v>
      </c>
    </row>
    <row r="20" spans="1:6" x14ac:dyDescent="0.2">
      <c r="A20" s="2" t="s">
        <v>26</v>
      </c>
      <c r="B20" s="41">
        <v>5490.6</v>
      </c>
      <c r="C20" s="41">
        <v>3528.4</v>
      </c>
      <c r="D20" s="10">
        <f t="shared" si="2"/>
        <v>-1962.2000000000003</v>
      </c>
      <c r="E20" s="18">
        <f t="shared" si="3"/>
        <v>-35.737442173897207</v>
      </c>
      <c r="F20" s="18">
        <f>(C20/C22)*100</f>
        <v>15.489569431762309</v>
      </c>
    </row>
    <row r="21" spans="1:6" x14ac:dyDescent="0.2">
      <c r="A21" s="2" t="s">
        <v>38</v>
      </c>
      <c r="B21" s="41">
        <v>6339.3</v>
      </c>
      <c r="C21" s="41">
        <v>3830.9</v>
      </c>
      <c r="D21" s="10">
        <f t="shared" si="2"/>
        <v>-2508.4</v>
      </c>
      <c r="E21" s="18">
        <f t="shared" si="3"/>
        <v>-39.569037590901203</v>
      </c>
      <c r="F21" s="18">
        <f>(C21/C22)*100</f>
        <v>16.817535295357168</v>
      </c>
    </row>
    <row r="22" spans="1:6" x14ac:dyDescent="0.2">
      <c r="A22" s="7" t="s">
        <v>22</v>
      </c>
      <c r="B22" s="42">
        <v>34094.1</v>
      </c>
      <c r="C22" s="42">
        <v>22779.200000000001</v>
      </c>
      <c r="D22" s="11">
        <f t="shared" si="2"/>
        <v>-11314.899999999998</v>
      </c>
      <c r="E22" s="19">
        <f t="shared" si="3"/>
        <v>-33.187267005141649</v>
      </c>
      <c r="F22" s="20">
        <f>SUM(F14:F21)</f>
        <v>100</v>
      </c>
    </row>
    <row r="23" spans="1:6" ht="25.5" customHeight="1" x14ac:dyDescent="0.2">
      <c r="A23" s="7" t="s">
        <v>25</v>
      </c>
      <c r="B23" s="5"/>
      <c r="C23" s="5"/>
      <c r="D23" s="13"/>
      <c r="E23" s="15"/>
      <c r="F23" s="14"/>
    </row>
    <row r="24" spans="1:6" x14ac:dyDescent="0.2">
      <c r="A24" s="1" t="s">
        <v>23</v>
      </c>
      <c r="B24" s="11">
        <v>3718.1</v>
      </c>
      <c r="C24" s="11">
        <v>-8008.3</v>
      </c>
      <c r="D24" s="10">
        <f t="shared" ref="D24" si="4">(C24-B24)</f>
        <v>-11726.4</v>
      </c>
      <c r="E24" s="18">
        <f t="shared" ref="E24" si="5">(C24-B24)/B24*100</f>
        <v>-315.38689115408408</v>
      </c>
      <c r="F24" s="17" t="s">
        <v>31</v>
      </c>
    </row>
    <row r="25" spans="1:6" x14ac:dyDescent="0.2">
      <c r="A25" s="1" t="s">
        <v>39</v>
      </c>
      <c r="B25" s="11">
        <f>(B24/B12)*100</f>
        <v>9.8330697499748769</v>
      </c>
      <c r="C25" s="11">
        <f>(C24/C12)*100</f>
        <v>-54.21636991402071</v>
      </c>
      <c r="D25" s="11">
        <f t="shared" ref="D25:D31" si="6">(C25-B25)</f>
        <v>-64.049439663995585</v>
      </c>
      <c r="E25" s="17" t="s">
        <v>31</v>
      </c>
      <c r="F25" s="17" t="s">
        <v>31</v>
      </c>
    </row>
    <row r="26" spans="1:6" x14ac:dyDescent="0.2">
      <c r="A26" s="21" t="s">
        <v>40</v>
      </c>
      <c r="B26" s="10">
        <v>-115.4</v>
      </c>
      <c r="C26" s="10">
        <v>123.4</v>
      </c>
      <c r="D26" s="10">
        <f t="shared" si="6"/>
        <v>238.8</v>
      </c>
      <c r="E26" s="18">
        <f t="shared" ref="E26:E30" si="7">(C26-B26)/B26*100</f>
        <v>-206.9324090121317</v>
      </c>
      <c r="F26" s="16" t="s">
        <v>31</v>
      </c>
    </row>
    <row r="27" spans="1:6" x14ac:dyDescent="0.2">
      <c r="A27" s="22" t="s">
        <v>24</v>
      </c>
      <c r="B27" s="11">
        <v>3602.7</v>
      </c>
      <c r="C27" s="11">
        <v>-7884.9</v>
      </c>
      <c r="D27" s="10">
        <f t="shared" si="6"/>
        <v>-11487.599999999999</v>
      </c>
      <c r="E27" s="18">
        <f t="shared" si="7"/>
        <v>-318.86085435923059</v>
      </c>
      <c r="F27" s="17" t="s">
        <v>31</v>
      </c>
    </row>
    <row r="28" spans="1:6" x14ac:dyDescent="0.2">
      <c r="A28" s="21" t="s">
        <v>33</v>
      </c>
      <c r="B28" s="10">
        <v>-874.2</v>
      </c>
      <c r="C28" s="10">
        <v>2147.1999999999998</v>
      </c>
      <c r="D28" s="10">
        <f t="shared" si="6"/>
        <v>3021.3999999999996</v>
      </c>
      <c r="E28" s="18">
        <f t="shared" si="7"/>
        <v>-345.61885152139092</v>
      </c>
      <c r="F28" s="16" t="s">
        <v>31</v>
      </c>
    </row>
    <row r="29" spans="1:6" x14ac:dyDescent="0.2">
      <c r="A29" s="21" t="s">
        <v>34</v>
      </c>
      <c r="B29" s="10">
        <v>0</v>
      </c>
      <c r="C29" s="10">
        <v>0</v>
      </c>
      <c r="D29" s="10">
        <f t="shared" si="6"/>
        <v>0</v>
      </c>
      <c r="E29" s="18">
        <v>0</v>
      </c>
      <c r="F29" s="16" t="s">
        <v>31</v>
      </c>
    </row>
    <row r="30" spans="1:6" x14ac:dyDescent="0.2">
      <c r="A30" s="1" t="s">
        <v>0</v>
      </c>
      <c r="B30" s="11">
        <v>2728.5</v>
      </c>
      <c r="C30" s="11">
        <v>-5737.7</v>
      </c>
      <c r="D30" s="10">
        <f t="shared" si="6"/>
        <v>-8466.2000000000007</v>
      </c>
      <c r="E30" s="18">
        <f t="shared" si="7"/>
        <v>-310.2877038665934</v>
      </c>
      <c r="F30" s="17" t="s">
        <v>31</v>
      </c>
    </row>
    <row r="31" spans="1:6" x14ac:dyDescent="0.2">
      <c r="A31" s="7" t="s">
        <v>41</v>
      </c>
      <c r="B31" s="12">
        <f>(B30/B12)*100</f>
        <v>7.2159250189092417</v>
      </c>
      <c r="C31" s="12">
        <f>(C30/C12)*100</f>
        <v>-38.844357186378716</v>
      </c>
      <c r="D31" s="11">
        <f t="shared" si="6"/>
        <v>-46.060282205287955</v>
      </c>
      <c r="E31" s="17" t="s">
        <v>31</v>
      </c>
      <c r="F31" s="17" t="s">
        <v>31</v>
      </c>
    </row>
    <row r="32" spans="1:6" ht="25.5" customHeight="1" x14ac:dyDescent="0.2">
      <c r="A32" s="86" t="s">
        <v>4</v>
      </c>
      <c r="B32" s="86"/>
      <c r="C32" s="86"/>
      <c r="D32" s="86"/>
      <c r="E32" s="86"/>
      <c r="F32" s="86"/>
    </row>
    <row r="33" spans="1:6" ht="63.75" customHeight="1" x14ac:dyDescent="0.2">
      <c r="A33" s="82" t="s">
        <v>28</v>
      </c>
      <c r="B33" s="82"/>
      <c r="C33" s="82"/>
      <c r="D33" s="82"/>
      <c r="E33" s="82"/>
      <c r="F33" s="82"/>
    </row>
    <row r="34" spans="1:6" ht="51" customHeight="1" x14ac:dyDescent="0.2">
      <c r="A34" s="82" t="s">
        <v>30</v>
      </c>
      <c r="B34" s="82"/>
      <c r="C34" s="82"/>
      <c r="D34" s="82"/>
      <c r="E34" s="82"/>
      <c r="F34" s="82"/>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38.25" customHeight="1" x14ac:dyDescent="0.2">
      <c r="A39" s="69" t="s">
        <v>45</v>
      </c>
      <c r="B39" s="69"/>
      <c r="C39" s="69"/>
      <c r="D39" s="69"/>
      <c r="E39" s="69"/>
      <c r="F39" s="69"/>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R11" sqref="R11"/>
    </sheetView>
  </sheetViews>
  <sheetFormatPr defaultColWidth="9.28515625" defaultRowHeight="12.75" x14ac:dyDescent="0.2"/>
  <cols>
    <col min="1" max="1" width="40.7109375" style="23" customWidth="1"/>
    <col min="2" max="2" width="9.28515625" style="23"/>
    <col min="3" max="3" width="10.7109375" style="23" customWidth="1"/>
    <col min="4" max="4" width="9.28515625" style="23"/>
    <col min="5" max="5" width="9.7109375" style="23" customWidth="1"/>
    <col min="6" max="6" width="11.28515625" style="23" customWidth="1"/>
    <col min="7" max="16384" width="9.28515625" style="23"/>
  </cols>
  <sheetData>
    <row r="1" spans="1:10" ht="38.25" customHeight="1" x14ac:dyDescent="0.2">
      <c r="A1" s="83" t="s">
        <v>82</v>
      </c>
      <c r="B1" s="83"/>
      <c r="C1" s="83"/>
      <c r="D1" s="83"/>
      <c r="E1" s="83"/>
      <c r="F1" s="83"/>
    </row>
    <row r="2" spans="1:10" x14ac:dyDescent="0.2">
      <c r="A2" s="84" t="s">
        <v>80</v>
      </c>
      <c r="B2" s="84"/>
      <c r="C2" s="84"/>
      <c r="D2" s="84"/>
      <c r="E2" s="84"/>
      <c r="F2" s="84"/>
    </row>
    <row r="3" spans="1:10" x14ac:dyDescent="0.2">
      <c r="A3" s="85" t="s">
        <v>29</v>
      </c>
      <c r="B3" s="85"/>
      <c r="C3" s="85"/>
      <c r="D3" s="85"/>
      <c r="E3" s="85"/>
      <c r="F3" s="85"/>
    </row>
    <row r="4" spans="1:10" ht="63.75" x14ac:dyDescent="0.2">
      <c r="A4" s="3"/>
      <c r="B4" s="8" t="s">
        <v>60</v>
      </c>
      <c r="C4" s="8" t="s">
        <v>61</v>
      </c>
      <c r="D4" s="8" t="s">
        <v>11</v>
      </c>
      <c r="E4" s="9" t="s">
        <v>50</v>
      </c>
      <c r="F4" s="9" t="s">
        <v>62</v>
      </c>
      <c r="G4" s="39"/>
      <c r="H4" s="39"/>
      <c r="I4" s="39"/>
      <c r="J4" s="39"/>
    </row>
    <row r="5" spans="1:10" ht="25.5" customHeight="1" x14ac:dyDescent="0.2">
      <c r="A5" s="4" t="s">
        <v>2</v>
      </c>
      <c r="B5" s="6"/>
      <c r="C5" s="6"/>
      <c r="D5" s="6"/>
      <c r="E5" s="6"/>
      <c r="F5" s="6"/>
      <c r="G5" s="39"/>
      <c r="H5" s="39"/>
      <c r="I5" s="39"/>
      <c r="J5" s="39"/>
    </row>
    <row r="6" spans="1:10" x14ac:dyDescent="0.2">
      <c r="A6" s="2" t="s">
        <v>32</v>
      </c>
      <c r="B6" s="41">
        <v>9127.7000000000007</v>
      </c>
      <c r="C6" s="41">
        <v>1752.2</v>
      </c>
      <c r="D6" s="10">
        <f t="shared" ref="D6:D12" si="0">(C6-B6)</f>
        <v>-7375.5000000000009</v>
      </c>
      <c r="E6" s="18">
        <f t="shared" ref="E6:E12" si="1">(C6-B6)/B6*100</f>
        <v>-80.803488282919034</v>
      </c>
      <c r="F6" s="18">
        <f>(C6/C12)*100</f>
        <v>54.453353222698745</v>
      </c>
      <c r="G6" s="39"/>
      <c r="H6" s="39"/>
      <c r="I6" s="39"/>
      <c r="J6" s="39"/>
    </row>
    <row r="7" spans="1:10" x14ac:dyDescent="0.2">
      <c r="A7" s="2" t="s">
        <v>12</v>
      </c>
      <c r="B7" s="41">
        <v>567.29999999999995</v>
      </c>
      <c r="C7" s="41">
        <v>894.3</v>
      </c>
      <c r="D7" s="10">
        <f t="shared" si="0"/>
        <v>327</v>
      </c>
      <c r="E7" s="18">
        <f t="shared" si="1"/>
        <v>57.641459545214182</v>
      </c>
      <c r="F7" s="18">
        <f>(C7/C12)*100</f>
        <v>27.79228044005221</v>
      </c>
      <c r="G7" s="40"/>
      <c r="H7" s="40"/>
      <c r="I7" s="40"/>
      <c r="J7" s="40"/>
    </row>
    <row r="8" spans="1:10" x14ac:dyDescent="0.2">
      <c r="A8" s="2" t="s">
        <v>13</v>
      </c>
      <c r="B8" s="41">
        <v>283.10000000000002</v>
      </c>
      <c r="C8" s="41">
        <v>158.80000000000001</v>
      </c>
      <c r="D8" s="10">
        <f t="shared" si="0"/>
        <v>-124.30000000000001</v>
      </c>
      <c r="E8" s="18">
        <f t="shared" si="1"/>
        <v>-43.906746732603317</v>
      </c>
      <c r="F8" s="18">
        <f>(C8/C12)*100</f>
        <v>4.9350487910995087</v>
      </c>
      <c r="G8" s="40"/>
      <c r="H8" s="40"/>
      <c r="I8" s="40"/>
      <c r="J8" s="40"/>
    </row>
    <row r="9" spans="1:10" x14ac:dyDescent="0.2">
      <c r="A9" s="2" t="s">
        <v>14</v>
      </c>
      <c r="B9" s="41">
        <v>190.3</v>
      </c>
      <c r="C9" s="41">
        <v>20.7</v>
      </c>
      <c r="D9" s="10">
        <f t="shared" si="0"/>
        <v>-169.60000000000002</v>
      </c>
      <c r="E9" s="18">
        <f t="shared" si="1"/>
        <v>-89.122438255386243</v>
      </c>
      <c r="F9" s="18">
        <f>(C9/C12)*100</f>
        <v>0.64329666231586791</v>
      </c>
      <c r="G9" s="40"/>
      <c r="H9" s="40"/>
      <c r="I9" s="40"/>
      <c r="J9" s="40"/>
    </row>
    <row r="10" spans="1:10" x14ac:dyDescent="0.2">
      <c r="A10" s="2" t="s">
        <v>26</v>
      </c>
      <c r="B10" s="41">
        <v>387.4</v>
      </c>
      <c r="C10" s="41">
        <v>126.8</v>
      </c>
      <c r="D10" s="10">
        <f t="shared" si="0"/>
        <v>-260.59999999999997</v>
      </c>
      <c r="E10" s="18">
        <f t="shared" si="1"/>
        <v>-67.268972638100152</v>
      </c>
      <c r="F10" s="18">
        <f>(C10/C12)*100</f>
        <v>3.9405805208527567</v>
      </c>
      <c r="G10" s="40"/>
      <c r="H10" s="40"/>
      <c r="I10" s="40"/>
      <c r="J10" s="40"/>
    </row>
    <row r="11" spans="1:10" x14ac:dyDescent="0.2">
      <c r="A11" s="2" t="s">
        <v>27</v>
      </c>
      <c r="B11" s="41">
        <v>598.5</v>
      </c>
      <c r="C11" s="41">
        <v>265</v>
      </c>
      <c r="D11" s="10">
        <f t="shared" si="0"/>
        <v>-333.5</v>
      </c>
      <c r="E11" s="18">
        <f t="shared" si="1"/>
        <v>-55.722639933166249</v>
      </c>
      <c r="F11" s="18">
        <f>(C11/C12)*100</f>
        <v>8.2354403629809187</v>
      </c>
      <c r="G11" s="40"/>
      <c r="H11" s="40"/>
      <c r="I11" s="40"/>
      <c r="J11" s="40"/>
    </row>
    <row r="12" spans="1:10" x14ac:dyDescent="0.2">
      <c r="A12" s="7" t="s">
        <v>37</v>
      </c>
      <c r="B12" s="42">
        <v>11154.3</v>
      </c>
      <c r="C12" s="42">
        <v>3217.8</v>
      </c>
      <c r="D12" s="11">
        <f t="shared" si="0"/>
        <v>-7936.4999999999991</v>
      </c>
      <c r="E12" s="19">
        <f t="shared" si="1"/>
        <v>-71.151932438611112</v>
      </c>
      <c r="F12" s="20">
        <f>SUM(F6:F11)</f>
        <v>100</v>
      </c>
      <c r="G12" s="40"/>
      <c r="H12" s="40"/>
      <c r="I12" s="40"/>
      <c r="J12" s="40"/>
    </row>
    <row r="13" spans="1:10" ht="25.5" customHeight="1" x14ac:dyDescent="0.2">
      <c r="A13" s="7" t="s">
        <v>15</v>
      </c>
      <c r="B13" s="5"/>
      <c r="C13" s="5"/>
      <c r="D13" s="13"/>
      <c r="E13" s="15"/>
      <c r="F13" s="14"/>
      <c r="G13" s="40"/>
      <c r="H13" s="40"/>
      <c r="I13" s="40"/>
      <c r="J13" s="40"/>
    </row>
    <row r="14" spans="1:10" x14ac:dyDescent="0.2">
      <c r="A14" s="2" t="s">
        <v>16</v>
      </c>
      <c r="B14" s="41">
        <v>2437.4</v>
      </c>
      <c r="C14" s="41">
        <v>680.1</v>
      </c>
      <c r="D14" s="10">
        <f t="shared" ref="D14:D22" si="2">(C14-B14)</f>
        <v>-1757.3000000000002</v>
      </c>
      <c r="E14" s="18">
        <f t="shared" ref="E14:E22" si="3">(C14-B14)/B14*100</f>
        <v>-72.097316812997462</v>
      </c>
      <c r="F14" s="18">
        <f>(C14/C22)*100</f>
        <v>13.7873013298735</v>
      </c>
      <c r="G14" s="40"/>
      <c r="H14" s="40"/>
      <c r="I14" s="40"/>
      <c r="J14" s="40"/>
    </row>
    <row r="15" spans="1:10" x14ac:dyDescent="0.2">
      <c r="A15" s="2" t="s">
        <v>17</v>
      </c>
      <c r="B15" s="41">
        <v>3794.7</v>
      </c>
      <c r="C15" s="41">
        <v>2194.4</v>
      </c>
      <c r="D15" s="10">
        <f t="shared" si="2"/>
        <v>-1600.2999999999997</v>
      </c>
      <c r="E15" s="18">
        <f t="shared" si="3"/>
        <v>-42.171976704350797</v>
      </c>
      <c r="F15" s="18">
        <f>(C15/C22)*100</f>
        <v>44.485890366526107</v>
      </c>
      <c r="G15" s="40"/>
      <c r="H15" s="40"/>
      <c r="I15" s="40"/>
      <c r="J15" s="40"/>
    </row>
    <row r="16" spans="1:10" x14ac:dyDescent="0.2">
      <c r="A16" s="2" t="s">
        <v>18</v>
      </c>
      <c r="B16" s="41">
        <v>473.6</v>
      </c>
      <c r="C16" s="41">
        <v>354.1</v>
      </c>
      <c r="D16" s="10">
        <f t="shared" si="2"/>
        <v>-119.5</v>
      </c>
      <c r="E16" s="18">
        <f t="shared" si="3"/>
        <v>-25.232263513513516</v>
      </c>
      <c r="F16" s="18">
        <f>(C16/C22)*100</f>
        <v>7.1784787544599427</v>
      </c>
      <c r="G16" s="40"/>
      <c r="H16" s="40"/>
      <c r="I16" s="40"/>
      <c r="J16" s="40"/>
    </row>
    <row r="17" spans="1:10" x14ac:dyDescent="0.2">
      <c r="A17" s="2" t="s">
        <v>19</v>
      </c>
      <c r="B17" s="41">
        <v>702.8</v>
      </c>
      <c r="C17" s="41">
        <v>517.9</v>
      </c>
      <c r="D17" s="10">
        <f t="shared" si="2"/>
        <v>-184.89999999999998</v>
      </c>
      <c r="E17" s="18">
        <f t="shared" si="3"/>
        <v>-26.309049516220828</v>
      </c>
      <c r="F17" s="18">
        <f>(C17/C22)*100</f>
        <v>10.499108011676936</v>
      </c>
      <c r="G17" s="40"/>
      <c r="H17" s="40"/>
      <c r="I17" s="40"/>
      <c r="J17" s="40"/>
    </row>
    <row r="18" spans="1:10" x14ac:dyDescent="0.2">
      <c r="A18" s="2" t="s">
        <v>20</v>
      </c>
      <c r="B18" s="41">
        <v>192.4</v>
      </c>
      <c r="C18" s="41">
        <v>105.9</v>
      </c>
      <c r="D18" s="10">
        <f t="shared" si="2"/>
        <v>-86.5</v>
      </c>
      <c r="E18" s="18">
        <f t="shared" si="3"/>
        <v>-44.95841995841996</v>
      </c>
      <c r="F18" s="18">
        <f>(C18/C22)*100</f>
        <v>2.1468537139150179</v>
      </c>
      <c r="G18" s="40"/>
      <c r="H18" s="40"/>
      <c r="I18" s="40"/>
      <c r="J18" s="40"/>
    </row>
    <row r="19" spans="1:10" x14ac:dyDescent="0.2">
      <c r="A19" s="2" t="s">
        <v>21</v>
      </c>
      <c r="B19" s="41">
        <v>123.5</v>
      </c>
      <c r="C19" s="41">
        <v>65.099999999999994</v>
      </c>
      <c r="D19" s="10">
        <f t="shared" si="2"/>
        <v>-58.400000000000006</v>
      </c>
      <c r="E19" s="18">
        <f t="shared" si="3"/>
        <v>-47.287449392712553</v>
      </c>
      <c r="F19" s="18">
        <f>(C19/C22)*100</f>
        <v>1.3197372688939344</v>
      </c>
      <c r="G19" s="40"/>
      <c r="H19" s="40"/>
      <c r="I19" s="40"/>
      <c r="J19" s="40"/>
    </row>
    <row r="20" spans="1:10" x14ac:dyDescent="0.2">
      <c r="A20" s="2" t="s">
        <v>26</v>
      </c>
      <c r="B20" s="41">
        <v>194.6</v>
      </c>
      <c r="C20" s="41">
        <v>48.9</v>
      </c>
      <c r="D20" s="10">
        <f t="shared" si="2"/>
        <v>-145.69999999999999</v>
      </c>
      <c r="E20" s="18">
        <f t="shared" si="3"/>
        <v>-74.871531346351489</v>
      </c>
      <c r="F20" s="18">
        <f>(C20/C22)*100</f>
        <v>0.99132338631203365</v>
      </c>
      <c r="G20" s="40"/>
      <c r="H20" s="40"/>
      <c r="I20" s="40"/>
      <c r="J20" s="40"/>
    </row>
    <row r="21" spans="1:10" x14ac:dyDescent="0.2">
      <c r="A21" s="2" t="s">
        <v>38</v>
      </c>
      <c r="B21" s="41">
        <v>2371.1999999999998</v>
      </c>
      <c r="C21" s="41">
        <v>966.4</v>
      </c>
      <c r="D21" s="10">
        <f t="shared" si="2"/>
        <v>-1404.7999999999997</v>
      </c>
      <c r="E21" s="18">
        <f t="shared" si="3"/>
        <v>-59.244264507422393</v>
      </c>
      <c r="F21" s="18">
        <f>(C21/C22)*100</f>
        <v>19.591307168342524</v>
      </c>
      <c r="G21" s="40"/>
      <c r="H21" s="40"/>
      <c r="I21" s="40"/>
      <c r="J21" s="40"/>
    </row>
    <row r="22" spans="1:10" x14ac:dyDescent="0.2">
      <c r="A22" s="7" t="s">
        <v>22</v>
      </c>
      <c r="B22" s="42">
        <v>10290.200000000001</v>
      </c>
      <c r="C22" s="42">
        <v>4932.8</v>
      </c>
      <c r="D22" s="11">
        <f t="shared" si="2"/>
        <v>-5357.4000000000005</v>
      </c>
      <c r="E22" s="19">
        <f t="shared" si="3"/>
        <v>-52.063128024722552</v>
      </c>
      <c r="F22" s="20">
        <f>SUM(F14:F21)</f>
        <v>100</v>
      </c>
      <c r="G22" s="40"/>
      <c r="H22" s="40"/>
      <c r="I22" s="40"/>
      <c r="J22" s="40"/>
    </row>
    <row r="23" spans="1:10" ht="25.5" customHeight="1" x14ac:dyDescent="0.2">
      <c r="A23" s="7" t="s">
        <v>25</v>
      </c>
      <c r="B23" s="5"/>
      <c r="C23" s="5"/>
      <c r="D23" s="13"/>
      <c r="E23" s="15"/>
      <c r="F23" s="14"/>
      <c r="G23" s="40"/>
      <c r="H23" s="40"/>
      <c r="I23" s="40"/>
      <c r="J23" s="40"/>
    </row>
    <row r="24" spans="1:10" x14ac:dyDescent="0.2">
      <c r="A24" s="1" t="s">
        <v>23</v>
      </c>
      <c r="B24" s="11">
        <v>864.1</v>
      </c>
      <c r="C24" s="11">
        <v>-1715</v>
      </c>
      <c r="D24" s="10">
        <f t="shared" ref="D24" si="4">(C24-B24)</f>
        <v>-2579.1</v>
      </c>
      <c r="E24" s="18">
        <f t="shared" ref="E24" si="5">(C24-B24)/B24*100</f>
        <v>-298.47239902789028</v>
      </c>
      <c r="F24" s="17" t="s">
        <v>31</v>
      </c>
      <c r="G24" s="40"/>
      <c r="H24" s="40"/>
      <c r="I24" s="40"/>
      <c r="J24" s="40"/>
    </row>
    <row r="25" spans="1:10" x14ac:dyDescent="0.2">
      <c r="A25" s="1" t="s">
        <v>39</v>
      </c>
      <c r="B25" s="11">
        <f>(B24/B12)*100</f>
        <v>7.7467882341339225</v>
      </c>
      <c r="C25" s="11">
        <f>(C24/C12)*100</f>
        <v>-53.297283858536879</v>
      </c>
      <c r="D25" s="11">
        <f t="shared" ref="D25:D31" si="6">(C25-B25)</f>
        <v>-61.044072092670802</v>
      </c>
      <c r="E25" s="17" t="s">
        <v>31</v>
      </c>
      <c r="F25" s="17" t="s">
        <v>31</v>
      </c>
      <c r="G25" s="40"/>
      <c r="H25" s="40"/>
      <c r="I25" s="40"/>
      <c r="J25" s="40"/>
    </row>
    <row r="26" spans="1:10" x14ac:dyDescent="0.2">
      <c r="A26" s="21" t="s">
        <v>40</v>
      </c>
      <c r="B26" s="10">
        <v>-21.1</v>
      </c>
      <c r="C26" s="10">
        <v>192</v>
      </c>
      <c r="D26" s="10">
        <f t="shared" si="6"/>
        <v>213.1</v>
      </c>
      <c r="E26" s="18">
        <f t="shared" ref="E26:E30" si="7">(C26-B26)/B26*100</f>
        <v>-1009.9526066350711</v>
      </c>
      <c r="F26" s="16" t="s">
        <v>31</v>
      </c>
      <c r="G26" s="40"/>
      <c r="H26" s="40"/>
      <c r="I26" s="40"/>
      <c r="J26" s="40"/>
    </row>
    <row r="27" spans="1:10" x14ac:dyDescent="0.2">
      <c r="A27" s="22" t="s">
        <v>24</v>
      </c>
      <c r="B27" s="11">
        <v>843</v>
      </c>
      <c r="C27" s="11">
        <v>-1523</v>
      </c>
      <c r="D27" s="10">
        <f t="shared" si="6"/>
        <v>-2366</v>
      </c>
      <c r="E27" s="18">
        <f t="shared" si="7"/>
        <v>-280.66429418742587</v>
      </c>
      <c r="F27" s="17" t="s">
        <v>31</v>
      </c>
      <c r="G27" s="40"/>
      <c r="H27" s="40"/>
      <c r="I27" s="40"/>
      <c r="J27" s="40"/>
    </row>
    <row r="28" spans="1:10" x14ac:dyDescent="0.2">
      <c r="A28" s="21" t="s">
        <v>33</v>
      </c>
      <c r="B28" s="10">
        <v>-152.19999999999999</v>
      </c>
      <c r="C28" s="10">
        <v>286.39999999999998</v>
      </c>
      <c r="D28" s="10">
        <f t="shared" si="6"/>
        <v>438.59999999999997</v>
      </c>
      <c r="E28" s="18">
        <f t="shared" si="7"/>
        <v>-288.17345597897503</v>
      </c>
      <c r="F28" s="16" t="s">
        <v>31</v>
      </c>
      <c r="G28" s="40"/>
      <c r="H28" s="40"/>
      <c r="I28" s="40"/>
      <c r="J28" s="40"/>
    </row>
    <row r="29" spans="1:10" x14ac:dyDescent="0.2">
      <c r="A29" s="21" t="s">
        <v>34</v>
      </c>
      <c r="B29" s="10">
        <v>0</v>
      </c>
      <c r="C29" s="10">
        <v>0</v>
      </c>
      <c r="D29" s="10">
        <f t="shared" si="6"/>
        <v>0</v>
      </c>
      <c r="E29" s="18">
        <v>0</v>
      </c>
      <c r="F29" s="16" t="s">
        <v>31</v>
      </c>
      <c r="G29" s="40"/>
      <c r="H29" s="40"/>
      <c r="I29" s="40"/>
      <c r="J29" s="40"/>
    </row>
    <row r="30" spans="1:10" x14ac:dyDescent="0.2">
      <c r="A30" s="1" t="s">
        <v>0</v>
      </c>
      <c r="B30" s="11">
        <v>690.8</v>
      </c>
      <c r="C30" s="11">
        <v>-1236.5999999999999</v>
      </c>
      <c r="D30" s="10">
        <f t="shared" si="6"/>
        <v>-1927.3999999999999</v>
      </c>
      <c r="E30" s="18">
        <f t="shared" si="7"/>
        <v>-279.00984365952519</v>
      </c>
      <c r="F30" s="17" t="s">
        <v>31</v>
      </c>
      <c r="G30" s="40"/>
      <c r="H30" s="40"/>
      <c r="I30" s="40"/>
      <c r="J30" s="40"/>
    </row>
    <row r="31" spans="1:10" x14ac:dyDescent="0.2">
      <c r="A31" s="7" t="s">
        <v>41</v>
      </c>
      <c r="B31" s="12">
        <f>(B30/B12)*100</f>
        <v>6.1931273141299767</v>
      </c>
      <c r="C31" s="12">
        <f>(C30/C12)*100</f>
        <v>-38.429983218347935</v>
      </c>
      <c r="D31" s="11">
        <f t="shared" si="6"/>
        <v>-44.623110532477909</v>
      </c>
      <c r="E31" s="17" t="s">
        <v>31</v>
      </c>
      <c r="F31" s="17" t="s">
        <v>31</v>
      </c>
      <c r="G31" s="40"/>
      <c r="H31" s="40"/>
      <c r="I31" s="40"/>
      <c r="J31" s="40"/>
    </row>
    <row r="32" spans="1:10" ht="25.5" customHeight="1" x14ac:dyDescent="0.2">
      <c r="A32" s="86" t="s">
        <v>4</v>
      </c>
      <c r="B32" s="86"/>
      <c r="C32" s="86"/>
      <c r="D32" s="86"/>
      <c r="E32" s="86"/>
      <c r="F32" s="86"/>
    </row>
    <row r="33" spans="1:6" ht="63.75" customHeight="1" x14ac:dyDescent="0.2">
      <c r="A33" s="82" t="s">
        <v>28</v>
      </c>
      <c r="B33" s="82"/>
      <c r="C33" s="82"/>
      <c r="D33" s="82"/>
      <c r="E33" s="82"/>
      <c r="F33" s="82"/>
    </row>
    <row r="34" spans="1:6" ht="51" customHeight="1" x14ac:dyDescent="0.2">
      <c r="A34" s="82" t="s">
        <v>30</v>
      </c>
      <c r="B34" s="82"/>
      <c r="C34" s="82"/>
      <c r="D34" s="82"/>
      <c r="E34" s="82"/>
      <c r="F34" s="82"/>
    </row>
    <row r="35" spans="1:6" ht="89.25" customHeight="1" x14ac:dyDescent="0.2">
      <c r="A35" s="69" t="s">
        <v>48</v>
      </c>
      <c r="B35" s="69"/>
      <c r="C35" s="69"/>
      <c r="D35" s="69"/>
      <c r="E35" s="69"/>
      <c r="F35" s="69"/>
    </row>
    <row r="36" spans="1:6" ht="51" customHeight="1" x14ac:dyDescent="0.2">
      <c r="A36" s="69" t="s">
        <v>42</v>
      </c>
      <c r="B36" s="69"/>
      <c r="C36" s="69"/>
      <c r="D36" s="69"/>
      <c r="E36" s="69"/>
      <c r="F36" s="69"/>
    </row>
    <row r="37" spans="1:6" ht="25.5" customHeight="1" x14ac:dyDescent="0.2">
      <c r="A37" s="69" t="s">
        <v>43</v>
      </c>
      <c r="B37" s="69"/>
      <c r="C37" s="69"/>
      <c r="D37" s="69"/>
      <c r="E37" s="69"/>
      <c r="F37" s="69"/>
    </row>
    <row r="38" spans="1:6" ht="51" customHeight="1" x14ac:dyDescent="0.2">
      <c r="A38" s="69" t="s">
        <v>44</v>
      </c>
      <c r="B38" s="70"/>
      <c r="C38" s="70"/>
      <c r="D38" s="70"/>
      <c r="E38" s="70"/>
      <c r="F38" s="70"/>
    </row>
    <row r="39" spans="1:6" ht="38.25" customHeight="1" x14ac:dyDescent="0.2">
      <c r="A39" s="69" t="s">
        <v>45</v>
      </c>
      <c r="B39" s="69"/>
      <c r="C39" s="69"/>
      <c r="D39" s="69"/>
      <c r="E39" s="69"/>
      <c r="F39" s="69"/>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2021-04-20T19:41:04Z</cp:lastPrinted>
  <dcterms:created xsi:type="dcterms:W3CDTF">2012-05-10T15:47:12Z</dcterms:created>
  <dcterms:modified xsi:type="dcterms:W3CDTF">2021-04-23T15:12:21Z</dcterms:modified>
</cp:coreProperties>
</file>