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External Affairs\Press\Scheduled releases\Airline Finances Releases\Releases 2021\1Q2021\"/>
    </mc:Choice>
  </mc:AlternateContent>
  <bookViews>
    <workbookView xWindow="-105" yWindow="-105" windowWidth="15570" windowHeight="11910" tabRatio="864"/>
  </bookViews>
  <sheets>
    <sheet name="Table 1" sheetId="27" r:id="rId1"/>
    <sheet name="Table 2" sheetId="28" r:id="rId2"/>
    <sheet name="Table 3" sheetId="29" r:id="rId3"/>
    <sheet name="Table 4" sheetId="30" r:id="rId4"/>
    <sheet name="Table 5" sheetId="31" r:id="rId5"/>
    <sheet name="Table 6" sheetId="32" r:id="rId6"/>
  </sheets>
  <definedNames>
    <definedName name="_xlnm.Print_Area" localSheetId="0">'Table 1'!$A$1:$H$15</definedName>
    <definedName name="_xlnm.Print_Area" localSheetId="1">'Table 2'!$A$1:$H$15</definedName>
    <definedName name="_xlnm.Print_Area" localSheetId="2">'Table 3'!$A$1:$H$15</definedName>
    <definedName name="_xlnm.Print_Area" localSheetId="3">'Table 4'!$A$1:$F$39</definedName>
    <definedName name="_xlnm.Print_Area" localSheetId="4">'Table 5'!$A$1:$F$39</definedName>
    <definedName name="_xlnm.Print_Area" localSheetId="5">'Table 6'!$A$1:$F$39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5" i="32" l="1"/>
  <c r="B25" i="32"/>
  <c r="C25" i="31"/>
  <c r="B25" i="31"/>
  <c r="B25" i="30"/>
  <c r="C25" i="30"/>
  <c r="C31" i="30" l="1"/>
  <c r="B31" i="30"/>
  <c r="C31" i="31"/>
  <c r="B31" i="31"/>
  <c r="C31" i="32"/>
  <c r="B31" i="32"/>
  <c r="E30" i="32" l="1"/>
  <c r="D30" i="32"/>
  <c r="D29" i="32"/>
  <c r="E28" i="32"/>
  <c r="D28" i="32"/>
  <c r="E27" i="32"/>
  <c r="D27" i="32"/>
  <c r="E26" i="32"/>
  <c r="D26" i="32"/>
  <c r="E24" i="32"/>
  <c r="D24" i="32"/>
  <c r="E30" i="31"/>
  <c r="D30" i="31"/>
  <c r="D29" i="31"/>
  <c r="E28" i="31"/>
  <c r="D28" i="31"/>
  <c r="E27" i="31"/>
  <c r="D27" i="31"/>
  <c r="E26" i="31"/>
  <c r="D26" i="31"/>
  <c r="E24" i="31"/>
  <c r="D24" i="31"/>
  <c r="E30" i="30"/>
  <c r="D30" i="30"/>
  <c r="D29" i="30"/>
  <c r="E28" i="30"/>
  <c r="D28" i="30"/>
  <c r="E27" i="30"/>
  <c r="D27" i="30"/>
  <c r="E26" i="30"/>
  <c r="D26" i="30"/>
  <c r="E24" i="30"/>
  <c r="D24" i="30"/>
  <c r="E21" i="30" l="1"/>
  <c r="D21" i="30"/>
  <c r="E20" i="30"/>
  <c r="D20" i="30"/>
  <c r="E19" i="30"/>
  <c r="D19" i="30"/>
  <c r="E18" i="30"/>
  <c r="D18" i="30"/>
  <c r="E17" i="30"/>
  <c r="D17" i="30"/>
  <c r="E16" i="30"/>
  <c r="D16" i="30"/>
  <c r="E15" i="30"/>
  <c r="D15" i="30"/>
  <c r="E14" i="30"/>
  <c r="D14" i="30"/>
  <c r="E11" i="30"/>
  <c r="D11" i="30"/>
  <c r="E10" i="30"/>
  <c r="D10" i="30"/>
  <c r="E9" i="30"/>
  <c r="D9" i="30"/>
  <c r="E8" i="30"/>
  <c r="D8" i="30"/>
  <c r="E7" i="30"/>
  <c r="D7" i="30"/>
  <c r="E6" i="30"/>
  <c r="D6" i="30"/>
  <c r="F21" i="31"/>
  <c r="E21" i="31"/>
  <c r="D21" i="31"/>
  <c r="E20" i="31"/>
  <c r="D20" i="31"/>
  <c r="E19" i="31"/>
  <c r="D19" i="31"/>
  <c r="E18" i="31"/>
  <c r="D18" i="31"/>
  <c r="E17" i="31"/>
  <c r="D17" i="31"/>
  <c r="E16" i="31"/>
  <c r="D16" i="31"/>
  <c r="E15" i="31"/>
  <c r="D15" i="31"/>
  <c r="E14" i="31"/>
  <c r="D14" i="31"/>
  <c r="E11" i="31"/>
  <c r="D11" i="31"/>
  <c r="E10" i="31"/>
  <c r="D10" i="31"/>
  <c r="E9" i="31"/>
  <c r="D9" i="31"/>
  <c r="E8" i="31"/>
  <c r="D8" i="31"/>
  <c r="E7" i="31"/>
  <c r="D7" i="31"/>
  <c r="E6" i="31"/>
  <c r="D6" i="31"/>
  <c r="F15" i="31" l="1"/>
  <c r="F17" i="31"/>
  <c r="F8" i="31"/>
  <c r="F11" i="31"/>
  <c r="D31" i="31"/>
  <c r="F6" i="31"/>
  <c r="F9" i="31"/>
  <c r="F7" i="31"/>
  <c r="F10" i="31"/>
  <c r="F7" i="30"/>
  <c r="F11" i="30"/>
  <c r="E22" i="30"/>
  <c r="D31" i="30"/>
  <c r="F20" i="30"/>
  <c r="F21" i="30"/>
  <c r="F19" i="30"/>
  <c r="F14" i="30"/>
  <c r="F17" i="30"/>
  <c r="D22" i="31"/>
  <c r="F15" i="30"/>
  <c r="F19" i="31"/>
  <c r="F18" i="30"/>
  <c r="F9" i="30"/>
  <c r="F16" i="30"/>
  <c r="D22" i="30"/>
  <c r="E12" i="30"/>
  <c r="D25" i="30"/>
  <c r="F6" i="30"/>
  <c r="F8" i="30"/>
  <c r="F10" i="30"/>
  <c r="D12" i="30"/>
  <c r="D12" i="31"/>
  <c r="E22" i="31"/>
  <c r="D25" i="31"/>
  <c r="E12" i="31"/>
  <c r="F14" i="31"/>
  <c r="F16" i="31"/>
  <c r="F18" i="31"/>
  <c r="F20" i="31"/>
  <c r="F22" i="31" l="1"/>
  <c r="F12" i="31"/>
  <c r="F22" i="30"/>
  <c r="F12" i="30"/>
  <c r="G5" i="27"/>
  <c r="F21" i="32" l="1"/>
  <c r="E21" i="32"/>
  <c r="D21" i="32"/>
  <c r="F20" i="32"/>
  <c r="E20" i="32"/>
  <c r="D20" i="32"/>
  <c r="E19" i="32"/>
  <c r="D19" i="32"/>
  <c r="E18" i="32"/>
  <c r="D18" i="32"/>
  <c r="E17" i="32"/>
  <c r="D17" i="32"/>
  <c r="E16" i="32"/>
  <c r="D16" i="32"/>
  <c r="F15" i="32"/>
  <c r="E15" i="32"/>
  <c r="D15" i="32"/>
  <c r="E14" i="32"/>
  <c r="D14" i="32"/>
  <c r="F6" i="32"/>
  <c r="E11" i="32"/>
  <c r="D11" i="32"/>
  <c r="E10" i="32"/>
  <c r="D10" i="32"/>
  <c r="E9" i="32"/>
  <c r="D9" i="32"/>
  <c r="E8" i="32"/>
  <c r="D8" i="32"/>
  <c r="E7" i="32"/>
  <c r="D7" i="32"/>
  <c r="E6" i="32"/>
  <c r="D6" i="32"/>
  <c r="F18" i="32" l="1"/>
  <c r="F14" i="32"/>
  <c r="F16" i="32"/>
  <c r="F19" i="32"/>
  <c r="E22" i="32"/>
  <c r="F9" i="32"/>
  <c r="F10" i="32"/>
  <c r="F8" i="32"/>
  <c r="F11" i="32"/>
  <c r="D22" i="32"/>
  <c r="D31" i="32"/>
  <c r="D12" i="32"/>
  <c r="F7" i="32"/>
  <c r="E12" i="32"/>
  <c r="F17" i="32"/>
  <c r="F22" i="32" l="1"/>
  <c r="F12" i="32"/>
  <c r="D25" i="32"/>
  <c r="G13" i="29" l="1"/>
  <c r="G12" i="29"/>
  <c r="G11" i="29"/>
  <c r="G10" i="29"/>
  <c r="G9" i="29"/>
  <c r="G8" i="29"/>
  <c r="G7" i="29"/>
  <c r="G6" i="29"/>
  <c r="G5" i="29"/>
  <c r="G13" i="28"/>
  <c r="G12" i="28"/>
  <c r="G11" i="28"/>
  <c r="G10" i="28"/>
  <c r="G9" i="28"/>
  <c r="G8" i="28"/>
  <c r="G7" i="28"/>
  <c r="G6" i="28"/>
  <c r="G5" i="28"/>
  <c r="G13" i="27"/>
  <c r="G12" i="27"/>
  <c r="G11" i="27"/>
  <c r="G10" i="27"/>
  <c r="G9" i="27"/>
  <c r="G8" i="27"/>
  <c r="G7" i="27"/>
  <c r="G6" i="27"/>
</calcChain>
</file>

<file path=xl/sharedStrings.xml><?xml version="1.0" encoding="utf-8"?>
<sst xmlns="http://schemas.openxmlformats.org/spreadsheetml/2006/main" count="221" uniqueCount="69">
  <si>
    <t>Net Income</t>
  </si>
  <si>
    <t>Operating Profit/Loss</t>
  </si>
  <si>
    <t>Operating Revenue</t>
  </si>
  <si>
    <t>Operating Expenses</t>
  </si>
  <si>
    <t>Source: Bureau of Transportation Statistics, Form 41; Schedules P1.2 and P6</t>
  </si>
  <si>
    <t>Operating Revenue*</t>
  </si>
  <si>
    <t xml:space="preserve">     Fares</t>
  </si>
  <si>
    <t xml:space="preserve">     Baggage Fees</t>
  </si>
  <si>
    <t xml:space="preserve">     Reservation Change Fees</t>
  </si>
  <si>
    <t xml:space="preserve">     Fuel </t>
  </si>
  <si>
    <t xml:space="preserve">     Labor</t>
  </si>
  <si>
    <t>Change</t>
  </si>
  <si>
    <t>Cargo</t>
  </si>
  <si>
    <t>Baggage</t>
  </si>
  <si>
    <t>Reservation Changes</t>
  </si>
  <si>
    <t>Operating Expense</t>
  </si>
  <si>
    <t>Fuel</t>
  </si>
  <si>
    <t>Labor</t>
  </si>
  <si>
    <t>Rentals</t>
  </si>
  <si>
    <t>Depreciation &amp; Amortization</t>
  </si>
  <si>
    <t>Landing Fees</t>
  </si>
  <si>
    <t>Maintenance Materials</t>
  </si>
  <si>
    <t>Total Operating Expense</t>
  </si>
  <si>
    <t>Operating Profit</t>
  </si>
  <si>
    <t>Pre-Tax Income</t>
  </si>
  <si>
    <t>Profits or Losses</t>
  </si>
  <si>
    <t>Transport-Related*</t>
  </si>
  <si>
    <t>Other**</t>
  </si>
  <si>
    <t xml:space="preserve">* Transport-Related is revenue/expenses from services which grow from and are incidental to the air transportation services performed by the air carrier. Examples are in-flight onboard sales (food, liquor, pillows, etc), code share revenues, revenues and expenses from associated businesses (aircraft maintenance, fuel sales, restaurants, vending machines, etc).  </t>
  </si>
  <si>
    <t>(millions of dollars)</t>
  </si>
  <si>
    <t>** Other revenue includes miscellaneous operating revenue (including pet transportation, sale of frequent flyer award miles to airline business partners and standby passenger fees) and public service revenues subsidy.</t>
  </si>
  <si>
    <t>N/A</t>
  </si>
  <si>
    <t>Passenger Fares (scheduled/charter)</t>
  </si>
  <si>
    <t>Income Tax Benefit/(Expense)</t>
  </si>
  <si>
    <t>Other Income/(Expense)</t>
  </si>
  <si>
    <t>Domestic Operations</t>
  </si>
  <si>
    <t>International Operations</t>
  </si>
  <si>
    <r>
      <t>Total Operating Revenue</t>
    </r>
    <r>
      <rPr>
        <sz val="10"/>
        <color theme="1"/>
        <rFont val="Arial"/>
        <family val="2"/>
      </rPr>
      <t>***</t>
    </r>
  </si>
  <si>
    <t>Other****</t>
  </si>
  <si>
    <t>Operating Margin# (%)</t>
  </si>
  <si>
    <t>Nonoperating Income/(Expense)##</t>
  </si>
  <si>
    <t>Net Margin### (%)</t>
  </si>
  <si>
    <t xml:space="preserve">**** Other expense includes purchase of materials such as passenger food and other materials; and purchase of services such as advertising, communication, insurance, outside flight equipment maintenance, traffic commissions and other services. </t>
  </si>
  <si>
    <t># Operating margin is the operating profit or loss as a percentage of operating revenue</t>
  </si>
  <si>
    <t>## Nonoperating Income and Expense includes interest on long-term debt and capital leases, other interest expense, foreign exchange gains and losses, capital gains and losses and other income and expenses.</t>
  </si>
  <si>
    <t>### Net margin is the net income or loss as a percentage of operating revenue.</t>
  </si>
  <si>
    <t>* Passenger airline operating revenue includes four other categories.  1) Transport-related is revenue from services which grow from and are incidental to the air transportation services performed by the air carrier. Examples are in-flight onboard sales (food, liquor, pillows, etc), code share revenues, revenues from associated businesses (aircraft maintenance, fuel sales, restaurants, vending machines, etc). 2) Miscellaneous operating revenue includes pet transportation, sale of frequent flyer award miles to airline business partners and standby passenger fees.   3)  Cargo revenue from transporting cargo in belly of aircraft.  4)  Mail revenue from transporting mail in belly of aircraft.  See the P1.2 database http://www.transtats.bts.gov/Fields.asp?Table_ID=295.</t>
  </si>
  <si>
    <t>* Passenger airline operating revenue includes four other categories.  1) Transport-related is revenue from services which grow from and are incidental to the air transportation services performed by the air carrier. Examples are in-flight onboard sales (food, liquor, pillows, etc), code share revenues, revenues from associated businesses (aircraft maintenance, fuel sales, restaurants, vending machines, etc). 2) Miscellaneous operating revenue includes pet transportation, sale of frequent flyer award miles to airline business partners and standby passenger fees.   3)  Cargo revenue from transporting cargo in belly of aircraft.   4)  Mail revenue from transporting mail in belly of aircraft.  See the P1.2 database http://www.transtats.bts.gov/Fields.asp?Table_ID=295.</t>
  </si>
  <si>
    <t>*** Based on U.S. Department of Transportation accounting standards, Total Operating Revenues are overstated by code share revenues which are included in both the mainline Transport-Related Revenues and the code share Passenger Revenue. Code share revenues are expensed out in the mainline Transport-Related Expense to allow a true Operating Profit(Loss). This reporting may understate all components of operating revenue, including Passenger Revenue, as a percentage of Total Operating Revenue.</t>
  </si>
  <si>
    <t>1Q                 2020</t>
  </si>
  <si>
    <t>2Q                 2020</t>
  </si>
  <si>
    <t>3Q                 2020</t>
  </si>
  <si>
    <t>4Q                 2020</t>
  </si>
  <si>
    <t>Table 6. International Quarterly U.S. Scheduled Passenger Airlines Revenue, Expenses and Profits</t>
  </si>
  <si>
    <r>
      <t>Table 4.</t>
    </r>
    <r>
      <rPr>
        <b/>
        <sz val="10"/>
        <color rgb="FF00B050"/>
        <rFont val="Arial"/>
        <family val="2"/>
      </rPr>
      <t xml:space="preserve"> </t>
    </r>
    <r>
      <rPr>
        <b/>
        <sz val="10"/>
        <rFont val="Arial"/>
        <family val="2"/>
      </rPr>
      <t>Quarterly U.S. Scheduled Passenger Airlines Revenue, Expenses and Profits</t>
    </r>
  </si>
  <si>
    <t>Table 5. Domestic Quarterly U.S. Scheduled Passenger Airlines Revenue, Expenses and Profits</t>
  </si>
  <si>
    <t>1Q 2020</t>
  </si>
  <si>
    <t>1Q 2021</t>
  </si>
  <si>
    <t>2020-2021 % Change</t>
  </si>
  <si>
    <t>% of 1Q 2021 Revenue or Expense Total</t>
  </si>
  <si>
    <r>
      <t xml:space="preserve">Reports from </t>
    </r>
    <r>
      <rPr>
        <b/>
        <i/>
        <sz val="10"/>
        <color rgb="FFFF0000"/>
        <rFont val="Arial"/>
        <family val="2"/>
      </rPr>
      <t>18</t>
    </r>
    <r>
      <rPr>
        <b/>
        <sz val="10"/>
        <rFont val="Arial"/>
        <family val="2"/>
      </rPr>
      <t xml:space="preserve"> airlines in 1Q 2021</t>
    </r>
  </si>
  <si>
    <t>Table 3. International Quarterly U.S. Scheduled Service Passenger Airlines Financial Reports</t>
  </si>
  <si>
    <r>
      <t>Table 1.</t>
    </r>
    <r>
      <rPr>
        <b/>
        <sz val="10"/>
        <color rgb="FF00B050"/>
        <rFont val="Arial"/>
        <family val="2"/>
      </rPr>
      <t xml:space="preserve"> </t>
    </r>
    <r>
      <rPr>
        <b/>
        <sz val="10"/>
        <color theme="1"/>
        <rFont val="Arial"/>
        <family val="2"/>
      </rPr>
      <t>Quarterly U.S. Scheduled Service Passenger Airlines Financial Reports</t>
    </r>
  </si>
  <si>
    <t>Table 2. Domestic Quarterly U.S. Scheduled Service Passenger Airlines Financial Reports</t>
  </si>
  <si>
    <t>Dollar Change          1Q2020-1Q2021</t>
  </si>
  <si>
    <t>1Q                 2021</t>
  </si>
  <si>
    <r>
      <t xml:space="preserve">Reports from </t>
    </r>
    <r>
      <rPr>
        <b/>
        <sz val="10"/>
        <color rgb="FFFF0000"/>
        <rFont val="Arial"/>
        <family val="2"/>
      </rPr>
      <t>24</t>
    </r>
    <r>
      <rPr>
        <b/>
        <sz val="10"/>
        <rFont val="Arial"/>
        <family val="2"/>
      </rPr>
      <t xml:space="preserve"> airlines in 1Q 2021</t>
    </r>
  </si>
  <si>
    <t>Reports from 24 airlines in 1Q 2021</t>
  </si>
  <si>
    <t>Reports from 18 airlines in 1Q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</si>
</sst>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0.0"/>
    <numFmt numFmtId="166" formatCode="&quot;$&quot;#,##0,,_);[Red]\(&quot;$&quot;#,##0,,\)"/>
    <numFmt numFmtId="167" formatCode="0.0%"/>
  </numFmts>
  <fonts count="1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10"/>
      <name val="Arial"/>
      <family val="2"/>
    </font>
    <font>
      <b/>
      <sz val="10"/>
      <color theme="1"/>
      <name val="Arial"/>
      <family val="2"/>
    </font>
    <font>
      <sz val="10"/>
      <color theme="1"/>
      <name val="Arial"/>
      <family val="2"/>
    </font>
    <font>
      <b/>
      <sz val="10"/>
      <color rgb="FF00B050"/>
      <name val="Arial"/>
      <family val="2"/>
    </font>
    <font>
      <sz val="10"/>
      <color theme="5"/>
      <name val="Arial"/>
      <family val="2"/>
    </font>
    <font>
      <b/>
      <i/>
      <sz val="10"/>
      <color rgb="FFFF0000"/>
      <name val="Arial"/>
      <family val="2"/>
    </font>
    <font>
      <b/>
      <sz val="10"/>
      <color rgb="FFFF0000"/>
      <name val="Arial"/>
      <family val="2"/>
    </font>
    <font>
      <sz val="10"/>
      <name val="Arial"/>
    </font>
  </fonts>
  <fills count="2">
    <fill>
      <patternFill patternType="none"/>
    </fill>
    <fill>
      <patternFill patternType="gray125"/>
    </fill>
  </fills>
  <borders count="4">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s>
  <cellStyleXfs count="11">
    <xf numFmtId="0" fontId="0" fillId="0" borderId="0"/>
    <xf numFmtId="0" fontId="8" fillId="0" borderId="0"/>
    <xf numFmtId="0" fontId="6" fillId="0" borderId="0"/>
    <xf numFmtId="0" fontId="10" fillId="0" borderId="0"/>
    <xf numFmtId="0" fontId="5" fillId="0" borderId="0"/>
    <xf numFmtId="9" fontId="8" fillId="0" borderId="0" applyFont="0" applyFill="0" applyBorder="0" applyAlignment="0" applyProtection="0"/>
    <xf numFmtId="0" fontId="4" fillId="0" borderId="0"/>
    <xf numFmtId="0" fontId="3" fillId="0" borderId="0"/>
    <xf numFmtId="0" fontId="2" fillId="0" borderId="0"/>
    <xf numFmtId="0" fontId="1" fillId="0" borderId="0"/>
    <xf numFmtId="9" fontId="15" fillId="0" borderId="0" applyFont="0" applyFill="0" applyBorder="0" applyAlignment="0" applyProtection="0"/>
  </cellStyleXfs>
  <cellXfs count="62">
    <xf numFmtId="0" fontId="0" fillId="0" borderId="0" xfId="0"/>
    <xf numFmtId="0" fontId="9" fillId="0" borderId="0" xfId="3" applyFont="1"/>
    <xf numFmtId="0" fontId="10" fillId="0" borderId="0" xfId="3" applyAlignment="1">
      <alignment horizontal="left" indent="1"/>
    </xf>
    <xf numFmtId="0" fontId="0" fillId="0" borderId="1" xfId="0" applyBorder="1"/>
    <xf numFmtId="0" fontId="9" fillId="0" borderId="3" xfId="3" applyFont="1" applyBorder="1"/>
    <xf numFmtId="166" fontId="10" fillId="0" borderId="1" xfId="3" applyNumberFormat="1" applyBorder="1"/>
    <xf numFmtId="166" fontId="10" fillId="0" borderId="3" xfId="3" applyNumberFormat="1" applyBorder="1" applyAlignment="1">
      <alignment horizontal="right"/>
    </xf>
    <xf numFmtId="0" fontId="9" fillId="0" borderId="1" xfId="3" applyFont="1" applyBorder="1"/>
    <xf numFmtId="0" fontId="9" fillId="0" borderId="1" xfId="3" applyFont="1" applyBorder="1" applyAlignment="1">
      <alignment horizontal="center"/>
    </xf>
    <xf numFmtId="0" fontId="9" fillId="0" borderId="1" xfId="3" applyFont="1" applyBorder="1" applyAlignment="1">
      <alignment horizontal="center" wrapText="1"/>
    </xf>
    <xf numFmtId="165" fontId="10" fillId="0" borderId="0" xfId="3" applyNumberFormat="1"/>
    <xf numFmtId="165" fontId="9" fillId="0" borderId="0" xfId="3" applyNumberFormat="1" applyFont="1"/>
    <xf numFmtId="165" fontId="9" fillId="0" borderId="1" xfId="3" applyNumberFormat="1" applyFont="1" applyBorder="1" applyAlignment="1">
      <alignment horizontal="right"/>
    </xf>
    <xf numFmtId="166" fontId="10" fillId="0" borderId="3" xfId="3" applyNumberFormat="1" applyBorder="1"/>
    <xf numFmtId="164" fontId="10" fillId="0" borderId="1" xfId="3" applyNumberFormat="1" applyBorder="1"/>
    <xf numFmtId="164" fontId="10" fillId="0" borderId="3" xfId="3" applyNumberFormat="1" applyBorder="1"/>
    <xf numFmtId="164" fontId="10" fillId="0" borderId="0" xfId="3" applyNumberFormat="1" applyBorder="1" applyAlignment="1">
      <alignment horizontal="right"/>
    </xf>
    <xf numFmtId="164" fontId="9" fillId="0" borderId="0" xfId="3" applyNumberFormat="1" applyFont="1" applyBorder="1" applyAlignment="1">
      <alignment horizontal="right"/>
    </xf>
    <xf numFmtId="4" fontId="10" fillId="0" borderId="0" xfId="3" applyNumberFormat="1"/>
    <xf numFmtId="4" fontId="9" fillId="0" borderId="0" xfId="3" applyNumberFormat="1" applyFont="1"/>
    <xf numFmtId="4" fontId="9" fillId="0" borderId="1" xfId="3" applyNumberFormat="1" applyFont="1" applyBorder="1"/>
    <xf numFmtId="0" fontId="8" fillId="0" borderId="0" xfId="3" applyFont="1" applyAlignment="1">
      <alignment horizontal="left" indent="1"/>
    </xf>
    <xf numFmtId="0" fontId="7" fillId="0" borderId="0" xfId="3" applyFont="1"/>
    <xf numFmtId="0" fontId="0" fillId="0" borderId="0" xfId="0"/>
    <xf numFmtId="0" fontId="8" fillId="0" borderId="0" xfId="1"/>
    <xf numFmtId="0" fontId="2" fillId="0" borderId="0" xfId="8"/>
    <xf numFmtId="0" fontId="10" fillId="0" borderId="1" xfId="8" applyFont="1" applyBorder="1"/>
    <xf numFmtId="0" fontId="9" fillId="0" borderId="1" xfId="8" applyFont="1" applyBorder="1" applyAlignment="1">
      <alignment horizontal="center" wrapText="1"/>
    </xf>
    <xf numFmtId="0" fontId="9" fillId="0" borderId="0" xfId="8" applyFont="1" applyAlignment="1">
      <alignment vertical="center"/>
    </xf>
    <xf numFmtId="3" fontId="10" fillId="0" borderId="0" xfId="8" applyNumberFormat="1" applyFont="1"/>
    <xf numFmtId="164" fontId="10" fillId="0" borderId="0" xfId="8" applyNumberFormat="1" applyFont="1"/>
    <xf numFmtId="0" fontId="9" fillId="0" borderId="1" xfId="8" applyFont="1" applyBorder="1" applyAlignment="1">
      <alignment vertical="center"/>
    </xf>
    <xf numFmtId="3" fontId="10" fillId="0" borderId="1" xfId="8" applyNumberFormat="1" applyFont="1" applyBorder="1"/>
    <xf numFmtId="0" fontId="9" fillId="0" borderId="1" xfId="8" applyFont="1" applyBorder="1" applyAlignment="1">
      <alignment horizontal="center"/>
    </xf>
    <xf numFmtId="0" fontId="0" fillId="0" borderId="0" xfId="0" applyAlignment="1"/>
    <xf numFmtId="0" fontId="8" fillId="0" borderId="0" xfId="3" applyFont="1" applyFill="1" applyAlignment="1">
      <alignment horizontal="left" indent="1"/>
    </xf>
    <xf numFmtId="0" fontId="7" fillId="0" borderId="0" xfId="3" applyFont="1" applyFill="1"/>
    <xf numFmtId="0" fontId="9" fillId="0" borderId="0" xfId="3" applyFont="1" applyFill="1"/>
    <xf numFmtId="0" fontId="9" fillId="0" borderId="1" xfId="3" applyFont="1" applyFill="1" applyBorder="1"/>
    <xf numFmtId="0" fontId="12" fillId="0" borderId="0" xfId="0" applyFont="1" applyAlignment="1"/>
    <xf numFmtId="0" fontId="12" fillId="0" borderId="0" xfId="0" applyFont="1"/>
    <xf numFmtId="165" fontId="0" fillId="0" borderId="0" xfId="0" applyNumberFormat="1"/>
    <xf numFmtId="165" fontId="7" fillId="0" borderId="1" xfId="0" applyNumberFormat="1" applyFont="1" applyBorder="1"/>
    <xf numFmtId="3" fontId="10" fillId="0" borderId="0" xfId="3" applyNumberFormat="1" applyFont="1"/>
    <xf numFmtId="3" fontId="2" fillId="0" borderId="0" xfId="8" applyNumberFormat="1"/>
    <xf numFmtId="165" fontId="10" fillId="0" borderId="0" xfId="3" applyNumberFormat="1" applyBorder="1"/>
    <xf numFmtId="165" fontId="9" fillId="0" borderId="0" xfId="3" applyNumberFormat="1" applyFont="1" applyBorder="1" applyAlignment="1">
      <alignment horizontal="right"/>
    </xf>
    <xf numFmtId="167" fontId="2" fillId="0" borderId="0" xfId="10" applyNumberFormat="1" applyFont="1"/>
    <xf numFmtId="0" fontId="9" fillId="0" borderId="0" xfId="8" applyFont="1" applyAlignment="1"/>
    <xf numFmtId="0" fontId="7" fillId="0" borderId="0" xfId="8" applyFont="1" applyAlignment="1">
      <alignment vertical="center"/>
    </xf>
    <xf numFmtId="0" fontId="10" fillId="0" borderId="0" xfId="8" applyFont="1" applyAlignment="1">
      <alignment vertical="center"/>
    </xf>
    <xf numFmtId="0" fontId="10" fillId="0" borderId="2" xfId="8" applyFont="1" applyBorder="1"/>
    <xf numFmtId="0" fontId="10" fillId="0" borderId="0" xfId="8" applyFont="1" applyBorder="1"/>
    <xf numFmtId="0" fontId="10" fillId="0" borderId="0" xfId="8" applyFont="1" applyAlignment="1">
      <alignment wrapText="1"/>
    </xf>
    <xf numFmtId="0" fontId="7" fillId="0" borderId="0" xfId="8" applyFont="1" applyAlignment="1"/>
    <xf numFmtId="0" fontId="8" fillId="0" borderId="0" xfId="0" applyFont="1" applyAlignment="1">
      <alignment wrapText="1"/>
    </xf>
    <xf numFmtId="0" fontId="7" fillId="0" borderId="0" xfId="0" applyFont="1" applyAlignment="1">
      <alignment wrapText="1"/>
    </xf>
    <xf numFmtId="0" fontId="7" fillId="0" borderId="0" xfId="0" applyFont="1"/>
    <xf numFmtId="0" fontId="8" fillId="0" borderId="0" xfId="0" applyFont="1" applyBorder="1"/>
    <xf numFmtId="0" fontId="10" fillId="0" borderId="2" xfId="3" applyFont="1" applyFill="1" applyBorder="1"/>
    <xf numFmtId="0" fontId="8" fillId="0" borderId="0" xfId="1" applyFont="1" applyAlignment="1">
      <alignment wrapText="1"/>
    </xf>
    <xf numFmtId="0" fontId="8" fillId="0" borderId="0" xfId="1" applyAlignment="1">
      <alignment wrapText="1"/>
    </xf>
  </cellXfs>
  <cellStyles count="11">
    <cellStyle name="Normal" xfId="0" builtinId="0"/>
    <cellStyle name="Normal 2" xfId="1"/>
    <cellStyle name="Normal 3" xfId="2"/>
    <cellStyle name="Normal 3 2" xfId="4"/>
    <cellStyle name="Normal 3 2 2" xfId="7"/>
    <cellStyle name="Normal 3 2 2 2" xfId="9"/>
    <cellStyle name="Normal 3 3" xfId="8"/>
    <cellStyle name="Normal 4" xfId="3"/>
    <cellStyle name="Normal 5" xfId="6"/>
    <cellStyle name="Percent" xfId="10" builtinId="5"/>
    <cellStyle name="Percent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tabSelected="1" zoomScaleNormal="100" workbookViewId="0">
      <selection activeCell="O16" sqref="O16"/>
    </sheetView>
  </sheetViews>
  <sheetFormatPr defaultColWidth="9.28515625" defaultRowHeight="15" x14ac:dyDescent="0.25"/>
  <cols>
    <col min="1" max="1" width="30" style="25" customWidth="1"/>
    <col min="2" max="6" width="9.5703125" style="25" customWidth="1"/>
    <col min="7" max="7" width="14.28515625" style="25" customWidth="1"/>
    <col min="8" max="11" width="9.28515625" style="25"/>
    <col min="12" max="12" width="12.7109375" style="25" bestFit="1" customWidth="1"/>
    <col min="13" max="16384" width="9.28515625" style="25"/>
  </cols>
  <sheetData>
    <row r="1" spans="1:12" ht="25.5" customHeight="1" x14ac:dyDescent="0.25">
      <c r="A1" s="48" t="s">
        <v>62</v>
      </c>
      <c r="B1" s="48"/>
      <c r="C1" s="48"/>
      <c r="D1" s="48"/>
      <c r="E1" s="48"/>
      <c r="F1" s="48"/>
      <c r="G1" s="48"/>
    </row>
    <row r="2" spans="1:12" ht="12.75" customHeight="1" x14ac:dyDescent="0.25">
      <c r="A2" s="49" t="s">
        <v>67</v>
      </c>
      <c r="B2" s="49"/>
      <c r="C2" s="49"/>
      <c r="D2" s="49"/>
      <c r="E2" s="49"/>
      <c r="F2" s="49"/>
      <c r="G2" s="49"/>
    </row>
    <row r="3" spans="1:12" ht="12.75" customHeight="1" x14ac:dyDescent="0.25">
      <c r="A3" s="50" t="s">
        <v>29</v>
      </c>
      <c r="B3" s="50"/>
      <c r="C3" s="50"/>
      <c r="D3" s="50"/>
      <c r="E3" s="50"/>
      <c r="F3" s="50"/>
      <c r="G3" s="50"/>
    </row>
    <row r="4" spans="1:12" ht="51.75" customHeight="1" x14ac:dyDescent="0.25">
      <c r="A4" s="26"/>
      <c r="B4" s="27" t="s">
        <v>49</v>
      </c>
      <c r="C4" s="27" t="s">
        <v>50</v>
      </c>
      <c r="D4" s="27" t="s">
        <v>51</v>
      </c>
      <c r="E4" s="27" t="s">
        <v>52</v>
      </c>
      <c r="F4" s="27" t="s">
        <v>65</v>
      </c>
      <c r="G4" s="27" t="s">
        <v>64</v>
      </c>
    </row>
    <row r="5" spans="1:12" ht="12.75" customHeight="1" x14ac:dyDescent="0.25">
      <c r="A5" s="28" t="s">
        <v>0</v>
      </c>
      <c r="B5" s="43">
        <v>-5242.9</v>
      </c>
      <c r="C5" s="43">
        <v>-11040.4</v>
      </c>
      <c r="D5" s="43">
        <v>-11785.7</v>
      </c>
      <c r="E5" s="43">
        <v>-6974.3</v>
      </c>
      <c r="F5" s="43">
        <v>-4244.1000000000004</v>
      </c>
      <c r="G5" s="29">
        <f>(F5-B5)</f>
        <v>998.79999999999927</v>
      </c>
      <c r="H5" s="30"/>
    </row>
    <row r="6" spans="1:12" ht="12.75" customHeight="1" x14ac:dyDescent="0.25">
      <c r="A6" s="28" t="s">
        <v>1</v>
      </c>
      <c r="B6" s="29">
        <v>-4557.3999999999996</v>
      </c>
      <c r="C6" s="29">
        <v>-16239.1</v>
      </c>
      <c r="D6" s="29">
        <v>-15936.2</v>
      </c>
      <c r="E6" s="29">
        <v>-9723.2999999999993</v>
      </c>
      <c r="F6" s="29">
        <v>-12657.9</v>
      </c>
      <c r="G6" s="29">
        <f t="shared" ref="G6:G13" si="0">(F6-B6)</f>
        <v>-8100.5</v>
      </c>
      <c r="H6" s="30"/>
    </row>
    <row r="7" spans="1:12" ht="12.75" customHeight="1" x14ac:dyDescent="0.25">
      <c r="A7" s="28" t="s">
        <v>5</v>
      </c>
      <c r="B7" s="29">
        <v>37404.699999999997</v>
      </c>
      <c r="C7" s="29">
        <v>7840.7</v>
      </c>
      <c r="D7" s="29">
        <v>14019.1</v>
      </c>
      <c r="E7" s="29">
        <v>17988.8</v>
      </c>
      <c r="F7" s="29">
        <v>17861.7</v>
      </c>
      <c r="G7" s="29">
        <f t="shared" si="0"/>
        <v>-19542.999999999996</v>
      </c>
      <c r="H7" s="30"/>
    </row>
    <row r="8" spans="1:12" ht="12.75" customHeight="1" x14ac:dyDescent="0.25">
      <c r="A8" s="28" t="s">
        <v>6</v>
      </c>
      <c r="B8" s="29">
        <v>26856.3</v>
      </c>
      <c r="C8" s="29">
        <v>3987.1</v>
      </c>
      <c r="D8" s="29">
        <v>8181.7</v>
      </c>
      <c r="E8" s="29">
        <v>10818.1</v>
      </c>
      <c r="F8" s="29">
        <v>10578.3</v>
      </c>
      <c r="G8" s="29">
        <f t="shared" si="0"/>
        <v>-16278</v>
      </c>
      <c r="H8" s="30"/>
    </row>
    <row r="9" spans="1:12" ht="12.75" customHeight="1" x14ac:dyDescent="0.25">
      <c r="A9" s="28" t="s">
        <v>7</v>
      </c>
      <c r="B9" s="29">
        <v>1225.8</v>
      </c>
      <c r="C9" s="29">
        <v>221.2</v>
      </c>
      <c r="D9" s="29">
        <v>601.29999999999995</v>
      </c>
      <c r="E9" s="29">
        <v>793.1</v>
      </c>
      <c r="F9" s="29">
        <v>834.3</v>
      </c>
      <c r="G9" s="29">
        <f t="shared" si="0"/>
        <v>-391.5</v>
      </c>
      <c r="H9" s="30"/>
    </row>
    <row r="10" spans="1:12" ht="12.75" customHeight="1" x14ac:dyDescent="0.25">
      <c r="A10" s="28" t="s">
        <v>8</v>
      </c>
      <c r="B10" s="29">
        <v>656.4</v>
      </c>
      <c r="C10" s="29">
        <v>80.8</v>
      </c>
      <c r="D10" s="29">
        <v>61.9</v>
      </c>
      <c r="E10" s="29">
        <v>99.3</v>
      </c>
      <c r="F10" s="29">
        <v>101.9</v>
      </c>
      <c r="G10" s="29">
        <f t="shared" si="0"/>
        <v>-554.5</v>
      </c>
      <c r="H10" s="30"/>
    </row>
    <row r="11" spans="1:12" ht="12.75" customHeight="1" x14ac:dyDescent="0.25">
      <c r="A11" s="28" t="s">
        <v>3</v>
      </c>
      <c r="B11" s="29">
        <v>41962.1</v>
      </c>
      <c r="C11" s="29">
        <v>24079.8</v>
      </c>
      <c r="D11" s="29">
        <v>29955.3</v>
      </c>
      <c r="E11" s="29">
        <v>27712</v>
      </c>
      <c r="F11" s="29">
        <v>30519.599999999999</v>
      </c>
      <c r="G11" s="29">
        <f t="shared" si="0"/>
        <v>-11442.5</v>
      </c>
      <c r="H11" s="30"/>
    </row>
    <row r="12" spans="1:12" ht="12.75" customHeight="1" x14ac:dyDescent="0.25">
      <c r="A12" s="28" t="s">
        <v>9</v>
      </c>
      <c r="B12" s="29">
        <v>6392.7</v>
      </c>
      <c r="C12" s="29">
        <v>1152.0999999999999</v>
      </c>
      <c r="D12" s="29">
        <v>2065.6999999999998</v>
      </c>
      <c r="E12" s="29">
        <v>2538.6</v>
      </c>
      <c r="F12" s="29">
        <v>3536</v>
      </c>
      <c r="G12" s="29">
        <f t="shared" si="0"/>
        <v>-2856.7</v>
      </c>
      <c r="H12" s="30"/>
    </row>
    <row r="13" spans="1:12" ht="12.75" customHeight="1" x14ac:dyDescent="0.25">
      <c r="A13" s="31" t="s">
        <v>10</v>
      </c>
      <c r="B13" s="32">
        <v>14463.6</v>
      </c>
      <c r="C13" s="32">
        <v>11287.3</v>
      </c>
      <c r="D13" s="32">
        <v>12437.5</v>
      </c>
      <c r="E13" s="32">
        <v>10871</v>
      </c>
      <c r="F13" s="32">
        <v>11435.3</v>
      </c>
      <c r="G13" s="32">
        <f t="shared" si="0"/>
        <v>-3028.3000000000011</v>
      </c>
      <c r="H13" s="30"/>
    </row>
    <row r="14" spans="1:12" ht="30" customHeight="1" x14ac:dyDescent="0.25">
      <c r="A14" s="51" t="s">
        <v>4</v>
      </c>
      <c r="B14" s="51"/>
      <c r="C14" s="51"/>
      <c r="D14" s="51"/>
      <c r="E14" s="51"/>
      <c r="F14" s="52"/>
      <c r="G14" s="52"/>
    </row>
    <row r="15" spans="1:12" ht="102" customHeight="1" x14ac:dyDescent="0.25">
      <c r="A15" s="53" t="s">
        <v>46</v>
      </c>
      <c r="B15" s="53"/>
      <c r="C15" s="53"/>
      <c r="D15" s="53"/>
      <c r="E15" s="53"/>
      <c r="F15" s="53"/>
      <c r="G15" s="53"/>
    </row>
    <row r="16" spans="1:12" x14ac:dyDescent="0.25">
      <c r="L16" s="44"/>
    </row>
    <row r="17" spans="2:8" x14ac:dyDescent="0.25">
      <c r="B17" s="47"/>
      <c r="F17" s="47"/>
    </row>
    <row r="18" spans="2:8" x14ac:dyDescent="0.25">
      <c r="B18" s="47"/>
      <c r="C18" s="47"/>
      <c r="D18" s="47"/>
      <c r="E18" s="47"/>
      <c r="F18" s="47"/>
    </row>
    <row r="19" spans="2:8" x14ac:dyDescent="0.25">
      <c r="B19" s="44"/>
    </row>
    <row r="20" spans="2:8" x14ac:dyDescent="0.25">
      <c r="H20" s="44"/>
    </row>
  </sheetData>
  <mergeCells count="5">
    <mergeCell ref="A1:G1"/>
    <mergeCell ref="A2:G2"/>
    <mergeCell ref="A3:G3"/>
    <mergeCell ref="A14:G14"/>
    <mergeCell ref="A15:G15"/>
  </mergeCell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zoomScaleNormal="100" workbookViewId="0">
      <selection activeCell="M15" sqref="M15"/>
    </sheetView>
  </sheetViews>
  <sheetFormatPr defaultColWidth="9.28515625" defaultRowHeight="15" x14ac:dyDescent="0.25"/>
  <cols>
    <col min="1" max="1" width="30" style="25" customWidth="1"/>
    <col min="2" max="6" width="9.5703125" style="25" customWidth="1"/>
    <col min="7" max="7" width="14.28515625" style="25" customWidth="1"/>
    <col min="8" max="16384" width="9.28515625" style="25"/>
  </cols>
  <sheetData>
    <row r="1" spans="1:8" ht="25.5" customHeight="1" x14ac:dyDescent="0.25">
      <c r="A1" s="54" t="s">
        <v>63</v>
      </c>
      <c r="B1" s="54"/>
      <c r="C1" s="54"/>
      <c r="D1" s="54"/>
      <c r="E1" s="54"/>
      <c r="F1" s="54"/>
      <c r="G1" s="54"/>
    </row>
    <row r="2" spans="1:8" ht="12.75" customHeight="1" x14ac:dyDescent="0.25">
      <c r="A2" s="49" t="s">
        <v>67</v>
      </c>
      <c r="B2" s="49"/>
      <c r="C2" s="49"/>
      <c r="D2" s="49"/>
      <c r="E2" s="49"/>
      <c r="F2" s="49"/>
      <c r="G2" s="49"/>
    </row>
    <row r="3" spans="1:8" ht="12.75" customHeight="1" x14ac:dyDescent="0.25">
      <c r="A3" s="50" t="s">
        <v>29</v>
      </c>
      <c r="B3" s="50"/>
      <c r="C3" s="50"/>
      <c r="D3" s="50"/>
      <c r="E3" s="50"/>
      <c r="F3" s="50"/>
      <c r="G3" s="50"/>
    </row>
    <row r="4" spans="1:8" ht="51.75" customHeight="1" x14ac:dyDescent="0.25">
      <c r="A4" s="33" t="s">
        <v>35</v>
      </c>
      <c r="B4" s="27" t="s">
        <v>49</v>
      </c>
      <c r="C4" s="27" t="s">
        <v>50</v>
      </c>
      <c r="D4" s="27" t="s">
        <v>51</v>
      </c>
      <c r="E4" s="27" t="s">
        <v>52</v>
      </c>
      <c r="F4" s="27" t="s">
        <v>65</v>
      </c>
      <c r="G4" s="27" t="s">
        <v>64</v>
      </c>
    </row>
    <row r="5" spans="1:8" ht="12.75" customHeight="1" x14ac:dyDescent="0.25">
      <c r="A5" s="28" t="s">
        <v>0</v>
      </c>
      <c r="B5" s="29">
        <v>-4063.2</v>
      </c>
      <c r="C5" s="29">
        <v>-8943.2999999999993</v>
      </c>
      <c r="D5" s="29">
        <v>-9466.2999999999993</v>
      </c>
      <c r="E5" s="29">
        <v>-5737.7</v>
      </c>
      <c r="F5" s="29">
        <v>-2414.3000000000002</v>
      </c>
      <c r="G5" s="29">
        <f>(F5-B5)</f>
        <v>1648.8999999999996</v>
      </c>
      <c r="H5" s="30"/>
    </row>
    <row r="6" spans="1:8" ht="12.75" customHeight="1" x14ac:dyDescent="0.25">
      <c r="A6" s="28" t="s">
        <v>1</v>
      </c>
      <c r="B6" s="29">
        <v>-3835</v>
      </c>
      <c r="C6" s="29">
        <v>-14109.9</v>
      </c>
      <c r="D6" s="29">
        <v>-13674.8</v>
      </c>
      <c r="E6" s="29">
        <v>-8008.3</v>
      </c>
      <c r="F6" s="29">
        <v>-9644.2999999999993</v>
      </c>
      <c r="G6" s="29">
        <f t="shared" ref="G6:G13" si="0">(F6-B6)</f>
        <v>-5809.2999999999993</v>
      </c>
      <c r="H6" s="30"/>
    </row>
    <row r="7" spans="1:8" ht="12.75" customHeight="1" x14ac:dyDescent="0.25">
      <c r="A7" s="28" t="s">
        <v>5</v>
      </c>
      <c r="B7" s="29">
        <v>28872.2</v>
      </c>
      <c r="C7" s="29">
        <v>6754.3</v>
      </c>
      <c r="D7" s="29">
        <v>11983</v>
      </c>
      <c r="E7" s="29">
        <v>14771</v>
      </c>
      <c r="F7" s="29">
        <v>14687.9</v>
      </c>
      <c r="G7" s="29">
        <f t="shared" si="0"/>
        <v>-14184.300000000001</v>
      </c>
      <c r="H7" s="30"/>
    </row>
    <row r="8" spans="1:8" ht="12.75" customHeight="1" x14ac:dyDescent="0.25">
      <c r="A8" s="28" t="s">
        <v>6</v>
      </c>
      <c r="B8" s="29">
        <v>20019.400000000001</v>
      </c>
      <c r="C8" s="29">
        <v>3646.6</v>
      </c>
      <c r="D8" s="29">
        <v>7122</v>
      </c>
      <c r="E8" s="29">
        <v>9065.9</v>
      </c>
      <c r="F8" s="29">
        <v>8849.9</v>
      </c>
      <c r="G8" s="29">
        <f t="shared" si="0"/>
        <v>-11169.500000000002</v>
      </c>
      <c r="H8" s="30"/>
    </row>
    <row r="9" spans="1:8" ht="12.75" customHeight="1" x14ac:dyDescent="0.25">
      <c r="A9" s="28" t="s">
        <v>7</v>
      </c>
      <c r="B9" s="29">
        <v>975.4</v>
      </c>
      <c r="C9" s="29">
        <v>201.7</v>
      </c>
      <c r="D9" s="29">
        <v>520.70000000000005</v>
      </c>
      <c r="E9" s="29">
        <v>634.29999999999995</v>
      </c>
      <c r="F9" s="29">
        <v>678.2</v>
      </c>
      <c r="G9" s="29">
        <f t="shared" si="0"/>
        <v>-297.19999999999993</v>
      </c>
      <c r="H9" s="30"/>
    </row>
    <row r="10" spans="1:8" ht="12.75" customHeight="1" x14ac:dyDescent="0.25">
      <c r="A10" s="28" t="s">
        <v>8</v>
      </c>
      <c r="B10" s="29">
        <v>487.6</v>
      </c>
      <c r="C10" s="29">
        <v>62.8</v>
      </c>
      <c r="D10" s="29">
        <v>53.3</v>
      </c>
      <c r="E10" s="29">
        <v>78.599999999999994</v>
      </c>
      <c r="F10" s="29">
        <v>86.6</v>
      </c>
      <c r="G10" s="29">
        <f t="shared" si="0"/>
        <v>-401</v>
      </c>
      <c r="H10" s="30"/>
    </row>
    <row r="11" spans="1:8" ht="12.75" customHeight="1" x14ac:dyDescent="0.25">
      <c r="A11" s="28" t="s">
        <v>3</v>
      </c>
      <c r="B11" s="29">
        <v>32707.200000000001</v>
      </c>
      <c r="C11" s="29">
        <v>20864.099999999999</v>
      </c>
      <c r="D11" s="29">
        <v>25657.8</v>
      </c>
      <c r="E11" s="29">
        <v>22779.200000000001</v>
      </c>
      <c r="F11" s="29">
        <v>24332.2</v>
      </c>
      <c r="G11" s="29">
        <f t="shared" si="0"/>
        <v>-8375</v>
      </c>
      <c r="H11" s="30"/>
    </row>
    <row r="12" spans="1:8" ht="12.75" customHeight="1" x14ac:dyDescent="0.25">
      <c r="A12" s="28" t="s">
        <v>9</v>
      </c>
      <c r="B12" s="29">
        <v>4580.2</v>
      </c>
      <c r="C12" s="29">
        <v>898.3</v>
      </c>
      <c r="D12" s="29">
        <v>1613.4</v>
      </c>
      <c r="E12" s="29">
        <v>1858.5</v>
      </c>
      <c r="F12" s="29">
        <v>2563.4</v>
      </c>
      <c r="G12" s="29">
        <f t="shared" si="0"/>
        <v>-2016.7999999999997</v>
      </c>
      <c r="H12" s="30"/>
    </row>
    <row r="13" spans="1:8" ht="12.75" customHeight="1" x14ac:dyDescent="0.25">
      <c r="A13" s="31" t="s">
        <v>10</v>
      </c>
      <c r="B13" s="32">
        <v>10981.3</v>
      </c>
      <c r="C13" s="32">
        <v>9525.5</v>
      </c>
      <c r="D13" s="32">
        <v>10525.4</v>
      </c>
      <c r="E13" s="32">
        <v>8676.6</v>
      </c>
      <c r="F13" s="32">
        <v>8866.5</v>
      </c>
      <c r="G13" s="32">
        <f t="shared" si="0"/>
        <v>-2114.7999999999993</v>
      </c>
      <c r="H13" s="30"/>
    </row>
    <row r="14" spans="1:8" ht="30" customHeight="1" x14ac:dyDescent="0.25">
      <c r="A14" s="51" t="s">
        <v>4</v>
      </c>
      <c r="B14" s="51"/>
      <c r="C14" s="51"/>
      <c r="D14" s="51"/>
      <c r="E14" s="51"/>
      <c r="F14" s="52"/>
      <c r="G14" s="52"/>
    </row>
    <row r="15" spans="1:8" ht="106.5" customHeight="1" x14ac:dyDescent="0.25">
      <c r="A15" s="53" t="s">
        <v>46</v>
      </c>
      <c r="B15" s="53"/>
      <c r="C15" s="53"/>
      <c r="D15" s="53"/>
      <c r="E15" s="53"/>
      <c r="F15" s="53"/>
      <c r="G15" s="53"/>
    </row>
    <row r="18" spans="2:2" x14ac:dyDescent="0.25">
      <c r="B18" s="47"/>
    </row>
    <row r="19" spans="2:2" x14ac:dyDescent="0.25">
      <c r="B19" s="47"/>
    </row>
    <row r="20" spans="2:2" x14ac:dyDescent="0.25">
      <c r="B20" s="47"/>
    </row>
  </sheetData>
  <mergeCells count="5">
    <mergeCell ref="A1:G1"/>
    <mergeCell ref="A2:G2"/>
    <mergeCell ref="A3:G3"/>
    <mergeCell ref="A14:G14"/>
    <mergeCell ref="A15:G15"/>
  </mergeCells>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9"/>
  <sheetViews>
    <sheetView zoomScaleNormal="100" workbookViewId="0">
      <selection activeCell="H24" sqref="H24"/>
    </sheetView>
  </sheetViews>
  <sheetFormatPr defaultColWidth="9.28515625" defaultRowHeight="15" x14ac:dyDescent="0.25"/>
  <cols>
    <col min="1" max="1" width="30" style="25" customWidth="1"/>
    <col min="2" max="6" width="9.5703125" style="25" customWidth="1"/>
    <col min="7" max="7" width="14.28515625" style="25" customWidth="1"/>
    <col min="8" max="16384" width="9.28515625" style="25"/>
  </cols>
  <sheetData>
    <row r="1" spans="1:8" ht="25.5" customHeight="1" x14ac:dyDescent="0.25">
      <c r="A1" s="54" t="s">
        <v>61</v>
      </c>
      <c r="B1" s="54"/>
      <c r="C1" s="54"/>
      <c r="D1" s="54"/>
      <c r="E1" s="54"/>
      <c r="F1" s="54"/>
      <c r="G1" s="54"/>
    </row>
    <row r="2" spans="1:8" ht="12.75" customHeight="1" x14ac:dyDescent="0.25">
      <c r="A2" s="49" t="s">
        <v>68</v>
      </c>
      <c r="B2" s="49"/>
      <c r="C2" s="49"/>
      <c r="D2" s="49"/>
      <c r="E2" s="49"/>
      <c r="F2" s="49"/>
      <c r="G2" s="49"/>
    </row>
    <row r="3" spans="1:8" ht="12.75" customHeight="1" x14ac:dyDescent="0.25">
      <c r="A3" s="50" t="s">
        <v>29</v>
      </c>
      <c r="B3" s="50"/>
      <c r="C3" s="50"/>
      <c r="D3" s="50"/>
      <c r="E3" s="50"/>
      <c r="F3" s="50"/>
      <c r="G3" s="50"/>
    </row>
    <row r="4" spans="1:8" ht="51.75" customHeight="1" x14ac:dyDescent="0.25">
      <c r="A4" s="33" t="s">
        <v>36</v>
      </c>
      <c r="B4" s="27" t="s">
        <v>49</v>
      </c>
      <c r="C4" s="27" t="s">
        <v>50</v>
      </c>
      <c r="D4" s="27" t="s">
        <v>51</v>
      </c>
      <c r="E4" s="27" t="s">
        <v>52</v>
      </c>
      <c r="F4" s="27" t="s">
        <v>65</v>
      </c>
      <c r="G4" s="27" t="s">
        <v>64</v>
      </c>
    </row>
    <row r="5" spans="1:8" ht="12.75" customHeight="1" x14ac:dyDescent="0.25">
      <c r="A5" s="28" t="s">
        <v>0</v>
      </c>
      <c r="B5" s="29">
        <v>-1179.7</v>
      </c>
      <c r="C5" s="29">
        <v>-2096.9</v>
      </c>
      <c r="D5" s="29">
        <v>-2319.4</v>
      </c>
      <c r="E5" s="29">
        <v>-1236.5999999999999</v>
      </c>
      <c r="F5" s="29">
        <v>-1829.8</v>
      </c>
      <c r="G5" s="29">
        <f>(F5-B5)</f>
        <v>-650.09999999999991</v>
      </c>
      <c r="H5" s="30"/>
    </row>
    <row r="6" spans="1:8" ht="12.75" customHeight="1" x14ac:dyDescent="0.25">
      <c r="A6" s="28" t="s">
        <v>1</v>
      </c>
      <c r="B6" s="29">
        <v>-722.4</v>
      </c>
      <c r="C6" s="29">
        <v>-2129.1999999999998</v>
      </c>
      <c r="D6" s="29">
        <v>-2261.4</v>
      </c>
      <c r="E6" s="29">
        <v>-1715</v>
      </c>
      <c r="F6" s="29">
        <v>-3013.6</v>
      </c>
      <c r="G6" s="29">
        <f t="shared" ref="G6:G13" si="0">(F6-B6)</f>
        <v>-2291.1999999999998</v>
      </c>
      <c r="H6" s="30"/>
    </row>
    <row r="7" spans="1:8" ht="12.75" customHeight="1" x14ac:dyDescent="0.25">
      <c r="A7" s="28" t="s">
        <v>5</v>
      </c>
      <c r="B7" s="29">
        <v>8532.5</v>
      </c>
      <c r="C7" s="29">
        <v>1086.5</v>
      </c>
      <c r="D7" s="29">
        <v>2036.1</v>
      </c>
      <c r="E7" s="29">
        <v>3217.8</v>
      </c>
      <c r="F7" s="29">
        <v>3173.8</v>
      </c>
      <c r="G7" s="29">
        <f t="shared" si="0"/>
        <v>-5358.7</v>
      </c>
      <c r="H7" s="30"/>
    </row>
    <row r="8" spans="1:8" ht="12.75" customHeight="1" x14ac:dyDescent="0.25">
      <c r="A8" s="28" t="s">
        <v>6</v>
      </c>
      <c r="B8" s="29">
        <v>6836.9</v>
      </c>
      <c r="C8" s="29">
        <v>340.1</v>
      </c>
      <c r="D8" s="29">
        <v>1059.7</v>
      </c>
      <c r="E8" s="29">
        <v>1752.2</v>
      </c>
      <c r="F8" s="29">
        <v>1728.4</v>
      </c>
      <c r="G8" s="29">
        <f t="shared" si="0"/>
        <v>-5108.5</v>
      </c>
      <c r="H8" s="30"/>
    </row>
    <row r="9" spans="1:8" ht="12.75" customHeight="1" x14ac:dyDescent="0.25">
      <c r="A9" s="28" t="s">
        <v>7</v>
      </c>
      <c r="B9" s="29">
        <v>250.4</v>
      </c>
      <c r="C9" s="29">
        <v>19.5</v>
      </c>
      <c r="D9" s="29">
        <v>80.599999999999994</v>
      </c>
      <c r="E9" s="29">
        <v>158.80000000000001</v>
      </c>
      <c r="F9" s="29">
        <v>156.1</v>
      </c>
      <c r="G9" s="29">
        <f t="shared" si="0"/>
        <v>-94.300000000000011</v>
      </c>
      <c r="H9" s="30"/>
    </row>
    <row r="10" spans="1:8" ht="12.75" customHeight="1" x14ac:dyDescent="0.25">
      <c r="A10" s="28" t="s">
        <v>8</v>
      </c>
      <c r="B10" s="29">
        <v>168.8</v>
      </c>
      <c r="C10" s="29">
        <v>18</v>
      </c>
      <c r="D10" s="29">
        <v>8.6</v>
      </c>
      <c r="E10" s="29">
        <v>20.7</v>
      </c>
      <c r="F10" s="29">
        <v>15.3</v>
      </c>
      <c r="G10" s="29">
        <f t="shared" si="0"/>
        <v>-153.5</v>
      </c>
      <c r="H10" s="30"/>
    </row>
    <row r="11" spans="1:8" ht="12.75" customHeight="1" x14ac:dyDescent="0.25">
      <c r="A11" s="28" t="s">
        <v>3</v>
      </c>
      <c r="B11" s="29">
        <v>9254.9</v>
      </c>
      <c r="C11" s="29">
        <v>3215.7</v>
      </c>
      <c r="D11" s="29">
        <v>4297.5</v>
      </c>
      <c r="E11" s="29">
        <v>4932.8</v>
      </c>
      <c r="F11" s="29">
        <v>6187.4</v>
      </c>
      <c r="G11" s="29">
        <f t="shared" si="0"/>
        <v>-3067.5</v>
      </c>
      <c r="H11" s="30"/>
    </row>
    <row r="12" spans="1:8" ht="12.75" customHeight="1" x14ac:dyDescent="0.25">
      <c r="A12" s="28" t="s">
        <v>9</v>
      </c>
      <c r="B12" s="29">
        <v>1812.5</v>
      </c>
      <c r="C12" s="29">
        <v>253.8</v>
      </c>
      <c r="D12" s="29">
        <v>452.3</v>
      </c>
      <c r="E12" s="29">
        <v>680.1</v>
      </c>
      <c r="F12" s="29">
        <v>972.6</v>
      </c>
      <c r="G12" s="29">
        <f t="shared" si="0"/>
        <v>-839.9</v>
      </c>
      <c r="H12" s="30"/>
    </row>
    <row r="13" spans="1:8" ht="12.75" customHeight="1" x14ac:dyDescent="0.25">
      <c r="A13" s="31" t="s">
        <v>10</v>
      </c>
      <c r="B13" s="32">
        <v>3482.3</v>
      </c>
      <c r="C13" s="32">
        <v>1761.8</v>
      </c>
      <c r="D13" s="32">
        <v>1912.1</v>
      </c>
      <c r="E13" s="32">
        <v>2194.4</v>
      </c>
      <c r="F13" s="32">
        <v>2568.8000000000002</v>
      </c>
      <c r="G13" s="32">
        <f t="shared" si="0"/>
        <v>-913.5</v>
      </c>
      <c r="H13" s="30"/>
    </row>
    <row r="14" spans="1:8" ht="30" customHeight="1" x14ac:dyDescent="0.25">
      <c r="A14" s="51" t="s">
        <v>4</v>
      </c>
      <c r="B14" s="51"/>
      <c r="C14" s="51"/>
      <c r="D14" s="51"/>
      <c r="E14" s="51"/>
      <c r="F14" s="52"/>
      <c r="G14" s="52"/>
    </row>
    <row r="15" spans="1:8" ht="103.5" customHeight="1" x14ac:dyDescent="0.25">
      <c r="A15" s="53" t="s">
        <v>47</v>
      </c>
      <c r="B15" s="53"/>
      <c r="C15" s="53"/>
      <c r="D15" s="53"/>
      <c r="E15" s="53"/>
      <c r="F15" s="53"/>
      <c r="G15" s="53"/>
    </row>
    <row r="17" spans="2:2" x14ac:dyDescent="0.25">
      <c r="B17" s="47"/>
    </row>
    <row r="18" spans="2:2" x14ac:dyDescent="0.25">
      <c r="B18" s="47"/>
    </row>
    <row r="19" spans="2:2" x14ac:dyDescent="0.25">
      <c r="B19" s="47"/>
    </row>
  </sheetData>
  <mergeCells count="5">
    <mergeCell ref="A1:G1"/>
    <mergeCell ref="A2:G2"/>
    <mergeCell ref="A3:G3"/>
    <mergeCell ref="A14:G14"/>
    <mergeCell ref="A15:G15"/>
  </mergeCells>
  <pageMargins left="0.7" right="0.7" top="0.75" bottom="0.75" header="0.3" footer="0.3"/>
  <pageSetup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6"/>
  <sheetViews>
    <sheetView zoomScaleNormal="100" workbookViewId="0">
      <selection activeCell="Q13" sqref="Q13"/>
    </sheetView>
  </sheetViews>
  <sheetFormatPr defaultColWidth="9.28515625" defaultRowHeight="12.75" x14ac:dyDescent="0.2"/>
  <cols>
    <col min="1" max="1" width="36.42578125" style="23" customWidth="1"/>
    <col min="2" max="3" width="10.7109375" style="23" customWidth="1"/>
    <col min="4" max="4" width="9.28515625" style="23"/>
    <col min="5" max="5" width="9.7109375" style="23" customWidth="1"/>
    <col min="6" max="6" width="11.28515625" style="23" customWidth="1"/>
    <col min="7" max="16384" width="9.28515625" style="23"/>
  </cols>
  <sheetData>
    <row r="1" spans="1:12" ht="25.5" customHeight="1" x14ac:dyDescent="0.2">
      <c r="A1" s="56" t="s">
        <v>54</v>
      </c>
      <c r="B1" s="56"/>
      <c r="C1" s="56"/>
      <c r="D1" s="56"/>
      <c r="E1" s="56"/>
      <c r="F1" s="56"/>
    </row>
    <row r="2" spans="1:12" x14ac:dyDescent="0.2">
      <c r="A2" s="57" t="s">
        <v>66</v>
      </c>
      <c r="B2" s="57"/>
      <c r="C2" s="57"/>
      <c r="D2" s="57"/>
      <c r="E2" s="57"/>
      <c r="F2" s="57"/>
    </row>
    <row r="3" spans="1:12" x14ac:dyDescent="0.2">
      <c r="A3" s="58" t="s">
        <v>29</v>
      </c>
      <c r="B3" s="58"/>
      <c r="C3" s="58"/>
      <c r="D3" s="58"/>
      <c r="E3" s="58"/>
      <c r="F3" s="58"/>
    </row>
    <row r="4" spans="1:12" ht="63.75" customHeight="1" x14ac:dyDescent="0.2">
      <c r="A4" s="3"/>
      <c r="B4" s="8" t="s">
        <v>56</v>
      </c>
      <c r="C4" s="8" t="s">
        <v>57</v>
      </c>
      <c r="D4" s="8" t="s">
        <v>11</v>
      </c>
      <c r="E4" s="9" t="s">
        <v>58</v>
      </c>
      <c r="F4" s="9" t="s">
        <v>59</v>
      </c>
      <c r="G4" s="34"/>
      <c r="H4" s="34"/>
      <c r="I4" s="34"/>
      <c r="J4" s="34"/>
      <c r="K4" s="34"/>
      <c r="L4" s="34"/>
    </row>
    <row r="5" spans="1:12" ht="25.5" customHeight="1" x14ac:dyDescent="0.2">
      <c r="A5" s="4" t="s">
        <v>2</v>
      </c>
      <c r="B5" s="6"/>
      <c r="C5" s="6"/>
      <c r="D5" s="6"/>
      <c r="E5" s="6"/>
      <c r="F5" s="6"/>
      <c r="G5" s="34"/>
      <c r="H5" s="34"/>
      <c r="I5" s="34"/>
      <c r="J5" s="34"/>
      <c r="K5" s="34"/>
      <c r="L5" s="34"/>
    </row>
    <row r="6" spans="1:12" x14ac:dyDescent="0.2">
      <c r="A6" s="2" t="s">
        <v>32</v>
      </c>
      <c r="B6" s="41">
        <v>26856.3</v>
      </c>
      <c r="C6" s="41">
        <v>10578.3</v>
      </c>
      <c r="D6" s="10">
        <f t="shared" ref="D6:D12" si="0">(C6-B6)</f>
        <v>-16278</v>
      </c>
      <c r="E6" s="18">
        <f t="shared" ref="E6:E12" si="1">(C6-B6)/B6*100</f>
        <v>-60.611476636766795</v>
      </c>
      <c r="F6" s="18">
        <f>(C6/C12)*100</f>
        <v>59.223366196946536</v>
      </c>
      <c r="G6" s="34"/>
      <c r="H6" s="34"/>
      <c r="I6" s="34"/>
      <c r="J6" s="34"/>
      <c r="K6" s="34"/>
      <c r="L6" s="34"/>
    </row>
    <row r="7" spans="1:12" x14ac:dyDescent="0.2">
      <c r="A7" s="2" t="s">
        <v>12</v>
      </c>
      <c r="B7" s="41">
        <v>648.20000000000005</v>
      </c>
      <c r="C7" s="41">
        <v>1141</v>
      </c>
      <c r="D7" s="10">
        <f t="shared" si="0"/>
        <v>492.79999999999995</v>
      </c>
      <c r="E7" s="18">
        <f t="shared" si="1"/>
        <v>76.025917926565867</v>
      </c>
      <c r="F7" s="18">
        <f>(C7/C12)*100</f>
        <v>6.3879697901095644</v>
      </c>
    </row>
    <row r="8" spans="1:12" x14ac:dyDescent="0.2">
      <c r="A8" s="2" t="s">
        <v>13</v>
      </c>
      <c r="B8" s="41">
        <v>1225.8</v>
      </c>
      <c r="C8" s="41">
        <v>834.3</v>
      </c>
      <c r="D8" s="10">
        <f t="shared" si="0"/>
        <v>-391.5</v>
      </c>
      <c r="E8" s="18">
        <f t="shared" si="1"/>
        <v>-31.938325991189426</v>
      </c>
      <c r="F8" s="18">
        <f>(C8/C12)*100</f>
        <v>4.6708879893851085</v>
      </c>
    </row>
    <row r="9" spans="1:12" x14ac:dyDescent="0.2">
      <c r="A9" s="2" t="s">
        <v>14</v>
      </c>
      <c r="B9" s="41">
        <v>656.4</v>
      </c>
      <c r="C9" s="41">
        <v>101.9</v>
      </c>
      <c r="D9" s="10">
        <f t="shared" si="0"/>
        <v>-554.5</v>
      </c>
      <c r="E9" s="18">
        <f t="shared" si="1"/>
        <v>-84.47592931139549</v>
      </c>
      <c r="F9" s="18">
        <f>(C9/C12)*100</f>
        <v>0.57049440982661226</v>
      </c>
    </row>
    <row r="10" spans="1:12" x14ac:dyDescent="0.2">
      <c r="A10" s="2" t="s">
        <v>26</v>
      </c>
      <c r="B10" s="41">
        <v>5739.7</v>
      </c>
      <c r="C10" s="41">
        <v>3563.2</v>
      </c>
      <c r="D10" s="10">
        <f t="shared" si="0"/>
        <v>-2176.5</v>
      </c>
      <c r="E10" s="18">
        <f t="shared" si="1"/>
        <v>-37.920100353677022</v>
      </c>
      <c r="F10" s="18">
        <f>(C10/C12)*100</f>
        <v>19.948829058824185</v>
      </c>
    </row>
    <row r="11" spans="1:12" x14ac:dyDescent="0.2">
      <c r="A11" s="2" t="s">
        <v>27</v>
      </c>
      <c r="B11" s="41">
        <v>2278.3000000000002</v>
      </c>
      <c r="C11" s="41">
        <v>1643</v>
      </c>
      <c r="D11" s="10">
        <f t="shared" si="0"/>
        <v>-635.30000000000018</v>
      </c>
      <c r="E11" s="18">
        <f t="shared" si="1"/>
        <v>-27.884826405653346</v>
      </c>
      <c r="F11" s="18">
        <f>(C11/C12)*100</f>
        <v>9.1984525549079876</v>
      </c>
    </row>
    <row r="12" spans="1:12" x14ac:dyDescent="0.2">
      <c r="A12" s="7" t="s">
        <v>37</v>
      </c>
      <c r="B12" s="42">
        <v>37404.699999999997</v>
      </c>
      <c r="C12" s="42">
        <v>17861.7</v>
      </c>
      <c r="D12" s="11">
        <f t="shared" si="0"/>
        <v>-19542.999999999996</v>
      </c>
      <c r="E12" s="19">
        <f t="shared" si="1"/>
        <v>-52.247444839819593</v>
      </c>
      <c r="F12" s="20">
        <f>SUM(F6:F11)</f>
        <v>99.999999999999986</v>
      </c>
    </row>
    <row r="13" spans="1:12" ht="25.5" customHeight="1" x14ac:dyDescent="0.2">
      <c r="A13" s="7" t="s">
        <v>15</v>
      </c>
      <c r="B13" s="5"/>
      <c r="C13" s="5"/>
      <c r="D13" s="13"/>
      <c r="E13" s="15"/>
      <c r="F13" s="14"/>
    </row>
    <row r="14" spans="1:12" x14ac:dyDescent="0.2">
      <c r="A14" s="2" t="s">
        <v>16</v>
      </c>
      <c r="B14" s="41">
        <v>6392.7</v>
      </c>
      <c r="C14" s="41">
        <v>3536</v>
      </c>
      <c r="D14" s="10">
        <f t="shared" ref="D14:D22" si="2">(C14-B14)</f>
        <v>-2856.7</v>
      </c>
      <c r="E14" s="18">
        <f t="shared" ref="E14:E22" si="3">(C14-B14)/B14*100</f>
        <v>-44.686908505013527</v>
      </c>
      <c r="F14" s="18">
        <f>(C14/C22)*100</f>
        <v>11.585997195245024</v>
      </c>
    </row>
    <row r="15" spans="1:12" x14ac:dyDescent="0.2">
      <c r="A15" s="2" t="s">
        <v>17</v>
      </c>
      <c r="B15" s="41">
        <v>14463.6</v>
      </c>
      <c r="C15" s="41">
        <v>11435.3</v>
      </c>
      <c r="D15" s="10">
        <f t="shared" si="2"/>
        <v>-3028.3000000000011</v>
      </c>
      <c r="E15" s="18">
        <f t="shared" si="3"/>
        <v>-20.937387648994722</v>
      </c>
      <c r="F15" s="18">
        <f>(C15/C22)*100</f>
        <v>37.468708633140665</v>
      </c>
    </row>
    <row r="16" spans="1:12" x14ac:dyDescent="0.2">
      <c r="A16" s="2" t="s">
        <v>18</v>
      </c>
      <c r="B16" s="41">
        <v>2502.1</v>
      </c>
      <c r="C16" s="41">
        <v>2717.4</v>
      </c>
      <c r="D16" s="10">
        <f t="shared" si="2"/>
        <v>215.30000000000018</v>
      </c>
      <c r="E16" s="18">
        <f t="shared" si="3"/>
        <v>8.6047719915271248</v>
      </c>
      <c r="F16" s="18">
        <f>(C16/C22)*100</f>
        <v>8.9037864192191254</v>
      </c>
    </row>
    <row r="17" spans="1:6" x14ac:dyDescent="0.2">
      <c r="A17" s="2" t="s">
        <v>19</v>
      </c>
      <c r="B17" s="41">
        <v>2705.1</v>
      </c>
      <c r="C17" s="41">
        <v>2403.1</v>
      </c>
      <c r="D17" s="10">
        <f t="shared" si="2"/>
        <v>-302</v>
      </c>
      <c r="E17" s="18">
        <f t="shared" si="3"/>
        <v>-11.164097445565783</v>
      </c>
      <c r="F17" s="18">
        <f>(C17/C22)*100</f>
        <v>7.8739564083408693</v>
      </c>
    </row>
    <row r="18" spans="1:6" x14ac:dyDescent="0.2">
      <c r="A18" s="2" t="s">
        <v>20</v>
      </c>
      <c r="B18" s="41">
        <v>773.6</v>
      </c>
      <c r="C18" s="41">
        <v>668.4</v>
      </c>
      <c r="D18" s="10">
        <f t="shared" si="2"/>
        <v>-105.20000000000005</v>
      </c>
      <c r="E18" s="18">
        <f t="shared" si="3"/>
        <v>-13.598759048603934</v>
      </c>
      <c r="F18" s="18">
        <f>(C18/C22)*100</f>
        <v>2.1900680218613613</v>
      </c>
    </row>
    <row r="19" spans="1:6" x14ac:dyDescent="0.2">
      <c r="A19" s="2" t="s">
        <v>21</v>
      </c>
      <c r="B19" s="41">
        <v>783.5</v>
      </c>
      <c r="C19" s="41">
        <v>537.9</v>
      </c>
      <c r="D19" s="10">
        <f t="shared" si="2"/>
        <v>-245.60000000000002</v>
      </c>
      <c r="E19" s="18">
        <f t="shared" si="3"/>
        <v>-31.346522016592214</v>
      </c>
      <c r="F19" s="18">
        <f>(C19/C22)*100</f>
        <v>1.7624739511658081</v>
      </c>
    </row>
    <row r="20" spans="1:6" x14ac:dyDescent="0.2">
      <c r="A20" s="2" t="s">
        <v>26</v>
      </c>
      <c r="B20" s="41">
        <v>5093.5</v>
      </c>
      <c r="C20" s="41">
        <v>3507.5</v>
      </c>
      <c r="D20" s="10">
        <f t="shared" si="2"/>
        <v>-1586</v>
      </c>
      <c r="E20" s="18">
        <f t="shared" si="3"/>
        <v>-31.137724550898206</v>
      </c>
      <c r="F20" s="18">
        <f>(C20/C22)*100</f>
        <v>11.492614582104615</v>
      </c>
    </row>
    <row r="21" spans="1:6" x14ac:dyDescent="0.2">
      <c r="A21" s="2" t="s">
        <v>38</v>
      </c>
      <c r="B21" s="41">
        <v>9248</v>
      </c>
      <c r="C21" s="41">
        <v>5714</v>
      </c>
      <c r="D21" s="10">
        <f t="shared" si="2"/>
        <v>-3534</v>
      </c>
      <c r="E21" s="18">
        <f t="shared" si="3"/>
        <v>-38.213667820069205</v>
      </c>
      <c r="F21" s="18">
        <f>(C21/C22)*100</f>
        <v>18.722394788922532</v>
      </c>
    </row>
    <row r="22" spans="1:6" x14ac:dyDescent="0.2">
      <c r="A22" s="7" t="s">
        <v>22</v>
      </c>
      <c r="B22" s="42">
        <v>41962.1</v>
      </c>
      <c r="C22" s="42">
        <v>30519.599999999999</v>
      </c>
      <c r="D22" s="11">
        <f t="shared" si="2"/>
        <v>-11442.5</v>
      </c>
      <c r="E22" s="19">
        <f t="shared" si="3"/>
        <v>-27.268654333315062</v>
      </c>
      <c r="F22" s="20">
        <f>SUM(F14:F21)</f>
        <v>99.999999999999986</v>
      </c>
    </row>
    <row r="23" spans="1:6" ht="25.5" customHeight="1" x14ac:dyDescent="0.2">
      <c r="A23" s="7" t="s">
        <v>25</v>
      </c>
      <c r="B23" s="5"/>
      <c r="C23" s="5"/>
      <c r="D23" s="13"/>
      <c r="E23" s="15"/>
      <c r="F23" s="14"/>
    </row>
    <row r="24" spans="1:6" x14ac:dyDescent="0.2">
      <c r="A24" s="1" t="s">
        <v>23</v>
      </c>
      <c r="B24" s="11">
        <v>-4557.3999999999996</v>
      </c>
      <c r="C24" s="11">
        <v>-12657.9</v>
      </c>
      <c r="D24" s="10">
        <f t="shared" ref="D24" si="4">(C24-B24)</f>
        <v>-8100.5</v>
      </c>
      <c r="E24" s="18">
        <f t="shared" ref="E24" si="5">(C24-B24)/B24*100</f>
        <v>177.74388905955152</v>
      </c>
      <c r="F24" s="17" t="s">
        <v>31</v>
      </c>
    </row>
    <row r="25" spans="1:6" x14ac:dyDescent="0.2">
      <c r="A25" s="1" t="s">
        <v>39</v>
      </c>
      <c r="B25" s="46">
        <f>(B24/B12)*100</f>
        <v>-12.18403034912725</v>
      </c>
      <c r="C25" s="46">
        <f>(C24/C12)*100</f>
        <v>-70.866154957254906</v>
      </c>
      <c r="D25" s="11">
        <f t="shared" ref="D25:D31" si="6">(C25-B25)</f>
        <v>-58.682124608127658</v>
      </c>
      <c r="E25" s="17" t="s">
        <v>31</v>
      </c>
      <c r="F25" s="17" t="s">
        <v>31</v>
      </c>
    </row>
    <row r="26" spans="1:6" x14ac:dyDescent="0.2">
      <c r="A26" s="35" t="s">
        <v>40</v>
      </c>
      <c r="B26" s="10">
        <v>-2105</v>
      </c>
      <c r="C26" s="10">
        <v>7225</v>
      </c>
      <c r="D26" s="10">
        <f t="shared" si="6"/>
        <v>9330</v>
      </c>
      <c r="E26" s="18">
        <f t="shared" ref="E26:E30" si="7">(C26-B26)/B26*100</f>
        <v>-443.23040380047507</v>
      </c>
      <c r="F26" s="16" t="s">
        <v>31</v>
      </c>
    </row>
    <row r="27" spans="1:6" x14ac:dyDescent="0.2">
      <c r="A27" s="36" t="s">
        <v>24</v>
      </c>
      <c r="B27" s="11">
        <v>-6662.4</v>
      </c>
      <c r="C27" s="11">
        <v>-5432.9</v>
      </c>
      <c r="D27" s="10">
        <f t="shared" si="6"/>
        <v>1229.5</v>
      </c>
      <c r="E27" s="18">
        <f t="shared" si="7"/>
        <v>-18.45431075888569</v>
      </c>
      <c r="F27" s="17" t="s">
        <v>31</v>
      </c>
    </row>
    <row r="28" spans="1:6" x14ac:dyDescent="0.2">
      <c r="A28" s="35" t="s">
        <v>33</v>
      </c>
      <c r="B28" s="10">
        <v>1419.5</v>
      </c>
      <c r="C28" s="10">
        <v>1188.8</v>
      </c>
      <c r="D28" s="10">
        <f t="shared" si="6"/>
        <v>-230.70000000000005</v>
      </c>
      <c r="E28" s="18">
        <f t="shared" si="7"/>
        <v>-16.252201479394156</v>
      </c>
      <c r="F28" s="16" t="s">
        <v>31</v>
      </c>
    </row>
    <row r="29" spans="1:6" x14ac:dyDescent="0.2">
      <c r="A29" s="35" t="s">
        <v>34</v>
      </c>
      <c r="B29" s="10">
        <v>0</v>
      </c>
      <c r="C29" s="10">
        <v>0</v>
      </c>
      <c r="D29" s="10">
        <f t="shared" si="6"/>
        <v>0</v>
      </c>
      <c r="E29" s="18">
        <v>0</v>
      </c>
      <c r="F29" s="16" t="s">
        <v>31</v>
      </c>
    </row>
    <row r="30" spans="1:6" x14ac:dyDescent="0.2">
      <c r="A30" s="37" t="s">
        <v>0</v>
      </c>
      <c r="B30" s="11">
        <v>-5242.9</v>
      </c>
      <c r="C30" s="11">
        <v>-4244.1000000000004</v>
      </c>
      <c r="D30" s="10">
        <f t="shared" si="6"/>
        <v>998.79999999999927</v>
      </c>
      <c r="E30" s="18">
        <f t="shared" si="7"/>
        <v>-19.050525472543807</v>
      </c>
      <c r="F30" s="17" t="s">
        <v>31</v>
      </c>
    </row>
    <row r="31" spans="1:6" x14ac:dyDescent="0.2">
      <c r="A31" s="38" t="s">
        <v>41</v>
      </c>
      <c r="B31" s="12">
        <f>(B30/B12)*100</f>
        <v>-14.016687742449479</v>
      </c>
      <c r="C31" s="12">
        <f>(C30/C12)*100</f>
        <v>-23.760896219284838</v>
      </c>
      <c r="D31" s="11">
        <f t="shared" si="6"/>
        <v>-9.7442084768353592</v>
      </c>
      <c r="E31" s="17" t="s">
        <v>31</v>
      </c>
      <c r="F31" s="17" t="s">
        <v>31</v>
      </c>
    </row>
    <row r="32" spans="1:6" ht="25.5" customHeight="1" x14ac:dyDescent="0.2">
      <c r="A32" s="59" t="s">
        <v>4</v>
      </c>
      <c r="B32" s="59"/>
      <c r="C32" s="59"/>
      <c r="D32" s="59"/>
      <c r="E32" s="59"/>
      <c r="F32" s="59"/>
    </row>
    <row r="33" spans="1:6" ht="63.75" customHeight="1" x14ac:dyDescent="0.2">
      <c r="A33" s="55" t="s">
        <v>28</v>
      </c>
      <c r="B33" s="55"/>
      <c r="C33" s="55"/>
      <c r="D33" s="55"/>
      <c r="E33" s="55"/>
      <c r="F33" s="55"/>
    </row>
    <row r="34" spans="1:6" ht="51" customHeight="1" x14ac:dyDescent="0.2">
      <c r="A34" s="55" t="s">
        <v>30</v>
      </c>
      <c r="B34" s="55"/>
      <c r="C34" s="55"/>
      <c r="D34" s="55"/>
      <c r="E34" s="55"/>
      <c r="F34" s="55"/>
    </row>
    <row r="35" spans="1:6" ht="89.25" customHeight="1" x14ac:dyDescent="0.2">
      <c r="A35" s="60" t="s">
        <v>48</v>
      </c>
      <c r="B35" s="60"/>
      <c r="C35" s="60"/>
      <c r="D35" s="60"/>
      <c r="E35" s="60"/>
      <c r="F35" s="60"/>
    </row>
    <row r="36" spans="1:6" ht="51" customHeight="1" x14ac:dyDescent="0.2">
      <c r="A36" s="60" t="s">
        <v>42</v>
      </c>
      <c r="B36" s="60"/>
      <c r="C36" s="60"/>
      <c r="D36" s="60"/>
      <c r="E36" s="60"/>
      <c r="F36" s="60"/>
    </row>
    <row r="37" spans="1:6" ht="25.5" customHeight="1" x14ac:dyDescent="0.2">
      <c r="A37" s="60" t="s">
        <v>43</v>
      </c>
      <c r="B37" s="60"/>
      <c r="C37" s="60"/>
      <c r="D37" s="60"/>
      <c r="E37" s="60"/>
      <c r="F37" s="60"/>
    </row>
    <row r="38" spans="1:6" ht="51" customHeight="1" x14ac:dyDescent="0.2">
      <c r="A38" s="60" t="s">
        <v>44</v>
      </c>
      <c r="B38" s="61"/>
      <c r="C38" s="61"/>
      <c r="D38" s="61"/>
      <c r="E38" s="61"/>
      <c r="F38" s="61"/>
    </row>
    <row r="39" spans="1:6" ht="38.25" customHeight="1" x14ac:dyDescent="0.2">
      <c r="A39" s="60" t="s">
        <v>45</v>
      </c>
      <c r="B39" s="60"/>
      <c r="C39" s="60"/>
      <c r="D39" s="60"/>
      <c r="E39" s="60"/>
      <c r="F39" s="60"/>
    </row>
    <row r="40" spans="1:6" x14ac:dyDescent="0.2">
      <c r="A40" s="24"/>
      <c r="B40" s="24"/>
      <c r="C40" s="24"/>
      <c r="D40" s="24"/>
      <c r="E40" s="24"/>
      <c r="F40" s="24"/>
    </row>
    <row r="41" spans="1:6" x14ac:dyDescent="0.2">
      <c r="A41" s="24"/>
      <c r="B41" s="24"/>
      <c r="C41" s="24"/>
      <c r="D41" s="24"/>
      <c r="E41" s="24"/>
      <c r="F41" s="24"/>
    </row>
    <row r="42" spans="1:6" x14ac:dyDescent="0.2">
      <c r="A42" s="24"/>
      <c r="B42" s="24"/>
      <c r="C42" s="24"/>
      <c r="D42" s="24"/>
      <c r="E42" s="24"/>
      <c r="F42" s="24"/>
    </row>
    <row r="43" spans="1:6" x14ac:dyDescent="0.2">
      <c r="A43" s="24"/>
      <c r="B43" s="24"/>
      <c r="C43" s="24"/>
      <c r="D43" s="24"/>
      <c r="E43" s="24"/>
      <c r="F43" s="24"/>
    </row>
    <row r="44" spans="1:6" x14ac:dyDescent="0.2">
      <c r="A44" s="24"/>
      <c r="B44" s="24"/>
      <c r="C44" s="24"/>
      <c r="D44" s="24"/>
      <c r="E44" s="24"/>
      <c r="F44" s="24"/>
    </row>
    <row r="45" spans="1:6" x14ac:dyDescent="0.2">
      <c r="A45" s="24"/>
      <c r="B45" s="24"/>
      <c r="C45" s="24"/>
      <c r="D45" s="24"/>
      <c r="E45" s="24"/>
      <c r="F45" s="24"/>
    </row>
    <row r="46" spans="1:6" x14ac:dyDescent="0.2">
      <c r="A46" s="24"/>
      <c r="B46" s="24"/>
      <c r="C46" s="24"/>
      <c r="D46" s="24"/>
      <c r="E46" s="24"/>
      <c r="F46" s="24"/>
    </row>
  </sheetData>
  <mergeCells count="11">
    <mergeCell ref="A35:F35"/>
    <mergeCell ref="A36:F36"/>
    <mergeCell ref="A37:F37"/>
    <mergeCell ref="A38:F38"/>
    <mergeCell ref="A39:F39"/>
    <mergeCell ref="A34:F34"/>
    <mergeCell ref="A1:F1"/>
    <mergeCell ref="A2:F2"/>
    <mergeCell ref="A3:F3"/>
    <mergeCell ref="A32:F32"/>
    <mergeCell ref="A33:F33"/>
  </mergeCells>
  <pageMargins left="0.7" right="0.7" top="0.75" bottom="0.75" header="0.3" footer="0.3"/>
  <pageSetup fitToWidth="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topLeftCell="A13" zoomScaleNormal="100" workbookViewId="0">
      <selection activeCell="C29" sqref="C29"/>
    </sheetView>
  </sheetViews>
  <sheetFormatPr defaultColWidth="9.28515625" defaultRowHeight="12.75" x14ac:dyDescent="0.2"/>
  <cols>
    <col min="1" max="1" width="39.28515625" style="23" customWidth="1"/>
    <col min="2" max="2" width="9.28515625" style="23"/>
    <col min="3" max="3" width="10.7109375" style="23" customWidth="1"/>
    <col min="4" max="4" width="9.28515625" style="23"/>
    <col min="5" max="5" width="9.7109375" style="23" customWidth="1"/>
    <col min="6" max="6" width="15.28515625" style="23" customWidth="1"/>
    <col min="7" max="16384" width="9.28515625" style="23"/>
  </cols>
  <sheetData>
    <row r="1" spans="1:6" ht="25.5" customHeight="1" x14ac:dyDescent="0.2">
      <c r="A1" s="56" t="s">
        <v>55</v>
      </c>
      <c r="B1" s="56"/>
      <c r="C1" s="56"/>
      <c r="D1" s="56"/>
      <c r="E1" s="56"/>
      <c r="F1" s="56"/>
    </row>
    <row r="2" spans="1:6" x14ac:dyDescent="0.2">
      <c r="A2" s="57" t="s">
        <v>66</v>
      </c>
      <c r="B2" s="57"/>
      <c r="C2" s="57"/>
      <c r="D2" s="57"/>
      <c r="E2" s="57"/>
      <c r="F2" s="57"/>
    </row>
    <row r="3" spans="1:6" x14ac:dyDescent="0.2">
      <c r="A3" s="58" t="s">
        <v>29</v>
      </c>
      <c r="B3" s="58"/>
      <c r="C3" s="58"/>
      <c r="D3" s="58"/>
      <c r="E3" s="58"/>
      <c r="F3" s="58"/>
    </row>
    <row r="4" spans="1:6" ht="63.75" customHeight="1" x14ac:dyDescent="0.2">
      <c r="A4" s="3"/>
      <c r="B4" s="8" t="s">
        <v>56</v>
      </c>
      <c r="C4" s="8" t="s">
        <v>57</v>
      </c>
      <c r="D4" s="8" t="s">
        <v>11</v>
      </c>
      <c r="E4" s="9" t="s">
        <v>58</v>
      </c>
      <c r="F4" s="9" t="s">
        <v>59</v>
      </c>
    </row>
    <row r="5" spans="1:6" ht="25.5" customHeight="1" x14ac:dyDescent="0.2">
      <c r="A5" s="4" t="s">
        <v>2</v>
      </c>
      <c r="B5" s="6"/>
      <c r="C5" s="6"/>
      <c r="D5" s="6"/>
      <c r="E5" s="6"/>
      <c r="F5" s="6"/>
    </row>
    <row r="6" spans="1:6" x14ac:dyDescent="0.2">
      <c r="A6" s="2" t="s">
        <v>32</v>
      </c>
      <c r="B6" s="41">
        <v>20019.400000000001</v>
      </c>
      <c r="C6" s="41">
        <v>8849.9</v>
      </c>
      <c r="D6" s="10">
        <f t="shared" ref="D6:D12" si="0">(C6-B6)</f>
        <v>-11169.500000000002</v>
      </c>
      <c r="E6" s="18">
        <f t="shared" ref="E6:E12" si="1">(C6-B6)/B6*100</f>
        <v>-55.793380420991646</v>
      </c>
      <c r="F6" s="18">
        <f>(C6/C12)*100</f>
        <v>60.252997365178139</v>
      </c>
    </row>
    <row r="7" spans="1:6" x14ac:dyDescent="0.2">
      <c r="A7" s="2" t="s">
        <v>12</v>
      </c>
      <c r="B7" s="41">
        <v>214.2</v>
      </c>
      <c r="C7" s="41">
        <v>265</v>
      </c>
      <c r="D7" s="10">
        <f t="shared" si="0"/>
        <v>50.800000000000011</v>
      </c>
      <c r="E7" s="18">
        <f t="shared" si="1"/>
        <v>23.716153127917842</v>
      </c>
      <c r="F7" s="18">
        <f>(C7/C12)*100</f>
        <v>1.8042061833209648</v>
      </c>
    </row>
    <row r="8" spans="1:6" x14ac:dyDescent="0.2">
      <c r="A8" s="2" t="s">
        <v>13</v>
      </c>
      <c r="B8" s="41">
        <v>975.4</v>
      </c>
      <c r="C8" s="41">
        <v>678.2</v>
      </c>
      <c r="D8" s="10">
        <f t="shared" si="0"/>
        <v>-297.19999999999993</v>
      </c>
      <c r="E8" s="18">
        <f t="shared" si="1"/>
        <v>-30.469550953454988</v>
      </c>
      <c r="F8" s="18">
        <f>(C8/C12)*100</f>
        <v>4.6174061642576554</v>
      </c>
    </row>
    <row r="9" spans="1:6" x14ac:dyDescent="0.2">
      <c r="A9" s="2" t="s">
        <v>14</v>
      </c>
      <c r="B9" s="41">
        <v>487.6</v>
      </c>
      <c r="C9" s="41">
        <v>86.6</v>
      </c>
      <c r="D9" s="10">
        <f t="shared" si="0"/>
        <v>-401</v>
      </c>
      <c r="E9" s="18">
        <f t="shared" si="1"/>
        <v>-82.239540607054963</v>
      </c>
      <c r="F9" s="18">
        <f>(C9/C12)*100</f>
        <v>0.58960096405885121</v>
      </c>
    </row>
    <row r="10" spans="1:6" x14ac:dyDescent="0.2">
      <c r="A10" s="2" t="s">
        <v>26</v>
      </c>
      <c r="B10" s="41">
        <v>5416.9</v>
      </c>
      <c r="C10" s="41">
        <v>3433.9</v>
      </c>
      <c r="D10" s="10">
        <f t="shared" si="0"/>
        <v>-1982.9999999999995</v>
      </c>
      <c r="E10" s="18">
        <f t="shared" si="1"/>
        <v>-36.607653824142957</v>
      </c>
      <c r="F10" s="18">
        <f>(C10/C12)*100</f>
        <v>23.379107973229665</v>
      </c>
    </row>
    <row r="11" spans="1:6" x14ac:dyDescent="0.2">
      <c r="A11" s="2" t="s">
        <v>27</v>
      </c>
      <c r="B11" s="41">
        <v>1758.7</v>
      </c>
      <c r="C11" s="41">
        <v>1374.3</v>
      </c>
      <c r="D11" s="10">
        <f t="shared" si="0"/>
        <v>-384.40000000000009</v>
      </c>
      <c r="E11" s="18">
        <f t="shared" si="1"/>
        <v>-21.857053505430152</v>
      </c>
      <c r="F11" s="18">
        <f>(C11/C12)*100</f>
        <v>9.3566813499547248</v>
      </c>
    </row>
    <row r="12" spans="1:6" x14ac:dyDescent="0.2">
      <c r="A12" s="7" t="s">
        <v>37</v>
      </c>
      <c r="B12" s="42">
        <v>28872.2</v>
      </c>
      <c r="C12" s="42">
        <v>14687.9</v>
      </c>
      <c r="D12" s="11">
        <f t="shared" si="0"/>
        <v>-14184.300000000001</v>
      </c>
      <c r="E12" s="19">
        <f t="shared" si="1"/>
        <v>-49.127880798830716</v>
      </c>
      <c r="F12" s="20">
        <f>SUM(F6:F11)</f>
        <v>100</v>
      </c>
    </row>
    <row r="13" spans="1:6" ht="25.5" customHeight="1" x14ac:dyDescent="0.2">
      <c r="A13" s="7" t="s">
        <v>15</v>
      </c>
      <c r="B13" s="5"/>
      <c r="C13" s="5"/>
      <c r="D13" s="13"/>
      <c r="E13" s="15"/>
      <c r="F13" s="14"/>
    </row>
    <row r="14" spans="1:6" x14ac:dyDescent="0.2">
      <c r="A14" s="2" t="s">
        <v>16</v>
      </c>
      <c r="B14" s="41">
        <v>4580.2</v>
      </c>
      <c r="C14" s="41">
        <v>2563.4</v>
      </c>
      <c r="D14" s="10">
        <f t="shared" ref="D14:D22" si="2">(C14-B14)</f>
        <v>-2016.7999999999997</v>
      </c>
      <c r="E14" s="18">
        <f t="shared" ref="E14:E22" si="3">(C14-B14)/B14*100</f>
        <v>-44.033011658879524</v>
      </c>
      <c r="F14" s="18">
        <f>(C14/C22)*100</f>
        <v>10.535011219700644</v>
      </c>
    </row>
    <row r="15" spans="1:6" x14ac:dyDescent="0.2">
      <c r="A15" s="2" t="s">
        <v>17</v>
      </c>
      <c r="B15" s="41">
        <v>10981.3</v>
      </c>
      <c r="C15" s="41">
        <v>8866.5</v>
      </c>
      <c r="D15" s="10">
        <f t="shared" si="2"/>
        <v>-2114.7999999999993</v>
      </c>
      <c r="E15" s="18">
        <f t="shared" si="3"/>
        <v>-19.258193474360954</v>
      </c>
      <c r="F15" s="18">
        <f>(C15/C22)*100</f>
        <v>36.439368408939593</v>
      </c>
    </row>
    <row r="16" spans="1:6" x14ac:dyDescent="0.2">
      <c r="A16" s="2" t="s">
        <v>18</v>
      </c>
      <c r="B16" s="41">
        <v>2025.7</v>
      </c>
      <c r="C16" s="41">
        <v>2237.5</v>
      </c>
      <c r="D16" s="10">
        <f t="shared" si="2"/>
        <v>211.79999999999995</v>
      </c>
      <c r="E16" s="18">
        <f t="shared" si="3"/>
        <v>10.455644962235274</v>
      </c>
      <c r="F16" s="18">
        <f>(C16/C22)*100</f>
        <v>9.1956337692440471</v>
      </c>
    </row>
    <row r="17" spans="1:6" x14ac:dyDescent="0.2">
      <c r="A17" s="2" t="s">
        <v>19</v>
      </c>
      <c r="B17" s="41">
        <v>1991.4</v>
      </c>
      <c r="C17" s="41">
        <v>1832.7</v>
      </c>
      <c r="D17" s="10">
        <f t="shared" si="2"/>
        <v>-158.70000000000005</v>
      </c>
      <c r="E17" s="18">
        <f t="shared" si="3"/>
        <v>-7.9692678517625808</v>
      </c>
      <c r="F17" s="18">
        <f>(C17/C22)*100</f>
        <v>7.5319946408462863</v>
      </c>
    </row>
    <row r="18" spans="1:6" x14ac:dyDescent="0.2">
      <c r="A18" s="2" t="s">
        <v>20</v>
      </c>
      <c r="B18" s="41">
        <v>603.1</v>
      </c>
      <c r="C18" s="41">
        <v>543.4</v>
      </c>
      <c r="D18" s="10">
        <f t="shared" si="2"/>
        <v>-59.700000000000045</v>
      </c>
      <c r="E18" s="18">
        <f t="shared" si="3"/>
        <v>-9.8988559111258567</v>
      </c>
      <c r="F18" s="18">
        <f>(C18/C22)*100</f>
        <v>2.2332546995339508</v>
      </c>
    </row>
    <row r="19" spans="1:6" x14ac:dyDescent="0.2">
      <c r="A19" s="2" t="s">
        <v>21</v>
      </c>
      <c r="B19" s="41">
        <v>626.9</v>
      </c>
      <c r="C19" s="41">
        <v>446.9</v>
      </c>
      <c r="D19" s="10">
        <f t="shared" si="2"/>
        <v>-180</v>
      </c>
      <c r="E19" s="18">
        <f t="shared" si="3"/>
        <v>-28.712713351411711</v>
      </c>
      <c r="F19" s="18">
        <f>(C19/C22)*100</f>
        <v>1.8366608855754925</v>
      </c>
    </row>
    <row r="20" spans="1:6" x14ac:dyDescent="0.2">
      <c r="A20" s="2" t="s">
        <v>26</v>
      </c>
      <c r="B20" s="41">
        <v>4940</v>
      </c>
      <c r="C20" s="41">
        <v>3452.2</v>
      </c>
      <c r="D20" s="10">
        <f t="shared" si="2"/>
        <v>-1487.8000000000002</v>
      </c>
      <c r="E20" s="18">
        <f t="shared" si="3"/>
        <v>-30.117408906882591</v>
      </c>
      <c r="F20" s="18">
        <f>(C20/C22)*100</f>
        <v>14.187784088573988</v>
      </c>
    </row>
    <row r="21" spans="1:6" x14ac:dyDescent="0.2">
      <c r="A21" s="2" t="s">
        <v>38</v>
      </c>
      <c r="B21" s="41">
        <v>6958.6</v>
      </c>
      <c r="C21" s="41">
        <v>4389.6000000000004</v>
      </c>
      <c r="D21" s="10">
        <f t="shared" si="2"/>
        <v>-2569</v>
      </c>
      <c r="E21" s="18">
        <f t="shared" si="3"/>
        <v>-36.918345644238784</v>
      </c>
      <c r="F21" s="18">
        <f>(C21/C22)*100</f>
        <v>18.040292287585999</v>
      </c>
    </row>
    <row r="22" spans="1:6" x14ac:dyDescent="0.2">
      <c r="A22" s="7" t="s">
        <v>22</v>
      </c>
      <c r="B22" s="42">
        <v>32707.200000000001</v>
      </c>
      <c r="C22" s="42">
        <v>24332.2</v>
      </c>
      <c r="D22" s="11">
        <f t="shared" si="2"/>
        <v>-8375</v>
      </c>
      <c r="E22" s="19">
        <f t="shared" si="3"/>
        <v>-25.605982780549848</v>
      </c>
      <c r="F22" s="20">
        <f>SUM(F14:F21)</f>
        <v>100</v>
      </c>
    </row>
    <row r="23" spans="1:6" ht="25.5" customHeight="1" x14ac:dyDescent="0.2">
      <c r="A23" s="7" t="s">
        <v>25</v>
      </c>
      <c r="B23" s="5"/>
      <c r="C23" s="5"/>
      <c r="D23" s="13"/>
      <c r="E23" s="15"/>
      <c r="F23" s="14"/>
    </row>
    <row r="24" spans="1:6" x14ac:dyDescent="0.2">
      <c r="A24" s="1" t="s">
        <v>23</v>
      </c>
      <c r="B24" s="11">
        <v>-3835</v>
      </c>
      <c r="C24" s="11">
        <v>-9644.2999999999993</v>
      </c>
      <c r="D24" s="10">
        <f t="shared" ref="D24" si="4">(C24-B24)</f>
        <v>-5809.2999999999993</v>
      </c>
      <c r="E24" s="18">
        <f t="shared" ref="E24" si="5">(C24-B24)/B24*100</f>
        <v>151.4810951760104</v>
      </c>
      <c r="F24" s="17" t="s">
        <v>31</v>
      </c>
    </row>
    <row r="25" spans="1:6" x14ac:dyDescent="0.2">
      <c r="A25" s="1" t="s">
        <v>39</v>
      </c>
      <c r="B25" s="46">
        <f>(B24/B12)*100</f>
        <v>-13.282673298189954</v>
      </c>
      <c r="C25" s="46">
        <f>(C24/C12)*100</f>
        <v>-65.661530920008985</v>
      </c>
      <c r="D25" s="11">
        <f t="shared" ref="D25:D31" si="6">(C25-B25)</f>
        <v>-52.37885762181903</v>
      </c>
      <c r="E25" s="17" t="s">
        <v>31</v>
      </c>
      <c r="F25" s="17" t="s">
        <v>31</v>
      </c>
    </row>
    <row r="26" spans="1:6" x14ac:dyDescent="0.2">
      <c r="A26" s="21" t="s">
        <v>40</v>
      </c>
      <c r="B26" s="10">
        <v>-1414.3</v>
      </c>
      <c r="C26" s="10">
        <v>6263.3</v>
      </c>
      <c r="D26" s="10">
        <f t="shared" si="6"/>
        <v>7677.6</v>
      </c>
      <c r="E26" s="18">
        <f t="shared" ref="E26:E30" si="7">(C26-B26)/B26*100</f>
        <v>-542.85512267552849</v>
      </c>
      <c r="F26" s="16" t="s">
        <v>31</v>
      </c>
    </row>
    <row r="27" spans="1:6" x14ac:dyDescent="0.2">
      <c r="A27" s="22" t="s">
        <v>24</v>
      </c>
      <c r="B27" s="11">
        <v>-5249.3</v>
      </c>
      <c r="C27" s="11">
        <v>-3381</v>
      </c>
      <c r="D27" s="10">
        <f t="shared" si="6"/>
        <v>1868.3000000000002</v>
      </c>
      <c r="E27" s="18">
        <f t="shared" si="7"/>
        <v>-35.591412188291777</v>
      </c>
      <c r="F27" s="17" t="s">
        <v>31</v>
      </c>
    </row>
    <row r="28" spans="1:6" x14ac:dyDescent="0.2">
      <c r="A28" s="21" t="s">
        <v>33</v>
      </c>
      <c r="B28" s="10">
        <v>1186.0999999999999</v>
      </c>
      <c r="C28" s="10">
        <v>966.7</v>
      </c>
      <c r="D28" s="10">
        <f t="shared" si="6"/>
        <v>-219.39999999999986</v>
      </c>
      <c r="E28" s="18">
        <f t="shared" si="7"/>
        <v>-18.497597167186569</v>
      </c>
      <c r="F28" s="16" t="s">
        <v>31</v>
      </c>
    </row>
    <row r="29" spans="1:6" x14ac:dyDescent="0.2">
      <c r="A29" s="21" t="s">
        <v>34</v>
      </c>
      <c r="B29" s="10">
        <v>0</v>
      </c>
      <c r="C29" s="10">
        <v>0</v>
      </c>
      <c r="D29" s="10">
        <f t="shared" si="6"/>
        <v>0</v>
      </c>
      <c r="E29" s="18">
        <v>0</v>
      </c>
      <c r="F29" s="16" t="s">
        <v>31</v>
      </c>
    </row>
    <row r="30" spans="1:6" x14ac:dyDescent="0.2">
      <c r="A30" s="1" t="s">
        <v>0</v>
      </c>
      <c r="B30" s="11">
        <v>-4063.2</v>
      </c>
      <c r="C30" s="11">
        <v>-2414.3000000000002</v>
      </c>
      <c r="D30" s="10">
        <f t="shared" si="6"/>
        <v>1648.8999999999996</v>
      </c>
      <c r="E30" s="18">
        <f t="shared" si="7"/>
        <v>-40.581315219531398</v>
      </c>
      <c r="F30" s="17" t="s">
        <v>31</v>
      </c>
    </row>
    <row r="31" spans="1:6" x14ac:dyDescent="0.2">
      <c r="A31" s="7" t="s">
        <v>41</v>
      </c>
      <c r="B31" s="12">
        <f>(B30/B12)*100</f>
        <v>-14.073052971370384</v>
      </c>
      <c r="C31" s="12">
        <f>(C30/C12)*100</f>
        <v>-16.437339578837005</v>
      </c>
      <c r="D31" s="11">
        <f t="shared" si="6"/>
        <v>-2.3642866074666209</v>
      </c>
      <c r="E31" s="17" t="s">
        <v>31</v>
      </c>
      <c r="F31" s="17" t="s">
        <v>31</v>
      </c>
    </row>
    <row r="32" spans="1:6" ht="25.5" customHeight="1" x14ac:dyDescent="0.2">
      <c r="A32" s="59" t="s">
        <v>4</v>
      </c>
      <c r="B32" s="59"/>
      <c r="C32" s="59"/>
      <c r="D32" s="59"/>
      <c r="E32" s="59"/>
      <c r="F32" s="59"/>
    </row>
    <row r="33" spans="1:6" ht="63.75" customHeight="1" x14ac:dyDescent="0.2">
      <c r="A33" s="55" t="s">
        <v>28</v>
      </c>
      <c r="B33" s="55"/>
      <c r="C33" s="55"/>
      <c r="D33" s="55"/>
      <c r="E33" s="55"/>
      <c r="F33" s="55"/>
    </row>
    <row r="34" spans="1:6" ht="51" customHeight="1" x14ac:dyDescent="0.2">
      <c r="A34" s="55" t="s">
        <v>30</v>
      </c>
      <c r="B34" s="55"/>
      <c r="C34" s="55"/>
      <c r="D34" s="55"/>
      <c r="E34" s="55"/>
      <c r="F34" s="55"/>
    </row>
    <row r="35" spans="1:6" ht="89.25" customHeight="1" x14ac:dyDescent="0.2">
      <c r="A35" s="60" t="s">
        <v>48</v>
      </c>
      <c r="B35" s="60"/>
      <c r="C35" s="60"/>
      <c r="D35" s="60"/>
      <c r="E35" s="60"/>
      <c r="F35" s="60"/>
    </row>
    <row r="36" spans="1:6" ht="51" customHeight="1" x14ac:dyDescent="0.2">
      <c r="A36" s="60" t="s">
        <v>42</v>
      </c>
      <c r="B36" s="60"/>
      <c r="C36" s="60"/>
      <c r="D36" s="60"/>
      <c r="E36" s="60"/>
      <c r="F36" s="60"/>
    </row>
    <row r="37" spans="1:6" ht="25.5" customHeight="1" x14ac:dyDescent="0.2">
      <c r="A37" s="60" t="s">
        <v>43</v>
      </c>
      <c r="B37" s="60"/>
      <c r="C37" s="60"/>
      <c r="D37" s="60"/>
      <c r="E37" s="60"/>
      <c r="F37" s="60"/>
    </row>
    <row r="38" spans="1:6" ht="51" customHeight="1" x14ac:dyDescent="0.2">
      <c r="A38" s="60" t="s">
        <v>44</v>
      </c>
      <c r="B38" s="61"/>
      <c r="C38" s="61"/>
      <c r="D38" s="61"/>
      <c r="E38" s="61"/>
      <c r="F38" s="61"/>
    </row>
    <row r="39" spans="1:6" ht="38.25" customHeight="1" x14ac:dyDescent="0.2">
      <c r="A39" s="60" t="s">
        <v>45</v>
      </c>
      <c r="B39" s="60"/>
      <c r="C39" s="60"/>
      <c r="D39" s="60"/>
      <c r="E39" s="60"/>
      <c r="F39" s="60"/>
    </row>
    <row r="40" spans="1:6" x14ac:dyDescent="0.2">
      <c r="A40" s="24"/>
      <c r="B40" s="24"/>
      <c r="C40" s="24"/>
      <c r="D40" s="24"/>
      <c r="E40" s="24"/>
      <c r="F40" s="24"/>
    </row>
    <row r="41" spans="1:6" x14ac:dyDescent="0.2">
      <c r="A41" s="24"/>
      <c r="B41" s="24"/>
      <c r="C41" s="24"/>
      <c r="D41" s="24"/>
      <c r="E41" s="24"/>
      <c r="F41" s="24"/>
    </row>
    <row r="42" spans="1:6" x14ac:dyDescent="0.2">
      <c r="A42" s="24"/>
      <c r="B42" s="24"/>
      <c r="C42" s="24"/>
      <c r="D42" s="24"/>
      <c r="E42" s="24"/>
      <c r="F42" s="24"/>
    </row>
    <row r="43" spans="1:6" x14ac:dyDescent="0.2">
      <c r="A43" s="24"/>
      <c r="B43" s="24"/>
      <c r="C43" s="24"/>
      <c r="D43" s="24"/>
      <c r="E43" s="24"/>
      <c r="F43" s="24"/>
    </row>
    <row r="44" spans="1:6" x14ac:dyDescent="0.2">
      <c r="A44" s="24"/>
      <c r="B44" s="24"/>
      <c r="C44" s="24"/>
      <c r="D44" s="24"/>
      <c r="E44" s="24"/>
      <c r="F44" s="24"/>
    </row>
    <row r="45" spans="1:6" x14ac:dyDescent="0.2">
      <c r="A45" s="24"/>
      <c r="B45" s="24"/>
      <c r="C45" s="24"/>
      <c r="D45" s="24"/>
      <c r="E45" s="24"/>
      <c r="F45" s="24"/>
    </row>
    <row r="46" spans="1:6" x14ac:dyDescent="0.2">
      <c r="A46" s="24"/>
      <c r="B46" s="24"/>
      <c r="C46" s="24"/>
      <c r="D46" s="24"/>
      <c r="E46" s="24"/>
      <c r="F46" s="24"/>
    </row>
  </sheetData>
  <mergeCells count="11">
    <mergeCell ref="A35:F35"/>
    <mergeCell ref="A36:F36"/>
    <mergeCell ref="A37:F37"/>
    <mergeCell ref="A38:F38"/>
    <mergeCell ref="A39:F39"/>
    <mergeCell ref="A34:F34"/>
    <mergeCell ref="A1:F1"/>
    <mergeCell ref="A2:F2"/>
    <mergeCell ref="A3:F3"/>
    <mergeCell ref="A32:F32"/>
    <mergeCell ref="A33:F33"/>
  </mergeCells>
  <pageMargins left="0.45" right="0.45" top="0.5" bottom="0.5" header="0.3" footer="0.3"/>
  <pageSetup fitToWidth="0"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topLeftCell="A6" zoomScaleNormal="100" workbookViewId="0">
      <selection activeCell="C29" sqref="C29"/>
    </sheetView>
  </sheetViews>
  <sheetFormatPr defaultColWidth="9.28515625" defaultRowHeight="12.75" x14ac:dyDescent="0.2"/>
  <cols>
    <col min="1" max="1" width="40.7109375" style="23" customWidth="1"/>
    <col min="2" max="2" width="9.28515625" style="23"/>
    <col min="3" max="3" width="10.7109375" style="23" customWidth="1"/>
    <col min="4" max="4" width="9.28515625" style="23"/>
    <col min="5" max="5" width="9.7109375" style="23" customWidth="1"/>
    <col min="6" max="6" width="11.28515625" style="23" customWidth="1"/>
    <col min="7" max="16384" width="9.28515625" style="23"/>
  </cols>
  <sheetData>
    <row r="1" spans="1:10" ht="38.25" customHeight="1" x14ac:dyDescent="0.2">
      <c r="A1" s="56" t="s">
        <v>53</v>
      </c>
      <c r="B1" s="56"/>
      <c r="C1" s="56"/>
      <c r="D1" s="56"/>
      <c r="E1" s="56"/>
      <c r="F1" s="56"/>
    </row>
    <row r="2" spans="1:10" x14ac:dyDescent="0.2">
      <c r="A2" s="57" t="s">
        <v>60</v>
      </c>
      <c r="B2" s="57"/>
      <c r="C2" s="57"/>
      <c r="D2" s="57"/>
      <c r="E2" s="57"/>
      <c r="F2" s="57"/>
    </row>
    <row r="3" spans="1:10" x14ac:dyDescent="0.2">
      <c r="A3" s="58" t="s">
        <v>29</v>
      </c>
      <c r="B3" s="58"/>
      <c r="C3" s="58"/>
      <c r="D3" s="58"/>
      <c r="E3" s="58"/>
      <c r="F3" s="58"/>
    </row>
    <row r="4" spans="1:10" ht="63.75" x14ac:dyDescent="0.2">
      <c r="A4" s="3"/>
      <c r="B4" s="8" t="s">
        <v>56</v>
      </c>
      <c r="C4" s="8" t="s">
        <v>57</v>
      </c>
      <c r="D4" s="8" t="s">
        <v>11</v>
      </c>
      <c r="E4" s="9" t="s">
        <v>58</v>
      </c>
      <c r="F4" s="9" t="s">
        <v>59</v>
      </c>
      <c r="G4" s="39"/>
      <c r="H4" s="39"/>
      <c r="I4" s="39"/>
      <c r="J4" s="39"/>
    </row>
    <row r="5" spans="1:10" ht="25.5" customHeight="1" x14ac:dyDescent="0.2">
      <c r="A5" s="4" t="s">
        <v>2</v>
      </c>
      <c r="B5" s="6"/>
      <c r="C5" s="6"/>
      <c r="D5" s="6"/>
      <c r="E5" s="6"/>
      <c r="F5" s="6"/>
      <c r="G5" s="39"/>
      <c r="H5" s="39"/>
      <c r="I5" s="39"/>
      <c r="J5" s="39"/>
    </row>
    <row r="6" spans="1:10" x14ac:dyDescent="0.2">
      <c r="A6" s="2" t="s">
        <v>32</v>
      </c>
      <c r="B6" s="41">
        <v>6836.9</v>
      </c>
      <c r="C6" s="41">
        <v>1728.4</v>
      </c>
      <c r="D6" s="10">
        <f t="shared" ref="D6:D12" si="0">(C6-B6)</f>
        <v>-5108.5</v>
      </c>
      <c r="E6" s="18">
        <f t="shared" ref="E6:E12" si="1">(C6-B6)/B6*100</f>
        <v>-74.719536632099349</v>
      </c>
      <c r="F6" s="18">
        <f>(C6/C12)*100</f>
        <v>54.458377969626312</v>
      </c>
      <c r="G6" s="39"/>
      <c r="H6" s="39"/>
      <c r="I6" s="39"/>
      <c r="J6" s="39"/>
    </row>
    <row r="7" spans="1:10" x14ac:dyDescent="0.2">
      <c r="A7" s="2" t="s">
        <v>12</v>
      </c>
      <c r="B7" s="41">
        <v>434</v>
      </c>
      <c r="C7" s="41">
        <v>876</v>
      </c>
      <c r="D7" s="10">
        <f t="shared" si="0"/>
        <v>442</v>
      </c>
      <c r="E7" s="18">
        <f t="shared" si="1"/>
        <v>101.84331797235022</v>
      </c>
      <c r="F7" s="18">
        <f>(C7/C12)*100</f>
        <v>27.600983048711324</v>
      </c>
      <c r="G7" s="40"/>
      <c r="H7" s="40"/>
      <c r="I7" s="40"/>
      <c r="J7" s="40"/>
    </row>
    <row r="8" spans="1:10" x14ac:dyDescent="0.2">
      <c r="A8" s="2" t="s">
        <v>13</v>
      </c>
      <c r="B8" s="41">
        <v>250.4</v>
      </c>
      <c r="C8" s="41">
        <v>156.1</v>
      </c>
      <c r="D8" s="10">
        <f t="shared" si="0"/>
        <v>-94.300000000000011</v>
      </c>
      <c r="E8" s="18">
        <f t="shared" si="1"/>
        <v>-37.659744408945691</v>
      </c>
      <c r="F8" s="18">
        <f>(C8/C12)*100</f>
        <v>4.9183943537715038</v>
      </c>
      <c r="G8" s="40"/>
      <c r="H8" s="40"/>
      <c r="I8" s="40"/>
      <c r="J8" s="40"/>
    </row>
    <row r="9" spans="1:10" x14ac:dyDescent="0.2">
      <c r="A9" s="2" t="s">
        <v>14</v>
      </c>
      <c r="B9" s="41">
        <v>168.8</v>
      </c>
      <c r="C9" s="41">
        <v>15.3</v>
      </c>
      <c r="D9" s="10">
        <f t="shared" si="0"/>
        <v>-153.5</v>
      </c>
      <c r="E9" s="18">
        <f t="shared" si="1"/>
        <v>-90.936018957345965</v>
      </c>
      <c r="F9" s="18">
        <f>(C9/C12)*100</f>
        <v>0.48207196420694437</v>
      </c>
      <c r="G9" s="40"/>
      <c r="H9" s="40"/>
      <c r="I9" s="40"/>
      <c r="J9" s="40"/>
    </row>
    <row r="10" spans="1:10" x14ac:dyDescent="0.2">
      <c r="A10" s="2" t="s">
        <v>26</v>
      </c>
      <c r="B10" s="41">
        <v>322.8</v>
      </c>
      <c r="C10" s="41">
        <v>129.30000000000001</v>
      </c>
      <c r="D10" s="10">
        <f t="shared" si="0"/>
        <v>-193.5</v>
      </c>
      <c r="E10" s="18">
        <f t="shared" si="1"/>
        <v>-59.944237918215613</v>
      </c>
      <c r="F10" s="18">
        <f>(C10/C12)*100</f>
        <v>4.0739807171214313</v>
      </c>
      <c r="G10" s="40"/>
      <c r="H10" s="40"/>
      <c r="I10" s="40"/>
      <c r="J10" s="40"/>
    </row>
    <row r="11" spans="1:10" x14ac:dyDescent="0.2">
      <c r="A11" s="2" t="s">
        <v>27</v>
      </c>
      <c r="B11" s="41">
        <v>519.6</v>
      </c>
      <c r="C11" s="41">
        <v>268.7</v>
      </c>
      <c r="D11" s="10">
        <f t="shared" si="0"/>
        <v>-250.90000000000003</v>
      </c>
      <c r="E11" s="18">
        <f t="shared" si="1"/>
        <v>-48.287143956889921</v>
      </c>
      <c r="F11" s="18">
        <f>(C11/C12)*100</f>
        <v>8.4661919465624784</v>
      </c>
      <c r="G11" s="40"/>
      <c r="H11" s="40"/>
      <c r="I11" s="40"/>
      <c r="J11" s="40"/>
    </row>
    <row r="12" spans="1:10" x14ac:dyDescent="0.2">
      <c r="A12" s="7" t="s">
        <v>37</v>
      </c>
      <c r="B12" s="42">
        <v>8532.5</v>
      </c>
      <c r="C12" s="42">
        <v>3173.8</v>
      </c>
      <c r="D12" s="11">
        <f t="shared" si="0"/>
        <v>-5358.7</v>
      </c>
      <c r="E12" s="19">
        <f t="shared" si="1"/>
        <v>-62.803398769411075</v>
      </c>
      <c r="F12" s="20">
        <f>SUM(F6:F11)</f>
        <v>99.999999999999986</v>
      </c>
      <c r="G12" s="40"/>
      <c r="H12" s="40"/>
      <c r="I12" s="40"/>
      <c r="J12" s="40"/>
    </row>
    <row r="13" spans="1:10" ht="25.5" customHeight="1" x14ac:dyDescent="0.2">
      <c r="A13" s="7" t="s">
        <v>15</v>
      </c>
      <c r="B13" s="5"/>
      <c r="C13" s="5"/>
      <c r="D13" s="13"/>
      <c r="E13" s="15"/>
      <c r="F13" s="14"/>
      <c r="G13" s="40"/>
      <c r="H13" s="40"/>
      <c r="I13" s="40"/>
      <c r="J13" s="40"/>
    </row>
    <row r="14" spans="1:10" x14ac:dyDescent="0.2">
      <c r="A14" s="2" t="s">
        <v>16</v>
      </c>
      <c r="B14" s="41">
        <v>1812.5</v>
      </c>
      <c r="C14" s="41">
        <v>972.6</v>
      </c>
      <c r="D14" s="10">
        <f t="shared" ref="D14:D22" si="2">(C14-B14)</f>
        <v>-839.9</v>
      </c>
      <c r="E14" s="18">
        <f t="shared" ref="E14:E22" si="3">(C14-B14)/B14*100</f>
        <v>-46.339310344827581</v>
      </c>
      <c r="F14" s="18">
        <f>(C14/C22)*100</f>
        <v>15.719041923909883</v>
      </c>
      <c r="G14" s="40"/>
      <c r="H14" s="40"/>
      <c r="I14" s="40"/>
      <c r="J14" s="40"/>
    </row>
    <row r="15" spans="1:10" x14ac:dyDescent="0.2">
      <c r="A15" s="2" t="s">
        <v>17</v>
      </c>
      <c r="B15" s="41">
        <v>3482.3</v>
      </c>
      <c r="C15" s="41">
        <v>2568.8000000000002</v>
      </c>
      <c r="D15" s="10">
        <f t="shared" si="2"/>
        <v>-913.5</v>
      </c>
      <c r="E15" s="18">
        <f t="shared" si="3"/>
        <v>-26.232662320879879</v>
      </c>
      <c r="F15" s="18">
        <f>(C15/C22)*100</f>
        <v>41.516630571807227</v>
      </c>
      <c r="G15" s="40"/>
      <c r="H15" s="40"/>
      <c r="I15" s="40"/>
      <c r="J15" s="40"/>
    </row>
    <row r="16" spans="1:10" x14ac:dyDescent="0.2">
      <c r="A16" s="2" t="s">
        <v>18</v>
      </c>
      <c r="B16" s="41">
        <v>476.4</v>
      </c>
      <c r="C16" s="41">
        <v>479.9</v>
      </c>
      <c r="D16" s="10">
        <f t="shared" si="2"/>
        <v>3.5</v>
      </c>
      <c r="E16" s="18">
        <f t="shared" si="3"/>
        <v>0.73467674223341739</v>
      </c>
      <c r="F16" s="18">
        <f>(C16/C22)*100</f>
        <v>7.756084946827424</v>
      </c>
      <c r="G16" s="40"/>
      <c r="H16" s="40"/>
      <c r="I16" s="40"/>
      <c r="J16" s="40"/>
    </row>
    <row r="17" spans="1:10" x14ac:dyDescent="0.2">
      <c r="A17" s="2" t="s">
        <v>19</v>
      </c>
      <c r="B17" s="41">
        <v>713.7</v>
      </c>
      <c r="C17" s="41">
        <v>570.4</v>
      </c>
      <c r="D17" s="10">
        <f t="shared" si="2"/>
        <v>-143.30000000000007</v>
      </c>
      <c r="E17" s="18">
        <f t="shared" si="3"/>
        <v>-20.078464340759432</v>
      </c>
      <c r="F17" s="18">
        <f>(C17/C22)*100</f>
        <v>9.218734848239972</v>
      </c>
      <c r="G17" s="40"/>
      <c r="H17" s="40"/>
      <c r="I17" s="40"/>
      <c r="J17" s="40"/>
    </row>
    <row r="18" spans="1:10" x14ac:dyDescent="0.2">
      <c r="A18" s="2" t="s">
        <v>20</v>
      </c>
      <c r="B18" s="41">
        <v>170.5</v>
      </c>
      <c r="C18" s="41">
        <v>125</v>
      </c>
      <c r="D18" s="10">
        <f t="shared" si="2"/>
        <v>-45.5</v>
      </c>
      <c r="E18" s="18">
        <f t="shared" si="3"/>
        <v>-26.686217008797652</v>
      </c>
      <c r="F18" s="18">
        <f>(C18/C22)*100</f>
        <v>2.0202346704593208</v>
      </c>
      <c r="G18" s="40"/>
      <c r="H18" s="40"/>
      <c r="I18" s="40"/>
      <c r="J18" s="40"/>
    </row>
    <row r="19" spans="1:10" x14ac:dyDescent="0.2">
      <c r="A19" s="2" t="s">
        <v>21</v>
      </c>
      <c r="B19" s="41">
        <v>156.6</v>
      </c>
      <c r="C19" s="41">
        <v>91</v>
      </c>
      <c r="D19" s="10">
        <f t="shared" si="2"/>
        <v>-65.599999999999994</v>
      </c>
      <c r="E19" s="18">
        <f t="shared" si="3"/>
        <v>-41.890166028097056</v>
      </c>
      <c r="F19" s="18">
        <f>(C19/C22)*100</f>
        <v>1.4707308400943855</v>
      </c>
      <c r="G19" s="40"/>
      <c r="H19" s="40"/>
      <c r="I19" s="40"/>
      <c r="J19" s="40"/>
    </row>
    <row r="20" spans="1:10" x14ac:dyDescent="0.2">
      <c r="A20" s="2" t="s">
        <v>26</v>
      </c>
      <c r="B20" s="41">
        <v>153.5</v>
      </c>
      <c r="C20" s="41">
        <v>55.3</v>
      </c>
      <c r="D20" s="10">
        <f t="shared" si="2"/>
        <v>-98.2</v>
      </c>
      <c r="E20" s="18">
        <f t="shared" si="3"/>
        <v>-63.973941368078179</v>
      </c>
      <c r="F20" s="18">
        <f>(C20/C22)*100</f>
        <v>0.89375181821120342</v>
      </c>
      <c r="G20" s="40"/>
      <c r="H20" s="40"/>
      <c r="I20" s="40"/>
      <c r="J20" s="40"/>
    </row>
    <row r="21" spans="1:10" x14ac:dyDescent="0.2">
      <c r="A21" s="2" t="s">
        <v>38</v>
      </c>
      <c r="B21" s="41">
        <v>2289.4</v>
      </c>
      <c r="C21" s="41">
        <v>1324.4</v>
      </c>
      <c r="D21" s="10">
        <f t="shared" si="2"/>
        <v>-965</v>
      </c>
      <c r="E21" s="18">
        <f t="shared" si="3"/>
        <v>-42.150781864243903</v>
      </c>
      <c r="F21" s="18">
        <f>(C21/C22)*100</f>
        <v>21.404790380450596</v>
      </c>
      <c r="G21" s="40"/>
      <c r="H21" s="40"/>
      <c r="I21" s="40"/>
      <c r="J21" s="40"/>
    </row>
    <row r="22" spans="1:10" x14ac:dyDescent="0.2">
      <c r="A22" s="7" t="s">
        <v>22</v>
      </c>
      <c r="B22" s="42">
        <v>9254.9</v>
      </c>
      <c r="C22" s="42">
        <v>6187.4</v>
      </c>
      <c r="D22" s="11">
        <f t="shared" si="2"/>
        <v>-3067.5</v>
      </c>
      <c r="E22" s="19">
        <f t="shared" si="3"/>
        <v>-33.144604479789088</v>
      </c>
      <c r="F22" s="20">
        <f>SUM(F14:F21)</f>
        <v>100.00000000000001</v>
      </c>
      <c r="G22" s="40"/>
      <c r="H22" s="40"/>
      <c r="I22" s="40"/>
      <c r="J22" s="40"/>
    </row>
    <row r="23" spans="1:10" ht="25.5" customHeight="1" x14ac:dyDescent="0.2">
      <c r="A23" s="7" t="s">
        <v>25</v>
      </c>
      <c r="B23" s="5"/>
      <c r="C23" s="5"/>
      <c r="D23" s="13"/>
      <c r="E23" s="15"/>
      <c r="F23" s="14"/>
      <c r="G23" s="40"/>
      <c r="H23" s="40"/>
      <c r="I23" s="40"/>
      <c r="J23" s="40"/>
    </row>
    <row r="24" spans="1:10" x14ac:dyDescent="0.2">
      <c r="A24" s="1" t="s">
        <v>23</v>
      </c>
      <c r="B24" s="11">
        <v>-722.4</v>
      </c>
      <c r="C24" s="11">
        <v>-3013.6</v>
      </c>
      <c r="D24" s="10">
        <f t="shared" ref="D24" si="4">(C24-B24)</f>
        <v>-2291.1999999999998</v>
      </c>
      <c r="E24" s="18">
        <f t="shared" ref="E24" si="5">(C24-B24)/B24*100</f>
        <v>317.16500553709858</v>
      </c>
      <c r="F24" s="17" t="s">
        <v>31</v>
      </c>
      <c r="G24" s="40"/>
      <c r="H24" s="40"/>
      <c r="I24" s="40"/>
      <c r="J24" s="40"/>
    </row>
    <row r="25" spans="1:10" x14ac:dyDescent="0.2">
      <c r="A25" s="1" t="s">
        <v>39</v>
      </c>
      <c r="B25" s="46">
        <f>(B24/B12)*100</f>
        <v>-8.4664518019337809</v>
      </c>
      <c r="C25" s="46">
        <f>(C24/C12)*100</f>
        <v>-94.952422963009624</v>
      </c>
      <c r="D25" s="11">
        <f t="shared" ref="D25:D31" si="6">(C25-B25)</f>
        <v>-86.485971161075838</v>
      </c>
      <c r="E25" s="17" t="s">
        <v>31</v>
      </c>
      <c r="F25" s="17" t="s">
        <v>31</v>
      </c>
      <c r="G25" s="40"/>
      <c r="H25" s="40"/>
      <c r="I25" s="40"/>
      <c r="J25" s="40"/>
    </row>
    <row r="26" spans="1:10" x14ac:dyDescent="0.2">
      <c r="A26" s="21" t="s">
        <v>40</v>
      </c>
      <c r="B26" s="45">
        <v>-690.7</v>
      </c>
      <c r="C26" s="45">
        <v>961.7</v>
      </c>
      <c r="D26" s="10">
        <f t="shared" si="6"/>
        <v>1652.4</v>
      </c>
      <c r="E26" s="18">
        <f t="shared" ref="E26:E30" si="7">(C26-B26)/B26*100</f>
        <v>-239.23555812943391</v>
      </c>
      <c r="F26" s="16" t="s">
        <v>31</v>
      </c>
      <c r="G26" s="40"/>
      <c r="H26" s="40"/>
      <c r="I26" s="40"/>
      <c r="J26" s="40"/>
    </row>
    <row r="27" spans="1:10" x14ac:dyDescent="0.2">
      <c r="A27" s="22" t="s">
        <v>24</v>
      </c>
      <c r="B27" s="11">
        <v>-1413.1</v>
      </c>
      <c r="C27" s="11">
        <v>-2051.9</v>
      </c>
      <c r="D27" s="10">
        <f t="shared" si="6"/>
        <v>-638.80000000000018</v>
      </c>
      <c r="E27" s="18">
        <f t="shared" si="7"/>
        <v>45.205576392328936</v>
      </c>
      <c r="F27" s="17" t="s">
        <v>31</v>
      </c>
      <c r="G27" s="40"/>
      <c r="H27" s="40"/>
      <c r="I27" s="40"/>
      <c r="J27" s="40"/>
    </row>
    <row r="28" spans="1:10" x14ac:dyDescent="0.2">
      <c r="A28" s="21" t="s">
        <v>33</v>
      </c>
      <c r="B28" s="10">
        <v>233.4</v>
      </c>
      <c r="C28" s="10">
        <v>222.1</v>
      </c>
      <c r="D28" s="10">
        <f t="shared" si="6"/>
        <v>-11.300000000000011</v>
      </c>
      <c r="E28" s="18">
        <f t="shared" si="7"/>
        <v>-4.8414738646101165</v>
      </c>
      <c r="F28" s="16" t="s">
        <v>31</v>
      </c>
      <c r="G28" s="40"/>
      <c r="H28" s="40"/>
      <c r="I28" s="40"/>
      <c r="J28" s="40"/>
    </row>
    <row r="29" spans="1:10" x14ac:dyDescent="0.2">
      <c r="A29" s="21" t="s">
        <v>34</v>
      </c>
      <c r="B29" s="10">
        <v>0</v>
      </c>
      <c r="C29" s="10">
        <v>0</v>
      </c>
      <c r="D29" s="10">
        <f t="shared" si="6"/>
        <v>0</v>
      </c>
      <c r="E29" s="18">
        <v>0</v>
      </c>
      <c r="F29" s="16" t="s">
        <v>31</v>
      </c>
      <c r="G29" s="40"/>
      <c r="H29" s="40"/>
      <c r="I29" s="40"/>
      <c r="J29" s="40"/>
    </row>
    <row r="30" spans="1:10" x14ac:dyDescent="0.2">
      <c r="A30" s="1" t="s">
        <v>0</v>
      </c>
      <c r="B30" s="11">
        <v>-1179.7</v>
      </c>
      <c r="C30" s="11">
        <v>-1829.8</v>
      </c>
      <c r="D30" s="10">
        <f t="shared" si="6"/>
        <v>-650.09999999999991</v>
      </c>
      <c r="E30" s="18">
        <f t="shared" si="7"/>
        <v>55.107230651860625</v>
      </c>
      <c r="F30" s="17" t="s">
        <v>31</v>
      </c>
      <c r="G30" s="40"/>
      <c r="H30" s="40"/>
      <c r="I30" s="40"/>
      <c r="J30" s="40"/>
    </row>
    <row r="31" spans="1:10" x14ac:dyDescent="0.2">
      <c r="A31" s="7" t="s">
        <v>41</v>
      </c>
      <c r="B31" s="12">
        <f>(B30/B12)*100</f>
        <v>-13.825959566363904</v>
      </c>
      <c r="C31" s="12">
        <f>(C30/C12)*100</f>
        <v>-57.653286281429196</v>
      </c>
      <c r="D31" s="11">
        <f t="shared" si="6"/>
        <v>-43.82732671506529</v>
      </c>
      <c r="E31" s="17" t="s">
        <v>31</v>
      </c>
      <c r="F31" s="17" t="s">
        <v>31</v>
      </c>
      <c r="G31" s="40"/>
      <c r="H31" s="40"/>
      <c r="I31" s="40"/>
      <c r="J31" s="40"/>
    </row>
    <row r="32" spans="1:10" ht="25.5" customHeight="1" x14ac:dyDescent="0.2">
      <c r="A32" s="59" t="s">
        <v>4</v>
      </c>
      <c r="B32" s="59"/>
      <c r="C32" s="59"/>
      <c r="D32" s="59"/>
      <c r="E32" s="59"/>
      <c r="F32" s="59"/>
    </row>
    <row r="33" spans="1:6" ht="63.75" customHeight="1" x14ac:dyDescent="0.2">
      <c r="A33" s="55" t="s">
        <v>28</v>
      </c>
      <c r="B33" s="55"/>
      <c r="C33" s="55"/>
      <c r="D33" s="55"/>
      <c r="E33" s="55"/>
      <c r="F33" s="55"/>
    </row>
    <row r="34" spans="1:6" ht="51" customHeight="1" x14ac:dyDescent="0.2">
      <c r="A34" s="55" t="s">
        <v>30</v>
      </c>
      <c r="B34" s="55"/>
      <c r="C34" s="55"/>
      <c r="D34" s="55"/>
      <c r="E34" s="55"/>
      <c r="F34" s="55"/>
    </row>
    <row r="35" spans="1:6" ht="89.25" customHeight="1" x14ac:dyDescent="0.2">
      <c r="A35" s="60" t="s">
        <v>48</v>
      </c>
      <c r="B35" s="60"/>
      <c r="C35" s="60"/>
      <c r="D35" s="60"/>
      <c r="E35" s="60"/>
      <c r="F35" s="60"/>
    </row>
    <row r="36" spans="1:6" ht="51" customHeight="1" x14ac:dyDescent="0.2">
      <c r="A36" s="60" t="s">
        <v>42</v>
      </c>
      <c r="B36" s="60"/>
      <c r="C36" s="60"/>
      <c r="D36" s="60"/>
      <c r="E36" s="60"/>
      <c r="F36" s="60"/>
    </row>
    <row r="37" spans="1:6" ht="25.5" customHeight="1" x14ac:dyDescent="0.2">
      <c r="A37" s="60" t="s">
        <v>43</v>
      </c>
      <c r="B37" s="60"/>
      <c r="C37" s="60"/>
      <c r="D37" s="60"/>
      <c r="E37" s="60"/>
      <c r="F37" s="60"/>
    </row>
    <row r="38" spans="1:6" ht="51" customHeight="1" x14ac:dyDescent="0.2">
      <c r="A38" s="60" t="s">
        <v>44</v>
      </c>
      <c r="B38" s="61"/>
      <c r="C38" s="61"/>
      <c r="D38" s="61"/>
      <c r="E38" s="61"/>
      <c r="F38" s="61"/>
    </row>
    <row r="39" spans="1:6" ht="38.25" customHeight="1" x14ac:dyDescent="0.2">
      <c r="A39" s="60" t="s">
        <v>45</v>
      </c>
      <c r="B39" s="60"/>
      <c r="C39" s="60"/>
      <c r="D39" s="60"/>
      <c r="E39" s="60"/>
      <c r="F39" s="60"/>
    </row>
    <row r="40" spans="1:6" x14ac:dyDescent="0.2">
      <c r="A40" s="24"/>
      <c r="B40" s="24"/>
      <c r="C40" s="24"/>
      <c r="D40" s="24"/>
      <c r="E40" s="24"/>
      <c r="F40" s="24"/>
    </row>
    <row r="41" spans="1:6" x14ac:dyDescent="0.2">
      <c r="A41" s="24"/>
      <c r="B41" s="24"/>
      <c r="C41" s="24"/>
      <c r="D41" s="24"/>
      <c r="E41" s="24"/>
      <c r="F41" s="24"/>
    </row>
    <row r="42" spans="1:6" x14ac:dyDescent="0.2">
      <c r="A42" s="24"/>
      <c r="B42" s="24"/>
      <c r="C42" s="24"/>
      <c r="D42" s="24"/>
      <c r="E42" s="24"/>
      <c r="F42" s="24"/>
    </row>
    <row r="43" spans="1:6" x14ac:dyDescent="0.2">
      <c r="A43" s="24"/>
      <c r="B43" s="24"/>
      <c r="C43" s="24"/>
      <c r="D43" s="24"/>
      <c r="E43" s="24"/>
      <c r="F43" s="24"/>
    </row>
    <row r="44" spans="1:6" x14ac:dyDescent="0.2">
      <c r="A44" s="24"/>
      <c r="B44" s="24"/>
      <c r="C44" s="24"/>
      <c r="D44" s="24"/>
      <c r="E44" s="24"/>
      <c r="F44" s="24"/>
    </row>
    <row r="45" spans="1:6" x14ac:dyDescent="0.2">
      <c r="A45" s="24"/>
      <c r="B45" s="24"/>
      <c r="C45" s="24"/>
      <c r="D45" s="24"/>
      <c r="E45" s="24"/>
      <c r="F45" s="24"/>
    </row>
    <row r="46" spans="1:6" x14ac:dyDescent="0.2">
      <c r="A46" s="24"/>
      <c r="B46" s="24"/>
      <c r="C46" s="24"/>
      <c r="D46" s="24"/>
      <c r="E46" s="24"/>
      <c r="F46" s="24"/>
    </row>
  </sheetData>
  <mergeCells count="11">
    <mergeCell ref="A35:F35"/>
    <mergeCell ref="A36:F36"/>
    <mergeCell ref="A37:F37"/>
    <mergeCell ref="A38:F38"/>
    <mergeCell ref="A39:F39"/>
    <mergeCell ref="A34:F34"/>
    <mergeCell ref="A1:F1"/>
    <mergeCell ref="A2:F2"/>
    <mergeCell ref="A3:F3"/>
    <mergeCell ref="A32:F32"/>
    <mergeCell ref="A33:F33"/>
  </mergeCells>
  <pageMargins left="0.45" right="0.45" top="0.5" bottom="0.5" header="0.3" footer="0.3"/>
  <pageSetup fitToWidth="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Table 1</vt:lpstr>
      <vt:lpstr>Table 2</vt:lpstr>
      <vt:lpstr>Table 3</vt:lpstr>
      <vt:lpstr>Table 4</vt:lpstr>
      <vt:lpstr>Table 5</vt:lpstr>
      <vt:lpstr>Table 6</vt:lpstr>
      <vt:lpstr>'Table 1'!Print_Area</vt:lpstr>
      <vt:lpstr>'Table 2'!Print_Area</vt:lpstr>
      <vt:lpstr>'Table 3'!Print_Area</vt:lpstr>
      <vt:lpstr>'Table 4'!Print_Area</vt:lpstr>
      <vt:lpstr>'Table 5'!Print_Area</vt:lpstr>
      <vt:lpstr>'Table 6'!Print_Area</vt:lpstr>
    </vt:vector>
  </TitlesOfParts>
  <Company>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david.smallen</dc:creator>
  <cp:lastModifiedBy>Smallen, David (RITA)</cp:lastModifiedBy>
  <cp:lastPrinted>2021-06-03T18:29:24Z</cp:lastPrinted>
  <dcterms:created xsi:type="dcterms:W3CDTF">2012-05-10T15:47:12Z</dcterms:created>
  <dcterms:modified xsi:type="dcterms:W3CDTF">2021-06-08T16:11:24Z</dcterms:modified>
</cp:coreProperties>
</file>