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thqnwfs001\data\Survey Programs\NCFO\2018 FERRY CENSUS\12 - Updates to the final 2018 Operator Segment File\Updates to the web\"/>
    </mc:Choice>
  </mc:AlternateContent>
  <xr:revisionPtr revIDLastSave="0" documentId="13_ncr:1_{930B2809-4937-4723-B5EC-A9932ECA6DDA}" xr6:coauthVersionLast="41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" l="1"/>
  <c r="D53" i="1"/>
  <c r="C53" i="1"/>
  <c r="B53" i="1"/>
  <c r="F52" i="1"/>
  <c r="C52" i="1"/>
  <c r="B52" i="1"/>
  <c r="F49" i="1"/>
  <c r="E49" i="1"/>
  <c r="D49" i="1"/>
  <c r="C49" i="1"/>
  <c r="B49" i="1"/>
  <c r="F45" i="1"/>
  <c r="E45" i="1"/>
  <c r="D45" i="1"/>
  <c r="C45" i="1"/>
  <c r="B45" i="1"/>
  <c r="F53" i="1" l="1"/>
</calcChain>
</file>

<file path=xl/sharedStrings.xml><?xml version="1.0" encoding="utf-8"?>
<sst xmlns="http://schemas.openxmlformats.org/spreadsheetml/2006/main" count="285" uniqueCount="57">
  <si>
    <t>State</t>
  </si>
  <si>
    <t>AK</t>
  </si>
  <si>
    <t>AL</t>
  </si>
  <si>
    <t>AR</t>
  </si>
  <si>
    <t>AZ</t>
  </si>
  <si>
    <t>CA</t>
  </si>
  <si>
    <t>CT</t>
  </si>
  <si>
    <t>DC</t>
  </si>
  <si>
    <t>DE</t>
  </si>
  <si>
    <t>FL</t>
  </si>
  <si>
    <t>GA</t>
  </si>
  <si>
    <t>HI</t>
  </si>
  <si>
    <t>IA</t>
  </si>
  <si>
    <t>IL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</si>
  <si>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</si>
  <si>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</si>
  <si>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</si>
  <si>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</si>
  <si>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</si>
  <si>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</si>
  <si>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</si>
  <si>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</si>
  <si>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</si>
  <si>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</si>
  <si>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</si>
  <si>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NJ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</si>
  <si>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</si>
  <si>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</si>
  <si>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</si>
  <si>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</si>
  <si>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</si>
  <si>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</si>
  <si>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</si>
  <si>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</si>
  <si>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</si>
  <si>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</si>
  <si>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</si>
  <si>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</si>
  <si>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</si>
  <si>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</si>
  <si>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</si>
  <si>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</si>
  <si>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U.S.</t>
  </si>
  <si>
    <t>AS</t>
  </si>
  <si>
    <t>PR</t>
  </si>
  <si>
    <t>VI</t>
  </si>
  <si>
    <t xml:space="preserve">U.S. Territory </t>
  </si>
  <si>
    <t>BC</t>
  </si>
  <si>
    <t>ON</t>
  </si>
  <si>
    <t>Non-U.S.</t>
  </si>
  <si>
    <t>Grand Total</t>
  </si>
  <si>
    <t>Table 13: Ferry Segment distance by State (2017)</t>
  </si>
  <si>
    <t>Total Segment Distance</t>
  </si>
  <si>
    <t xml:space="preserve">Mean Segment Distance </t>
  </si>
  <si>
    <t>Median Segment Distance</t>
  </si>
  <si>
    <t>Minimum Segment Distance</t>
  </si>
  <si>
    <t>Maximum Segment 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</si>
</sst>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/>
    <xf numFmtId="2" fontId="0" fillId="0" borderId="5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0" fontId="1" fillId="0" borderId="7" xfId="0" applyFont="1" applyBorder="1" applyAlignment="1">
      <alignment horizontal="right" wrapText="1"/>
    </xf>
    <xf numFmtId="165" fontId="1" fillId="0" borderId="2" xfId="0" applyNumberFormat="1" applyFont="1" applyFill="1" applyBorder="1" applyAlignment="1">
      <alignment wrapText="1"/>
    </xf>
    <xf numFmtId="2" fontId="1" fillId="0" borderId="2" xfId="0" applyNumberFormat="1" applyFont="1" applyFill="1" applyBorder="1" applyAlignment="1">
      <alignment wrapText="1"/>
    </xf>
    <xf numFmtId="165" fontId="1" fillId="0" borderId="3" xfId="0" applyNumberFormat="1" applyFont="1" applyFill="1" applyBorder="1" applyAlignment="1">
      <alignment wrapText="1"/>
    </xf>
    <xf numFmtId="165" fontId="1" fillId="0" borderId="2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164" fontId="0" fillId="0" borderId="12" xfId="0" applyNumberFormat="1" applyFont="1" applyBorder="1" applyAlignment="1">
      <alignment horizontal="right" wrapText="1"/>
    </xf>
    <xf numFmtId="2" fontId="0" fillId="0" borderId="12" xfId="0" applyNumberFormat="1" applyFont="1" applyBorder="1" applyAlignment="1">
      <alignment horizontal="right" wrapText="1"/>
    </xf>
    <xf numFmtId="165" fontId="0" fillId="0" borderId="12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0" fillId="0" borderId="4" xfId="0" applyFill="1" applyBorder="1" applyAlignment="1">
      <alignment horizontal="left"/>
    </xf>
    <xf numFmtId="164" fontId="0" fillId="0" borderId="5" xfId="0" applyNumberFormat="1" applyFill="1" applyBorder="1"/>
    <xf numFmtId="2" fontId="0" fillId="0" borderId="5" xfId="0" applyNumberFormat="1" applyFill="1" applyBorder="1"/>
    <xf numFmtId="165" fontId="0" fillId="0" borderId="5" xfId="0" applyNumberFormat="1" applyFill="1" applyBorder="1"/>
    <xf numFmtId="165" fontId="0" fillId="0" borderId="6" xfId="0" applyNumberFormat="1" applyFill="1" applyBorder="1"/>
    <xf numFmtId="0" fontId="1" fillId="0" borderId="7" xfId="0" applyFont="1" applyFill="1" applyBorder="1" applyAlignment="1">
      <alignment horizontal="right" wrapText="1"/>
    </xf>
    <xf numFmtId="0" fontId="1" fillId="0" borderId="8" xfId="0" applyFont="1" applyFill="1" applyBorder="1" applyAlignment="1">
      <alignment horizontal="right" wrapText="1"/>
    </xf>
    <xf numFmtId="165" fontId="1" fillId="0" borderId="9" xfId="0" applyNumberFormat="1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165" fontId="1" fillId="0" borderId="1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workbookViewId="0">
      <selection activeCell="C7" sqref="C7"/>
    </sheetView>
  </sheetViews>
  <sheetFormatPr defaultRowHeight="14.4" x14ac:dyDescent="0.3"/>
  <sheetData>
    <row r="1" spans="1:6" x14ac:dyDescent="0.3">
      <c r="A1" s="1" t="s">
        <v>51</v>
      </c>
      <c r="B1" s="2"/>
      <c r="C1" s="2"/>
      <c r="D1" s="3"/>
      <c r="E1" s="4"/>
      <c r="F1" s="4"/>
    </row>
    <row r="2" spans="1:6" ht="15.6" customHeight="1" thickBot="1" x14ac:dyDescent="0.35">
      <c r="B2" s="2"/>
      <c r="C2" s="2"/>
      <c r="D2" s="3"/>
      <c r="E2" s="4"/>
      <c r="F2" s="4"/>
    </row>
    <row r="3" spans="1:6" ht="57.6" x14ac:dyDescent="0.3">
      <c r="A3" s="15" t="s">
        <v>0</v>
      </c>
      <c r="B3" s="16" t="s">
        <v>53</v>
      </c>
      <c r="C3" s="16" t="s">
        <v>54</v>
      </c>
      <c r="D3" s="17" t="s">
        <v>55</v>
      </c>
      <c r="E3" s="18" t="s">
        <v>56</v>
      </c>
      <c r="F3" s="19" t="s">
        <v>52</v>
      </c>
    </row>
    <row r="4" spans="1:6" ht="15" customHeight="1" x14ac:dyDescent="0.3">
      <c r="A4" s="5" t="s">
        <v>1</v>
      </c>
      <c r="B4" s="6">
        <v>99.653508771929822</v>
      </c>
      <c r="C4" s="6">
        <v>68</v>
      </c>
      <c r="D4" s="7">
        <v>0.25</v>
      </c>
      <c r="E4" s="8">
        <v>595</v>
      </c>
      <c r="F4" s="9">
        <v>11360.5</v>
      </c>
    </row>
    <row r="5" spans="1:6" ht="15" customHeight="1" x14ac:dyDescent="0.3">
      <c r="A5" s="5" t="s">
        <v>2</v>
      </c>
      <c r="B5" s="6">
        <v>3.0999999999999996</v>
      </c>
      <c r="C5" s="6">
        <v>3.1</v>
      </c>
      <c r="D5" s="7">
        <v>2</v>
      </c>
      <c r="E5" s="8">
        <v>4.2</v>
      </c>
      <c r="F5" s="9">
        <v>12.399999999999999</v>
      </c>
    </row>
    <row r="6" spans="1:6" ht="15" customHeight="1" x14ac:dyDescent="0.3">
      <c r="A6" s="5" t="s">
        <v>3</v>
      </c>
      <c r="B6" s="6">
        <v>1</v>
      </c>
      <c r="C6" s="6">
        <v>1</v>
      </c>
      <c r="D6" s="7">
        <v>1</v>
      </c>
      <c r="E6" s="8">
        <v>1</v>
      </c>
      <c r="F6" s="9">
        <v>1</v>
      </c>
    </row>
    <row r="7" spans="1:6" ht="15" customHeight="1" x14ac:dyDescent="0.3">
      <c r="A7" s="5" t="s">
        <v>4</v>
      </c>
      <c r="B7" s="6">
        <v>3</v>
      </c>
      <c r="C7" s="6">
        <v>3</v>
      </c>
      <c r="D7" s="7">
        <v>3</v>
      </c>
      <c r="E7" s="8">
        <v>3</v>
      </c>
      <c r="F7" s="9">
        <v>3</v>
      </c>
    </row>
    <row r="8" spans="1:6" ht="15" customHeight="1" x14ac:dyDescent="0.3">
      <c r="A8" s="20" t="s">
        <v>5</v>
      </c>
      <c r="B8" s="21">
        <v>12.1</v>
      </c>
      <c r="C8" s="21">
        <v>6.4</v>
      </c>
      <c r="D8" s="22">
        <v>0.01</v>
      </c>
      <c r="E8" s="23">
        <v>57.4</v>
      </c>
      <c r="F8" s="24">
        <v>1321.33</v>
      </c>
    </row>
    <row r="9" spans="1:6" ht="15" customHeight="1" x14ac:dyDescent="0.3">
      <c r="A9" s="5" t="s">
        <v>6</v>
      </c>
      <c r="B9" s="6">
        <v>9.5300000000000011</v>
      </c>
      <c r="C9" s="6">
        <v>3.8600000000000003</v>
      </c>
      <c r="D9" s="7">
        <v>0.15</v>
      </c>
      <c r="E9" s="8">
        <v>35</v>
      </c>
      <c r="F9" s="9">
        <v>76.240000000000009</v>
      </c>
    </row>
    <row r="10" spans="1:6" ht="15" customHeight="1" x14ac:dyDescent="0.3">
      <c r="A10" s="5" t="s">
        <v>7</v>
      </c>
      <c r="B10" s="6">
        <v>5.3900000000000006</v>
      </c>
      <c r="C10" s="6">
        <v>4.8499999999999996</v>
      </c>
      <c r="D10" s="7">
        <v>4.5</v>
      </c>
      <c r="E10" s="8">
        <v>7.33</v>
      </c>
      <c r="F10" s="9">
        <v>37.730000000000004</v>
      </c>
    </row>
    <row r="11" spans="1:6" ht="15" customHeight="1" x14ac:dyDescent="0.3">
      <c r="A11" s="5" t="s">
        <v>8</v>
      </c>
      <c r="B11" s="6">
        <v>2.9633333333333334</v>
      </c>
      <c r="C11" s="6">
        <v>0.79</v>
      </c>
      <c r="D11" s="7">
        <v>0.1</v>
      </c>
      <c r="E11" s="8">
        <v>14</v>
      </c>
      <c r="F11" s="9">
        <v>17.78</v>
      </c>
    </row>
    <row r="12" spans="1:6" ht="15" customHeight="1" x14ac:dyDescent="0.3">
      <c r="A12" s="5" t="s">
        <v>9</v>
      </c>
      <c r="B12" s="6">
        <v>10.25111111111111</v>
      </c>
      <c r="C12" s="6">
        <v>2.5</v>
      </c>
      <c r="D12" s="7">
        <v>0.26</v>
      </c>
      <c r="E12" s="8">
        <v>70</v>
      </c>
      <c r="F12" s="9">
        <v>184.51999999999998</v>
      </c>
    </row>
    <row r="13" spans="1:6" ht="15" customHeight="1" x14ac:dyDescent="0.3">
      <c r="A13" s="5" t="s">
        <v>10</v>
      </c>
      <c r="B13" s="6">
        <v>2.88</v>
      </c>
      <c r="C13" s="6">
        <v>0.44</v>
      </c>
      <c r="D13" s="7">
        <v>0.33</v>
      </c>
      <c r="E13" s="8">
        <v>7</v>
      </c>
      <c r="F13" s="9">
        <v>25.919999999999998</v>
      </c>
    </row>
    <row r="14" spans="1:6" ht="15" customHeight="1" x14ac:dyDescent="0.3">
      <c r="A14" s="5" t="s">
        <v>11</v>
      </c>
      <c r="B14" s="6">
        <v>16</v>
      </c>
      <c r="C14" s="6">
        <v>16</v>
      </c>
      <c r="D14" s="7">
        <v>16</v>
      </c>
      <c r="E14" s="8">
        <v>16</v>
      </c>
      <c r="F14" s="9">
        <v>32</v>
      </c>
    </row>
    <row r="15" spans="1:6" ht="15" customHeight="1" x14ac:dyDescent="0.3">
      <c r="A15" s="5" t="s">
        <v>12</v>
      </c>
      <c r="B15" s="6">
        <v>2.0933333333333333</v>
      </c>
      <c r="C15" s="6">
        <v>2.78</v>
      </c>
      <c r="D15" s="7">
        <v>0.5</v>
      </c>
      <c r="E15" s="8">
        <v>3</v>
      </c>
      <c r="F15" s="9">
        <v>6.2799999999999994</v>
      </c>
    </row>
    <row r="16" spans="1:6" ht="15" customHeight="1" x14ac:dyDescent="0.3">
      <c r="A16" s="5" t="s">
        <v>13</v>
      </c>
      <c r="B16" s="6">
        <v>0.97349999999999992</v>
      </c>
      <c r="C16" s="6">
        <v>0.5</v>
      </c>
      <c r="D16" s="7">
        <v>0.25</v>
      </c>
      <c r="E16" s="8">
        <v>3.03</v>
      </c>
      <c r="F16" s="9">
        <v>19.47</v>
      </c>
    </row>
    <row r="17" spans="1:6" ht="15" customHeight="1" x14ac:dyDescent="0.3">
      <c r="A17" s="5" t="s">
        <v>14</v>
      </c>
      <c r="B17" s="6">
        <v>0.23114285714285715</v>
      </c>
      <c r="C17" s="6">
        <v>8.5999999999999993E-2</v>
      </c>
      <c r="D17" s="7">
        <v>5.0999999999999997E-2</v>
      </c>
      <c r="E17" s="8">
        <v>1.3</v>
      </c>
      <c r="F17" s="9">
        <v>3.2360000000000002</v>
      </c>
    </row>
    <row r="18" spans="1:6" ht="15" customHeight="1" x14ac:dyDescent="0.3">
      <c r="A18" s="5" t="s">
        <v>15</v>
      </c>
      <c r="B18" s="6">
        <v>0.38537500000000002</v>
      </c>
      <c r="C18" s="6">
        <v>0.38649999999999995</v>
      </c>
      <c r="D18" s="7">
        <v>0.105</v>
      </c>
      <c r="E18" s="8">
        <v>0.745</v>
      </c>
      <c r="F18" s="9">
        <v>6.1660000000000004</v>
      </c>
    </row>
    <row r="19" spans="1:6" ht="15" customHeight="1" x14ac:dyDescent="0.3">
      <c r="A19" s="5" t="s">
        <v>16</v>
      </c>
      <c r="B19" s="6">
        <v>45.585909090909091</v>
      </c>
      <c r="C19" s="6">
        <v>14</v>
      </c>
      <c r="D19" s="7">
        <v>1.22</v>
      </c>
      <c r="E19" s="8">
        <v>527</v>
      </c>
      <c r="F19" s="9">
        <v>2005.78</v>
      </c>
    </row>
    <row r="20" spans="1:6" ht="15" customHeight="1" x14ac:dyDescent="0.3">
      <c r="A20" s="5" t="s">
        <v>17</v>
      </c>
      <c r="B20" s="6">
        <v>4.0358333333333336</v>
      </c>
      <c r="C20" s="6">
        <v>0.75</v>
      </c>
      <c r="D20" s="7">
        <v>0.09</v>
      </c>
      <c r="E20" s="8">
        <v>12</v>
      </c>
      <c r="F20" s="9">
        <v>48.43</v>
      </c>
    </row>
    <row r="21" spans="1:6" ht="15" customHeight="1" x14ac:dyDescent="0.3">
      <c r="A21" s="5" t="s">
        <v>18</v>
      </c>
      <c r="B21" s="6">
        <v>7.4715555555555557</v>
      </c>
      <c r="C21" s="6">
        <v>5.0999999999999996</v>
      </c>
      <c r="D21" s="7">
        <v>0.5</v>
      </c>
      <c r="E21" s="8">
        <v>23</v>
      </c>
      <c r="F21" s="9">
        <v>336.22</v>
      </c>
    </row>
    <row r="22" spans="1:6" ht="15" customHeight="1" x14ac:dyDescent="0.3">
      <c r="A22" s="5" t="s">
        <v>19</v>
      </c>
      <c r="B22" s="6">
        <v>21.3</v>
      </c>
      <c r="C22" s="6">
        <v>10.7</v>
      </c>
      <c r="D22" s="7">
        <v>0.13</v>
      </c>
      <c r="E22" s="8">
        <v>80</v>
      </c>
      <c r="F22" s="9">
        <v>1297.8599999999999</v>
      </c>
    </row>
    <row r="23" spans="1:6" ht="15" customHeight="1" x14ac:dyDescent="0.3">
      <c r="A23" s="5" t="s">
        <v>20</v>
      </c>
      <c r="B23" s="6">
        <v>60.4</v>
      </c>
      <c r="C23" s="6">
        <v>65</v>
      </c>
      <c r="D23" s="7">
        <v>22</v>
      </c>
      <c r="E23" s="8">
        <v>80</v>
      </c>
      <c r="F23" s="9">
        <v>302</v>
      </c>
    </row>
    <row r="24" spans="1:6" ht="15" customHeight="1" x14ac:dyDescent="0.3">
      <c r="A24" s="5" t="s">
        <v>21</v>
      </c>
      <c r="B24" s="6">
        <v>0.56571428571428573</v>
      </c>
      <c r="C24" s="6">
        <v>0.5</v>
      </c>
      <c r="D24" s="7">
        <v>0.02</v>
      </c>
      <c r="E24" s="8">
        <v>1.3</v>
      </c>
      <c r="F24" s="9">
        <v>3.9600000000000004</v>
      </c>
    </row>
    <row r="25" spans="1:6" ht="15" customHeight="1" x14ac:dyDescent="0.3">
      <c r="A25" s="5" t="s">
        <v>22</v>
      </c>
      <c r="B25" s="6">
        <v>0.64800000000000002</v>
      </c>
      <c r="C25" s="6">
        <v>0.64799999999999991</v>
      </c>
      <c r="D25" s="7">
        <v>0.29599999999999999</v>
      </c>
      <c r="E25" s="8">
        <v>1</v>
      </c>
      <c r="F25" s="9">
        <v>2.5920000000000001</v>
      </c>
    </row>
    <row r="26" spans="1:6" ht="15" customHeight="1" x14ac:dyDescent="0.3">
      <c r="A26" s="5" t="s">
        <v>23</v>
      </c>
      <c r="B26" s="6">
        <v>16.248000000000001</v>
      </c>
      <c r="C26" s="6">
        <v>21</v>
      </c>
      <c r="D26" s="7">
        <v>0.03</v>
      </c>
      <c r="E26" s="8">
        <v>30</v>
      </c>
      <c r="F26" s="9">
        <v>81.240000000000009</v>
      </c>
    </row>
    <row r="27" spans="1:6" ht="15" customHeight="1" x14ac:dyDescent="0.3">
      <c r="A27" s="5" t="s">
        <v>24</v>
      </c>
      <c r="B27" s="6">
        <v>7.4365853658536594</v>
      </c>
      <c r="C27" s="6">
        <v>5</v>
      </c>
      <c r="D27" s="7">
        <v>0.05</v>
      </c>
      <c r="E27" s="8">
        <v>39.299999999999997</v>
      </c>
      <c r="F27" s="9">
        <v>304.90000000000003</v>
      </c>
    </row>
    <row r="28" spans="1:6" ht="15" customHeight="1" x14ac:dyDescent="0.3">
      <c r="A28" s="5" t="s">
        <v>25</v>
      </c>
      <c r="B28" s="6">
        <v>7.9673529411764701</v>
      </c>
      <c r="C28" s="6">
        <v>3.24</v>
      </c>
      <c r="D28" s="7">
        <v>0.5</v>
      </c>
      <c r="E28" s="8">
        <v>25</v>
      </c>
      <c r="F28" s="9">
        <v>270.89</v>
      </c>
    </row>
    <row r="29" spans="1:6" ht="15" customHeight="1" x14ac:dyDescent="0.3">
      <c r="A29" s="5" t="s">
        <v>26</v>
      </c>
      <c r="B29" s="6">
        <v>6.1691558333333338</v>
      </c>
      <c r="C29" s="6">
        <v>2.9950000000000001</v>
      </c>
      <c r="D29" s="7">
        <v>0.01</v>
      </c>
      <c r="E29" s="8">
        <v>205</v>
      </c>
      <c r="F29" s="9">
        <v>814.32857000000001</v>
      </c>
    </row>
    <row r="30" spans="1:6" ht="15" customHeight="1" x14ac:dyDescent="0.3">
      <c r="A30" s="5" t="s">
        <v>27</v>
      </c>
      <c r="B30" s="6">
        <v>8.5718749999999986</v>
      </c>
      <c r="C30" s="6">
        <v>8</v>
      </c>
      <c r="D30" s="7">
        <v>0.2</v>
      </c>
      <c r="E30" s="8">
        <v>19</v>
      </c>
      <c r="F30" s="9">
        <v>137.14999999999998</v>
      </c>
    </row>
    <row r="31" spans="1:6" ht="15" customHeight="1" x14ac:dyDescent="0.3">
      <c r="A31" s="5" t="s">
        <v>28</v>
      </c>
      <c r="B31" s="6">
        <v>2.686666666666667</v>
      </c>
      <c r="C31" s="6">
        <v>2.94</v>
      </c>
      <c r="D31" s="7">
        <v>0.12</v>
      </c>
      <c r="E31" s="8">
        <v>3.62</v>
      </c>
      <c r="F31" s="9">
        <v>16.12</v>
      </c>
    </row>
    <row r="32" spans="1:6" ht="15" customHeight="1" x14ac:dyDescent="0.3">
      <c r="A32" s="5" t="s">
        <v>29</v>
      </c>
      <c r="B32" s="6">
        <v>0.27171428571428574</v>
      </c>
      <c r="C32" s="6">
        <v>0.12</v>
      </c>
      <c r="D32" s="7">
        <v>0.09</v>
      </c>
      <c r="E32" s="8">
        <v>1.22</v>
      </c>
      <c r="F32" s="9">
        <v>1.9020000000000004</v>
      </c>
    </row>
    <row r="33" spans="1:6" ht="15" customHeight="1" x14ac:dyDescent="0.3">
      <c r="A33" s="5" t="s">
        <v>30</v>
      </c>
      <c r="B33" s="6">
        <v>0.5</v>
      </c>
      <c r="C33" s="6">
        <v>0.5</v>
      </c>
      <c r="D33" s="7">
        <v>0.5</v>
      </c>
      <c r="E33" s="8">
        <v>0.5</v>
      </c>
      <c r="F33" s="9">
        <v>0.5</v>
      </c>
    </row>
    <row r="34" spans="1:6" ht="15" customHeight="1" x14ac:dyDescent="0.3">
      <c r="A34" s="5" t="s">
        <v>31</v>
      </c>
      <c r="B34" s="6">
        <v>15.828125</v>
      </c>
      <c r="C34" s="6">
        <v>15.5</v>
      </c>
      <c r="D34" s="7">
        <v>0.25</v>
      </c>
      <c r="E34" s="8">
        <v>52</v>
      </c>
      <c r="F34" s="9">
        <v>253.25</v>
      </c>
    </row>
    <row r="35" spans="1:6" ht="15" customHeight="1" x14ac:dyDescent="0.3">
      <c r="A35" s="5" t="s">
        <v>32</v>
      </c>
      <c r="B35" s="6">
        <v>4.9000000000000004</v>
      </c>
      <c r="C35" s="6">
        <v>3.25</v>
      </c>
      <c r="D35" s="7">
        <v>1</v>
      </c>
      <c r="E35" s="8">
        <v>9</v>
      </c>
      <c r="F35" s="9">
        <v>49</v>
      </c>
    </row>
    <row r="36" spans="1:6" ht="15" customHeight="1" x14ac:dyDescent="0.3">
      <c r="A36" s="5" t="s">
        <v>33</v>
      </c>
      <c r="B36" s="6">
        <v>0.43500000000000005</v>
      </c>
      <c r="C36" s="6">
        <v>0.43500000000000005</v>
      </c>
      <c r="D36" s="7">
        <v>0.22</v>
      </c>
      <c r="E36" s="8">
        <v>0.65</v>
      </c>
      <c r="F36" s="9">
        <v>1.7400000000000002</v>
      </c>
    </row>
    <row r="37" spans="1:6" ht="15" customHeight="1" x14ac:dyDescent="0.3">
      <c r="A37" s="20" t="s">
        <v>34</v>
      </c>
      <c r="B37" s="21">
        <v>1.3625</v>
      </c>
      <c r="C37" s="21">
        <v>1.25</v>
      </c>
      <c r="D37" s="22">
        <v>0.25</v>
      </c>
      <c r="E37" s="23">
        <v>2.7</v>
      </c>
      <c r="F37" s="24">
        <v>10.9</v>
      </c>
    </row>
    <row r="38" spans="1:6" ht="15" customHeight="1" x14ac:dyDescent="0.3">
      <c r="A38" s="5" t="s">
        <v>35</v>
      </c>
      <c r="B38" s="6">
        <v>3.83</v>
      </c>
      <c r="C38" s="6">
        <v>3.83</v>
      </c>
      <c r="D38" s="7">
        <v>3.83</v>
      </c>
      <c r="E38" s="8">
        <v>3.83</v>
      </c>
      <c r="F38" s="9">
        <v>7.66</v>
      </c>
    </row>
    <row r="39" spans="1:6" ht="15" customHeight="1" x14ac:dyDescent="0.3">
      <c r="A39" s="5" t="s">
        <v>36</v>
      </c>
      <c r="B39" s="6">
        <v>4.8713043478260865</v>
      </c>
      <c r="C39" s="6">
        <v>2.2000000000000002</v>
      </c>
      <c r="D39" s="7">
        <v>0.1</v>
      </c>
      <c r="E39" s="8">
        <v>18</v>
      </c>
      <c r="F39" s="9">
        <v>112.03999999999999</v>
      </c>
    </row>
    <row r="40" spans="1:6" ht="15" customHeight="1" x14ac:dyDescent="0.3">
      <c r="A40" s="5" t="s">
        <v>37</v>
      </c>
      <c r="B40" s="6">
        <v>3.3250000000000002</v>
      </c>
      <c r="C40" s="6">
        <v>1.9350000000000001</v>
      </c>
      <c r="D40" s="7">
        <v>0.43</v>
      </c>
      <c r="E40" s="8">
        <v>9</v>
      </c>
      <c r="F40" s="9">
        <v>13.3</v>
      </c>
    </row>
    <row r="41" spans="1:6" ht="15" customHeight="1" x14ac:dyDescent="0.3">
      <c r="A41" s="5" t="s">
        <v>38</v>
      </c>
      <c r="B41" s="6">
        <v>17.758206896551727</v>
      </c>
      <c r="C41" s="6">
        <v>4.3</v>
      </c>
      <c r="D41" s="7">
        <v>0.1</v>
      </c>
      <c r="E41" s="8">
        <v>595</v>
      </c>
      <c r="F41" s="9">
        <v>1544.9640000000002</v>
      </c>
    </row>
    <row r="42" spans="1:6" ht="15" customHeight="1" x14ac:dyDescent="0.3">
      <c r="A42" s="5" t="s">
        <v>39</v>
      </c>
      <c r="B42" s="6">
        <v>12.370769230769231</v>
      </c>
      <c r="C42" s="6">
        <v>2.2000000000000002</v>
      </c>
      <c r="D42" s="7">
        <v>0.46</v>
      </c>
      <c r="E42" s="8">
        <v>72</v>
      </c>
      <c r="F42" s="9">
        <v>160.82</v>
      </c>
    </row>
    <row r="43" spans="1:6" ht="15" customHeight="1" x14ac:dyDescent="0.3">
      <c r="A43" s="5" t="s">
        <v>40</v>
      </c>
      <c r="B43" s="6">
        <v>0.73333333333333339</v>
      </c>
      <c r="C43" s="6">
        <v>1</v>
      </c>
      <c r="D43" s="7">
        <v>0.2</v>
      </c>
      <c r="E43" s="8">
        <v>1</v>
      </c>
      <c r="F43" s="9">
        <v>2.2000000000000002</v>
      </c>
    </row>
    <row r="44" spans="1:6" ht="15" customHeight="1" x14ac:dyDescent="0.3">
      <c r="A44" s="5" t="s">
        <v>41</v>
      </c>
      <c r="B44" s="6">
        <v>1.3</v>
      </c>
      <c r="C44" s="6">
        <v>1.3</v>
      </c>
      <c r="D44" s="7">
        <v>1.3</v>
      </c>
      <c r="E44" s="8">
        <v>1.3</v>
      </c>
      <c r="F44" s="9">
        <v>2.6</v>
      </c>
    </row>
    <row r="45" spans="1:6" ht="15" customHeight="1" x14ac:dyDescent="0.3">
      <c r="A45" s="25" t="s">
        <v>42</v>
      </c>
      <c r="B45" s="11">
        <f>AVERAGE(B4:B44)</f>
        <v>10.393265989599692</v>
      </c>
      <c r="C45" s="11">
        <f>MEDIAN(C4:C44)</f>
        <v>2.94</v>
      </c>
      <c r="D45" s="12">
        <f>MIN(D4:D44)</f>
        <v>0.01</v>
      </c>
      <c r="E45" s="11">
        <f>MAX(E4:E44)</f>
        <v>595</v>
      </c>
      <c r="F45" s="13">
        <f>SUM(F4:F44)</f>
        <v>20889.918570000005</v>
      </c>
    </row>
    <row r="46" spans="1:6" ht="15" customHeight="1" x14ac:dyDescent="0.3">
      <c r="A46" s="5" t="s">
        <v>43</v>
      </c>
      <c r="B46" s="8">
        <v>41.657142857142858</v>
      </c>
      <c r="C46" s="8">
        <v>60</v>
      </c>
      <c r="D46" s="7">
        <v>7.6</v>
      </c>
      <c r="E46" s="8">
        <v>72.599999999999994</v>
      </c>
      <c r="F46" s="9">
        <v>291.60000000000002</v>
      </c>
    </row>
    <row r="47" spans="1:6" ht="15" customHeight="1" x14ac:dyDescent="0.3">
      <c r="A47" s="5" t="s">
        <v>44</v>
      </c>
      <c r="B47" s="8">
        <v>13.666666666666666</v>
      </c>
      <c r="C47" s="8">
        <v>18</v>
      </c>
      <c r="D47" s="7">
        <v>1</v>
      </c>
      <c r="E47" s="8">
        <v>22</v>
      </c>
      <c r="F47" s="9">
        <v>82</v>
      </c>
    </row>
    <row r="48" spans="1:6" ht="15" customHeight="1" x14ac:dyDescent="0.3">
      <c r="A48" s="5" t="s">
        <v>45</v>
      </c>
      <c r="B48" s="8">
        <v>13.857142857142858</v>
      </c>
      <c r="C48" s="8">
        <v>9</v>
      </c>
      <c r="D48" s="7">
        <v>1</v>
      </c>
      <c r="E48" s="8">
        <v>40</v>
      </c>
      <c r="F48" s="9">
        <v>388</v>
      </c>
    </row>
    <row r="49" spans="1:6" ht="15" customHeight="1" x14ac:dyDescent="0.3">
      <c r="A49" s="10" t="s">
        <v>46</v>
      </c>
      <c r="B49" s="14">
        <f>AVERAGE(B46:B48)</f>
        <v>23.06031746031746</v>
      </c>
      <c r="C49" s="11">
        <f>MEDIAN(C46:C48)</f>
        <v>18</v>
      </c>
      <c r="D49" s="12">
        <f>MIN(D46:D48)</f>
        <v>1</v>
      </c>
      <c r="E49" s="11">
        <f>MAX(E46:E48)</f>
        <v>72.599999999999994</v>
      </c>
      <c r="F49" s="13">
        <f>SUM(F46:F48)</f>
        <v>761.6</v>
      </c>
    </row>
    <row r="50" spans="1:6" ht="15" customHeight="1" x14ac:dyDescent="0.3">
      <c r="A50" s="5" t="s">
        <v>47</v>
      </c>
      <c r="B50" s="8">
        <v>33.638000000000005</v>
      </c>
      <c r="C50" s="8">
        <v>22.59</v>
      </c>
      <c r="D50" s="7">
        <v>1</v>
      </c>
      <c r="E50" s="8">
        <v>91</v>
      </c>
      <c r="F50" s="9">
        <v>168.19000000000003</v>
      </c>
    </row>
    <row r="51" spans="1:6" ht="15" customHeight="1" x14ac:dyDescent="0.3">
      <c r="A51" s="5" t="s">
        <v>48</v>
      </c>
      <c r="B51" s="8">
        <v>10</v>
      </c>
      <c r="C51" s="8">
        <v>10</v>
      </c>
      <c r="D51" s="7">
        <v>1</v>
      </c>
      <c r="E51" s="8">
        <v>19</v>
      </c>
      <c r="F51" s="9">
        <v>20</v>
      </c>
    </row>
    <row r="52" spans="1:6" ht="15" customHeight="1" x14ac:dyDescent="0.3">
      <c r="A52" s="10" t="s">
        <v>49</v>
      </c>
      <c r="B52" s="14">
        <f>AVERAGE(B50:B51)</f>
        <v>21.819000000000003</v>
      </c>
      <c r="C52" s="11">
        <f>MEDIAN(C50:C51)</f>
        <v>16.295000000000002</v>
      </c>
      <c r="D52" s="12">
        <v>1</v>
      </c>
      <c r="E52" s="11">
        <v>91</v>
      </c>
      <c r="F52" s="13">
        <f>SUM(F50:F51)</f>
        <v>188.19000000000003</v>
      </c>
    </row>
    <row r="53" spans="1:6" ht="15" customHeight="1" thickBot="1" x14ac:dyDescent="0.35">
      <c r="A53" s="26" t="s">
        <v>50</v>
      </c>
      <c r="B53" s="27">
        <f>AVERAGE(B4:B44, B46:B48, B50:B51)</f>
        <v>11.716149085968256</v>
      </c>
      <c r="C53" s="27">
        <f>MEDIAN(C4:C44, C46:C48, C50:C51)</f>
        <v>3.05</v>
      </c>
      <c r="D53" s="28">
        <f>MIN(D4:D44, D46:D48, D50:D51)</f>
        <v>0.01</v>
      </c>
      <c r="E53" s="27">
        <f>MAX(E4:E44, E46:E48, E50:E51)</f>
        <v>595</v>
      </c>
      <c r="F53" s="29">
        <f>F45+F49+F52</f>
        <v>21839.708570000003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Reschovsky, Clara (OST)</cp:lastModifiedBy>
  <dcterms:created xsi:type="dcterms:W3CDTF">2020-02-19T17:40:58Z</dcterms:created>
  <dcterms:modified xsi:type="dcterms:W3CDTF">2021-05-14T20:34:46Z</dcterms:modified>
</cp:coreProperties>
</file>