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M:\External Affairs\Press\Air Travel Consumer Report\ATCR Press Releases\Graphics\2020 New graphics and tables\Tables\2021 tables\"/>
    </mc:Choice>
  </mc:AlternateContent>
  <xr:revisionPtr revIDLastSave="0" documentId="8_{6015CB43-C26B-4427-B8BE-AF8F613A946D}" xr6:coauthVersionLast="45" xr6:coauthVersionMax="45" xr10:uidLastSave="{00000000-0000-0000-0000-000000000000}"/>
  <bookViews>
    <workbookView xWindow="-110" yWindow="-110" windowWidth="19420" windowHeight="10420" activeTab="2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2"/>
  <c r="C37" i="1"/>
  <c r="M39" i="3"/>
  <c r="L39" i="3"/>
  <c r="K39" i="3"/>
  <c r="J39" i="3"/>
  <c r="I39" i="3"/>
  <c r="H39" i="3"/>
  <c r="G39" i="3"/>
  <c r="F39" i="3"/>
  <c r="E39" i="3"/>
  <c r="D39" i="3"/>
  <c r="C39" i="3"/>
  <c r="C38" i="3"/>
  <c r="M38" i="3"/>
  <c r="L38" i="3"/>
  <c r="K38" i="3"/>
  <c r="J38" i="3"/>
  <c r="I38" i="3"/>
  <c r="H38" i="3"/>
  <c r="G38" i="3"/>
  <c r="F38" i="3"/>
  <c r="E38" i="3"/>
  <c r="D38" i="3"/>
  <c r="L37" i="3"/>
  <c r="K37" i="3"/>
  <c r="J37" i="3"/>
  <c r="I37" i="3"/>
  <c r="H37" i="3"/>
  <c r="G37" i="3"/>
  <c r="F37" i="3"/>
  <c r="E37" i="3"/>
  <c r="D37" i="3"/>
  <c r="C37" i="3"/>
  <c r="M37" i="3"/>
  <c r="L36" i="3"/>
  <c r="K36" i="3"/>
  <c r="J36" i="3"/>
  <c r="I36" i="3"/>
  <c r="H36" i="3"/>
  <c r="G36" i="3"/>
  <c r="F36" i="3"/>
  <c r="E36" i="3"/>
  <c r="D36" i="3"/>
  <c r="C36" i="3"/>
  <c r="M36" i="3"/>
  <c r="L35" i="3"/>
  <c r="K35" i="3"/>
  <c r="J35" i="3"/>
  <c r="I35" i="3"/>
  <c r="H35" i="3"/>
  <c r="G35" i="3"/>
  <c r="F35" i="3"/>
  <c r="E35" i="3"/>
  <c r="D35" i="3"/>
  <c r="C35" i="3"/>
  <c r="M35" i="3"/>
  <c r="L36" i="1"/>
  <c r="K36" i="1"/>
  <c r="J36" i="1"/>
  <c r="I36" i="1"/>
  <c r="H36" i="1"/>
  <c r="G36" i="1"/>
  <c r="F36" i="1"/>
  <c r="E36" i="1"/>
  <c r="D36" i="1"/>
  <c r="C36" i="1"/>
  <c r="M36" i="1"/>
  <c r="L35" i="1"/>
  <c r="K35" i="1"/>
  <c r="J35" i="1"/>
  <c r="I35" i="1"/>
  <c r="H35" i="1"/>
  <c r="G35" i="1"/>
  <c r="F35" i="1"/>
  <c r="E35" i="1"/>
  <c r="D35" i="1"/>
  <c r="C35" i="1"/>
  <c r="M35" i="1"/>
  <c r="L36" i="2"/>
  <c r="K36" i="2"/>
  <c r="J36" i="2"/>
  <c r="I36" i="2"/>
  <c r="H36" i="2"/>
  <c r="G36" i="2"/>
  <c r="F36" i="2"/>
  <c r="E36" i="2"/>
  <c r="D36" i="2"/>
  <c r="C36" i="2"/>
  <c r="C34" i="1"/>
  <c r="C35" i="2"/>
  <c r="D35" i="2"/>
  <c r="E35" i="2"/>
  <c r="F35" i="2"/>
  <c r="G35" i="2"/>
  <c r="H35" i="2"/>
  <c r="I35" i="2"/>
  <c r="J35" i="2"/>
  <c r="K35" i="2"/>
  <c r="L35" i="2"/>
  <c r="M36" i="2"/>
  <c r="M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</calcChain>
</file>

<file path=xl/sharedStrings.xml><?xml version="1.0" encoding="utf-8"?>
<sst xmlns="http://schemas.openxmlformats.org/spreadsheetml/2006/main" count="149" uniqueCount="48">
  <si>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</si>
  <si>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</si>
  <si>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</si>
  <si>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</si>
  <si>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</si>
  <si>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</si>
  <si>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</si>
  <si>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</si>
  <si>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</si>
  <si>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</si>
  <si>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</si>
  <si>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</si>
  <si>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</si>
  <si>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</si>
  <si>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</si>
  <si>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</si>
  <si>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</si>
  <si>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</si>
  <si>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 xml:space="preserve">Source: Bureau of Transportation Statisics, Airline On-Time Data 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</si>
  <si>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</si>
  <si>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</si>
  <si>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</si>
  <si>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</si>
  <si>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</si>
  <si>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</si>
  <si>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</si>
  <si>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</si>
  <si>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</si>
  <si>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</si>
  <si>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</si>
  <si>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</si>
  <si>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</si>
  <si>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</si>
  <si>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</si>
  <si>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</si>
  <si>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</si>
  <si>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</si>
  <si>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</si>
  <si>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</si>
  <si>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</si>
  <si>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</si>
  <si>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Canceled Marketing Network Domestic Flights January 2019 thru May 2021</t>
  </si>
  <si>
    <t>Scheduled Marketing Network Domestic Flights January 2019 thru May 2021</t>
  </si>
  <si>
    <t>Operated Marketing Network Domestic Flights January 2019 thru May 2021</t>
  </si>
  <si>
    <t>June 2021</t>
  </si>
  <si>
    <t>June 2021 canceled*</t>
  </si>
  <si>
    <t>Percent operated compared to June 2020</t>
  </si>
  <si>
    <t>Percent operated compared to 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</si>
</sst>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0" fontId="16" fillId="0" borderId="10" xfId="0" applyFont="1" applyBorder="1"/>
    <xf numFmtId="0" fontId="16" fillId="0" borderId="12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16" fillId="0" borderId="0" xfId="0" applyFont="1" applyFill="1" applyBorder="1" applyAlignment="1">
      <alignment wrapText="1"/>
    </xf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0" xfId="42" applyNumberFormat="1" applyFont="1"/>
    <xf numFmtId="0" fontId="0" fillId="0" borderId="0" xfId="0" applyFont="1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3" fontId="0" fillId="0" borderId="10" xfId="0" applyNumberFormat="1" applyFont="1" applyBorder="1" applyAlignment="1">
      <alignment horizontal="right" wrapText="1"/>
    </xf>
    <xf numFmtId="0" fontId="0" fillId="0" borderId="0" xfId="0"/>
    <xf numFmtId="0" fontId="0" fillId="0" borderId="0" xfId="0"/>
    <xf numFmtId="0" fontId="16" fillId="0" borderId="12" xfId="0" applyFont="1" applyFill="1" applyBorder="1" applyAlignment="1">
      <alignment wrapText="1"/>
    </xf>
    <xf numFmtId="3" fontId="16" fillId="0" borderId="12" xfId="0" applyNumberFormat="1" applyFont="1" applyBorder="1" applyAlignment="1">
      <alignment horizontal="right" wrapText="1"/>
    </xf>
    <xf numFmtId="164" fontId="16" fillId="0" borderId="12" xfId="42" applyNumberFormat="1" applyFont="1" applyBorder="1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3" fontId="16" fillId="0" borderId="10" xfId="0" applyNumberFormat="1" applyFont="1" applyBorder="1" applyAlignment="1">
      <alignment horizontal="right" wrapText="1"/>
    </xf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0" fontId="0" fillId="0" borderId="0" xfId="0" applyFont="1" applyBorder="1"/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10" xfId="0" applyFill="1" applyBorder="1"/>
    <xf numFmtId="0" fontId="16" fillId="0" borderId="0" xfId="0" applyFont="1"/>
    <xf numFmtId="0" fontId="0" fillId="0" borderId="0" xfId="0"/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workbookViewId="0">
      <selection activeCell="C5" sqref="C5:C35"/>
    </sheetView>
  </sheetViews>
  <sheetFormatPr defaultColWidth="9.08984375" defaultRowHeight="14.5" x14ac:dyDescent="0.35"/>
  <cols>
    <col min="1" max="1" width="11.6328125" style="5" customWidth="1"/>
    <col min="2" max="2" width="18.90625" style="5" customWidth="1"/>
    <col min="3" max="3" width="16.36328125" style="5" customWidth="1"/>
    <col min="4" max="4" width="10.08984375" style="5" bestFit="1" customWidth="1"/>
    <col min="5" max="5" width="9.08984375" style="5"/>
    <col min="6" max="6" width="11.54296875" style="5" customWidth="1"/>
    <col min="7" max="8" width="9.08984375" style="5"/>
    <col min="9" max="9" width="10.6328125" style="5" customWidth="1"/>
    <col min="10" max="10" width="9.08984375" style="5"/>
    <col min="11" max="11" width="10.08984375" style="5" customWidth="1"/>
    <col min="12" max="16384" width="9.08984375" style="5"/>
  </cols>
  <sheetData>
    <row r="1" spans="1:13" x14ac:dyDescent="0.35">
      <c r="A1" s="52" t="s">
        <v>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x14ac:dyDescent="0.35">
      <c r="A2" s="53" t="s">
        <v>18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x14ac:dyDescent="0.35">
      <c r="A3" s="53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x14ac:dyDescent="0.35">
      <c r="A4" s="53" t="s">
        <v>40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ht="45" customHeight="1" x14ac:dyDescent="0.35">
      <c r="A5" s="2"/>
      <c r="B5" s="2"/>
      <c r="C5" s="3" t="s">
        <v>30</v>
      </c>
      <c r="D5" s="3" t="s">
        <v>19</v>
      </c>
      <c r="E5" s="3" t="s">
        <v>12</v>
      </c>
      <c r="F5" s="3" t="s">
        <v>20</v>
      </c>
      <c r="G5" s="3" t="s">
        <v>21</v>
      </c>
      <c r="H5" s="3" t="s">
        <v>13</v>
      </c>
      <c r="I5" s="3" t="s">
        <v>39</v>
      </c>
      <c r="J5" s="3" t="s">
        <v>14</v>
      </c>
      <c r="K5" s="3" t="s">
        <v>15</v>
      </c>
      <c r="L5" s="3" t="s">
        <v>16</v>
      </c>
      <c r="M5" s="3" t="s">
        <v>23</v>
      </c>
    </row>
    <row r="6" spans="1:13" x14ac:dyDescent="0.35">
      <c r="A6" s="5">
        <v>2019</v>
      </c>
      <c r="B6" s="5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5">
      <c r="B7" s="5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5">
      <c r="B8" s="5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5">
      <c r="B9" s="5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5">
      <c r="B10" s="5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5">
      <c r="B11" s="5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5">
      <c r="B12" s="5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5">
      <c r="B13" s="5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5">
      <c r="B14" s="5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5">
      <c r="B15" s="5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5">
      <c r="B16" s="5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9" x14ac:dyDescent="0.35">
      <c r="B17" s="5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</row>
    <row r="18" spans="1:19" x14ac:dyDescent="0.35">
      <c r="A18" s="5">
        <v>2020</v>
      </c>
      <c r="B18" s="5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</row>
    <row r="19" spans="1:19" x14ac:dyDescent="0.35">
      <c r="B19" s="5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</row>
    <row r="20" spans="1:19" x14ac:dyDescent="0.35">
      <c r="B20" s="5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</row>
    <row r="21" spans="1:19" x14ac:dyDescent="0.35">
      <c r="A21" s="13"/>
      <c r="B21" s="13" t="s">
        <v>17</v>
      </c>
      <c r="C21" s="10">
        <v>194390</v>
      </c>
      <c r="D21" s="10">
        <v>9940</v>
      </c>
      <c r="E21" s="10">
        <v>958</v>
      </c>
      <c r="F21" s="10">
        <v>59604</v>
      </c>
      <c r="G21" s="10">
        <v>36717</v>
      </c>
      <c r="H21" s="10">
        <v>1432</v>
      </c>
      <c r="I21" s="10">
        <v>1358</v>
      </c>
      <c r="J21" s="10">
        <v>4422</v>
      </c>
      <c r="K21" s="10">
        <v>45655</v>
      </c>
      <c r="L21" s="10">
        <v>4444</v>
      </c>
      <c r="M21" s="10">
        <v>29860</v>
      </c>
    </row>
    <row r="22" spans="1:19" s="12" customFormat="1" x14ac:dyDescent="0.35">
      <c r="A22" s="13"/>
      <c r="B22" s="13" t="s">
        <v>4</v>
      </c>
      <c r="C22" s="21">
        <v>180151</v>
      </c>
      <c r="D22" s="21">
        <v>9968</v>
      </c>
      <c r="E22" s="21">
        <v>4477</v>
      </c>
      <c r="F22" s="21">
        <v>53495</v>
      </c>
      <c r="G22" s="21">
        <v>30824</v>
      </c>
      <c r="H22" s="21">
        <v>2858</v>
      </c>
      <c r="I22" s="21">
        <v>1527</v>
      </c>
      <c r="J22" s="21">
        <v>2550</v>
      </c>
      <c r="K22" s="21">
        <v>42650</v>
      </c>
      <c r="L22" s="21">
        <v>1410</v>
      </c>
      <c r="M22" s="21">
        <v>30392</v>
      </c>
    </row>
    <row r="23" spans="1:19" s="11" customFormat="1" x14ac:dyDescent="0.35">
      <c r="A23" s="13"/>
      <c r="B23" s="13" t="s">
        <v>29</v>
      </c>
      <c r="C23" s="21">
        <v>236234</v>
      </c>
      <c r="D23" s="21">
        <v>15662</v>
      </c>
      <c r="E23" s="21">
        <v>8885</v>
      </c>
      <c r="F23" s="21">
        <v>62388</v>
      </c>
      <c r="G23" s="21">
        <v>38696</v>
      </c>
      <c r="H23" s="21">
        <v>4749</v>
      </c>
      <c r="I23" s="21">
        <v>1947</v>
      </c>
      <c r="J23" s="21">
        <v>5327</v>
      </c>
      <c r="K23" s="21">
        <v>63656</v>
      </c>
      <c r="L23" s="21">
        <v>4395</v>
      </c>
      <c r="M23" s="21">
        <v>30529</v>
      </c>
      <c r="N23" s="13"/>
    </row>
    <row r="24" spans="1:19" s="17" customFormat="1" x14ac:dyDescent="0.35">
      <c r="A24" s="13"/>
      <c r="B24" s="13" t="s">
        <v>33</v>
      </c>
      <c r="C24" s="21">
        <v>367933</v>
      </c>
      <c r="D24" s="21">
        <v>19524</v>
      </c>
      <c r="E24" s="21">
        <v>10265</v>
      </c>
      <c r="F24" s="21">
        <v>100269</v>
      </c>
      <c r="G24" s="21">
        <v>67766</v>
      </c>
      <c r="H24" s="21">
        <v>7295</v>
      </c>
      <c r="I24" s="21">
        <v>3161</v>
      </c>
      <c r="J24" s="21">
        <v>10206</v>
      </c>
      <c r="K24" s="21">
        <v>82164</v>
      </c>
      <c r="L24" s="21">
        <v>15985</v>
      </c>
      <c r="M24" s="21">
        <v>51298</v>
      </c>
      <c r="Q24" s="15"/>
      <c r="S24" s="15"/>
    </row>
    <row r="25" spans="1:19" s="24" customFormat="1" x14ac:dyDescent="0.35">
      <c r="A25" s="13"/>
      <c r="B25" s="13" t="s">
        <v>7</v>
      </c>
      <c r="C25" s="21">
        <v>394143</v>
      </c>
      <c r="D25" s="21">
        <v>23051</v>
      </c>
      <c r="E25" s="21">
        <v>8362</v>
      </c>
      <c r="F25" s="21">
        <v>100246</v>
      </c>
      <c r="G25" s="21">
        <v>86926</v>
      </c>
      <c r="H25" s="21">
        <v>7068</v>
      </c>
      <c r="I25" s="21">
        <v>2679</v>
      </c>
      <c r="J25" s="21">
        <v>7640</v>
      </c>
      <c r="K25" s="21">
        <v>83791</v>
      </c>
      <c r="L25" s="21">
        <v>11515</v>
      </c>
      <c r="M25" s="21">
        <v>62865</v>
      </c>
      <c r="Q25" s="15"/>
      <c r="S25" s="15"/>
    </row>
    <row r="26" spans="1:19" s="25" customFormat="1" x14ac:dyDescent="0.35">
      <c r="A26" s="13"/>
      <c r="B26" s="13" t="s">
        <v>34</v>
      </c>
      <c r="C26" s="21">
        <v>342771</v>
      </c>
      <c r="D26" s="21">
        <v>21580</v>
      </c>
      <c r="E26" s="21">
        <v>4837</v>
      </c>
      <c r="F26" s="21">
        <v>88952</v>
      </c>
      <c r="G26" s="21">
        <v>82294</v>
      </c>
      <c r="H26" s="21">
        <v>6726</v>
      </c>
      <c r="I26" s="21">
        <v>1812</v>
      </c>
      <c r="J26" s="21">
        <v>6320</v>
      </c>
      <c r="K26" s="21">
        <v>62996</v>
      </c>
      <c r="L26" s="21">
        <v>7460</v>
      </c>
      <c r="M26" s="21">
        <v>59794</v>
      </c>
      <c r="Q26" s="15"/>
      <c r="S26" s="15"/>
    </row>
    <row r="27" spans="1:19" s="27" customFormat="1" x14ac:dyDescent="0.35">
      <c r="A27" s="13"/>
      <c r="B27" s="13" t="s">
        <v>35</v>
      </c>
      <c r="C27" s="21">
        <v>372544</v>
      </c>
      <c r="D27" s="21">
        <v>23599</v>
      </c>
      <c r="E27" s="21">
        <v>7081</v>
      </c>
      <c r="F27" s="21">
        <v>92727</v>
      </c>
      <c r="G27" s="21">
        <v>88521</v>
      </c>
      <c r="H27" s="21">
        <v>7897</v>
      </c>
      <c r="I27" s="21">
        <v>2476</v>
      </c>
      <c r="J27" s="21">
        <v>8794</v>
      </c>
      <c r="K27" s="21">
        <v>63892</v>
      </c>
      <c r="L27" s="21">
        <v>9115</v>
      </c>
      <c r="M27" s="21">
        <v>68442</v>
      </c>
      <c r="Q27" s="15"/>
      <c r="S27" s="15"/>
    </row>
    <row r="28" spans="1:19" s="30" customFormat="1" x14ac:dyDescent="0.35">
      <c r="A28" s="13"/>
      <c r="B28" s="13" t="s">
        <v>36</v>
      </c>
      <c r="C28" s="21">
        <v>387481</v>
      </c>
      <c r="D28" s="21">
        <v>23703</v>
      </c>
      <c r="E28" s="21">
        <v>6878</v>
      </c>
      <c r="F28" s="21">
        <v>93402</v>
      </c>
      <c r="G28" s="21">
        <v>91070</v>
      </c>
      <c r="H28" s="21">
        <v>7412</v>
      </c>
      <c r="I28" s="21">
        <v>3136</v>
      </c>
      <c r="J28" s="21">
        <v>10659</v>
      </c>
      <c r="K28" s="21">
        <v>69784</v>
      </c>
      <c r="L28" s="21">
        <v>12271</v>
      </c>
      <c r="M28" s="21">
        <v>69166</v>
      </c>
      <c r="Q28" s="15"/>
      <c r="S28" s="15"/>
    </row>
    <row r="29" spans="1:19" s="26" customFormat="1" x14ac:dyDescent="0.35">
      <c r="A29" s="13"/>
      <c r="B29" s="13" t="s">
        <v>37</v>
      </c>
      <c r="C29" s="21">
        <v>393549</v>
      </c>
      <c r="D29" s="21">
        <v>24634</v>
      </c>
      <c r="E29" s="21">
        <v>7216</v>
      </c>
      <c r="F29" s="21">
        <v>97556</v>
      </c>
      <c r="G29" s="21">
        <v>95890</v>
      </c>
      <c r="H29" s="21">
        <v>7284</v>
      </c>
      <c r="I29" s="21">
        <v>3331</v>
      </c>
      <c r="J29" s="21">
        <v>10835</v>
      </c>
      <c r="K29" s="21">
        <v>63707</v>
      </c>
      <c r="L29" s="21">
        <v>12609</v>
      </c>
      <c r="M29" s="21">
        <v>70487</v>
      </c>
      <c r="N29" s="1"/>
      <c r="O29" s="1"/>
      <c r="P29" s="31"/>
      <c r="Q29" s="15"/>
      <c r="S29" s="15"/>
    </row>
    <row r="30" spans="1:19" s="33" customFormat="1" x14ac:dyDescent="0.35">
      <c r="A30" s="13">
        <v>2021</v>
      </c>
      <c r="B30" s="13" t="s">
        <v>0</v>
      </c>
      <c r="C30" s="21">
        <v>375229</v>
      </c>
      <c r="D30" s="21">
        <v>23742</v>
      </c>
      <c r="E30" s="21">
        <v>5550</v>
      </c>
      <c r="F30" s="21">
        <v>96435</v>
      </c>
      <c r="G30" s="21">
        <v>92429</v>
      </c>
      <c r="H30" s="21">
        <v>6243</v>
      </c>
      <c r="I30" s="21">
        <v>3304</v>
      </c>
      <c r="J30" s="21">
        <v>8838</v>
      </c>
      <c r="K30" s="21">
        <v>60630</v>
      </c>
      <c r="L30" s="21">
        <v>11103</v>
      </c>
      <c r="M30" s="21">
        <v>66955</v>
      </c>
      <c r="N30" s="1"/>
      <c r="O30" s="1"/>
      <c r="P30" s="31"/>
      <c r="Q30" s="15"/>
      <c r="S30" s="15"/>
    </row>
    <row r="31" spans="1:19" s="35" customFormat="1" x14ac:dyDescent="0.35">
      <c r="A31" s="13"/>
      <c r="B31" s="13" t="s">
        <v>38</v>
      </c>
      <c r="C31" s="10">
        <v>329969</v>
      </c>
      <c r="D31" s="10">
        <v>22107</v>
      </c>
      <c r="E31" s="10">
        <v>7534</v>
      </c>
      <c r="F31" s="10">
        <v>81315</v>
      </c>
      <c r="G31" s="10">
        <v>81995</v>
      </c>
      <c r="H31" s="10">
        <v>6484</v>
      </c>
      <c r="I31" s="10">
        <v>2703</v>
      </c>
      <c r="J31" s="10">
        <v>9577</v>
      </c>
      <c r="K31" s="10">
        <v>48893</v>
      </c>
      <c r="L31" s="10">
        <v>9756</v>
      </c>
      <c r="M31" s="10">
        <v>59605</v>
      </c>
      <c r="N31" s="1"/>
      <c r="O31" s="1"/>
      <c r="P31" s="31"/>
      <c r="Q31" s="15"/>
      <c r="S31" s="15"/>
    </row>
    <row r="32" spans="1:19" s="37" customFormat="1" x14ac:dyDescent="0.35">
      <c r="A32" s="13"/>
      <c r="B32" s="13" t="s">
        <v>2</v>
      </c>
      <c r="C32" s="21">
        <v>461222</v>
      </c>
      <c r="D32" s="21">
        <v>28118</v>
      </c>
      <c r="E32" s="21">
        <v>11622</v>
      </c>
      <c r="F32" s="21">
        <v>117467</v>
      </c>
      <c r="G32" s="21">
        <v>104828</v>
      </c>
      <c r="H32" s="21">
        <v>10561</v>
      </c>
      <c r="I32" s="21">
        <v>3261</v>
      </c>
      <c r="J32" s="21">
        <v>13653</v>
      </c>
      <c r="K32" s="21">
        <v>78792</v>
      </c>
      <c r="L32" s="21">
        <v>14631</v>
      </c>
      <c r="M32" s="21">
        <v>78289</v>
      </c>
      <c r="N32" s="1"/>
      <c r="O32" s="1"/>
      <c r="P32" s="31"/>
      <c r="Q32" s="15"/>
      <c r="S32" s="15"/>
    </row>
    <row r="33" spans="1:19" s="43" customFormat="1" x14ac:dyDescent="0.35">
      <c r="A33" s="13"/>
      <c r="B33" s="13" t="s">
        <v>17</v>
      </c>
      <c r="C33" s="10">
        <v>471375</v>
      </c>
      <c r="D33" s="10">
        <v>29427</v>
      </c>
      <c r="E33" s="10">
        <v>9329</v>
      </c>
      <c r="F33" s="10">
        <v>125331</v>
      </c>
      <c r="G33" s="10">
        <v>105660</v>
      </c>
      <c r="H33" s="10">
        <v>10817</v>
      </c>
      <c r="I33" s="10">
        <v>4028</v>
      </c>
      <c r="J33" s="10">
        <v>15123</v>
      </c>
      <c r="K33" s="10">
        <v>79762</v>
      </c>
      <c r="L33" s="10">
        <v>14255</v>
      </c>
      <c r="M33" s="10">
        <v>77643</v>
      </c>
      <c r="N33" s="1"/>
      <c r="O33" s="1"/>
      <c r="P33" s="31"/>
      <c r="Q33" s="15"/>
      <c r="S33" s="15"/>
    </row>
    <row r="34" spans="1:19" s="13" customFormat="1" x14ac:dyDescent="0.35">
      <c r="B34" s="13" t="s">
        <v>4</v>
      </c>
      <c r="C34" s="14">
        <v>517709</v>
      </c>
      <c r="D34" s="14">
        <v>31254</v>
      </c>
      <c r="E34" s="14">
        <v>8897</v>
      </c>
      <c r="F34" s="14">
        <v>140809</v>
      </c>
      <c r="G34" s="14">
        <v>115010</v>
      </c>
      <c r="H34" s="14">
        <v>11928</v>
      </c>
      <c r="I34" s="14">
        <v>4578</v>
      </c>
      <c r="J34" s="14">
        <v>17522</v>
      </c>
      <c r="K34" s="14">
        <v>87029</v>
      </c>
      <c r="L34" s="14">
        <v>17012</v>
      </c>
      <c r="M34" s="14">
        <v>83670</v>
      </c>
      <c r="N34" s="10"/>
      <c r="O34" s="10"/>
      <c r="P34" s="49"/>
      <c r="Q34" s="50"/>
      <c r="S34" s="50"/>
    </row>
    <row r="35" spans="1:19" s="32" customFormat="1" x14ac:dyDescent="0.35">
      <c r="B35" s="51" t="s">
        <v>29</v>
      </c>
      <c r="C35" s="34">
        <f>'Scheduled Domestic Flights'!C34-'Canceled Domestic Flights'!C34</f>
        <v>564583</v>
      </c>
      <c r="D35" s="34">
        <f>'Scheduled Domestic Flights'!D34-'Canceled Domestic Flights'!D34</f>
        <v>32367</v>
      </c>
      <c r="E35" s="34">
        <f>'Scheduled Domestic Flights'!E34-'Canceled Domestic Flights'!E34</f>
        <v>12290</v>
      </c>
      <c r="F35" s="34">
        <f>'Scheduled Domestic Flights'!F34-'Canceled Domestic Flights'!F34</f>
        <v>153830</v>
      </c>
      <c r="G35" s="34">
        <f>'Scheduled Domestic Flights'!G34-'Canceled Domestic Flights'!G34</f>
        <v>122487</v>
      </c>
      <c r="H35" s="34">
        <f>'Scheduled Domestic Flights'!H34-'Canceled Domestic Flights'!H34</f>
        <v>12389</v>
      </c>
      <c r="I35" s="34">
        <f>'Scheduled Domestic Flights'!I34-'Canceled Domestic Flights'!I34</f>
        <v>5978</v>
      </c>
      <c r="J35" s="34">
        <f>'Scheduled Domestic Flights'!J34-'Canceled Domestic Flights'!J34</f>
        <v>18256</v>
      </c>
      <c r="K35" s="34">
        <f>'Scheduled Domestic Flights'!K34-'Canceled Domestic Flights'!K34</f>
        <v>95282</v>
      </c>
      <c r="L35" s="34">
        <f>'Scheduled Domestic Flights'!L34-'Canceled Domestic Flights'!L34</f>
        <v>16503</v>
      </c>
      <c r="M35" s="34">
        <f>'Scheduled Domestic Flights'!M34-'Canceled Domestic Flights'!M34</f>
        <v>95201</v>
      </c>
      <c r="N35" s="1"/>
      <c r="O35" s="1"/>
      <c r="P35" s="31"/>
      <c r="Q35" s="15"/>
      <c r="S35" s="15"/>
    </row>
    <row r="36" spans="1:19" x14ac:dyDescent="0.35">
      <c r="A36" s="56" t="s">
        <v>44</v>
      </c>
      <c r="B36" s="7" t="s">
        <v>27</v>
      </c>
      <c r="C36" s="45">
        <f>'Scheduled Domestic Flights'!C34</f>
        <v>573779</v>
      </c>
      <c r="D36" s="45">
        <f>'Scheduled Domestic Flights'!D34</f>
        <v>32845</v>
      </c>
      <c r="E36" s="45">
        <f>'Scheduled Domestic Flights'!E34</f>
        <v>12568</v>
      </c>
      <c r="F36" s="45">
        <f>'Scheduled Domestic Flights'!F34</f>
        <v>157537</v>
      </c>
      <c r="G36" s="45">
        <f>'Scheduled Domestic Flights'!G34</f>
        <v>122641</v>
      </c>
      <c r="H36" s="45">
        <f>'Scheduled Domestic Flights'!H34</f>
        <v>12590</v>
      </c>
      <c r="I36" s="45">
        <f>'Scheduled Domestic Flights'!I34</f>
        <v>5980</v>
      </c>
      <c r="J36" s="45">
        <f>'Scheduled Domestic Flights'!J34</f>
        <v>18369</v>
      </c>
      <c r="K36" s="45">
        <f>'Scheduled Domestic Flights'!K34</f>
        <v>98532</v>
      </c>
      <c r="L36" s="45">
        <f>'Scheduled Domestic Flights'!L34</f>
        <v>16608</v>
      </c>
      <c r="M36" s="45">
        <f>'Scheduled Domestic Flights'!M34</f>
        <v>96109</v>
      </c>
      <c r="N36" s="13"/>
    </row>
    <row r="37" spans="1:19" x14ac:dyDescent="0.35">
      <c r="A37" s="57"/>
      <c r="B37" s="7" t="s">
        <v>24</v>
      </c>
      <c r="C37" s="42">
        <f t="shared" ref="C37:L37" si="0">(C36-C35)/C36</f>
        <v>1.6027076627063729E-2</v>
      </c>
      <c r="D37" s="42">
        <f t="shared" si="0"/>
        <v>1.4553204445121024E-2</v>
      </c>
      <c r="E37" s="42">
        <f t="shared" si="0"/>
        <v>2.2119669000636537E-2</v>
      </c>
      <c r="F37" s="42">
        <f t="shared" si="0"/>
        <v>2.3530980023740454E-2</v>
      </c>
      <c r="G37" s="42">
        <f t="shared" si="0"/>
        <v>1.2556975236666368E-3</v>
      </c>
      <c r="H37" s="42">
        <f t="shared" si="0"/>
        <v>1.5965051628276411E-2</v>
      </c>
      <c r="I37" s="42">
        <f t="shared" si="0"/>
        <v>3.3444816053511704E-4</v>
      </c>
      <c r="J37" s="42">
        <f t="shared" si="0"/>
        <v>6.1516685720507374E-3</v>
      </c>
      <c r="K37" s="42">
        <f t="shared" si="0"/>
        <v>3.298420817602403E-2</v>
      </c>
      <c r="L37" s="42">
        <f t="shared" si="0"/>
        <v>6.3222543352601159E-3</v>
      </c>
      <c r="M37" s="42">
        <f>(M36-M35)/M36</f>
        <v>9.4476063636079865E-3</v>
      </c>
    </row>
    <row r="38" spans="1:19" s="11" customFormat="1" ht="43.5" x14ac:dyDescent="0.35">
      <c r="A38" s="57"/>
      <c r="B38" s="39" t="s">
        <v>46</v>
      </c>
      <c r="C38" s="41">
        <f>C34/C23</f>
        <v>2.1915092662360203</v>
      </c>
      <c r="D38" s="41">
        <f>D34/D23</f>
        <v>1.995530583578087</v>
      </c>
      <c r="E38" s="41">
        <f t="shared" ref="E38:M38" si="1">E34/E23</f>
        <v>1.0013505908835116</v>
      </c>
      <c r="F38" s="41">
        <f t="shared" si="1"/>
        <v>2.2569885234339937</v>
      </c>
      <c r="G38" s="41">
        <f t="shared" si="1"/>
        <v>2.9721418234442836</v>
      </c>
      <c r="H38" s="41">
        <f t="shared" si="1"/>
        <v>2.5116866708780794</v>
      </c>
      <c r="I38" s="41">
        <f t="shared" si="1"/>
        <v>2.3513097072419105</v>
      </c>
      <c r="J38" s="41">
        <f t="shared" si="1"/>
        <v>3.2892810212126902</v>
      </c>
      <c r="K38" s="41">
        <f t="shared" si="1"/>
        <v>1.3671766997612165</v>
      </c>
      <c r="L38" s="41">
        <f t="shared" si="1"/>
        <v>3.8707622298065982</v>
      </c>
      <c r="M38" s="41">
        <f t="shared" si="1"/>
        <v>2.7406728029087097</v>
      </c>
    </row>
    <row r="39" spans="1:19" s="38" customFormat="1" ht="43.5" x14ac:dyDescent="0.35">
      <c r="A39" s="57"/>
      <c r="B39" s="16" t="s">
        <v>47</v>
      </c>
      <c r="C39" s="41">
        <f>C34/C11</f>
        <v>0.76155851262573515</v>
      </c>
      <c r="D39" s="41">
        <f t="shared" ref="D39:M39" si="2">D34/D11</f>
        <v>0.82349221405422501</v>
      </c>
      <c r="E39" s="41">
        <f t="shared" si="2"/>
        <v>0.80610673190178495</v>
      </c>
      <c r="F39" s="41">
        <f t="shared" si="2"/>
        <v>0.81186000922509227</v>
      </c>
      <c r="G39" s="41">
        <f t="shared" si="2"/>
        <v>0.74960730510275242</v>
      </c>
      <c r="H39" s="41">
        <f t="shared" si="2"/>
        <v>1.0521301931727971</v>
      </c>
      <c r="I39" s="41">
        <f t="shared" si="2"/>
        <v>0.57978723404255317</v>
      </c>
      <c r="J39" s="41">
        <f t="shared" si="2"/>
        <v>0.72392992893736574</v>
      </c>
      <c r="K39" s="41">
        <f t="shared" si="2"/>
        <v>0.77099371893797786</v>
      </c>
      <c r="L39" s="41">
        <f t="shared" si="2"/>
        <v>0.9691790577109326</v>
      </c>
      <c r="M39" s="41">
        <f t="shared" si="2"/>
        <v>0.64323933700298286</v>
      </c>
    </row>
    <row r="40" spans="1:19" ht="45" customHeight="1" x14ac:dyDescent="0.35">
      <c r="A40" s="54" t="s">
        <v>25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9" x14ac:dyDescent="0.35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9" x14ac:dyDescent="0.35"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9" x14ac:dyDescent="0.35">
      <c r="D43" s="27"/>
      <c r="E43" s="27"/>
      <c r="F43" s="27"/>
      <c r="G43" s="27"/>
      <c r="H43" s="27"/>
      <c r="I43" s="27"/>
      <c r="J43" s="27"/>
      <c r="K43" s="27"/>
      <c r="L43" s="27"/>
      <c r="M43" s="27"/>
    </row>
  </sheetData>
  <mergeCells count="6">
    <mergeCell ref="A1:M1"/>
    <mergeCell ref="A2:M2"/>
    <mergeCell ref="A4:M4"/>
    <mergeCell ref="A40:M40"/>
    <mergeCell ref="A3:M3"/>
    <mergeCell ref="A36:A39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1"/>
  <sheetViews>
    <sheetView workbookViewId="0">
      <selection activeCell="A4" sqref="A4:C34"/>
    </sheetView>
  </sheetViews>
  <sheetFormatPr defaultRowHeight="14.5" x14ac:dyDescent="0.35"/>
  <cols>
    <col min="1" max="1" width="13" customWidth="1"/>
    <col min="2" max="2" width="18.90625" customWidth="1"/>
    <col min="3" max="3" width="16.36328125" customWidth="1"/>
    <col min="4" max="4" width="10.08984375" bestFit="1" customWidth="1"/>
    <col min="6" max="6" width="11.54296875" customWidth="1"/>
    <col min="9" max="9" width="10.6328125" customWidth="1"/>
    <col min="11" max="11" width="10.08984375" customWidth="1"/>
  </cols>
  <sheetData>
    <row r="1" spans="1:13" x14ac:dyDescent="0.35">
      <c r="A1" s="52" t="s">
        <v>42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x14ac:dyDescent="0.35">
      <c r="A2" s="53" t="s">
        <v>18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x14ac:dyDescent="0.35">
      <c r="A3" s="53" t="s">
        <v>40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45" customHeight="1" x14ac:dyDescent="0.35">
      <c r="A4" s="2"/>
      <c r="B4" s="2"/>
      <c r="C4" s="3" t="s">
        <v>31</v>
      </c>
      <c r="D4" s="3" t="s">
        <v>19</v>
      </c>
      <c r="E4" s="3" t="s">
        <v>12</v>
      </c>
      <c r="F4" s="3" t="s">
        <v>20</v>
      </c>
      <c r="G4" s="3" t="s">
        <v>21</v>
      </c>
      <c r="H4" s="3" t="s">
        <v>13</v>
      </c>
      <c r="I4" s="3" t="s">
        <v>22</v>
      </c>
      <c r="J4" s="3" t="s">
        <v>14</v>
      </c>
      <c r="K4" s="3" t="s">
        <v>15</v>
      </c>
      <c r="L4" s="3" t="s">
        <v>16</v>
      </c>
      <c r="M4" s="3" t="s">
        <v>23</v>
      </c>
    </row>
    <row r="5" spans="1:13" x14ac:dyDescent="0.35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3" x14ac:dyDescent="0.35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</row>
    <row r="7" spans="1:13" x14ac:dyDescent="0.35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</row>
    <row r="8" spans="1:13" x14ac:dyDescent="0.35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</row>
    <row r="9" spans="1:13" x14ac:dyDescent="0.35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</row>
    <row r="10" spans="1:13" x14ac:dyDescent="0.35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</row>
    <row r="11" spans="1:13" x14ac:dyDescent="0.35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</row>
    <row r="12" spans="1:13" x14ac:dyDescent="0.35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</row>
    <row r="13" spans="1:13" x14ac:dyDescent="0.35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</row>
    <row r="14" spans="1:13" x14ac:dyDescent="0.35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</row>
    <row r="15" spans="1:13" x14ac:dyDescent="0.35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</row>
    <row r="16" spans="1:13" x14ac:dyDescent="0.35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6" x14ac:dyDescent="0.35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6" x14ac:dyDescent="0.35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6" x14ac:dyDescent="0.35">
      <c r="B19" t="s">
        <v>2</v>
      </c>
      <c r="C19" s="10">
        <v>701274</v>
      </c>
      <c r="D19" s="10">
        <v>36232</v>
      </c>
      <c r="E19" s="10">
        <v>11754</v>
      </c>
      <c r="F19" s="10">
        <v>180502</v>
      </c>
      <c r="G19" s="10">
        <v>152194</v>
      </c>
      <c r="H19" s="10">
        <v>12765</v>
      </c>
      <c r="I19" s="10">
        <v>7532</v>
      </c>
      <c r="J19" s="10">
        <v>25657</v>
      </c>
      <c r="K19" s="10">
        <v>116689</v>
      </c>
      <c r="L19" s="10">
        <v>19729</v>
      </c>
      <c r="M19" s="10">
        <v>138220</v>
      </c>
    </row>
    <row r="20" spans="1:16" x14ac:dyDescent="0.35">
      <c r="A20" s="13"/>
      <c r="B20" s="13" t="s">
        <v>17</v>
      </c>
      <c r="C20" s="14">
        <v>331238</v>
      </c>
      <c r="D20" s="14">
        <v>12473</v>
      </c>
      <c r="E20" s="14">
        <v>6256</v>
      </c>
      <c r="F20" s="14">
        <v>103173</v>
      </c>
      <c r="G20" s="14">
        <v>50314</v>
      </c>
      <c r="H20" s="14">
        <v>2736</v>
      </c>
      <c r="I20" s="14">
        <v>1648</v>
      </c>
      <c r="J20" s="14">
        <v>6886</v>
      </c>
      <c r="K20" s="14">
        <v>94362</v>
      </c>
      <c r="L20" s="14">
        <v>5543</v>
      </c>
      <c r="M20" s="14">
        <v>47847</v>
      </c>
      <c r="N20" s="13"/>
      <c r="O20" s="47"/>
      <c r="P20" s="47"/>
    </row>
    <row r="21" spans="1:16" s="12" customFormat="1" x14ac:dyDescent="0.35">
      <c r="A21" s="13"/>
      <c r="B21" s="13" t="s">
        <v>4</v>
      </c>
      <c r="C21" s="14">
        <v>192412</v>
      </c>
      <c r="D21" s="18">
        <v>10581</v>
      </c>
      <c r="E21" s="19">
        <v>9643</v>
      </c>
      <c r="F21" s="19">
        <v>54099</v>
      </c>
      <c r="G21" s="19">
        <v>32473</v>
      </c>
      <c r="H21" s="19">
        <v>2863</v>
      </c>
      <c r="I21" s="19">
        <v>1531</v>
      </c>
      <c r="J21" s="19">
        <v>2762</v>
      </c>
      <c r="K21" s="19">
        <v>45347</v>
      </c>
      <c r="L21" s="19">
        <v>1410</v>
      </c>
      <c r="M21" s="19">
        <v>31703</v>
      </c>
      <c r="N21" s="13"/>
      <c r="O21" s="47"/>
      <c r="P21" s="47"/>
    </row>
    <row r="22" spans="1:16" s="11" customFormat="1" x14ac:dyDescent="0.35">
      <c r="A22" s="13"/>
      <c r="B22" s="20" t="s">
        <v>29</v>
      </c>
      <c r="C22" s="22">
        <v>237264</v>
      </c>
      <c r="D22" s="22">
        <v>15976</v>
      </c>
      <c r="E22" s="22">
        <v>9019</v>
      </c>
      <c r="F22" s="22">
        <v>62436</v>
      </c>
      <c r="G22" s="22">
        <v>38946</v>
      </c>
      <c r="H22" s="22">
        <v>4754</v>
      </c>
      <c r="I22" s="22">
        <v>1952</v>
      </c>
      <c r="J22" s="22">
        <v>5367</v>
      </c>
      <c r="K22" s="22">
        <v>63828</v>
      </c>
      <c r="L22" s="22">
        <v>4395</v>
      </c>
      <c r="M22" s="22">
        <v>30591</v>
      </c>
      <c r="O22" s="47"/>
      <c r="P22" s="47"/>
    </row>
    <row r="23" spans="1:16" s="17" customFormat="1" x14ac:dyDescent="0.35">
      <c r="A23" s="13"/>
      <c r="B23" s="13" t="s">
        <v>33</v>
      </c>
      <c r="C23" s="22">
        <v>370859</v>
      </c>
      <c r="D23" s="22">
        <v>19675</v>
      </c>
      <c r="E23" s="22">
        <v>10349</v>
      </c>
      <c r="F23" s="22">
        <v>100841</v>
      </c>
      <c r="G23" s="22">
        <v>68278</v>
      </c>
      <c r="H23" s="22">
        <v>7533</v>
      </c>
      <c r="I23" s="22">
        <v>3296</v>
      </c>
      <c r="J23" s="22">
        <v>10495</v>
      </c>
      <c r="K23" s="22">
        <v>82736</v>
      </c>
      <c r="L23" s="22">
        <v>15993</v>
      </c>
      <c r="M23" s="22">
        <v>51663</v>
      </c>
      <c r="O23" s="47"/>
      <c r="P23" s="47"/>
    </row>
    <row r="24" spans="1:16" s="24" customFormat="1" x14ac:dyDescent="0.35">
      <c r="A24" s="13"/>
      <c r="B24" s="20" t="s">
        <v>7</v>
      </c>
      <c r="C24" s="22">
        <v>398470</v>
      </c>
      <c r="D24" s="22">
        <v>23260</v>
      </c>
      <c r="E24" s="22">
        <v>8619</v>
      </c>
      <c r="F24" s="22">
        <v>100805</v>
      </c>
      <c r="G24" s="22">
        <v>87235</v>
      </c>
      <c r="H24" s="22">
        <v>7112</v>
      </c>
      <c r="I24" s="22">
        <v>2945</v>
      </c>
      <c r="J24" s="22">
        <v>7870</v>
      </c>
      <c r="K24" s="22">
        <v>84843</v>
      </c>
      <c r="L24" s="22">
        <v>11578</v>
      </c>
      <c r="M24" s="22">
        <v>64203</v>
      </c>
      <c r="O24" s="47"/>
      <c r="P24" s="47"/>
    </row>
    <row r="25" spans="1:16" s="25" customFormat="1" x14ac:dyDescent="0.35">
      <c r="A25" s="13"/>
      <c r="B25" s="20" t="s">
        <v>34</v>
      </c>
      <c r="C25" s="22">
        <v>345294</v>
      </c>
      <c r="D25" s="22">
        <v>22272</v>
      </c>
      <c r="E25" s="22">
        <v>4917</v>
      </c>
      <c r="F25" s="22">
        <v>89490</v>
      </c>
      <c r="G25" s="22">
        <v>82525</v>
      </c>
      <c r="H25" s="22">
        <v>6734</v>
      </c>
      <c r="I25" s="22">
        <v>1824</v>
      </c>
      <c r="J25" s="22">
        <v>6378</v>
      </c>
      <c r="K25" s="22">
        <v>63439</v>
      </c>
      <c r="L25" s="22">
        <v>7460</v>
      </c>
      <c r="M25" s="22">
        <v>60255</v>
      </c>
      <c r="O25" s="47"/>
      <c r="P25" s="47"/>
    </row>
    <row r="26" spans="1:16" s="27" customFormat="1" x14ac:dyDescent="0.35">
      <c r="A26" s="13"/>
      <c r="B26" s="20" t="s">
        <v>9</v>
      </c>
      <c r="C26" s="22">
        <v>374538</v>
      </c>
      <c r="D26" s="22">
        <v>23703</v>
      </c>
      <c r="E26" s="22">
        <v>7141</v>
      </c>
      <c r="F26" s="22">
        <v>92958</v>
      </c>
      <c r="G26" s="22">
        <v>88613</v>
      </c>
      <c r="H26" s="22">
        <v>7917</v>
      </c>
      <c r="I26" s="22">
        <v>3237</v>
      </c>
      <c r="J26" s="22">
        <v>8811</v>
      </c>
      <c r="K26" s="22">
        <v>64101</v>
      </c>
      <c r="L26" s="22">
        <v>9117</v>
      </c>
      <c r="M26" s="22">
        <v>68940</v>
      </c>
      <c r="O26" s="47"/>
      <c r="P26" s="47"/>
    </row>
    <row r="27" spans="1:16" s="30" customFormat="1" x14ac:dyDescent="0.35">
      <c r="A27" s="13"/>
      <c r="B27" s="20" t="s">
        <v>36</v>
      </c>
      <c r="C27" s="22">
        <v>389587</v>
      </c>
      <c r="D27" s="22">
        <v>23966</v>
      </c>
      <c r="E27" s="22">
        <v>6935</v>
      </c>
      <c r="F27" s="22">
        <v>93559</v>
      </c>
      <c r="G27" s="22">
        <v>91944</v>
      </c>
      <c r="H27" s="22">
        <v>7425</v>
      </c>
      <c r="I27" s="22">
        <v>3154</v>
      </c>
      <c r="J27" s="22">
        <v>10737</v>
      </c>
      <c r="K27" s="22">
        <v>70238</v>
      </c>
      <c r="L27" s="22">
        <v>12291</v>
      </c>
      <c r="M27" s="22">
        <v>69338</v>
      </c>
      <c r="O27" s="47"/>
      <c r="P27" s="47"/>
    </row>
    <row r="28" spans="1:16" s="26" customFormat="1" x14ac:dyDescent="0.35">
      <c r="A28" s="13"/>
      <c r="B28" s="13" t="s">
        <v>37</v>
      </c>
      <c r="C28" s="22">
        <v>397802</v>
      </c>
      <c r="D28" s="22">
        <v>25011</v>
      </c>
      <c r="E28" s="22">
        <v>7368</v>
      </c>
      <c r="F28" s="22">
        <v>98250</v>
      </c>
      <c r="G28" s="22">
        <v>96881</v>
      </c>
      <c r="H28" s="22">
        <v>7320</v>
      </c>
      <c r="I28" s="22">
        <v>3387</v>
      </c>
      <c r="J28" s="22">
        <v>10964</v>
      </c>
      <c r="K28" s="22">
        <v>64342</v>
      </c>
      <c r="L28" s="22">
        <v>12745</v>
      </c>
      <c r="M28" s="22">
        <v>71534</v>
      </c>
      <c r="N28" s="29"/>
      <c r="O28" s="47"/>
      <c r="P28" s="47"/>
    </row>
    <row r="29" spans="1:16" s="33" customFormat="1" x14ac:dyDescent="0.35">
      <c r="A29" s="13">
        <v>2021</v>
      </c>
      <c r="B29" s="13" t="s">
        <v>0</v>
      </c>
      <c r="C29" s="22">
        <v>379384</v>
      </c>
      <c r="D29" s="22">
        <v>23947</v>
      </c>
      <c r="E29" s="22">
        <v>5827</v>
      </c>
      <c r="F29" s="22">
        <v>97830</v>
      </c>
      <c r="G29" s="22">
        <v>92599</v>
      </c>
      <c r="H29" s="22">
        <v>6264</v>
      </c>
      <c r="I29" s="22">
        <v>3311</v>
      </c>
      <c r="J29" s="22">
        <v>8937</v>
      </c>
      <c r="K29" s="22">
        <v>61307</v>
      </c>
      <c r="L29" s="22">
        <v>11202</v>
      </c>
      <c r="M29" s="22">
        <v>68160</v>
      </c>
      <c r="N29" s="29"/>
      <c r="O29" s="47"/>
      <c r="P29" s="47"/>
    </row>
    <row r="30" spans="1:16" s="35" customFormat="1" x14ac:dyDescent="0.35">
      <c r="A30" s="13"/>
      <c r="B30" s="13" t="s">
        <v>38</v>
      </c>
      <c r="C30" s="22">
        <v>350170</v>
      </c>
      <c r="D30" s="22">
        <v>23585</v>
      </c>
      <c r="E30" s="22">
        <v>7977</v>
      </c>
      <c r="F30" s="22">
        <v>87883</v>
      </c>
      <c r="G30" s="22">
        <v>83997</v>
      </c>
      <c r="H30" s="22">
        <v>6582</v>
      </c>
      <c r="I30" s="22">
        <v>2707</v>
      </c>
      <c r="J30" s="22">
        <v>10003</v>
      </c>
      <c r="K30" s="22">
        <v>52733</v>
      </c>
      <c r="L30" s="22">
        <v>10105</v>
      </c>
      <c r="M30" s="22">
        <v>64598</v>
      </c>
      <c r="N30" s="29"/>
      <c r="O30" s="47"/>
      <c r="P30" s="47"/>
    </row>
    <row r="31" spans="1:16" s="37" customFormat="1" x14ac:dyDescent="0.35">
      <c r="A31" s="13"/>
      <c r="B31" s="13" t="s">
        <v>2</v>
      </c>
      <c r="C31" s="22">
        <v>467126</v>
      </c>
      <c r="D31" s="22">
        <v>28459</v>
      </c>
      <c r="E31" s="22">
        <v>11709</v>
      </c>
      <c r="F31" s="22">
        <v>118297</v>
      </c>
      <c r="G31" s="22">
        <v>104997</v>
      </c>
      <c r="H31" s="22">
        <v>10886</v>
      </c>
      <c r="I31" s="22">
        <v>3268</v>
      </c>
      <c r="J31" s="22">
        <v>13724</v>
      </c>
      <c r="K31" s="22">
        <v>80574</v>
      </c>
      <c r="L31" s="22">
        <v>14687</v>
      </c>
      <c r="M31" s="22">
        <v>80525</v>
      </c>
      <c r="N31" s="29"/>
      <c r="O31" s="47"/>
      <c r="P31" s="47"/>
    </row>
    <row r="32" spans="1:16" s="43" customFormat="1" x14ac:dyDescent="0.35">
      <c r="A32" s="13"/>
      <c r="B32" s="13" t="s">
        <v>17</v>
      </c>
      <c r="C32" s="22">
        <v>473936</v>
      </c>
      <c r="D32" s="22">
        <v>29659</v>
      </c>
      <c r="E32" s="22">
        <v>9475</v>
      </c>
      <c r="F32" s="22">
        <v>125976</v>
      </c>
      <c r="G32" s="22">
        <v>106021</v>
      </c>
      <c r="H32" s="22">
        <v>10910</v>
      </c>
      <c r="I32" s="22">
        <v>4032</v>
      </c>
      <c r="J32" s="22">
        <v>15243</v>
      </c>
      <c r="K32" s="22">
        <v>80253</v>
      </c>
      <c r="L32" s="22">
        <v>14487</v>
      </c>
      <c r="M32" s="22">
        <v>77880</v>
      </c>
      <c r="N32" s="29"/>
      <c r="O32" s="47"/>
      <c r="P32" s="47"/>
    </row>
    <row r="33" spans="1:16" s="13" customFormat="1" x14ac:dyDescent="0.35">
      <c r="B33" s="13" t="s">
        <v>4</v>
      </c>
      <c r="C33" s="22">
        <v>520059</v>
      </c>
      <c r="D33" s="22">
        <v>31376</v>
      </c>
      <c r="E33" s="22">
        <v>8920</v>
      </c>
      <c r="F33" s="22">
        <v>142408</v>
      </c>
      <c r="G33" s="22">
        <v>115034</v>
      </c>
      <c r="H33" s="22">
        <v>11940</v>
      </c>
      <c r="I33" s="22">
        <v>4580</v>
      </c>
      <c r="J33" s="22">
        <v>17565</v>
      </c>
      <c r="K33" s="22">
        <v>87286</v>
      </c>
      <c r="L33" s="22">
        <v>17032</v>
      </c>
      <c r="M33" s="22">
        <v>83918</v>
      </c>
      <c r="N33" s="48"/>
      <c r="O33" s="47"/>
      <c r="P33" s="47"/>
    </row>
    <row r="34" spans="1:16" s="32" customFormat="1" x14ac:dyDescent="0.35">
      <c r="B34" s="13" t="s">
        <v>29</v>
      </c>
      <c r="C34" s="36">
        <f>SUM(D34:M34)</f>
        <v>573779</v>
      </c>
      <c r="D34" s="36">
        <v>32845</v>
      </c>
      <c r="E34" s="36">
        <v>12568</v>
      </c>
      <c r="F34" s="36">
        <v>157537</v>
      </c>
      <c r="G34" s="36">
        <v>122641</v>
      </c>
      <c r="H34" s="36">
        <v>12590</v>
      </c>
      <c r="I34" s="36">
        <v>5980</v>
      </c>
      <c r="J34" s="36">
        <v>18369</v>
      </c>
      <c r="K34" s="36">
        <v>98532</v>
      </c>
      <c r="L34" s="36">
        <v>16608</v>
      </c>
      <c r="M34" s="36">
        <v>96109</v>
      </c>
      <c r="N34" s="29"/>
      <c r="O34" s="47"/>
      <c r="P34" s="47"/>
    </row>
    <row r="35" spans="1:16" ht="15" customHeight="1" x14ac:dyDescent="0.35">
      <c r="A35" s="56" t="s">
        <v>44</v>
      </c>
      <c r="B35" s="9" t="s">
        <v>45</v>
      </c>
      <c r="C35" s="40">
        <f>'Canceled Domestic Flights'!C34</f>
        <v>9196</v>
      </c>
      <c r="D35" s="40">
        <f>'Canceled Domestic Flights'!D34</f>
        <v>478</v>
      </c>
      <c r="E35" s="40">
        <f>'Canceled Domestic Flights'!E34</f>
        <v>278</v>
      </c>
      <c r="F35" s="40">
        <f>'Canceled Domestic Flights'!F34</f>
        <v>3707</v>
      </c>
      <c r="G35" s="40">
        <f>'Canceled Domestic Flights'!G34</f>
        <v>154</v>
      </c>
      <c r="H35" s="40">
        <f>'Canceled Domestic Flights'!H34</f>
        <v>201</v>
      </c>
      <c r="I35" s="40">
        <f>'Canceled Domestic Flights'!I34</f>
        <v>2</v>
      </c>
      <c r="J35" s="40">
        <f>'Canceled Domestic Flights'!J34</f>
        <v>113</v>
      </c>
      <c r="K35" s="40">
        <f>'Canceled Domestic Flights'!K34</f>
        <v>3250</v>
      </c>
      <c r="L35" s="40">
        <f>'Canceled Domestic Flights'!L34</f>
        <v>105</v>
      </c>
      <c r="M35" s="40">
        <f>'Canceled Domestic Flights'!M34</f>
        <v>908</v>
      </c>
      <c r="O35" s="47"/>
      <c r="P35" s="47"/>
    </row>
    <row r="36" spans="1:16" x14ac:dyDescent="0.35">
      <c r="A36" s="57"/>
      <c r="B36" s="7" t="s">
        <v>24</v>
      </c>
      <c r="C36" s="42">
        <f t="shared" ref="C36:L36" si="0">C35/C34</f>
        <v>1.6027076627063729E-2</v>
      </c>
      <c r="D36" s="42">
        <f t="shared" si="0"/>
        <v>1.4553204445121024E-2</v>
      </c>
      <c r="E36" s="42">
        <f t="shared" si="0"/>
        <v>2.2119669000636537E-2</v>
      </c>
      <c r="F36" s="42">
        <f t="shared" si="0"/>
        <v>2.3530980023740454E-2</v>
      </c>
      <c r="G36" s="42">
        <f t="shared" si="0"/>
        <v>1.2556975236666368E-3</v>
      </c>
      <c r="H36" s="42">
        <f t="shared" si="0"/>
        <v>1.5965051628276411E-2</v>
      </c>
      <c r="I36" s="42">
        <f t="shared" si="0"/>
        <v>3.3444816053511704E-4</v>
      </c>
      <c r="J36" s="42">
        <f t="shared" si="0"/>
        <v>6.1516685720507374E-3</v>
      </c>
      <c r="K36" s="42">
        <f t="shared" si="0"/>
        <v>3.298420817602403E-2</v>
      </c>
      <c r="L36" s="42">
        <f t="shared" si="0"/>
        <v>6.3222543352601159E-3</v>
      </c>
      <c r="M36" s="42">
        <f>M35/M34</f>
        <v>9.4476063636079865E-3</v>
      </c>
      <c r="O36" s="47"/>
      <c r="P36" s="47"/>
    </row>
    <row r="37" spans="1:16" s="4" customFormat="1" x14ac:dyDescent="0.35">
      <c r="A37" s="58"/>
      <c r="B37" s="6" t="s">
        <v>26</v>
      </c>
      <c r="C37" s="44">
        <f>'Operated Domestic Flights'!C35</f>
        <v>564583</v>
      </c>
      <c r="D37" s="44">
        <f>'Operated Domestic Flights'!D35</f>
        <v>32367</v>
      </c>
      <c r="E37" s="44">
        <f>'Operated Domestic Flights'!E35</f>
        <v>12290</v>
      </c>
      <c r="F37" s="44">
        <f>'Operated Domestic Flights'!F35</f>
        <v>153830</v>
      </c>
      <c r="G37" s="44">
        <f>'Operated Domestic Flights'!G35</f>
        <v>122487</v>
      </c>
      <c r="H37" s="44">
        <f>'Operated Domestic Flights'!H35</f>
        <v>12389</v>
      </c>
      <c r="I37" s="44">
        <f>'Operated Domestic Flights'!I35</f>
        <v>5978</v>
      </c>
      <c r="J37" s="44">
        <f>'Operated Domestic Flights'!J35</f>
        <v>18256</v>
      </c>
      <c r="K37" s="44">
        <f>'Operated Domestic Flights'!K35</f>
        <v>95282</v>
      </c>
      <c r="L37" s="44">
        <f>'Operated Domestic Flights'!L35</f>
        <v>16503</v>
      </c>
      <c r="M37" s="44">
        <f>'Operated Domestic Flights'!M35</f>
        <v>95201</v>
      </c>
      <c r="O37" s="13"/>
      <c r="P37" s="13"/>
    </row>
    <row r="38" spans="1:16" ht="45" customHeight="1" x14ac:dyDescent="0.35">
      <c r="A38" s="55" t="s">
        <v>25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</row>
    <row r="40" spans="1:16" x14ac:dyDescent="0.3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6" x14ac:dyDescent="0.3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</sheetData>
  <sortState xmlns:xlrd2="http://schemas.microsoft.com/office/spreadsheetml/2017/richdata2" ref="B5:S14">
    <sortCondition ref="D5:D14"/>
  </sortState>
  <mergeCells count="5">
    <mergeCell ref="A1:M1"/>
    <mergeCell ref="A2:M2"/>
    <mergeCell ref="A3:M3"/>
    <mergeCell ref="A38:M38"/>
    <mergeCell ref="A35:A37"/>
  </mergeCells>
  <pageMargins left="0.7" right="0.7" top="0.75" bottom="0.75" header="0.3" footer="0.3"/>
  <pageSetup orientation="portrait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4"/>
  <sheetViews>
    <sheetView tabSelected="1" workbookViewId="0">
      <selection activeCell="C17" sqref="C17"/>
    </sheetView>
  </sheetViews>
  <sheetFormatPr defaultColWidth="9.08984375" defaultRowHeight="14.5" x14ac:dyDescent="0.35"/>
  <cols>
    <col min="1" max="1" width="13.6328125" style="5" customWidth="1"/>
    <col min="2" max="2" width="18.90625" style="5" customWidth="1"/>
    <col min="3" max="3" width="16.36328125" style="5" customWidth="1"/>
    <col min="4" max="4" width="10.08984375" style="5" bestFit="1" customWidth="1"/>
    <col min="5" max="5" width="9.08984375" style="5"/>
    <col min="6" max="6" width="11.54296875" style="5" customWidth="1"/>
    <col min="7" max="8" width="9.08984375" style="5"/>
    <col min="9" max="9" width="10.6328125" style="5" customWidth="1"/>
    <col min="10" max="10" width="9.08984375" style="5"/>
    <col min="11" max="11" width="10.08984375" style="5" customWidth="1"/>
    <col min="12" max="16384" width="9.08984375" style="5"/>
  </cols>
  <sheetData>
    <row r="1" spans="1:17" x14ac:dyDescent="0.35">
      <c r="A1" s="52" t="s">
        <v>41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7" x14ac:dyDescent="0.35">
      <c r="A2" s="53" t="s">
        <v>18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7" x14ac:dyDescent="0.35">
      <c r="A3" s="53" t="s">
        <v>40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7" ht="45" customHeight="1" x14ac:dyDescent="0.35">
      <c r="A4" s="2"/>
      <c r="B4" s="2"/>
      <c r="C4" s="3" t="s">
        <v>32</v>
      </c>
      <c r="D4" s="3" t="s">
        <v>19</v>
      </c>
      <c r="E4" s="3" t="s">
        <v>12</v>
      </c>
      <c r="F4" s="3" t="s">
        <v>20</v>
      </c>
      <c r="G4" s="3" t="s">
        <v>21</v>
      </c>
      <c r="H4" s="3" t="s">
        <v>13</v>
      </c>
      <c r="I4" s="3" t="s">
        <v>22</v>
      </c>
      <c r="J4" s="3" t="s">
        <v>14</v>
      </c>
      <c r="K4" s="3" t="s">
        <v>15</v>
      </c>
      <c r="L4" s="3" t="s">
        <v>16</v>
      </c>
      <c r="M4" s="3" t="s">
        <v>23</v>
      </c>
    </row>
    <row r="5" spans="1:17" x14ac:dyDescent="0.35">
      <c r="A5" s="5">
        <v>2019</v>
      </c>
      <c r="B5" s="5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</row>
    <row r="6" spans="1:17" x14ac:dyDescent="0.35">
      <c r="B6" s="5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</row>
    <row r="7" spans="1:17" x14ac:dyDescent="0.35">
      <c r="B7" s="5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</row>
    <row r="8" spans="1:17" x14ac:dyDescent="0.35">
      <c r="B8" s="5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</row>
    <row r="9" spans="1:17" x14ac:dyDescent="0.35">
      <c r="B9" s="5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O9" s="1"/>
      <c r="Q9" s="15"/>
    </row>
    <row r="10" spans="1:17" x14ac:dyDescent="0.35">
      <c r="B10" s="5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</row>
    <row r="11" spans="1:17" x14ac:dyDescent="0.35">
      <c r="B11" s="5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</row>
    <row r="12" spans="1:17" x14ac:dyDescent="0.35">
      <c r="B12" s="5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</row>
    <row r="13" spans="1:17" x14ac:dyDescent="0.35">
      <c r="B13" s="5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</row>
    <row r="14" spans="1:17" x14ac:dyDescent="0.35">
      <c r="B14" s="5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</row>
    <row r="15" spans="1:17" x14ac:dyDescent="0.35">
      <c r="B15" s="5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</row>
    <row r="16" spans="1:17" x14ac:dyDescent="0.35">
      <c r="A16" s="2"/>
      <c r="B16" s="2" t="s">
        <v>11</v>
      </c>
      <c r="C16" s="34">
        <v>7176</v>
      </c>
      <c r="D16" s="34">
        <v>701</v>
      </c>
      <c r="E16" s="34">
        <v>70</v>
      </c>
      <c r="F16" s="34">
        <v>1760</v>
      </c>
      <c r="G16" s="34">
        <v>888</v>
      </c>
      <c r="H16" s="34">
        <v>139</v>
      </c>
      <c r="I16" s="34">
        <v>73</v>
      </c>
      <c r="J16" s="34">
        <v>183</v>
      </c>
      <c r="K16" s="34">
        <v>1194</v>
      </c>
      <c r="L16" s="34">
        <v>98</v>
      </c>
      <c r="M16" s="34">
        <v>2070</v>
      </c>
    </row>
    <row r="17" spans="1:13" x14ac:dyDescent="0.35">
      <c r="A17" s="5">
        <v>2020</v>
      </c>
      <c r="B17" s="5" t="s">
        <v>0</v>
      </c>
      <c r="C17" s="1">
        <f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</row>
    <row r="18" spans="1:13" x14ac:dyDescent="0.35">
      <c r="B18" s="5" t="s">
        <v>1</v>
      </c>
      <c r="C18" s="1">
        <f t="shared" ref="C18:C34" si="0">SUM(D18:M18)</f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</row>
    <row r="19" spans="1:13" x14ac:dyDescent="0.35">
      <c r="B19" s="5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</row>
    <row r="20" spans="1:13" x14ac:dyDescent="0.35">
      <c r="A20" s="13"/>
      <c r="B20" s="13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</row>
    <row r="21" spans="1:13" s="12" customFormat="1" x14ac:dyDescent="0.35">
      <c r="A21" s="13"/>
      <c r="B21" s="13" t="s">
        <v>4</v>
      </c>
      <c r="C21" s="1">
        <f t="shared" si="0"/>
        <v>12261</v>
      </c>
      <c r="D21" s="18">
        <v>613</v>
      </c>
      <c r="E21" s="19">
        <v>5166</v>
      </c>
      <c r="F21" s="19">
        <v>604</v>
      </c>
      <c r="G21" s="19">
        <v>1649</v>
      </c>
      <c r="H21" s="19">
        <v>5</v>
      </c>
      <c r="I21" s="19">
        <v>4</v>
      </c>
      <c r="J21" s="19">
        <v>212</v>
      </c>
      <c r="K21" s="19">
        <v>2697</v>
      </c>
      <c r="L21" s="19">
        <v>0</v>
      </c>
      <c r="M21" s="19">
        <v>1311</v>
      </c>
    </row>
    <row r="22" spans="1:13" s="11" customFormat="1" x14ac:dyDescent="0.35">
      <c r="A22" s="13"/>
      <c r="B22" s="13" t="s">
        <v>5</v>
      </c>
      <c r="C22" s="1">
        <f t="shared" si="0"/>
        <v>1030</v>
      </c>
      <c r="D22" s="23">
        <v>314</v>
      </c>
      <c r="E22" s="23">
        <v>134</v>
      </c>
      <c r="F22" s="23">
        <v>48</v>
      </c>
      <c r="G22" s="23">
        <v>250</v>
      </c>
      <c r="H22" s="23">
        <v>5</v>
      </c>
      <c r="I22" s="23">
        <v>5</v>
      </c>
      <c r="J22" s="23">
        <v>40</v>
      </c>
      <c r="K22" s="23">
        <v>172</v>
      </c>
      <c r="L22" s="23">
        <v>0</v>
      </c>
      <c r="M22" s="23">
        <v>62</v>
      </c>
    </row>
    <row r="23" spans="1:13" s="17" customFormat="1" x14ac:dyDescent="0.35">
      <c r="A23" s="13"/>
      <c r="B23" s="13" t="s">
        <v>33</v>
      </c>
      <c r="C23" s="1">
        <f t="shared" si="0"/>
        <v>2926</v>
      </c>
      <c r="D23" s="22">
        <v>151</v>
      </c>
      <c r="E23" s="22">
        <v>84</v>
      </c>
      <c r="F23" s="22">
        <v>572</v>
      </c>
      <c r="G23" s="22">
        <v>512</v>
      </c>
      <c r="H23" s="22">
        <v>238</v>
      </c>
      <c r="I23" s="22">
        <v>135</v>
      </c>
      <c r="J23" s="22">
        <v>289</v>
      </c>
      <c r="K23" s="22">
        <v>572</v>
      </c>
      <c r="L23" s="22">
        <v>8</v>
      </c>
      <c r="M23" s="22">
        <v>365</v>
      </c>
    </row>
    <row r="24" spans="1:13" s="24" customFormat="1" x14ac:dyDescent="0.35">
      <c r="A24" s="13"/>
      <c r="B24" s="13" t="s">
        <v>7</v>
      </c>
      <c r="C24" s="1">
        <f t="shared" si="0"/>
        <v>4327</v>
      </c>
      <c r="D24" s="22">
        <v>209</v>
      </c>
      <c r="E24" s="22">
        <v>257</v>
      </c>
      <c r="F24" s="22">
        <v>559</v>
      </c>
      <c r="G24" s="22">
        <v>309</v>
      </c>
      <c r="H24" s="22">
        <v>44</v>
      </c>
      <c r="I24" s="22">
        <v>266</v>
      </c>
      <c r="J24" s="22">
        <v>230</v>
      </c>
      <c r="K24" s="22">
        <v>1052</v>
      </c>
      <c r="L24" s="22">
        <v>63</v>
      </c>
      <c r="M24" s="22">
        <v>1338</v>
      </c>
    </row>
    <row r="25" spans="1:13" s="25" customFormat="1" x14ac:dyDescent="0.35">
      <c r="A25" s="13"/>
      <c r="B25" s="20" t="s">
        <v>34</v>
      </c>
      <c r="C25" s="1">
        <f t="shared" si="0"/>
        <v>2523</v>
      </c>
      <c r="D25" s="23">
        <v>692</v>
      </c>
      <c r="E25" s="23">
        <v>80</v>
      </c>
      <c r="F25" s="23">
        <v>538</v>
      </c>
      <c r="G25" s="23">
        <v>231</v>
      </c>
      <c r="H25" s="23">
        <v>8</v>
      </c>
      <c r="I25" s="23">
        <v>12</v>
      </c>
      <c r="J25" s="23">
        <v>58</v>
      </c>
      <c r="K25" s="23">
        <v>443</v>
      </c>
      <c r="L25" s="23">
        <v>0</v>
      </c>
      <c r="M25" s="23">
        <v>461</v>
      </c>
    </row>
    <row r="26" spans="1:13" s="27" customFormat="1" x14ac:dyDescent="0.35">
      <c r="A26" s="13"/>
      <c r="B26" s="20" t="s">
        <v>9</v>
      </c>
      <c r="C26" s="1">
        <f t="shared" si="0"/>
        <v>1994</v>
      </c>
      <c r="D26" s="22">
        <v>104</v>
      </c>
      <c r="E26" s="22">
        <v>60</v>
      </c>
      <c r="F26" s="22">
        <v>231</v>
      </c>
      <c r="G26" s="22">
        <v>92</v>
      </c>
      <c r="H26" s="22">
        <v>20</v>
      </c>
      <c r="I26" s="22">
        <v>761</v>
      </c>
      <c r="J26" s="22">
        <v>17</v>
      </c>
      <c r="K26" s="22">
        <v>209</v>
      </c>
      <c r="L26" s="22">
        <v>2</v>
      </c>
      <c r="M26" s="22">
        <v>498</v>
      </c>
    </row>
    <row r="27" spans="1:13" s="30" customFormat="1" x14ac:dyDescent="0.35">
      <c r="A27" s="13"/>
      <c r="B27" s="13" t="s">
        <v>36</v>
      </c>
      <c r="C27" s="1">
        <f t="shared" si="0"/>
        <v>2106</v>
      </c>
      <c r="D27" s="23">
        <v>263</v>
      </c>
      <c r="E27" s="23">
        <v>57</v>
      </c>
      <c r="F27" s="23">
        <v>157</v>
      </c>
      <c r="G27" s="23">
        <v>874</v>
      </c>
      <c r="H27" s="23">
        <v>13</v>
      </c>
      <c r="I27" s="23">
        <v>18</v>
      </c>
      <c r="J27" s="23">
        <v>78</v>
      </c>
      <c r="K27" s="23">
        <v>454</v>
      </c>
      <c r="L27" s="23">
        <v>20</v>
      </c>
      <c r="M27" s="23">
        <v>172</v>
      </c>
    </row>
    <row r="28" spans="1:13" s="26" customFormat="1" x14ac:dyDescent="0.35">
      <c r="A28" s="13"/>
      <c r="B28" s="13" t="s">
        <v>37</v>
      </c>
      <c r="C28" s="1">
        <f t="shared" si="0"/>
        <v>4253</v>
      </c>
      <c r="D28" s="23">
        <v>377</v>
      </c>
      <c r="E28" s="23">
        <v>152</v>
      </c>
      <c r="F28" s="23">
        <v>694</v>
      </c>
      <c r="G28" s="23">
        <v>991</v>
      </c>
      <c r="H28" s="23">
        <v>36</v>
      </c>
      <c r="I28" s="23">
        <v>56</v>
      </c>
      <c r="J28" s="23">
        <v>129</v>
      </c>
      <c r="K28" s="23">
        <v>635</v>
      </c>
      <c r="L28" s="23">
        <v>136</v>
      </c>
      <c r="M28" s="22">
        <v>1047</v>
      </c>
    </row>
    <row r="29" spans="1:13" s="33" customFormat="1" x14ac:dyDescent="0.35">
      <c r="A29" s="13">
        <v>2021</v>
      </c>
      <c r="B29" s="13" t="s">
        <v>0</v>
      </c>
      <c r="C29" s="1">
        <f t="shared" si="0"/>
        <v>4155</v>
      </c>
      <c r="D29" s="22">
        <v>205</v>
      </c>
      <c r="E29" s="22">
        <v>277</v>
      </c>
      <c r="F29" s="22">
        <v>1395</v>
      </c>
      <c r="G29" s="22">
        <v>170</v>
      </c>
      <c r="H29" s="22">
        <v>21</v>
      </c>
      <c r="I29" s="22">
        <v>7</v>
      </c>
      <c r="J29" s="22">
        <v>99</v>
      </c>
      <c r="K29" s="22">
        <v>677</v>
      </c>
      <c r="L29" s="22">
        <v>99</v>
      </c>
      <c r="M29" s="22">
        <v>1205</v>
      </c>
    </row>
    <row r="30" spans="1:13" s="35" customFormat="1" x14ac:dyDescent="0.35">
      <c r="A30" s="13"/>
      <c r="B30" s="13" t="s">
        <v>38</v>
      </c>
      <c r="C30" s="1">
        <f t="shared" si="0"/>
        <v>20201</v>
      </c>
      <c r="D30" s="22">
        <v>1478</v>
      </c>
      <c r="E30" s="22">
        <v>443</v>
      </c>
      <c r="F30" s="22">
        <v>6568</v>
      </c>
      <c r="G30" s="22">
        <v>2002</v>
      </c>
      <c r="H30" s="22">
        <v>98</v>
      </c>
      <c r="I30" s="22">
        <v>4</v>
      </c>
      <c r="J30" s="22">
        <v>426</v>
      </c>
      <c r="K30" s="22">
        <v>3840</v>
      </c>
      <c r="L30" s="22">
        <v>349</v>
      </c>
      <c r="M30" s="22">
        <v>4993</v>
      </c>
    </row>
    <row r="31" spans="1:13" s="37" customFormat="1" x14ac:dyDescent="0.35">
      <c r="A31" s="13"/>
      <c r="B31" s="13" t="s">
        <v>2</v>
      </c>
      <c r="C31" s="1">
        <f t="shared" si="0"/>
        <v>5904</v>
      </c>
      <c r="D31" s="22">
        <v>341</v>
      </c>
      <c r="E31" s="22">
        <v>87</v>
      </c>
      <c r="F31" s="22">
        <v>830</v>
      </c>
      <c r="G31" s="22">
        <v>169</v>
      </c>
      <c r="H31" s="22">
        <v>325</v>
      </c>
      <c r="I31" s="22">
        <v>7</v>
      </c>
      <c r="J31" s="22">
        <v>71</v>
      </c>
      <c r="K31" s="22">
        <v>1782</v>
      </c>
      <c r="L31" s="22">
        <v>56</v>
      </c>
      <c r="M31" s="22">
        <v>2236</v>
      </c>
    </row>
    <row r="32" spans="1:13" s="43" customFormat="1" x14ac:dyDescent="0.35">
      <c r="A32" s="13"/>
      <c r="B32" s="13" t="s">
        <v>17</v>
      </c>
      <c r="C32" s="1">
        <f t="shared" si="0"/>
        <v>2561</v>
      </c>
      <c r="D32" s="23">
        <v>232</v>
      </c>
      <c r="E32" s="23">
        <v>146</v>
      </c>
      <c r="F32" s="23">
        <v>645</v>
      </c>
      <c r="G32" s="23">
        <v>361</v>
      </c>
      <c r="H32" s="23">
        <v>93</v>
      </c>
      <c r="I32" s="23">
        <v>4</v>
      </c>
      <c r="J32" s="23">
        <v>120</v>
      </c>
      <c r="K32" s="23">
        <v>491</v>
      </c>
      <c r="L32" s="23">
        <v>232</v>
      </c>
      <c r="M32" s="23">
        <v>237</v>
      </c>
    </row>
    <row r="33" spans="1:13" s="46" customFormat="1" x14ac:dyDescent="0.35">
      <c r="A33" s="13"/>
      <c r="B33" s="13" t="s">
        <v>4</v>
      </c>
      <c r="C33" s="10">
        <f t="shared" si="0"/>
        <v>2350</v>
      </c>
      <c r="D33" s="22">
        <v>122</v>
      </c>
      <c r="E33" s="22">
        <v>23</v>
      </c>
      <c r="F33" s="22">
        <v>1599</v>
      </c>
      <c r="G33" s="22">
        <v>24</v>
      </c>
      <c r="H33" s="22">
        <v>12</v>
      </c>
      <c r="I33" s="22">
        <v>2</v>
      </c>
      <c r="J33" s="22">
        <v>43</v>
      </c>
      <c r="K33" s="22">
        <v>257</v>
      </c>
      <c r="L33" s="22">
        <v>20</v>
      </c>
      <c r="M33" s="22">
        <v>248</v>
      </c>
    </row>
    <row r="34" spans="1:13" s="32" customFormat="1" x14ac:dyDescent="0.35">
      <c r="B34" s="2" t="s">
        <v>5</v>
      </c>
      <c r="C34" s="34">
        <f t="shared" si="0"/>
        <v>9196</v>
      </c>
      <c r="D34" s="36">
        <v>478</v>
      </c>
      <c r="E34" s="36">
        <v>278</v>
      </c>
      <c r="F34" s="36">
        <v>3707</v>
      </c>
      <c r="G34" s="36">
        <v>154</v>
      </c>
      <c r="H34" s="36">
        <v>201</v>
      </c>
      <c r="I34" s="36">
        <v>2</v>
      </c>
      <c r="J34" s="36">
        <v>113</v>
      </c>
      <c r="K34" s="36">
        <v>3250</v>
      </c>
      <c r="L34" s="36">
        <v>105</v>
      </c>
      <c r="M34" s="36">
        <v>908</v>
      </c>
    </row>
    <row r="35" spans="1:13" ht="15" customHeight="1" x14ac:dyDescent="0.35">
      <c r="A35" s="56" t="s">
        <v>44</v>
      </c>
      <c r="B35" s="8" t="s">
        <v>27</v>
      </c>
      <c r="C35" s="45">
        <f>'Scheduled Domestic Flights'!C34</f>
        <v>573779</v>
      </c>
      <c r="D35" s="45">
        <f>'Scheduled Domestic Flights'!D34</f>
        <v>32845</v>
      </c>
      <c r="E35" s="45">
        <f>'Scheduled Domestic Flights'!E34</f>
        <v>12568</v>
      </c>
      <c r="F35" s="45">
        <f>'Scheduled Domestic Flights'!F34</f>
        <v>157537</v>
      </c>
      <c r="G35" s="45">
        <f>'Scheduled Domestic Flights'!G34</f>
        <v>122641</v>
      </c>
      <c r="H35" s="45">
        <f>'Scheduled Domestic Flights'!H34</f>
        <v>12590</v>
      </c>
      <c r="I35" s="45">
        <f>'Scheduled Domestic Flights'!I34</f>
        <v>5980</v>
      </c>
      <c r="J35" s="45">
        <f>'Scheduled Domestic Flights'!J34</f>
        <v>18369</v>
      </c>
      <c r="K35" s="45">
        <f>'Scheduled Domestic Flights'!K34</f>
        <v>98532</v>
      </c>
      <c r="L35" s="45">
        <f>'Scheduled Domestic Flights'!L34</f>
        <v>16608</v>
      </c>
      <c r="M35" s="45">
        <f>'Scheduled Domestic Flights'!M34</f>
        <v>96109</v>
      </c>
    </row>
    <row r="36" spans="1:13" ht="15" customHeight="1" x14ac:dyDescent="0.35">
      <c r="A36" s="57"/>
      <c r="B36" s="7" t="s">
        <v>24</v>
      </c>
      <c r="C36" s="42">
        <f t="shared" ref="C36:L36" si="1">C34/C35</f>
        <v>1.6027076627063729E-2</v>
      </c>
      <c r="D36" s="42">
        <f t="shared" si="1"/>
        <v>1.4553204445121024E-2</v>
      </c>
      <c r="E36" s="42">
        <f t="shared" si="1"/>
        <v>2.2119669000636537E-2</v>
      </c>
      <c r="F36" s="42">
        <f t="shared" si="1"/>
        <v>2.3530980023740454E-2</v>
      </c>
      <c r="G36" s="42">
        <f t="shared" si="1"/>
        <v>1.2556975236666368E-3</v>
      </c>
      <c r="H36" s="42">
        <f t="shared" si="1"/>
        <v>1.5965051628276411E-2</v>
      </c>
      <c r="I36" s="42">
        <f t="shared" si="1"/>
        <v>3.3444816053511704E-4</v>
      </c>
      <c r="J36" s="42">
        <f t="shared" si="1"/>
        <v>6.1516685720507374E-3</v>
      </c>
      <c r="K36" s="42">
        <f t="shared" si="1"/>
        <v>3.298420817602403E-2</v>
      </c>
      <c r="L36" s="42">
        <f t="shared" si="1"/>
        <v>6.3222543352601159E-3</v>
      </c>
      <c r="M36" s="42">
        <f>M34/M35</f>
        <v>9.4476063636079865E-3</v>
      </c>
    </row>
    <row r="37" spans="1:13" x14ac:dyDescent="0.35">
      <c r="A37" s="58"/>
      <c r="B37" s="6" t="s">
        <v>26</v>
      </c>
      <c r="C37" s="44">
        <f>'Operated Domestic Flights'!C35</f>
        <v>564583</v>
      </c>
      <c r="D37" s="44">
        <v>31254</v>
      </c>
      <c r="E37" s="44">
        <v>8897</v>
      </c>
      <c r="F37" s="44">
        <v>140809</v>
      </c>
      <c r="G37" s="44">
        <v>115010</v>
      </c>
      <c r="H37" s="44">
        <v>11928</v>
      </c>
      <c r="I37" s="44">
        <v>4578</v>
      </c>
      <c r="J37" s="44">
        <v>17522</v>
      </c>
      <c r="K37" s="44">
        <v>87029</v>
      </c>
      <c r="L37" s="44">
        <v>17012</v>
      </c>
      <c r="M37" s="44">
        <v>83670</v>
      </c>
    </row>
    <row r="38" spans="1:13" ht="45" customHeight="1" x14ac:dyDescent="0.35">
      <c r="A38" s="55" t="s">
        <v>25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</row>
    <row r="40" spans="1:13" x14ac:dyDescent="0.35"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x14ac:dyDescent="0.3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3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4" spans="1:13" x14ac:dyDescent="0.35">
      <c r="D44" s="38"/>
      <c r="E44" s="38"/>
      <c r="F44" s="38"/>
      <c r="G44" s="38"/>
      <c r="H44" s="38"/>
      <c r="I44" s="38"/>
      <c r="J44" s="38"/>
      <c r="K44" s="38"/>
      <c r="L44" s="38"/>
      <c r="M44" s="38"/>
    </row>
  </sheetData>
  <mergeCells count="5">
    <mergeCell ref="A1:M1"/>
    <mergeCell ref="A2:M2"/>
    <mergeCell ref="A3:M3"/>
    <mergeCell ref="A38:M38"/>
    <mergeCell ref="A35:A37"/>
  </mergeCells>
  <pageMargins left="0.7" right="0.7" top="0.75" bottom="0.75" header="0.3" footer="0.3"/>
  <pageSetup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Parker, Kiara CTR (OST)</cp:lastModifiedBy>
  <dcterms:created xsi:type="dcterms:W3CDTF">2020-05-28T16:42:26Z</dcterms:created>
  <dcterms:modified xsi:type="dcterms:W3CDTF">2021-08-20T14:49:45Z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