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1\2Q2021\"/>
    </mc:Choice>
  </mc:AlternateContent>
  <xr:revisionPtr revIDLastSave="0" documentId="13_ncr:1_{61D48328-FE14-4CAF-8503-42D6B7CC0E1C}" xr6:coauthVersionLast="45" xr6:coauthVersionMax="45" xr10:uidLastSave="{00000000-0000-0000-0000-000000000000}"/>
  <bookViews>
    <workbookView xWindow="-108" yWindow="-108" windowWidth="30936" windowHeight="1704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29" l="1"/>
  <c r="G12" i="29"/>
  <c r="G11" i="29"/>
  <c r="G10" i="29"/>
  <c r="G9" i="29"/>
  <c r="G8" i="29"/>
  <c r="G7" i="29"/>
  <c r="G6" i="29"/>
  <c r="G5" i="29"/>
  <c r="G13" i="28"/>
  <c r="G12" i="28"/>
  <c r="G11" i="28"/>
  <c r="G10" i="28"/>
  <c r="G9" i="28"/>
  <c r="G8" i="28"/>
  <c r="G7" i="28"/>
  <c r="G6" i="28"/>
  <c r="G5" i="28"/>
  <c r="G13" i="27"/>
  <c r="G12" i="27"/>
  <c r="G11" i="27"/>
  <c r="G10" i="27"/>
  <c r="G9" i="27"/>
  <c r="G8" i="27"/>
  <c r="G7" i="27"/>
  <c r="G6" i="27"/>
  <c r="G5" i="27"/>
  <c r="C25" i="32" l="1"/>
  <c r="B25" i="32"/>
  <c r="C25" i="31"/>
  <c r="B25" i="31"/>
  <c r="B25" i="30"/>
  <c r="C25" i="30"/>
  <c r="C31" i="30" l="1"/>
  <c r="B31" i="30"/>
  <c r="C31" i="31"/>
  <c r="B31" i="31"/>
  <c r="C31" i="32"/>
  <c r="B31" i="32"/>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E11" i="31"/>
  <c r="D11" i="31"/>
  <c r="E10" i="31"/>
  <c r="D10" i="31"/>
  <c r="E9" i="31"/>
  <c r="D9" i="31"/>
  <c r="E8" i="31"/>
  <c r="D8" i="31"/>
  <c r="E7" i="31"/>
  <c r="D7" i="31"/>
  <c r="E6" i="31"/>
  <c r="D6" i="31"/>
  <c r="F15" i="31" l="1"/>
  <c r="F17" i="31"/>
  <c r="F8" i="31"/>
  <c r="F11" i="31"/>
  <c r="D31" i="31"/>
  <c r="F6" i="31"/>
  <c r="F9" i="31"/>
  <c r="F7" i="31"/>
  <c r="F10" i="31"/>
  <c r="F7" i="30"/>
  <c r="F11" i="30"/>
  <c r="E22" i="30"/>
  <c r="D31" i="30"/>
  <c r="F20" i="30"/>
  <c r="F21" i="30"/>
  <c r="F19" i="30"/>
  <c r="F14" i="30"/>
  <c r="F17" i="30"/>
  <c r="D22" i="31"/>
  <c r="F15" i="30"/>
  <c r="F19" i="31"/>
  <c r="F18" i="30"/>
  <c r="F9" i="30"/>
  <c r="F16" i="30"/>
  <c r="D22" i="30"/>
  <c r="E12" i="30"/>
  <c r="D25" i="30"/>
  <c r="F6" i="30"/>
  <c r="F8" i="30"/>
  <c r="F10" i="30"/>
  <c r="D12" i="30"/>
  <c r="D12" i="31"/>
  <c r="E22" i="31"/>
  <c r="D25" i="31"/>
  <c r="E12" i="31"/>
  <c r="F14" i="31"/>
  <c r="F16" i="31"/>
  <c r="F18" i="31"/>
  <c r="F20" i="31"/>
  <c r="F22" i="31" l="1"/>
  <c r="F12" i="31"/>
  <c r="F22" i="30"/>
  <c r="F12" i="30"/>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alcChain>
</file>

<file path=xl/sharedStrings.xml><?xml version="1.0" encoding="utf-8"?>
<sst xmlns="http://schemas.openxmlformats.org/spreadsheetml/2006/main" count="221" uniqueCount="69">
  <si>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</si>
  <si>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</si>
  <si>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</si>
  <si>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</si>
  <si>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</si>
  <si>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</si>
  <si>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</si>
  <si>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</si>
  <si>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</si>
  <si>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</si>
  <si>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</si>
  <si>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</si>
  <si>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</si>
  <si>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</si>
  <si>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</si>
  <si>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</si>
  <si>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</si>
  <si>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</si>
  <si>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</si>
  <si>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</si>
  <si>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</si>
  <si>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</si>
  <si>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</si>
  <si>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</si>
  <si>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</si>
  <si>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</si>
  <si>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</si>
  <si>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</si>
  <si>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</si>
  <si>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</si>
  <si>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</si>
  <si>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</si>
  <si>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</si>
  <si>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</si>
  <si>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</si>
  <si>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</si>
  <si>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</si>
  <si>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</si>
  <si>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</si>
  <si>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</si>
  <si>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</si>
  <si>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</si>
  <si>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</si>
  <si>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</si>
  <si>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</si>
  <si>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</si>
  <si>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</si>
  <si>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</si>
  <si>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</si>
  <si>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2Q                 2020</t>
  </si>
  <si>
    <t>3Q                 2020</t>
  </si>
  <si>
    <t>4Q                 2020</t>
  </si>
  <si>
    <t>Table 6. International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</si>
  <si>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</si>
  <si>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5. Domestic Quarterly U.S. Scheduled Passenger Airlines Revenue, Expenses and Profits</t>
  </si>
  <si>
    <t>2020-2021 % Change</t>
  </si>
  <si>
    <t>Table 3. International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</si>
  <si>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</si>
  <si>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Table 2. Domestic Quarterly U.S. Scheduled Service Passenger Airlines Financial Reports</t>
  </si>
  <si>
    <t>1Q                 2021</t>
  </si>
  <si>
    <r>
      <t xml:space="preserve">Reports from </t>
    </r>
    <r>
      <rPr>
        <b/>
        <sz val="10"/>
        <color rgb="FFFF0000"/>
        <rFont val="Arial"/>
        <family val="2"/>
      </rPr>
      <t>24</t>
    </r>
    <r>
      <rPr>
        <b/>
        <sz val="10"/>
        <color theme="1"/>
        <rFont val="Arial"/>
        <family val="2"/>
      </rPr>
      <t xml:space="preserve"> airlines in 2Q 2021</t>
    </r>
  </si>
  <si>
    <t>Dollar Change          2Q2020-2Q2021</t>
  </si>
  <si>
    <t>2Q                 2021</t>
  </si>
  <si>
    <r>
      <t xml:space="preserve">Reports from </t>
    </r>
    <r>
      <rPr>
        <b/>
        <sz val="10"/>
        <color rgb="FFFF0000"/>
        <rFont val="Arial"/>
        <family val="2"/>
      </rPr>
      <t>24</t>
    </r>
    <r>
      <rPr>
        <b/>
        <sz val="10"/>
        <rFont val="Arial"/>
        <family val="2"/>
      </rPr>
      <t xml:space="preserve"> airlines in 2Q 2021</t>
    </r>
  </si>
  <si>
    <t>2Q 2020</t>
  </si>
  <si>
    <t>2Q 2021</t>
  </si>
  <si>
    <t>% of 2Q 2021 Revenue or Expense Total</t>
  </si>
  <si>
    <r>
      <t xml:space="preserve">Reports from </t>
    </r>
    <r>
      <rPr>
        <b/>
        <i/>
        <sz val="10"/>
        <color rgb="FFFF0000"/>
        <rFont val="Arial"/>
        <family val="2"/>
      </rPr>
      <t>19</t>
    </r>
    <r>
      <rPr>
        <b/>
        <sz val="10"/>
        <rFont val="Arial"/>
        <family val="2"/>
      </rPr>
      <t xml:space="preserve"> airlines in 2Q 2021</t>
    </r>
  </si>
  <si>
    <r>
      <t xml:space="preserve">Reports from </t>
    </r>
    <r>
      <rPr>
        <b/>
        <sz val="10"/>
        <color rgb="FFFF0000"/>
        <rFont val="Arial"/>
        <family val="2"/>
      </rPr>
      <t>19</t>
    </r>
    <r>
      <rPr>
        <b/>
        <sz val="10"/>
        <color theme="1"/>
        <rFont val="Arial"/>
        <family val="2"/>
      </rPr>
      <t xml:space="preserve"> airlines in 2Q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</si>
</sst>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b/>
      <i/>
      <sz val="10"/>
      <color rgb="FFFF0000"/>
      <name val="Arial"/>
      <family val="2"/>
    </font>
    <font>
      <b/>
      <sz val="10"/>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61">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3" fontId="2" fillId="0" borderId="0" xfId="8" applyNumberFormat="1"/>
    <xf numFmtId="165" fontId="10" fillId="0" borderId="0" xfId="3" applyNumberFormat="1" applyBorder="1"/>
    <xf numFmtId="165" fontId="9" fillId="0" borderId="0" xfId="3" applyNumberFormat="1" applyFont="1" applyBorder="1" applyAlignment="1">
      <alignment horizontal="right"/>
    </xf>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xf numFmtId="0" fontId="8" fillId="0" borderId="0" xfId="1" applyFont="1" applyAlignment="1">
      <alignment wrapText="1"/>
    </xf>
    <xf numFmtId="0" fontId="8" fillId="0" borderId="0" xfId="1" applyAlignment="1">
      <alignment wrapText="1"/>
    </xf>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zoomScaleNormal="100" workbookViewId="0">
      <selection sqref="A1:G1"/>
    </sheetView>
  </sheetViews>
  <sheetFormatPr defaultColWidth="9.33203125" defaultRowHeight="14.4" x14ac:dyDescent="0.3"/>
  <cols>
    <col min="1" max="1" width="30" style="25" customWidth="1"/>
    <col min="2" max="6" width="9.5546875" style="25" customWidth="1"/>
    <col min="7" max="7" width="14.33203125" style="25" customWidth="1"/>
    <col min="8" max="16384" width="9.33203125" style="25"/>
  </cols>
  <sheetData>
    <row r="1" spans="1:8" ht="25.5" customHeight="1" x14ac:dyDescent="0.3">
      <c r="A1" s="47" t="s">
        <v>57</v>
      </c>
      <c r="B1" s="47"/>
      <c r="C1" s="47"/>
      <c r="D1" s="47"/>
      <c r="E1" s="47"/>
      <c r="F1" s="47"/>
      <c r="G1" s="47"/>
    </row>
    <row r="2" spans="1:8" ht="12.75" customHeight="1" x14ac:dyDescent="0.3">
      <c r="A2" s="48" t="s">
        <v>60</v>
      </c>
      <c r="B2" s="48"/>
      <c r="C2" s="48"/>
      <c r="D2" s="48"/>
      <c r="E2" s="48"/>
      <c r="F2" s="48"/>
      <c r="G2" s="48"/>
    </row>
    <row r="3" spans="1:8" ht="12.75" customHeight="1" x14ac:dyDescent="0.3">
      <c r="A3" s="49" t="s">
        <v>29</v>
      </c>
      <c r="B3" s="49"/>
      <c r="C3" s="49"/>
      <c r="D3" s="49"/>
      <c r="E3" s="49"/>
      <c r="F3" s="49"/>
      <c r="G3" s="49"/>
    </row>
    <row r="4" spans="1:8" ht="51.75" customHeight="1" x14ac:dyDescent="0.3">
      <c r="A4" s="26"/>
      <c r="B4" s="27" t="s">
        <v>49</v>
      </c>
      <c r="C4" s="27" t="s">
        <v>50</v>
      </c>
      <c r="D4" s="27" t="s">
        <v>51</v>
      </c>
      <c r="E4" s="27" t="s">
        <v>59</v>
      </c>
      <c r="F4" s="27" t="s">
        <v>62</v>
      </c>
      <c r="G4" s="27" t="s">
        <v>61</v>
      </c>
    </row>
    <row r="5" spans="1:8" ht="12.75" customHeight="1" x14ac:dyDescent="0.3">
      <c r="A5" s="28" t="s">
        <v>0</v>
      </c>
      <c r="B5" s="43">
        <v>-11048.6</v>
      </c>
      <c r="C5" s="43">
        <v>-11785.7</v>
      </c>
      <c r="D5" s="43">
        <v>-6974.3</v>
      </c>
      <c r="E5" s="43">
        <v>-4244.1000000000004</v>
      </c>
      <c r="F5" s="43">
        <v>1000</v>
      </c>
      <c r="G5" s="29">
        <f>(F5-B5)</f>
        <v>12048.6</v>
      </c>
      <c r="H5" s="30"/>
    </row>
    <row r="6" spans="1:8" ht="12.75" customHeight="1" x14ac:dyDescent="0.3">
      <c r="A6" s="28" t="s">
        <v>1</v>
      </c>
      <c r="B6" s="29">
        <v>-16261.6</v>
      </c>
      <c r="C6" s="29">
        <v>-15936.2</v>
      </c>
      <c r="D6" s="29">
        <v>-9723.2999999999993</v>
      </c>
      <c r="E6" s="29">
        <v>-12657.9</v>
      </c>
      <c r="F6" s="29">
        <v>-3569.7</v>
      </c>
      <c r="G6" s="29">
        <f t="shared" ref="G6:G13" si="0">(F6-B6)</f>
        <v>12691.900000000001</v>
      </c>
      <c r="H6" s="30"/>
    </row>
    <row r="7" spans="1:8" ht="12.75" customHeight="1" x14ac:dyDescent="0.3">
      <c r="A7" s="28" t="s">
        <v>5</v>
      </c>
      <c r="B7" s="29">
        <v>7857.5</v>
      </c>
      <c r="C7" s="29">
        <v>14019.1</v>
      </c>
      <c r="D7" s="29">
        <v>17988.8</v>
      </c>
      <c r="E7" s="29">
        <v>17861.7</v>
      </c>
      <c r="F7" s="29">
        <v>31551.599999999999</v>
      </c>
      <c r="G7" s="29">
        <f t="shared" si="0"/>
        <v>23694.1</v>
      </c>
      <c r="H7" s="30"/>
    </row>
    <row r="8" spans="1:8" ht="12.75" customHeight="1" x14ac:dyDescent="0.3">
      <c r="A8" s="28" t="s">
        <v>6</v>
      </c>
      <c r="B8" s="29">
        <v>4003.5</v>
      </c>
      <c r="C8" s="29">
        <v>8181.7</v>
      </c>
      <c r="D8" s="29">
        <v>10818.1</v>
      </c>
      <c r="E8" s="29">
        <v>10578.3</v>
      </c>
      <c r="F8" s="29">
        <v>20663.3</v>
      </c>
      <c r="G8" s="29">
        <f t="shared" si="0"/>
        <v>16659.8</v>
      </c>
      <c r="H8" s="30"/>
    </row>
    <row r="9" spans="1:8" ht="12.75" customHeight="1" x14ac:dyDescent="0.3">
      <c r="A9" s="28" t="s">
        <v>7</v>
      </c>
      <c r="B9" s="29">
        <v>221.2</v>
      </c>
      <c r="C9" s="29">
        <v>601.29999999999995</v>
      </c>
      <c r="D9" s="29">
        <v>793.1</v>
      </c>
      <c r="E9" s="29">
        <v>834.3</v>
      </c>
      <c r="F9" s="29">
        <v>1381.9</v>
      </c>
      <c r="G9" s="29">
        <f t="shared" si="0"/>
        <v>1160.7</v>
      </c>
      <c r="H9" s="30"/>
    </row>
    <row r="10" spans="1:8" ht="12.75" customHeight="1" x14ac:dyDescent="0.3">
      <c r="A10" s="28" t="s">
        <v>8</v>
      </c>
      <c r="B10" s="29">
        <v>80.8</v>
      </c>
      <c r="C10" s="29">
        <v>61.9</v>
      </c>
      <c r="D10" s="29">
        <v>99.3</v>
      </c>
      <c r="E10" s="29">
        <v>101.9</v>
      </c>
      <c r="F10" s="29">
        <v>137.19999999999999</v>
      </c>
      <c r="G10" s="29">
        <f t="shared" si="0"/>
        <v>56.399999999999991</v>
      </c>
      <c r="H10" s="30"/>
    </row>
    <row r="11" spans="1:8" ht="12.75" customHeight="1" x14ac:dyDescent="0.3">
      <c r="A11" s="28" t="s">
        <v>3</v>
      </c>
      <c r="B11" s="29">
        <v>24119.1</v>
      </c>
      <c r="C11" s="29">
        <v>29955.3</v>
      </c>
      <c r="D11" s="29">
        <v>27712</v>
      </c>
      <c r="E11" s="29">
        <v>30519.599999999999</v>
      </c>
      <c r="F11" s="29">
        <v>35121.199999999997</v>
      </c>
      <c r="G11" s="29">
        <f t="shared" si="0"/>
        <v>11002.099999999999</v>
      </c>
      <c r="H11" s="30"/>
    </row>
    <row r="12" spans="1:8" ht="12.75" customHeight="1" x14ac:dyDescent="0.3">
      <c r="A12" s="28" t="s">
        <v>9</v>
      </c>
      <c r="B12" s="29">
        <v>1152.0999999999999</v>
      </c>
      <c r="C12" s="29">
        <v>2065.6999999999998</v>
      </c>
      <c r="D12" s="29">
        <v>2538.6</v>
      </c>
      <c r="E12" s="29">
        <v>3536</v>
      </c>
      <c r="F12" s="29">
        <v>5475.9</v>
      </c>
      <c r="G12" s="29">
        <f t="shared" si="0"/>
        <v>4323.7999999999993</v>
      </c>
      <c r="H12" s="30"/>
    </row>
    <row r="13" spans="1:8" ht="12.75" customHeight="1" x14ac:dyDescent="0.3">
      <c r="A13" s="31" t="s">
        <v>10</v>
      </c>
      <c r="B13" s="32">
        <v>11310.7</v>
      </c>
      <c r="C13" s="32">
        <v>12437.5</v>
      </c>
      <c r="D13" s="32">
        <v>10871</v>
      </c>
      <c r="E13" s="32">
        <v>11435.3</v>
      </c>
      <c r="F13" s="32">
        <v>12537.6</v>
      </c>
      <c r="G13" s="32">
        <f t="shared" si="0"/>
        <v>1226.8999999999996</v>
      </c>
      <c r="H13" s="30"/>
    </row>
    <row r="14" spans="1:8" ht="30" customHeight="1" x14ac:dyDescent="0.3">
      <c r="A14" s="50" t="s">
        <v>4</v>
      </c>
      <c r="B14" s="50"/>
      <c r="C14" s="50"/>
      <c r="D14" s="50"/>
      <c r="E14" s="50"/>
      <c r="F14" s="51"/>
      <c r="G14" s="51"/>
    </row>
    <row r="15" spans="1:8" ht="102" customHeight="1" x14ac:dyDescent="0.3">
      <c r="A15" s="52" t="s">
        <v>46</v>
      </c>
      <c r="B15" s="52"/>
      <c r="C15" s="52"/>
      <c r="D15" s="52"/>
      <c r="E15" s="52"/>
      <c r="F15" s="52"/>
      <c r="G15" s="52"/>
    </row>
    <row r="19" spans="2:8" x14ac:dyDescent="0.3">
      <c r="B19" s="44"/>
    </row>
    <row r="20" spans="2:8" x14ac:dyDescent="0.3">
      <c r="H20"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zoomScaleNormal="100" workbookViewId="0">
      <selection activeCell="A14" sqref="A14:G14"/>
    </sheetView>
  </sheetViews>
  <sheetFormatPr defaultColWidth="9.33203125" defaultRowHeight="14.4" x14ac:dyDescent="0.3"/>
  <cols>
    <col min="1" max="1" width="30" style="25" customWidth="1"/>
    <col min="2" max="6" width="9.5546875" style="25" customWidth="1"/>
    <col min="7" max="7" width="14.33203125" style="25" customWidth="1"/>
    <col min="8" max="16384" width="9.33203125" style="25"/>
  </cols>
  <sheetData>
    <row r="1" spans="1:8" ht="25.5" customHeight="1" x14ac:dyDescent="0.3">
      <c r="A1" s="53" t="s">
        <v>58</v>
      </c>
      <c r="B1" s="53"/>
      <c r="C1" s="53"/>
      <c r="D1" s="53"/>
      <c r="E1" s="53"/>
      <c r="F1" s="53"/>
      <c r="G1" s="53"/>
    </row>
    <row r="2" spans="1:8" ht="12.75" customHeight="1" x14ac:dyDescent="0.3">
      <c r="A2" s="48" t="s">
        <v>60</v>
      </c>
      <c r="B2" s="48"/>
      <c r="C2" s="48"/>
      <c r="D2" s="48"/>
      <c r="E2" s="48"/>
      <c r="F2" s="48"/>
      <c r="G2" s="48"/>
    </row>
    <row r="3" spans="1:8" ht="12.75" customHeight="1" x14ac:dyDescent="0.3">
      <c r="A3" s="49" t="s">
        <v>29</v>
      </c>
      <c r="B3" s="49"/>
      <c r="C3" s="49"/>
      <c r="D3" s="49"/>
      <c r="E3" s="49"/>
      <c r="F3" s="49"/>
      <c r="G3" s="49"/>
    </row>
    <row r="4" spans="1:8" ht="51.75" customHeight="1" x14ac:dyDescent="0.3">
      <c r="A4" s="33" t="s">
        <v>35</v>
      </c>
      <c r="B4" s="27" t="s">
        <v>49</v>
      </c>
      <c r="C4" s="27" t="s">
        <v>50</v>
      </c>
      <c r="D4" s="27" t="s">
        <v>51</v>
      </c>
      <c r="E4" s="27" t="s">
        <v>59</v>
      </c>
      <c r="F4" s="27" t="s">
        <v>62</v>
      </c>
      <c r="G4" s="27" t="s">
        <v>61</v>
      </c>
    </row>
    <row r="5" spans="1:8" ht="12.75" customHeight="1" x14ac:dyDescent="0.3">
      <c r="A5" s="28" t="s">
        <v>0</v>
      </c>
      <c r="B5" s="29">
        <v>-8951.5</v>
      </c>
      <c r="C5" s="29">
        <v>-9466.2999999999993</v>
      </c>
      <c r="D5" s="29">
        <v>-5737.7</v>
      </c>
      <c r="E5" s="29">
        <v>-2414.3000000000002</v>
      </c>
      <c r="F5" s="29">
        <v>1773.9</v>
      </c>
      <c r="G5" s="29">
        <f>(F5-B5)</f>
        <v>10725.4</v>
      </c>
      <c r="H5" s="30"/>
    </row>
    <row r="6" spans="1:8" ht="12.75" customHeight="1" x14ac:dyDescent="0.3">
      <c r="A6" s="28" t="s">
        <v>1</v>
      </c>
      <c r="B6" s="29">
        <v>-14132.2</v>
      </c>
      <c r="C6" s="29">
        <v>-13674.8</v>
      </c>
      <c r="D6" s="29">
        <v>-8008.3</v>
      </c>
      <c r="E6" s="29">
        <v>-9644.2999999999993</v>
      </c>
      <c r="F6" s="29">
        <v>-2095.9</v>
      </c>
      <c r="G6" s="29">
        <f t="shared" ref="G6:G13" si="0">(F6-B6)</f>
        <v>12036.300000000001</v>
      </c>
      <c r="H6" s="30"/>
    </row>
    <row r="7" spans="1:8" ht="12.75" customHeight="1" x14ac:dyDescent="0.3">
      <c r="A7" s="28" t="s">
        <v>5</v>
      </c>
      <c r="B7" s="29">
        <v>6771.2</v>
      </c>
      <c r="C7" s="29">
        <v>11983</v>
      </c>
      <c r="D7" s="29">
        <v>14771</v>
      </c>
      <c r="E7" s="29">
        <v>14687.9</v>
      </c>
      <c r="F7" s="29">
        <v>26425.4</v>
      </c>
      <c r="G7" s="29">
        <f t="shared" si="0"/>
        <v>19654.2</v>
      </c>
      <c r="H7" s="30"/>
    </row>
    <row r="8" spans="1:8" ht="12.75" customHeight="1" x14ac:dyDescent="0.3">
      <c r="A8" s="28" t="s">
        <v>6</v>
      </c>
      <c r="B8" s="29">
        <v>3663.5</v>
      </c>
      <c r="C8" s="29">
        <v>7122</v>
      </c>
      <c r="D8" s="29">
        <v>9065.9</v>
      </c>
      <c r="E8" s="29">
        <v>8849.9</v>
      </c>
      <c r="F8" s="29">
        <v>17349.3</v>
      </c>
      <c r="G8" s="29">
        <f t="shared" si="0"/>
        <v>13685.8</v>
      </c>
      <c r="H8" s="30"/>
    </row>
    <row r="9" spans="1:8" ht="12.75" customHeight="1" x14ac:dyDescent="0.3">
      <c r="A9" s="28" t="s">
        <v>7</v>
      </c>
      <c r="B9" s="29">
        <v>201.7</v>
      </c>
      <c r="C9" s="29">
        <v>520.70000000000005</v>
      </c>
      <c r="D9" s="29">
        <v>634.29999999999995</v>
      </c>
      <c r="E9" s="29">
        <v>678.2</v>
      </c>
      <c r="F9" s="29">
        <v>1132.4000000000001</v>
      </c>
      <c r="G9" s="29">
        <f t="shared" si="0"/>
        <v>930.7</v>
      </c>
      <c r="H9" s="30"/>
    </row>
    <row r="10" spans="1:8" ht="12.75" customHeight="1" x14ac:dyDescent="0.3">
      <c r="A10" s="28" t="s">
        <v>8</v>
      </c>
      <c r="B10" s="29">
        <v>62.8</v>
      </c>
      <c r="C10" s="29">
        <v>53.3</v>
      </c>
      <c r="D10" s="29">
        <v>78.599999999999994</v>
      </c>
      <c r="E10" s="29">
        <v>86.6</v>
      </c>
      <c r="F10" s="29">
        <v>120.9</v>
      </c>
      <c r="G10" s="29">
        <f t="shared" si="0"/>
        <v>58.100000000000009</v>
      </c>
      <c r="H10" s="30"/>
    </row>
    <row r="11" spans="1:8" ht="12.75" customHeight="1" x14ac:dyDescent="0.3">
      <c r="A11" s="28" t="s">
        <v>3</v>
      </c>
      <c r="B11" s="29">
        <v>20903.400000000001</v>
      </c>
      <c r="C11" s="29">
        <v>25657.8</v>
      </c>
      <c r="D11" s="29">
        <v>22779.200000000001</v>
      </c>
      <c r="E11" s="29">
        <v>24332.2</v>
      </c>
      <c r="F11" s="29">
        <v>28521.200000000001</v>
      </c>
      <c r="G11" s="29">
        <f t="shared" si="0"/>
        <v>7617.7999999999993</v>
      </c>
      <c r="H11" s="30"/>
    </row>
    <row r="12" spans="1:8" ht="12.75" customHeight="1" x14ac:dyDescent="0.3">
      <c r="A12" s="28" t="s">
        <v>9</v>
      </c>
      <c r="B12" s="29">
        <v>898.3</v>
      </c>
      <c r="C12" s="29">
        <v>1613.4</v>
      </c>
      <c r="D12" s="29">
        <v>1858.5</v>
      </c>
      <c r="E12" s="29">
        <v>2563.4</v>
      </c>
      <c r="F12" s="29">
        <v>4158.8</v>
      </c>
      <c r="G12" s="29">
        <f t="shared" si="0"/>
        <v>3260.5</v>
      </c>
      <c r="H12" s="30"/>
    </row>
    <row r="13" spans="1:8" ht="12.75" customHeight="1" x14ac:dyDescent="0.3">
      <c r="A13" s="31" t="s">
        <v>10</v>
      </c>
      <c r="B13" s="32">
        <v>9548.9</v>
      </c>
      <c r="C13" s="32">
        <v>10525.4</v>
      </c>
      <c r="D13" s="32">
        <v>8676.6</v>
      </c>
      <c r="E13" s="32">
        <v>8866.5</v>
      </c>
      <c r="F13" s="32">
        <v>9942.6</v>
      </c>
      <c r="G13" s="32">
        <f t="shared" si="0"/>
        <v>393.70000000000073</v>
      </c>
      <c r="H13" s="30"/>
    </row>
    <row r="14" spans="1:8" ht="30" customHeight="1" x14ac:dyDescent="0.3">
      <c r="A14" s="50" t="s">
        <v>4</v>
      </c>
      <c r="B14" s="50"/>
      <c r="C14" s="50"/>
      <c r="D14" s="50"/>
      <c r="E14" s="50"/>
      <c r="F14" s="51"/>
      <c r="G14" s="51"/>
    </row>
    <row r="15" spans="1:8" ht="106.5" customHeight="1" x14ac:dyDescent="0.3">
      <c r="A15" s="52" t="s">
        <v>46</v>
      </c>
      <c r="B15" s="52"/>
      <c r="C15" s="52"/>
      <c r="D15" s="52"/>
      <c r="E15" s="52"/>
      <c r="F15" s="52"/>
      <c r="G15" s="52"/>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5"/>
  <sheetViews>
    <sheetView zoomScaleNormal="100" workbookViewId="0">
      <selection activeCell="A14" sqref="A14:G14"/>
    </sheetView>
  </sheetViews>
  <sheetFormatPr defaultColWidth="9.33203125" defaultRowHeight="14.4" x14ac:dyDescent="0.3"/>
  <cols>
    <col min="1" max="1" width="30" style="25" customWidth="1"/>
    <col min="2" max="6" width="9.5546875" style="25" customWidth="1"/>
    <col min="7" max="7" width="14.33203125" style="25" customWidth="1"/>
    <col min="8" max="16384" width="9.33203125" style="25"/>
  </cols>
  <sheetData>
    <row r="1" spans="1:8" ht="25.5" customHeight="1" x14ac:dyDescent="0.3">
      <c r="A1" s="53" t="s">
        <v>56</v>
      </c>
      <c r="B1" s="53"/>
      <c r="C1" s="53"/>
      <c r="D1" s="53"/>
      <c r="E1" s="53"/>
      <c r="F1" s="53"/>
      <c r="G1" s="53"/>
    </row>
    <row r="2" spans="1:8" ht="12.75" customHeight="1" x14ac:dyDescent="0.3">
      <c r="A2" s="48" t="s">
        <v>68</v>
      </c>
      <c r="B2" s="48"/>
      <c r="C2" s="48"/>
      <c r="D2" s="48"/>
      <c r="E2" s="48"/>
      <c r="F2" s="48"/>
      <c r="G2" s="48"/>
    </row>
    <row r="3" spans="1:8" ht="12.75" customHeight="1" x14ac:dyDescent="0.3">
      <c r="A3" s="49" t="s">
        <v>29</v>
      </c>
      <c r="B3" s="49"/>
      <c r="C3" s="49"/>
      <c r="D3" s="49"/>
      <c r="E3" s="49"/>
      <c r="F3" s="49"/>
      <c r="G3" s="49"/>
    </row>
    <row r="4" spans="1:8" ht="51.75" customHeight="1" x14ac:dyDescent="0.3">
      <c r="A4" s="33" t="s">
        <v>36</v>
      </c>
      <c r="B4" s="27" t="s">
        <v>49</v>
      </c>
      <c r="C4" s="27" t="s">
        <v>50</v>
      </c>
      <c r="D4" s="27" t="s">
        <v>51</v>
      </c>
      <c r="E4" s="27" t="s">
        <v>59</v>
      </c>
      <c r="F4" s="27" t="s">
        <v>62</v>
      </c>
      <c r="G4" s="27" t="s">
        <v>61</v>
      </c>
    </row>
    <row r="5" spans="1:8" ht="12.75" customHeight="1" x14ac:dyDescent="0.3">
      <c r="A5" s="28" t="s">
        <v>0</v>
      </c>
      <c r="B5" s="29">
        <v>-2096.9</v>
      </c>
      <c r="C5" s="29">
        <v>-2319.4</v>
      </c>
      <c r="D5" s="29">
        <v>-1236.5999999999999</v>
      </c>
      <c r="E5" s="29">
        <v>-1829.8</v>
      </c>
      <c r="F5" s="29">
        <v>-773.8</v>
      </c>
      <c r="G5" s="29">
        <f>(F5-B5)</f>
        <v>1323.1000000000001</v>
      </c>
      <c r="H5" s="30"/>
    </row>
    <row r="6" spans="1:8" ht="12.75" customHeight="1" x14ac:dyDescent="0.3">
      <c r="A6" s="28" t="s">
        <v>1</v>
      </c>
      <c r="B6" s="29">
        <v>-2129.4</v>
      </c>
      <c r="C6" s="29">
        <v>-2261.4</v>
      </c>
      <c r="D6" s="29">
        <v>-1715</v>
      </c>
      <c r="E6" s="29">
        <v>-3013.6</v>
      </c>
      <c r="F6" s="29">
        <v>-1473.8</v>
      </c>
      <c r="G6" s="29">
        <f t="shared" ref="G6:G13" si="0">(F6-B6)</f>
        <v>655.60000000000014</v>
      </c>
      <c r="H6" s="30"/>
    </row>
    <row r="7" spans="1:8" ht="12.75" customHeight="1" x14ac:dyDescent="0.3">
      <c r="A7" s="28" t="s">
        <v>5</v>
      </c>
      <c r="B7" s="29">
        <v>1086.3</v>
      </c>
      <c r="C7" s="29">
        <v>2036.1</v>
      </c>
      <c r="D7" s="29">
        <v>3217.8</v>
      </c>
      <c r="E7" s="29">
        <v>3173.8</v>
      </c>
      <c r="F7" s="29">
        <v>5126.2</v>
      </c>
      <c r="G7" s="29">
        <f t="shared" si="0"/>
        <v>4039.8999999999996</v>
      </c>
      <c r="H7" s="30"/>
    </row>
    <row r="8" spans="1:8" ht="12.75" customHeight="1" x14ac:dyDescent="0.3">
      <c r="A8" s="28" t="s">
        <v>6</v>
      </c>
      <c r="B8" s="29">
        <v>340</v>
      </c>
      <c r="C8" s="29">
        <v>1059.7</v>
      </c>
      <c r="D8" s="29">
        <v>1752.2</v>
      </c>
      <c r="E8" s="29">
        <v>1728.4</v>
      </c>
      <c r="F8" s="29">
        <v>3314</v>
      </c>
      <c r="G8" s="29">
        <f t="shared" si="0"/>
        <v>2974</v>
      </c>
      <c r="H8" s="30"/>
    </row>
    <row r="9" spans="1:8" ht="12.75" customHeight="1" x14ac:dyDescent="0.3">
      <c r="A9" s="28" t="s">
        <v>7</v>
      </c>
      <c r="B9" s="29">
        <v>19.5</v>
      </c>
      <c r="C9" s="29">
        <v>80.599999999999994</v>
      </c>
      <c r="D9" s="29">
        <v>158.80000000000001</v>
      </c>
      <c r="E9" s="29">
        <v>156.1</v>
      </c>
      <c r="F9" s="29">
        <v>249.5</v>
      </c>
      <c r="G9" s="29">
        <f t="shared" si="0"/>
        <v>230</v>
      </c>
      <c r="H9" s="30"/>
    </row>
    <row r="10" spans="1:8" ht="12.75" customHeight="1" x14ac:dyDescent="0.3">
      <c r="A10" s="28" t="s">
        <v>8</v>
      </c>
      <c r="B10" s="29">
        <v>18</v>
      </c>
      <c r="C10" s="29">
        <v>8.6</v>
      </c>
      <c r="D10" s="29">
        <v>20.7</v>
      </c>
      <c r="E10" s="29">
        <v>15.3</v>
      </c>
      <c r="F10" s="29">
        <v>16.3</v>
      </c>
      <c r="G10" s="29">
        <f t="shared" si="0"/>
        <v>-1.6999999999999993</v>
      </c>
      <c r="H10" s="30"/>
    </row>
    <row r="11" spans="1:8" ht="12.75" customHeight="1" x14ac:dyDescent="0.3">
      <c r="A11" s="28" t="s">
        <v>3</v>
      </c>
      <c r="B11" s="29">
        <v>3215.7</v>
      </c>
      <c r="C11" s="29">
        <v>4297.5</v>
      </c>
      <c r="D11" s="29">
        <v>4932.8</v>
      </c>
      <c r="E11" s="29">
        <v>6187.4</v>
      </c>
      <c r="F11" s="29">
        <v>6600</v>
      </c>
      <c r="G11" s="29">
        <f t="shared" si="0"/>
        <v>3384.3</v>
      </c>
      <c r="H11" s="30"/>
    </row>
    <row r="12" spans="1:8" ht="12.75" customHeight="1" x14ac:dyDescent="0.3">
      <c r="A12" s="28" t="s">
        <v>9</v>
      </c>
      <c r="B12" s="29">
        <v>253.8</v>
      </c>
      <c r="C12" s="29">
        <v>452.3</v>
      </c>
      <c r="D12" s="29">
        <v>680.1</v>
      </c>
      <c r="E12" s="29">
        <v>972.6</v>
      </c>
      <c r="F12" s="29">
        <v>1317.1</v>
      </c>
      <c r="G12" s="29">
        <f t="shared" si="0"/>
        <v>1063.3</v>
      </c>
      <c r="H12" s="30"/>
    </row>
    <row r="13" spans="1:8" ht="12.75" customHeight="1" x14ac:dyDescent="0.3">
      <c r="A13" s="31" t="s">
        <v>10</v>
      </c>
      <c r="B13" s="32">
        <v>1761.8</v>
      </c>
      <c r="C13" s="32">
        <v>1912.1</v>
      </c>
      <c r="D13" s="32">
        <v>2194.4</v>
      </c>
      <c r="E13" s="32">
        <v>2568.8000000000002</v>
      </c>
      <c r="F13" s="32">
        <v>2595</v>
      </c>
      <c r="G13" s="32">
        <f t="shared" si="0"/>
        <v>833.2</v>
      </c>
      <c r="H13" s="30"/>
    </row>
    <row r="14" spans="1:8" ht="30" customHeight="1" x14ac:dyDescent="0.3">
      <c r="A14" s="50" t="s">
        <v>4</v>
      </c>
      <c r="B14" s="50"/>
      <c r="C14" s="50"/>
      <c r="D14" s="50"/>
      <c r="E14" s="50"/>
      <c r="F14" s="51"/>
      <c r="G14" s="51"/>
    </row>
    <row r="15" spans="1:8" ht="103.5" customHeight="1" x14ac:dyDescent="0.3">
      <c r="A15" s="52" t="s">
        <v>47</v>
      </c>
      <c r="B15" s="52"/>
      <c r="C15" s="52"/>
      <c r="D15" s="52"/>
      <c r="E15" s="52"/>
      <c r="F15" s="52"/>
      <c r="G15" s="52"/>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zoomScaleNormal="100" workbookViewId="0">
      <selection activeCell="C31" sqref="C31"/>
    </sheetView>
  </sheetViews>
  <sheetFormatPr defaultColWidth="9.33203125" defaultRowHeight="13.2" x14ac:dyDescent="0.25"/>
  <cols>
    <col min="1" max="1" width="36.44140625" style="23" customWidth="1"/>
    <col min="2" max="3" width="10.6640625" style="23" customWidth="1"/>
    <col min="4" max="4" width="9.33203125" style="23"/>
    <col min="5" max="5" width="9.6640625" style="23" customWidth="1"/>
    <col min="6" max="6" width="11.33203125" style="23" customWidth="1"/>
    <col min="7" max="16384" width="9.33203125" style="23"/>
  </cols>
  <sheetData>
    <row r="1" spans="1:12" ht="25.5" customHeight="1" x14ac:dyDescent="0.25">
      <c r="A1" s="55" t="s">
        <v>53</v>
      </c>
      <c r="B1" s="55"/>
      <c r="C1" s="55"/>
      <c r="D1" s="55"/>
      <c r="E1" s="55"/>
      <c r="F1" s="55"/>
    </row>
    <row r="2" spans="1:12" x14ac:dyDescent="0.25">
      <c r="A2" s="56" t="s">
        <v>63</v>
      </c>
      <c r="B2" s="56"/>
      <c r="C2" s="56"/>
      <c r="D2" s="56"/>
      <c r="E2" s="56"/>
      <c r="F2" s="56"/>
    </row>
    <row r="3" spans="1:12" x14ac:dyDescent="0.25">
      <c r="A3" s="57" t="s">
        <v>29</v>
      </c>
      <c r="B3" s="57"/>
      <c r="C3" s="57"/>
      <c r="D3" s="57"/>
      <c r="E3" s="57"/>
      <c r="F3" s="57"/>
    </row>
    <row r="4" spans="1:12" ht="63.75" customHeight="1" x14ac:dyDescent="0.25">
      <c r="A4" s="3"/>
      <c r="B4" s="8" t="s">
        <v>64</v>
      </c>
      <c r="C4" s="8" t="s">
        <v>65</v>
      </c>
      <c r="D4" s="8" t="s">
        <v>11</v>
      </c>
      <c r="E4" s="9" t="s">
        <v>55</v>
      </c>
      <c r="F4" s="9" t="s">
        <v>66</v>
      </c>
      <c r="G4" s="34"/>
      <c r="H4" s="34"/>
      <c r="I4" s="34"/>
      <c r="J4" s="34"/>
      <c r="K4" s="34"/>
      <c r="L4" s="34"/>
    </row>
    <row r="5" spans="1:12" ht="25.5" customHeight="1" x14ac:dyDescent="0.25">
      <c r="A5" s="4" t="s">
        <v>2</v>
      </c>
      <c r="B5" s="6"/>
      <c r="C5" s="6"/>
      <c r="D5" s="6"/>
      <c r="E5" s="6"/>
      <c r="F5" s="6"/>
      <c r="G5" s="34"/>
      <c r="H5" s="34"/>
      <c r="I5" s="34"/>
      <c r="J5" s="34"/>
      <c r="K5" s="34"/>
      <c r="L5" s="34"/>
    </row>
    <row r="6" spans="1:12" x14ac:dyDescent="0.25">
      <c r="A6" s="2" t="s">
        <v>32</v>
      </c>
      <c r="B6" s="41">
        <v>4003.5</v>
      </c>
      <c r="C6" s="41">
        <v>20663.3</v>
      </c>
      <c r="D6" s="10">
        <f t="shared" ref="D6:D12" si="0">(C6-B6)</f>
        <v>16659.8</v>
      </c>
      <c r="E6" s="18">
        <f t="shared" ref="E6:E12" si="1">(C6-B6)/B6*100</f>
        <v>416.13088547520914</v>
      </c>
      <c r="F6" s="18">
        <f>(C6/C12)*100</f>
        <v>65.490498104691994</v>
      </c>
      <c r="G6" s="34"/>
      <c r="H6" s="34"/>
      <c r="I6" s="34"/>
      <c r="J6" s="34"/>
      <c r="K6" s="34"/>
      <c r="L6" s="34"/>
    </row>
    <row r="7" spans="1:12" x14ac:dyDescent="0.25">
      <c r="A7" s="2" t="s">
        <v>12</v>
      </c>
      <c r="B7" s="41">
        <v>721.6</v>
      </c>
      <c r="C7" s="41">
        <v>1316.3</v>
      </c>
      <c r="D7" s="10">
        <f t="shared" si="0"/>
        <v>594.69999999999993</v>
      </c>
      <c r="E7" s="18">
        <f t="shared" si="1"/>
        <v>82.414079822616387</v>
      </c>
      <c r="F7" s="18">
        <f>(C7/C12)*100</f>
        <v>4.1718961954385829</v>
      </c>
    </row>
    <row r="8" spans="1:12" x14ac:dyDescent="0.25">
      <c r="A8" s="2" t="s">
        <v>13</v>
      </c>
      <c r="B8" s="41">
        <v>221.2</v>
      </c>
      <c r="C8" s="41">
        <v>1381.9</v>
      </c>
      <c r="D8" s="10">
        <f t="shared" si="0"/>
        <v>1160.7</v>
      </c>
      <c r="E8" s="18">
        <f t="shared" si="1"/>
        <v>524.72875226039787</v>
      </c>
      <c r="F8" s="18">
        <f>(C8/C12)*100</f>
        <v>4.3798095817644755</v>
      </c>
    </row>
    <row r="9" spans="1:12" x14ac:dyDescent="0.25">
      <c r="A9" s="2" t="s">
        <v>14</v>
      </c>
      <c r="B9" s="41">
        <v>80.8</v>
      </c>
      <c r="C9" s="41">
        <v>137.19999999999999</v>
      </c>
      <c r="D9" s="10">
        <f t="shared" si="0"/>
        <v>56.399999999999991</v>
      </c>
      <c r="E9" s="18">
        <f t="shared" si="1"/>
        <v>69.801980198019791</v>
      </c>
      <c r="F9" s="18">
        <f>(C9/C12)*100</f>
        <v>0.43484324091329757</v>
      </c>
    </row>
    <row r="10" spans="1:12" x14ac:dyDescent="0.25">
      <c r="A10" s="2" t="s">
        <v>26</v>
      </c>
      <c r="B10" s="41">
        <v>1741</v>
      </c>
      <c r="C10" s="41">
        <v>5838.3</v>
      </c>
      <c r="D10" s="10">
        <f t="shared" si="0"/>
        <v>4097.3</v>
      </c>
      <c r="E10" s="18">
        <f t="shared" si="1"/>
        <v>235.34175761056866</v>
      </c>
      <c r="F10" s="18">
        <f>(C10/C12)*100</f>
        <v>18.503974441866657</v>
      </c>
    </row>
    <row r="11" spans="1:12" x14ac:dyDescent="0.25">
      <c r="A11" s="2" t="s">
        <v>27</v>
      </c>
      <c r="B11" s="41">
        <v>1089.4000000000001</v>
      </c>
      <c r="C11" s="41">
        <v>2214.6</v>
      </c>
      <c r="D11" s="10">
        <f t="shared" si="0"/>
        <v>1125.1999999999998</v>
      </c>
      <c r="E11" s="18">
        <f t="shared" si="1"/>
        <v>103.28621259408845</v>
      </c>
      <c r="F11" s="18">
        <f>(C11/C12)*100</f>
        <v>7.0189784353249918</v>
      </c>
    </row>
    <row r="12" spans="1:12" x14ac:dyDescent="0.25">
      <c r="A12" s="7" t="s">
        <v>37</v>
      </c>
      <c r="B12" s="42">
        <v>7857.5</v>
      </c>
      <c r="C12" s="42">
        <v>31551.599999999999</v>
      </c>
      <c r="D12" s="11">
        <f t="shared" si="0"/>
        <v>23694.1</v>
      </c>
      <c r="E12" s="19">
        <f t="shared" si="1"/>
        <v>301.54756601972633</v>
      </c>
      <c r="F12" s="20">
        <f>SUM(F6:F11)</f>
        <v>100</v>
      </c>
    </row>
    <row r="13" spans="1:12" ht="25.5" customHeight="1" x14ac:dyDescent="0.25">
      <c r="A13" s="7" t="s">
        <v>15</v>
      </c>
      <c r="B13" s="5"/>
      <c r="C13" s="5"/>
      <c r="D13" s="13"/>
      <c r="E13" s="15"/>
      <c r="F13" s="14"/>
    </row>
    <row r="14" spans="1:12" x14ac:dyDescent="0.25">
      <c r="A14" s="2" t="s">
        <v>16</v>
      </c>
      <c r="B14" s="41">
        <v>1152.0999999999999</v>
      </c>
      <c r="C14" s="41">
        <v>5475.9</v>
      </c>
      <c r="D14" s="10">
        <f t="shared" ref="D14:D22" si="2">(C14-B14)</f>
        <v>4323.7999999999993</v>
      </c>
      <c r="E14" s="18">
        <f t="shared" ref="E14:E22" si="3">(C14-B14)/B14*100</f>
        <v>375.29728322194251</v>
      </c>
      <c r="F14" s="18">
        <f>(C14/C22)*100</f>
        <v>15.591437650194184</v>
      </c>
    </row>
    <row r="15" spans="1:12" x14ac:dyDescent="0.25">
      <c r="A15" s="2" t="s">
        <v>17</v>
      </c>
      <c r="B15" s="41">
        <v>11310.7</v>
      </c>
      <c r="C15" s="41">
        <v>12537.6</v>
      </c>
      <c r="D15" s="10">
        <f t="shared" si="2"/>
        <v>1226.8999999999996</v>
      </c>
      <c r="E15" s="18">
        <f t="shared" si="3"/>
        <v>10.847250833281755</v>
      </c>
      <c r="F15" s="18">
        <f>(C15/C22)*100</f>
        <v>35.698096875960964</v>
      </c>
    </row>
    <row r="16" spans="1:12" x14ac:dyDescent="0.25">
      <c r="A16" s="2" t="s">
        <v>18</v>
      </c>
      <c r="B16" s="41">
        <v>2341.8000000000002</v>
      </c>
      <c r="C16" s="41">
        <v>2871.9</v>
      </c>
      <c r="D16" s="10">
        <f t="shared" si="2"/>
        <v>530.09999999999991</v>
      </c>
      <c r="E16" s="18">
        <f t="shared" si="3"/>
        <v>22.636433512682547</v>
      </c>
      <c r="F16" s="18">
        <f>(C16/C22)*100</f>
        <v>8.1771123993485428</v>
      </c>
    </row>
    <row r="17" spans="1:6" x14ac:dyDescent="0.25">
      <c r="A17" s="2" t="s">
        <v>19</v>
      </c>
      <c r="B17" s="41">
        <v>2574.1</v>
      </c>
      <c r="C17" s="41">
        <v>2430.5</v>
      </c>
      <c r="D17" s="10">
        <f t="shared" si="2"/>
        <v>-143.59999999999991</v>
      </c>
      <c r="E17" s="18">
        <f t="shared" si="3"/>
        <v>-5.5786488481410945</v>
      </c>
      <c r="F17" s="18">
        <f>(C17/C22)*100</f>
        <v>6.9203216291015117</v>
      </c>
    </row>
    <row r="18" spans="1:6" x14ac:dyDescent="0.25">
      <c r="A18" s="2" t="s">
        <v>20</v>
      </c>
      <c r="B18" s="41">
        <v>226.1</v>
      </c>
      <c r="C18" s="41">
        <v>866.4</v>
      </c>
      <c r="D18" s="10">
        <f t="shared" si="2"/>
        <v>640.29999999999995</v>
      </c>
      <c r="E18" s="18">
        <f t="shared" si="3"/>
        <v>283.19327731092432</v>
      </c>
      <c r="F18" s="18">
        <f>(C18/C22)*100</f>
        <v>2.4668860972859701</v>
      </c>
    </row>
    <row r="19" spans="1:6" x14ac:dyDescent="0.25">
      <c r="A19" s="2" t="s">
        <v>21</v>
      </c>
      <c r="B19" s="41">
        <v>261.8</v>
      </c>
      <c r="C19" s="41">
        <v>553.9</v>
      </c>
      <c r="D19" s="10">
        <f t="shared" si="2"/>
        <v>292.09999999999997</v>
      </c>
      <c r="E19" s="18">
        <f t="shared" si="3"/>
        <v>111.5737203972498</v>
      </c>
      <c r="F19" s="18">
        <f>(C19/C22)*100</f>
        <v>1.5771101215220438</v>
      </c>
    </row>
    <row r="20" spans="1:6" x14ac:dyDescent="0.25">
      <c r="A20" s="2" t="s">
        <v>26</v>
      </c>
      <c r="B20" s="41">
        <v>2337.9</v>
      </c>
      <c r="C20" s="41">
        <v>4078.9</v>
      </c>
      <c r="D20" s="10">
        <f t="shared" si="2"/>
        <v>1741</v>
      </c>
      <c r="E20" s="18">
        <f t="shared" si="3"/>
        <v>74.468540142863247</v>
      </c>
      <c r="F20" s="18">
        <f>(C20/C22)*100</f>
        <v>11.613783128139131</v>
      </c>
    </row>
    <row r="21" spans="1:6" x14ac:dyDescent="0.25">
      <c r="A21" s="2" t="s">
        <v>38</v>
      </c>
      <c r="B21" s="41">
        <v>3914.6</v>
      </c>
      <c r="C21" s="41">
        <v>6306.1</v>
      </c>
      <c r="D21" s="10">
        <f t="shared" si="2"/>
        <v>2391.5000000000005</v>
      </c>
      <c r="E21" s="18">
        <f t="shared" si="3"/>
        <v>61.091810146630579</v>
      </c>
      <c r="F21" s="18">
        <f>(C21/C22)*100</f>
        <v>17.955252098447662</v>
      </c>
    </row>
    <row r="22" spans="1:6" x14ac:dyDescent="0.25">
      <c r="A22" s="7" t="s">
        <v>22</v>
      </c>
      <c r="B22" s="42">
        <v>24119.1</v>
      </c>
      <c r="C22" s="42">
        <v>35121.199999999997</v>
      </c>
      <c r="D22" s="11">
        <f t="shared" si="2"/>
        <v>11002.099999999999</v>
      </c>
      <c r="E22" s="19">
        <f t="shared" si="3"/>
        <v>45.615715345929161</v>
      </c>
      <c r="F22" s="20">
        <f>SUM(F14:F21)</f>
        <v>100</v>
      </c>
    </row>
    <row r="23" spans="1:6" ht="25.5" customHeight="1" x14ac:dyDescent="0.25">
      <c r="A23" s="7" t="s">
        <v>25</v>
      </c>
      <c r="B23" s="5"/>
      <c r="C23" s="5"/>
      <c r="D23" s="13"/>
      <c r="E23" s="15"/>
      <c r="F23" s="14"/>
    </row>
    <row r="24" spans="1:6" x14ac:dyDescent="0.25">
      <c r="A24" s="1" t="s">
        <v>23</v>
      </c>
      <c r="B24" s="11">
        <v>-16261.6</v>
      </c>
      <c r="C24" s="11">
        <v>-3569.7</v>
      </c>
      <c r="D24" s="10">
        <f t="shared" ref="D24" si="4">(C24-B24)</f>
        <v>12691.900000000001</v>
      </c>
      <c r="E24" s="18">
        <f t="shared" ref="E24" si="5">(C24-B24)/B24*100</f>
        <v>-78.048285531559017</v>
      </c>
      <c r="F24" s="17" t="s">
        <v>31</v>
      </c>
    </row>
    <row r="25" spans="1:6" x14ac:dyDescent="0.25">
      <c r="A25" s="1" t="s">
        <v>39</v>
      </c>
      <c r="B25" s="46">
        <f>(B24/B12)*100</f>
        <v>-206.956411072224</v>
      </c>
      <c r="C25" s="46">
        <f>(C24/C12)*100</f>
        <v>-11.313847792188035</v>
      </c>
      <c r="D25" s="11">
        <f t="shared" ref="D25:D31" si="6">(C25-B25)</f>
        <v>195.64256328003597</v>
      </c>
      <c r="E25" s="17" t="s">
        <v>31</v>
      </c>
      <c r="F25" s="17" t="s">
        <v>31</v>
      </c>
    </row>
    <row r="26" spans="1:6" x14ac:dyDescent="0.25">
      <c r="A26" s="35" t="s">
        <v>40</v>
      </c>
      <c r="B26" s="10">
        <v>2308.6999999999998</v>
      </c>
      <c r="C26" s="10">
        <v>4902.7</v>
      </c>
      <c r="D26" s="10">
        <f t="shared" si="6"/>
        <v>2594</v>
      </c>
      <c r="E26" s="18">
        <f t="shared" ref="E26:E30" si="7">(C26-B26)/B26*100</f>
        <v>112.35760384632046</v>
      </c>
      <c r="F26" s="16" t="s">
        <v>31</v>
      </c>
    </row>
    <row r="27" spans="1:6" x14ac:dyDescent="0.25">
      <c r="A27" s="36" t="s">
        <v>24</v>
      </c>
      <c r="B27" s="11">
        <v>-13952.9</v>
      </c>
      <c r="C27" s="11">
        <v>1333</v>
      </c>
      <c r="D27" s="10">
        <f t="shared" si="6"/>
        <v>15285.9</v>
      </c>
      <c r="E27" s="18">
        <f t="shared" si="7"/>
        <v>-109.55356950884763</v>
      </c>
      <c r="F27" s="17" t="s">
        <v>31</v>
      </c>
    </row>
    <row r="28" spans="1:6" x14ac:dyDescent="0.25">
      <c r="A28" s="35" t="s">
        <v>33</v>
      </c>
      <c r="B28" s="10">
        <v>2904.3</v>
      </c>
      <c r="C28" s="10">
        <v>-333</v>
      </c>
      <c r="D28" s="10">
        <f t="shared" si="6"/>
        <v>-3237.3</v>
      </c>
      <c r="E28" s="18">
        <f t="shared" si="7"/>
        <v>-111.46575766966222</v>
      </c>
      <c r="F28" s="16" t="s">
        <v>31</v>
      </c>
    </row>
    <row r="29" spans="1:6" x14ac:dyDescent="0.25">
      <c r="A29" s="35" t="s">
        <v>34</v>
      </c>
      <c r="B29" s="10">
        <v>0</v>
      </c>
      <c r="C29" s="10">
        <v>0</v>
      </c>
      <c r="D29" s="10">
        <f t="shared" si="6"/>
        <v>0</v>
      </c>
      <c r="E29" s="18">
        <v>0</v>
      </c>
      <c r="F29" s="16" t="s">
        <v>31</v>
      </c>
    </row>
    <row r="30" spans="1:6" x14ac:dyDescent="0.25">
      <c r="A30" s="37" t="s">
        <v>0</v>
      </c>
      <c r="B30" s="11">
        <v>-11048.6</v>
      </c>
      <c r="C30" s="11">
        <v>1000</v>
      </c>
      <c r="D30" s="10">
        <f t="shared" si="6"/>
        <v>12048.6</v>
      </c>
      <c r="E30" s="18">
        <f t="shared" si="7"/>
        <v>-109.05092047861267</v>
      </c>
      <c r="F30" s="17" t="s">
        <v>31</v>
      </c>
    </row>
    <row r="31" spans="1:6" x14ac:dyDescent="0.25">
      <c r="A31" s="38" t="s">
        <v>41</v>
      </c>
      <c r="B31" s="12">
        <f>(B30/B12)*100</f>
        <v>-140.61215399300033</v>
      </c>
      <c r="C31" s="12">
        <f>(C30/C12)*100</f>
        <v>3.1694113769190793</v>
      </c>
      <c r="D31" s="11">
        <f t="shared" si="6"/>
        <v>143.78156536991941</v>
      </c>
      <c r="E31" s="17" t="s">
        <v>31</v>
      </c>
      <c r="F31" s="17" t="s">
        <v>31</v>
      </c>
    </row>
    <row r="32" spans="1:6"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9" t="s">
        <v>48</v>
      </c>
      <c r="B35" s="59"/>
      <c r="C35" s="59"/>
      <c r="D35" s="59"/>
      <c r="E35" s="59"/>
      <c r="F35" s="59"/>
    </row>
    <row r="36" spans="1:6" ht="51" customHeight="1" x14ac:dyDescent="0.25">
      <c r="A36" s="59" t="s">
        <v>42</v>
      </c>
      <c r="B36" s="59"/>
      <c r="C36" s="59"/>
      <c r="D36" s="59"/>
      <c r="E36" s="59"/>
      <c r="F36" s="59"/>
    </row>
    <row r="37" spans="1:6" ht="25.5" customHeight="1" x14ac:dyDescent="0.25">
      <c r="A37" s="59" t="s">
        <v>43</v>
      </c>
      <c r="B37" s="59"/>
      <c r="C37" s="59"/>
      <c r="D37" s="59"/>
      <c r="E37" s="59"/>
      <c r="F37" s="59"/>
    </row>
    <row r="38" spans="1:6" ht="51" customHeight="1" x14ac:dyDescent="0.25">
      <c r="A38" s="59" t="s">
        <v>44</v>
      </c>
      <c r="B38" s="60"/>
      <c r="C38" s="60"/>
      <c r="D38" s="60"/>
      <c r="E38" s="60"/>
      <c r="F38" s="60"/>
    </row>
    <row r="39" spans="1:6" ht="38.25" customHeight="1" x14ac:dyDescent="0.25">
      <c r="A39" s="59" t="s">
        <v>45</v>
      </c>
      <c r="B39" s="59"/>
      <c r="C39" s="59"/>
      <c r="D39" s="59"/>
      <c r="E39" s="59"/>
      <c r="F39" s="59"/>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topLeftCell="A8" zoomScaleNormal="100" workbookViewId="0">
      <selection activeCell="F22" sqref="F22"/>
    </sheetView>
  </sheetViews>
  <sheetFormatPr defaultColWidth="9.33203125" defaultRowHeight="13.2" x14ac:dyDescent="0.25"/>
  <cols>
    <col min="1" max="1" width="39.33203125" style="23" customWidth="1"/>
    <col min="2" max="2" width="9.33203125" style="23"/>
    <col min="3" max="3" width="10.6640625" style="23" customWidth="1"/>
    <col min="4" max="4" width="9.33203125" style="23"/>
    <col min="5" max="5" width="9.6640625" style="23" customWidth="1"/>
    <col min="6" max="6" width="15.33203125" style="23" customWidth="1"/>
    <col min="7" max="16384" width="9.33203125" style="23"/>
  </cols>
  <sheetData>
    <row r="1" spans="1:6" ht="25.5" customHeight="1" x14ac:dyDescent="0.25">
      <c r="A1" s="55" t="s">
        <v>54</v>
      </c>
      <c r="B1" s="55"/>
      <c r="C1" s="55"/>
      <c r="D1" s="55"/>
      <c r="E1" s="55"/>
      <c r="F1" s="55"/>
    </row>
    <row r="2" spans="1:6" x14ac:dyDescent="0.25">
      <c r="A2" s="56" t="s">
        <v>63</v>
      </c>
      <c r="B2" s="56"/>
      <c r="C2" s="56"/>
      <c r="D2" s="56"/>
      <c r="E2" s="56"/>
      <c r="F2" s="56"/>
    </row>
    <row r="3" spans="1:6" x14ac:dyDescent="0.25">
      <c r="A3" s="57" t="s">
        <v>29</v>
      </c>
      <c r="B3" s="57"/>
      <c r="C3" s="57"/>
      <c r="D3" s="57"/>
      <c r="E3" s="57"/>
      <c r="F3" s="57"/>
    </row>
    <row r="4" spans="1:6" ht="63.75" customHeight="1" x14ac:dyDescent="0.25">
      <c r="A4" s="3"/>
      <c r="B4" s="8" t="s">
        <v>64</v>
      </c>
      <c r="C4" s="8" t="s">
        <v>65</v>
      </c>
      <c r="D4" s="8" t="s">
        <v>11</v>
      </c>
      <c r="E4" s="9" t="s">
        <v>55</v>
      </c>
      <c r="F4" s="9" t="s">
        <v>66</v>
      </c>
    </row>
    <row r="5" spans="1:6" ht="25.5" customHeight="1" x14ac:dyDescent="0.25">
      <c r="A5" s="4" t="s">
        <v>2</v>
      </c>
      <c r="B5" s="6"/>
      <c r="C5" s="6"/>
      <c r="D5" s="6"/>
      <c r="E5" s="6"/>
      <c r="F5" s="6"/>
    </row>
    <row r="6" spans="1:6" x14ac:dyDescent="0.25">
      <c r="A6" s="2" t="s">
        <v>32</v>
      </c>
      <c r="B6" s="41">
        <v>3663.5</v>
      </c>
      <c r="C6" s="41">
        <v>17349.3</v>
      </c>
      <c r="D6" s="10">
        <f t="shared" ref="D6:D12" si="0">(C6-B6)</f>
        <v>13685.8</v>
      </c>
      <c r="E6" s="18">
        <f t="shared" ref="E6:E12" si="1">(C6-B6)/B6*100</f>
        <v>373.57172103180017</v>
      </c>
      <c r="F6" s="18">
        <f>(C6/C12)*100</f>
        <v>65.653878465415843</v>
      </c>
    </row>
    <row r="7" spans="1:6" x14ac:dyDescent="0.25">
      <c r="A7" s="2" t="s">
        <v>12</v>
      </c>
      <c r="B7" s="41">
        <v>197.8</v>
      </c>
      <c r="C7" s="41">
        <v>289</v>
      </c>
      <c r="D7" s="10">
        <f t="shared" si="0"/>
        <v>91.199999999999989</v>
      </c>
      <c r="E7" s="18">
        <f t="shared" si="1"/>
        <v>46.107178968655198</v>
      </c>
      <c r="F7" s="18">
        <f>(C7/C12)*100</f>
        <v>1.0936447508836196</v>
      </c>
    </row>
    <row r="8" spans="1:6" x14ac:dyDescent="0.25">
      <c r="A8" s="2" t="s">
        <v>13</v>
      </c>
      <c r="B8" s="41">
        <v>201.7</v>
      </c>
      <c r="C8" s="41">
        <v>1132.4000000000001</v>
      </c>
      <c r="D8" s="10">
        <f t="shared" si="0"/>
        <v>930.7</v>
      </c>
      <c r="E8" s="18">
        <f t="shared" si="1"/>
        <v>461.42786316311356</v>
      </c>
      <c r="F8" s="18">
        <f>(C8/C12)*100</f>
        <v>4.2852709892754701</v>
      </c>
    </row>
    <row r="9" spans="1:6" x14ac:dyDescent="0.25">
      <c r="A9" s="2" t="s">
        <v>14</v>
      </c>
      <c r="B9" s="41">
        <v>62.8</v>
      </c>
      <c r="C9" s="41">
        <v>120.9</v>
      </c>
      <c r="D9" s="10">
        <f t="shared" si="0"/>
        <v>58.100000000000009</v>
      </c>
      <c r="E9" s="18">
        <f t="shared" si="1"/>
        <v>92.515923566878996</v>
      </c>
      <c r="F9" s="18">
        <f>(C9/C12)*100</f>
        <v>0.45751436118280137</v>
      </c>
    </row>
    <row r="10" spans="1:6" x14ac:dyDescent="0.25">
      <c r="A10" s="2" t="s">
        <v>26</v>
      </c>
      <c r="B10" s="41">
        <v>1682.1</v>
      </c>
      <c r="C10" s="41">
        <v>5643.6</v>
      </c>
      <c r="D10" s="10">
        <f t="shared" si="0"/>
        <v>3961.5000000000005</v>
      </c>
      <c r="E10" s="18">
        <f t="shared" si="1"/>
        <v>235.50918494738724</v>
      </c>
      <c r="F10" s="18">
        <f>(C10/C12)*100</f>
        <v>21.35672496915846</v>
      </c>
    </row>
    <row r="11" spans="1:6" x14ac:dyDescent="0.25">
      <c r="A11" s="2" t="s">
        <v>27</v>
      </c>
      <c r="B11" s="41">
        <v>963.3</v>
      </c>
      <c r="C11" s="41">
        <v>1890.2</v>
      </c>
      <c r="D11" s="10">
        <f t="shared" si="0"/>
        <v>926.90000000000009</v>
      </c>
      <c r="E11" s="18">
        <f t="shared" si="1"/>
        <v>96.221322537112016</v>
      </c>
      <c r="F11" s="18">
        <f>(C11/C12)*100</f>
        <v>7.1529664640837973</v>
      </c>
    </row>
    <row r="12" spans="1:6" x14ac:dyDescent="0.25">
      <c r="A12" s="7" t="s">
        <v>37</v>
      </c>
      <c r="B12" s="42">
        <v>6771.2</v>
      </c>
      <c r="C12" s="42">
        <v>26425.4</v>
      </c>
      <c r="D12" s="11">
        <f t="shared" si="0"/>
        <v>19654.2</v>
      </c>
      <c r="E12" s="19">
        <f t="shared" si="1"/>
        <v>290.26169659735348</v>
      </c>
      <c r="F12" s="20">
        <f>SUM(F6:F11)</f>
        <v>100.00000000000001</v>
      </c>
    </row>
    <row r="13" spans="1:6" ht="25.5" customHeight="1" x14ac:dyDescent="0.25">
      <c r="A13" s="7" t="s">
        <v>15</v>
      </c>
      <c r="B13" s="5"/>
      <c r="C13" s="5"/>
      <c r="D13" s="13"/>
      <c r="E13" s="15"/>
      <c r="F13" s="14"/>
    </row>
    <row r="14" spans="1:6" x14ac:dyDescent="0.25">
      <c r="A14" s="2" t="s">
        <v>16</v>
      </c>
      <c r="B14" s="41">
        <v>898.3</v>
      </c>
      <c r="C14" s="41">
        <v>4158.8</v>
      </c>
      <c r="D14" s="10">
        <f t="shared" ref="D14:D22" si="2">(C14-B14)</f>
        <v>3260.5</v>
      </c>
      <c r="E14" s="18">
        <f t="shared" ref="E14:E22" si="3">(C14-B14)/B14*100</f>
        <v>362.96337526438828</v>
      </c>
      <c r="F14" s="18">
        <f>(C14/C22)*100</f>
        <v>14.581434161255489</v>
      </c>
    </row>
    <row r="15" spans="1:6" x14ac:dyDescent="0.25">
      <c r="A15" s="2" t="s">
        <v>17</v>
      </c>
      <c r="B15" s="41">
        <v>9548.9</v>
      </c>
      <c r="C15" s="41">
        <v>9942.6</v>
      </c>
      <c r="D15" s="10">
        <f t="shared" si="2"/>
        <v>393.70000000000073</v>
      </c>
      <c r="E15" s="18">
        <f t="shared" si="3"/>
        <v>4.1229879881452396</v>
      </c>
      <c r="F15" s="18">
        <f>(C15/C22)*100</f>
        <v>34.860384556049532</v>
      </c>
    </row>
    <row r="16" spans="1:6" x14ac:dyDescent="0.25">
      <c r="A16" s="2" t="s">
        <v>18</v>
      </c>
      <c r="B16" s="41">
        <v>2109.3000000000002</v>
      </c>
      <c r="C16" s="41">
        <v>2389.8000000000002</v>
      </c>
      <c r="D16" s="10">
        <f t="shared" si="2"/>
        <v>280.5</v>
      </c>
      <c r="E16" s="18">
        <f t="shared" si="3"/>
        <v>13.298250604465936</v>
      </c>
      <c r="F16" s="18">
        <f>(C16/C22)*100</f>
        <v>8.3790303353295101</v>
      </c>
    </row>
    <row r="17" spans="1:6" x14ac:dyDescent="0.25">
      <c r="A17" s="2" t="s">
        <v>19</v>
      </c>
      <c r="B17" s="41">
        <v>2233.4</v>
      </c>
      <c r="C17" s="41">
        <v>1886.3</v>
      </c>
      <c r="D17" s="10">
        <f t="shared" si="2"/>
        <v>-347.10000000000014</v>
      </c>
      <c r="E17" s="18">
        <f t="shared" si="3"/>
        <v>-15.54132712456345</v>
      </c>
      <c r="F17" s="18">
        <f>(C17/C22)*100</f>
        <v>6.613676843891561</v>
      </c>
    </row>
    <row r="18" spans="1:6" x14ac:dyDescent="0.25">
      <c r="A18" s="2" t="s">
        <v>20</v>
      </c>
      <c r="B18" s="41">
        <v>200.8</v>
      </c>
      <c r="C18" s="41">
        <v>702.5</v>
      </c>
      <c r="D18" s="10">
        <f t="shared" si="2"/>
        <v>501.7</v>
      </c>
      <c r="E18" s="18">
        <f t="shared" si="3"/>
        <v>249.85059760956173</v>
      </c>
      <c r="F18" s="18">
        <f>(C18/C22)*100</f>
        <v>2.4630800948066698</v>
      </c>
    </row>
    <row r="19" spans="1:6" x14ac:dyDescent="0.25">
      <c r="A19" s="2" t="s">
        <v>21</v>
      </c>
      <c r="B19" s="41">
        <v>234.9</v>
      </c>
      <c r="C19" s="41">
        <v>465.9</v>
      </c>
      <c r="D19" s="10">
        <f t="shared" si="2"/>
        <v>230.99999999999997</v>
      </c>
      <c r="E19" s="18">
        <f t="shared" si="3"/>
        <v>98.33971902937418</v>
      </c>
      <c r="F19" s="18">
        <f>(C19/C22)*100</f>
        <v>1.6335217312034558</v>
      </c>
    </row>
    <row r="20" spans="1:6" x14ac:dyDescent="0.25">
      <c r="A20" s="2" t="s">
        <v>26</v>
      </c>
      <c r="B20" s="41">
        <v>2268.4</v>
      </c>
      <c r="C20" s="41">
        <v>4010.7</v>
      </c>
      <c r="D20" s="10">
        <f t="shared" si="2"/>
        <v>1742.2999999999997</v>
      </c>
      <c r="E20" s="18">
        <f t="shared" si="3"/>
        <v>76.807441368365346</v>
      </c>
      <c r="F20" s="18">
        <f>(C20/C22)*100</f>
        <v>14.062171297140372</v>
      </c>
    </row>
    <row r="21" spans="1:6" x14ac:dyDescent="0.25">
      <c r="A21" s="2" t="s">
        <v>38</v>
      </c>
      <c r="B21" s="41">
        <v>3409.4</v>
      </c>
      <c r="C21" s="41">
        <v>4964.6000000000004</v>
      </c>
      <c r="D21" s="10">
        <f t="shared" si="2"/>
        <v>1555.2000000000003</v>
      </c>
      <c r="E21" s="18">
        <f t="shared" si="3"/>
        <v>45.615064234176103</v>
      </c>
      <c r="F21" s="18">
        <f>(C21/C22)*100</f>
        <v>17.406700980323407</v>
      </c>
    </row>
    <row r="22" spans="1:6" x14ac:dyDescent="0.25">
      <c r="A22" s="7" t="s">
        <v>22</v>
      </c>
      <c r="B22" s="42">
        <v>20903.400000000001</v>
      </c>
      <c r="C22" s="42">
        <v>28521.200000000001</v>
      </c>
      <c r="D22" s="11">
        <f t="shared" si="2"/>
        <v>7617.7999999999993</v>
      </c>
      <c r="E22" s="19">
        <f t="shared" si="3"/>
        <v>36.442875321717992</v>
      </c>
      <c r="F22" s="20">
        <f>SUM(F14:F21)</f>
        <v>99.999999999999986</v>
      </c>
    </row>
    <row r="23" spans="1:6" ht="25.5" customHeight="1" x14ac:dyDescent="0.25">
      <c r="A23" s="7" t="s">
        <v>25</v>
      </c>
      <c r="B23" s="5"/>
      <c r="C23" s="5"/>
      <c r="D23" s="13"/>
      <c r="E23" s="15"/>
      <c r="F23" s="14"/>
    </row>
    <row r="24" spans="1:6" x14ac:dyDescent="0.25">
      <c r="A24" s="1" t="s">
        <v>23</v>
      </c>
      <c r="B24" s="11">
        <v>-14132.2</v>
      </c>
      <c r="C24" s="11">
        <v>-2095.9</v>
      </c>
      <c r="D24" s="10">
        <f t="shared" ref="D24" si="4">(C24-B24)</f>
        <v>12036.300000000001</v>
      </c>
      <c r="E24" s="18">
        <f t="shared" ref="E24" si="5">(C24-B24)/B24*100</f>
        <v>-85.169329616054128</v>
      </c>
      <c r="F24" s="17" t="s">
        <v>31</v>
      </c>
    </row>
    <row r="25" spans="1:6" x14ac:dyDescent="0.25">
      <c r="A25" s="1" t="s">
        <v>39</v>
      </c>
      <c r="B25" s="46">
        <f>(B24/B12)*100</f>
        <v>-208.71042060491493</v>
      </c>
      <c r="C25" s="46">
        <f>(C24/C12)*100</f>
        <v>-7.9313841985362563</v>
      </c>
      <c r="D25" s="11">
        <f t="shared" ref="D25:D31" si="6">(C25-B25)</f>
        <v>200.77903640637868</v>
      </c>
      <c r="E25" s="17" t="s">
        <v>31</v>
      </c>
      <c r="F25" s="17" t="s">
        <v>31</v>
      </c>
    </row>
    <row r="26" spans="1:6" x14ac:dyDescent="0.25">
      <c r="A26" s="21" t="s">
        <v>40</v>
      </c>
      <c r="B26" s="10">
        <v>2717.9</v>
      </c>
      <c r="C26" s="10">
        <v>4228.6000000000004</v>
      </c>
      <c r="D26" s="10">
        <f t="shared" si="6"/>
        <v>1510.7000000000003</v>
      </c>
      <c r="E26" s="18">
        <f t="shared" ref="E26:E30" si="7">(C26-B26)/B26*100</f>
        <v>55.583354795982196</v>
      </c>
      <c r="F26" s="16" t="s">
        <v>31</v>
      </c>
    </row>
    <row r="27" spans="1:6" x14ac:dyDescent="0.25">
      <c r="A27" s="22" t="s">
        <v>24</v>
      </c>
      <c r="B27" s="11">
        <v>-11414.3</v>
      </c>
      <c r="C27" s="11">
        <v>2132.6999999999998</v>
      </c>
      <c r="D27" s="10">
        <f t="shared" si="6"/>
        <v>13547</v>
      </c>
      <c r="E27" s="18">
        <f t="shared" si="7"/>
        <v>-118.68445721594843</v>
      </c>
      <c r="F27" s="17" t="s">
        <v>31</v>
      </c>
    </row>
    <row r="28" spans="1:6" x14ac:dyDescent="0.25">
      <c r="A28" s="21" t="s">
        <v>33</v>
      </c>
      <c r="B28" s="10">
        <v>2462.8000000000002</v>
      </c>
      <c r="C28" s="10">
        <v>-358.9</v>
      </c>
      <c r="D28" s="10">
        <f t="shared" si="6"/>
        <v>-2821.7000000000003</v>
      </c>
      <c r="E28" s="18">
        <f t="shared" si="7"/>
        <v>-114.57284391749229</v>
      </c>
      <c r="F28" s="16" t="s">
        <v>31</v>
      </c>
    </row>
    <row r="29" spans="1:6" x14ac:dyDescent="0.25">
      <c r="A29" s="21" t="s">
        <v>34</v>
      </c>
      <c r="B29" s="10">
        <v>0</v>
      </c>
      <c r="C29" s="10">
        <v>0</v>
      </c>
      <c r="D29" s="10">
        <f t="shared" si="6"/>
        <v>0</v>
      </c>
      <c r="E29" s="18">
        <v>0</v>
      </c>
      <c r="F29" s="16" t="s">
        <v>31</v>
      </c>
    </row>
    <row r="30" spans="1:6" x14ac:dyDescent="0.25">
      <c r="A30" s="1" t="s">
        <v>0</v>
      </c>
      <c r="B30" s="11">
        <v>-8951.5</v>
      </c>
      <c r="C30" s="11">
        <v>1773.9</v>
      </c>
      <c r="D30" s="10">
        <f t="shared" si="6"/>
        <v>10725.4</v>
      </c>
      <c r="E30" s="18">
        <f t="shared" si="7"/>
        <v>-119.81679048204211</v>
      </c>
      <c r="F30" s="17" t="s">
        <v>31</v>
      </c>
    </row>
    <row r="31" spans="1:6" x14ac:dyDescent="0.25">
      <c r="A31" s="7" t="s">
        <v>41</v>
      </c>
      <c r="B31" s="12">
        <f>(B30/B12)*100</f>
        <v>-132.19961011342156</v>
      </c>
      <c r="C31" s="12">
        <f>(C30/C12)*100</f>
        <v>6.7128595972057186</v>
      </c>
      <c r="D31" s="11">
        <f t="shared" si="6"/>
        <v>138.91246971062728</v>
      </c>
      <c r="E31" s="17" t="s">
        <v>31</v>
      </c>
      <c r="F31" s="17" t="s">
        <v>31</v>
      </c>
    </row>
    <row r="32" spans="1:6"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9" t="s">
        <v>48</v>
      </c>
      <c r="B35" s="59"/>
      <c r="C35" s="59"/>
      <c r="D35" s="59"/>
      <c r="E35" s="59"/>
      <c r="F35" s="59"/>
    </row>
    <row r="36" spans="1:6" ht="51" customHeight="1" x14ac:dyDescent="0.25">
      <c r="A36" s="59" t="s">
        <v>42</v>
      </c>
      <c r="B36" s="59"/>
      <c r="C36" s="59"/>
      <c r="D36" s="59"/>
      <c r="E36" s="59"/>
      <c r="F36" s="59"/>
    </row>
    <row r="37" spans="1:6" ht="25.5" customHeight="1" x14ac:dyDescent="0.25">
      <c r="A37" s="59" t="s">
        <v>43</v>
      </c>
      <c r="B37" s="59"/>
      <c r="C37" s="59"/>
      <c r="D37" s="59"/>
      <c r="E37" s="59"/>
      <c r="F37" s="59"/>
    </row>
    <row r="38" spans="1:6" ht="51" customHeight="1" x14ac:dyDescent="0.25">
      <c r="A38" s="59" t="s">
        <v>44</v>
      </c>
      <c r="B38" s="60"/>
      <c r="C38" s="60"/>
      <c r="D38" s="60"/>
      <c r="E38" s="60"/>
      <c r="F38" s="60"/>
    </row>
    <row r="39" spans="1:6" ht="38.25" customHeight="1" x14ac:dyDescent="0.25">
      <c r="A39" s="59" t="s">
        <v>45</v>
      </c>
      <c r="B39" s="59"/>
      <c r="C39" s="59"/>
      <c r="D39" s="59"/>
      <c r="E39" s="59"/>
      <c r="F39" s="59"/>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zoomScaleNormal="100" workbookViewId="0">
      <selection activeCell="C31" sqref="C31"/>
    </sheetView>
  </sheetViews>
  <sheetFormatPr defaultColWidth="9.33203125" defaultRowHeight="13.2" x14ac:dyDescent="0.25"/>
  <cols>
    <col min="1" max="1" width="40.6640625" style="23" customWidth="1"/>
    <col min="2" max="2" width="9.33203125" style="23"/>
    <col min="3" max="3" width="10.6640625" style="23" customWidth="1"/>
    <col min="4" max="4" width="9.33203125" style="23"/>
    <col min="5" max="5" width="9.6640625" style="23" customWidth="1"/>
    <col min="6" max="6" width="11.33203125" style="23" customWidth="1"/>
    <col min="7" max="16384" width="9.33203125" style="23"/>
  </cols>
  <sheetData>
    <row r="1" spans="1:10" ht="38.25" customHeight="1" x14ac:dyDescent="0.25">
      <c r="A1" s="55" t="s">
        <v>52</v>
      </c>
      <c r="B1" s="55"/>
      <c r="C1" s="55"/>
      <c r="D1" s="55"/>
      <c r="E1" s="55"/>
      <c r="F1" s="55"/>
    </row>
    <row r="2" spans="1:10" x14ac:dyDescent="0.25">
      <c r="A2" s="56" t="s">
        <v>67</v>
      </c>
      <c r="B2" s="56"/>
      <c r="C2" s="56"/>
      <c r="D2" s="56"/>
      <c r="E2" s="56"/>
      <c r="F2" s="56"/>
    </row>
    <row r="3" spans="1:10" x14ac:dyDescent="0.25">
      <c r="A3" s="57" t="s">
        <v>29</v>
      </c>
      <c r="B3" s="57"/>
      <c r="C3" s="57"/>
      <c r="D3" s="57"/>
      <c r="E3" s="57"/>
      <c r="F3" s="57"/>
    </row>
    <row r="4" spans="1:10" ht="66" x14ac:dyDescent="0.25">
      <c r="A4" s="3"/>
      <c r="B4" s="8" t="s">
        <v>64</v>
      </c>
      <c r="C4" s="8" t="s">
        <v>65</v>
      </c>
      <c r="D4" s="8" t="s">
        <v>11</v>
      </c>
      <c r="E4" s="9" t="s">
        <v>55</v>
      </c>
      <c r="F4" s="9" t="s">
        <v>66</v>
      </c>
      <c r="G4" s="39"/>
      <c r="H4" s="39"/>
      <c r="I4" s="39"/>
      <c r="J4" s="39"/>
    </row>
    <row r="5" spans="1:10" ht="25.5" customHeight="1" x14ac:dyDescent="0.25">
      <c r="A5" s="4" t="s">
        <v>2</v>
      </c>
      <c r="B5" s="6"/>
      <c r="C5" s="6"/>
      <c r="D5" s="6"/>
      <c r="E5" s="6"/>
      <c r="F5" s="6"/>
      <c r="G5" s="39"/>
      <c r="H5" s="39"/>
      <c r="I5" s="39"/>
      <c r="J5" s="39"/>
    </row>
    <row r="6" spans="1:10" x14ac:dyDescent="0.25">
      <c r="A6" s="2" t="s">
        <v>32</v>
      </c>
      <c r="B6" s="41">
        <v>340</v>
      </c>
      <c r="C6" s="41">
        <v>3314</v>
      </c>
      <c r="D6" s="10">
        <f t="shared" ref="D6:D12" si="0">(C6-B6)</f>
        <v>2974</v>
      </c>
      <c r="E6" s="18">
        <f t="shared" ref="E6:E12" si="1">(C6-B6)/B6*100</f>
        <v>874.7058823529411</v>
      </c>
      <c r="F6" s="18">
        <f>(C6/C12)*100</f>
        <v>64.648277476493305</v>
      </c>
      <c r="G6" s="39"/>
      <c r="H6" s="39"/>
      <c r="I6" s="39"/>
      <c r="J6" s="39"/>
    </row>
    <row r="7" spans="1:10" x14ac:dyDescent="0.25">
      <c r="A7" s="2" t="s">
        <v>12</v>
      </c>
      <c r="B7" s="41">
        <v>523.79999999999995</v>
      </c>
      <c r="C7" s="41">
        <v>1027.3</v>
      </c>
      <c r="D7" s="10">
        <f t="shared" si="0"/>
        <v>503.5</v>
      </c>
      <c r="E7" s="18">
        <f t="shared" si="1"/>
        <v>96.124474990454374</v>
      </c>
      <c r="F7" s="18">
        <f>(C7/C12)*100</f>
        <v>20.040185712613631</v>
      </c>
      <c r="G7" s="40"/>
      <c r="H7" s="40"/>
      <c r="I7" s="40"/>
      <c r="J7" s="40"/>
    </row>
    <row r="8" spans="1:10" x14ac:dyDescent="0.25">
      <c r="A8" s="2" t="s">
        <v>13</v>
      </c>
      <c r="B8" s="41">
        <v>19.5</v>
      </c>
      <c r="C8" s="41">
        <v>249.5</v>
      </c>
      <c r="D8" s="10">
        <f t="shared" si="0"/>
        <v>230</v>
      </c>
      <c r="E8" s="18">
        <f t="shared" si="1"/>
        <v>1179.4871794871797</v>
      </c>
      <c r="F8" s="18">
        <f>(C8/C12)*100</f>
        <v>4.8671530568452273</v>
      </c>
      <c r="G8" s="40"/>
      <c r="H8" s="40"/>
      <c r="I8" s="40"/>
      <c r="J8" s="40"/>
    </row>
    <row r="9" spans="1:10" x14ac:dyDescent="0.25">
      <c r="A9" s="2" t="s">
        <v>14</v>
      </c>
      <c r="B9" s="41">
        <v>18</v>
      </c>
      <c r="C9" s="41">
        <v>16.3</v>
      </c>
      <c r="D9" s="10">
        <f t="shared" si="0"/>
        <v>-1.6999999999999993</v>
      </c>
      <c r="E9" s="18">
        <f t="shared" si="1"/>
        <v>-9.4444444444444393</v>
      </c>
      <c r="F9" s="18">
        <f>(C9/C12)*100</f>
        <v>0.31797432796223329</v>
      </c>
      <c r="G9" s="40"/>
      <c r="H9" s="40"/>
      <c r="I9" s="40"/>
      <c r="J9" s="40"/>
    </row>
    <row r="10" spans="1:10" x14ac:dyDescent="0.25">
      <c r="A10" s="2" t="s">
        <v>26</v>
      </c>
      <c r="B10" s="41">
        <v>58.9</v>
      </c>
      <c r="C10" s="41">
        <v>194.7</v>
      </c>
      <c r="D10" s="10">
        <f t="shared" si="0"/>
        <v>135.79999999999998</v>
      </c>
      <c r="E10" s="18">
        <f t="shared" si="1"/>
        <v>230.56027164685906</v>
      </c>
      <c r="F10" s="18">
        <f>(C10/C12)*100</f>
        <v>3.7981350708126875</v>
      </c>
      <c r="G10" s="40"/>
      <c r="H10" s="40"/>
      <c r="I10" s="40"/>
      <c r="J10" s="40"/>
    </row>
    <row r="11" spans="1:10" x14ac:dyDescent="0.25">
      <c r="A11" s="2" t="s">
        <v>27</v>
      </c>
      <c r="B11" s="41">
        <v>126.1</v>
      </c>
      <c r="C11" s="41">
        <v>324.39999999999998</v>
      </c>
      <c r="D11" s="10">
        <f t="shared" si="0"/>
        <v>198.29999999999998</v>
      </c>
      <c r="E11" s="18">
        <f t="shared" si="1"/>
        <v>157.25614591593973</v>
      </c>
      <c r="F11" s="18">
        <f>(C11/C12)*100</f>
        <v>6.3282743552729119</v>
      </c>
      <c r="G11" s="40"/>
      <c r="H11" s="40"/>
      <c r="I11" s="40"/>
      <c r="J11" s="40"/>
    </row>
    <row r="12" spans="1:10" x14ac:dyDescent="0.25">
      <c r="A12" s="7" t="s">
        <v>37</v>
      </c>
      <c r="B12" s="42">
        <v>1086.3</v>
      </c>
      <c r="C12" s="42">
        <v>5126.2</v>
      </c>
      <c r="D12" s="11">
        <f t="shared" si="0"/>
        <v>4039.8999999999996</v>
      </c>
      <c r="E12" s="19">
        <f t="shared" si="1"/>
        <v>371.89542483660125</v>
      </c>
      <c r="F12" s="20">
        <f>SUM(F6:F11)</f>
        <v>100</v>
      </c>
      <c r="G12" s="40"/>
      <c r="H12" s="40"/>
      <c r="I12" s="40"/>
      <c r="J12" s="40"/>
    </row>
    <row r="13" spans="1:10" ht="25.5" customHeight="1" x14ac:dyDescent="0.25">
      <c r="A13" s="7" t="s">
        <v>15</v>
      </c>
      <c r="B13" s="5"/>
      <c r="C13" s="5"/>
      <c r="D13" s="13"/>
      <c r="E13" s="15"/>
      <c r="F13" s="14"/>
      <c r="G13" s="40"/>
      <c r="H13" s="40"/>
      <c r="I13" s="40"/>
      <c r="J13" s="40"/>
    </row>
    <row r="14" spans="1:10" x14ac:dyDescent="0.25">
      <c r="A14" s="2" t="s">
        <v>16</v>
      </c>
      <c r="B14" s="41">
        <v>253.8</v>
      </c>
      <c r="C14" s="41">
        <v>1317.1</v>
      </c>
      <c r="D14" s="10">
        <f t="shared" ref="D14:D22" si="2">(C14-B14)</f>
        <v>1063.3</v>
      </c>
      <c r="E14" s="18">
        <f t="shared" ref="E14:E22" si="3">(C14-B14)/B14*100</f>
        <v>418.95193065405829</v>
      </c>
      <c r="F14" s="18">
        <f>(C14/C22)*100</f>
        <v>19.956060606060603</v>
      </c>
      <c r="G14" s="40"/>
      <c r="H14" s="40"/>
      <c r="I14" s="40"/>
      <c r="J14" s="40"/>
    </row>
    <row r="15" spans="1:10" x14ac:dyDescent="0.25">
      <c r="A15" s="2" t="s">
        <v>17</v>
      </c>
      <c r="B15" s="41">
        <v>1761.8</v>
      </c>
      <c r="C15" s="41">
        <v>2595</v>
      </c>
      <c r="D15" s="10">
        <f t="shared" si="2"/>
        <v>833.2</v>
      </c>
      <c r="E15" s="18">
        <f t="shared" si="3"/>
        <v>47.292541718696789</v>
      </c>
      <c r="F15" s="18">
        <f>(C15/C22)*100</f>
        <v>39.31818181818182</v>
      </c>
      <c r="G15" s="40"/>
      <c r="H15" s="40"/>
      <c r="I15" s="40"/>
      <c r="J15" s="40"/>
    </row>
    <row r="16" spans="1:10" x14ac:dyDescent="0.25">
      <c r="A16" s="2" t="s">
        <v>18</v>
      </c>
      <c r="B16" s="41">
        <v>232.5</v>
      </c>
      <c r="C16" s="41">
        <v>482.1</v>
      </c>
      <c r="D16" s="10">
        <f t="shared" si="2"/>
        <v>249.60000000000002</v>
      </c>
      <c r="E16" s="18">
        <f t="shared" si="3"/>
        <v>107.35483870967744</v>
      </c>
      <c r="F16" s="18">
        <f>(C16/C22)*100</f>
        <v>7.3045454545454556</v>
      </c>
      <c r="G16" s="40"/>
      <c r="H16" s="40"/>
      <c r="I16" s="40"/>
      <c r="J16" s="40"/>
    </row>
    <row r="17" spans="1:10" x14ac:dyDescent="0.25">
      <c r="A17" s="2" t="s">
        <v>19</v>
      </c>
      <c r="B17" s="41">
        <v>340.7</v>
      </c>
      <c r="C17" s="41">
        <v>544.20000000000005</v>
      </c>
      <c r="D17" s="10">
        <f t="shared" si="2"/>
        <v>203.50000000000006</v>
      </c>
      <c r="E17" s="18">
        <f t="shared" si="3"/>
        <v>59.729967713530982</v>
      </c>
      <c r="F17" s="18">
        <f>(C17/C22)*100</f>
        <v>8.245454545454546</v>
      </c>
      <c r="G17" s="40"/>
      <c r="H17" s="40"/>
      <c r="I17" s="40"/>
      <c r="J17" s="40"/>
    </row>
    <row r="18" spans="1:10" x14ac:dyDescent="0.25">
      <c r="A18" s="2" t="s">
        <v>20</v>
      </c>
      <c r="B18" s="41">
        <v>25.3</v>
      </c>
      <c r="C18" s="41">
        <v>163.9</v>
      </c>
      <c r="D18" s="10">
        <f t="shared" si="2"/>
        <v>138.6</v>
      </c>
      <c r="E18" s="18">
        <f t="shared" si="3"/>
        <v>547.82608695652164</v>
      </c>
      <c r="F18" s="18">
        <f>(C18/C22)*100</f>
        <v>2.4833333333333334</v>
      </c>
      <c r="G18" s="40"/>
      <c r="H18" s="40"/>
      <c r="I18" s="40"/>
      <c r="J18" s="40"/>
    </row>
    <row r="19" spans="1:10" x14ac:dyDescent="0.25">
      <c r="A19" s="2" t="s">
        <v>21</v>
      </c>
      <c r="B19" s="41">
        <v>26.9</v>
      </c>
      <c r="C19" s="41">
        <v>88</v>
      </c>
      <c r="D19" s="10">
        <f t="shared" si="2"/>
        <v>61.1</v>
      </c>
      <c r="E19" s="18">
        <f t="shared" si="3"/>
        <v>227.13754646840152</v>
      </c>
      <c r="F19" s="18">
        <f>(C19/C22)*100</f>
        <v>1.3333333333333335</v>
      </c>
      <c r="G19" s="40"/>
      <c r="H19" s="40"/>
      <c r="I19" s="40"/>
      <c r="J19" s="40"/>
    </row>
    <row r="20" spans="1:10" x14ac:dyDescent="0.25">
      <c r="A20" s="2" t="s">
        <v>26</v>
      </c>
      <c r="B20" s="41">
        <v>69.5</v>
      </c>
      <c r="C20" s="41">
        <v>68.2</v>
      </c>
      <c r="D20" s="10">
        <f t="shared" si="2"/>
        <v>-1.2999999999999972</v>
      </c>
      <c r="E20" s="18">
        <f t="shared" si="3"/>
        <v>-1.8705035971222983</v>
      </c>
      <c r="F20" s="18">
        <f>(C20/C22)*100</f>
        <v>1.0333333333333332</v>
      </c>
      <c r="G20" s="40"/>
      <c r="H20" s="40"/>
      <c r="I20" s="40"/>
      <c r="J20" s="40"/>
    </row>
    <row r="21" spans="1:10" x14ac:dyDescent="0.25">
      <c r="A21" s="2" t="s">
        <v>38</v>
      </c>
      <c r="B21" s="41">
        <v>505.2</v>
      </c>
      <c r="C21" s="41">
        <v>1341.5</v>
      </c>
      <c r="D21" s="10">
        <f t="shared" si="2"/>
        <v>836.3</v>
      </c>
      <c r="E21" s="18">
        <f t="shared" si="3"/>
        <v>165.53840063341249</v>
      </c>
      <c r="F21" s="18">
        <f>(C21/C22)*100</f>
        <v>20.325757575757574</v>
      </c>
      <c r="G21" s="40"/>
      <c r="H21" s="40"/>
      <c r="I21" s="40"/>
      <c r="J21" s="40"/>
    </row>
    <row r="22" spans="1:10" x14ac:dyDescent="0.25">
      <c r="A22" s="7" t="s">
        <v>22</v>
      </c>
      <c r="B22" s="42">
        <v>3215.7</v>
      </c>
      <c r="C22" s="42">
        <v>6600</v>
      </c>
      <c r="D22" s="11">
        <f t="shared" si="2"/>
        <v>3384.3</v>
      </c>
      <c r="E22" s="19">
        <f t="shared" si="3"/>
        <v>105.24302640171659</v>
      </c>
      <c r="F22" s="20">
        <f>SUM(F14:F21)</f>
        <v>100</v>
      </c>
      <c r="G22" s="40"/>
      <c r="H22" s="40"/>
      <c r="I22" s="40"/>
      <c r="J22" s="40"/>
    </row>
    <row r="23" spans="1:10" ht="25.5" customHeight="1" x14ac:dyDescent="0.25">
      <c r="A23" s="7" t="s">
        <v>25</v>
      </c>
      <c r="B23" s="5"/>
      <c r="C23" s="5"/>
      <c r="D23" s="13"/>
      <c r="E23" s="15"/>
      <c r="F23" s="14"/>
      <c r="G23" s="40"/>
      <c r="H23" s="40"/>
      <c r="I23" s="40"/>
      <c r="J23" s="40"/>
    </row>
    <row r="24" spans="1:10" x14ac:dyDescent="0.25">
      <c r="A24" s="1" t="s">
        <v>23</v>
      </c>
      <c r="B24" s="11">
        <v>-2129.4</v>
      </c>
      <c r="C24" s="11">
        <v>-1473.8</v>
      </c>
      <c r="D24" s="10">
        <f t="shared" ref="D24" si="4">(C24-B24)</f>
        <v>655.60000000000014</v>
      </c>
      <c r="E24" s="18">
        <f t="shared" ref="E24" si="5">(C24-B24)/B24*100</f>
        <v>-30.788015403400028</v>
      </c>
      <c r="F24" s="17" t="s">
        <v>31</v>
      </c>
      <c r="G24" s="40"/>
      <c r="H24" s="40"/>
      <c r="I24" s="40"/>
      <c r="J24" s="40"/>
    </row>
    <row r="25" spans="1:10" x14ac:dyDescent="0.25">
      <c r="A25" s="1" t="s">
        <v>39</v>
      </c>
      <c r="B25" s="46">
        <f>(B24/B12)*100</f>
        <v>-196.02319801159902</v>
      </c>
      <c r="C25" s="46">
        <f>(C24/C12)*100</f>
        <v>-28.750341383480944</v>
      </c>
      <c r="D25" s="11">
        <f t="shared" ref="D25:D31" si="6">(C25-B25)</f>
        <v>167.27285662811806</v>
      </c>
      <c r="E25" s="17" t="s">
        <v>31</v>
      </c>
      <c r="F25" s="17" t="s">
        <v>31</v>
      </c>
      <c r="G25" s="40"/>
      <c r="H25" s="40"/>
      <c r="I25" s="40"/>
      <c r="J25" s="40"/>
    </row>
    <row r="26" spans="1:10" x14ac:dyDescent="0.25">
      <c r="A26" s="21" t="s">
        <v>40</v>
      </c>
      <c r="B26" s="45">
        <v>-409.2</v>
      </c>
      <c r="C26" s="45">
        <v>674.1</v>
      </c>
      <c r="D26" s="10">
        <f t="shared" si="6"/>
        <v>1083.3</v>
      </c>
      <c r="E26" s="18">
        <f t="shared" ref="E26:E30" si="7">(C26-B26)/B26*100</f>
        <v>-264.73607038123168</v>
      </c>
      <c r="F26" s="16" t="s">
        <v>31</v>
      </c>
      <c r="G26" s="40"/>
      <c r="H26" s="40"/>
      <c r="I26" s="40"/>
      <c r="J26" s="40"/>
    </row>
    <row r="27" spans="1:10" x14ac:dyDescent="0.25">
      <c r="A27" s="22" t="s">
        <v>24</v>
      </c>
      <c r="B27" s="11">
        <v>-2538.6</v>
      </c>
      <c r="C27" s="11">
        <v>-799.7</v>
      </c>
      <c r="D27" s="10">
        <f t="shared" si="6"/>
        <v>1738.8999999999999</v>
      </c>
      <c r="E27" s="18">
        <f t="shared" si="7"/>
        <v>-68.498384936579214</v>
      </c>
      <c r="F27" s="17" t="s">
        <v>31</v>
      </c>
      <c r="G27" s="40"/>
      <c r="H27" s="40"/>
      <c r="I27" s="40"/>
      <c r="J27" s="40"/>
    </row>
    <row r="28" spans="1:10" x14ac:dyDescent="0.25">
      <c r="A28" s="21" t="s">
        <v>33</v>
      </c>
      <c r="B28" s="10">
        <v>441.5</v>
      </c>
      <c r="C28" s="10">
        <v>25.9</v>
      </c>
      <c r="D28" s="10">
        <f t="shared" si="6"/>
        <v>-415.6</v>
      </c>
      <c r="E28" s="18">
        <f t="shared" si="7"/>
        <v>-94.133635334088339</v>
      </c>
      <c r="F28" s="16" t="s">
        <v>31</v>
      </c>
      <c r="G28" s="40"/>
      <c r="H28" s="40"/>
      <c r="I28" s="40"/>
      <c r="J28" s="40"/>
    </row>
    <row r="29" spans="1:10" x14ac:dyDescent="0.25">
      <c r="A29" s="21" t="s">
        <v>34</v>
      </c>
      <c r="B29" s="10">
        <v>0</v>
      </c>
      <c r="C29" s="10">
        <v>0</v>
      </c>
      <c r="D29" s="10">
        <f t="shared" si="6"/>
        <v>0</v>
      </c>
      <c r="E29" s="18">
        <v>0</v>
      </c>
      <c r="F29" s="16" t="s">
        <v>31</v>
      </c>
      <c r="G29" s="40"/>
      <c r="H29" s="40"/>
      <c r="I29" s="40"/>
      <c r="J29" s="40"/>
    </row>
    <row r="30" spans="1:10" x14ac:dyDescent="0.25">
      <c r="A30" s="1" t="s">
        <v>0</v>
      </c>
      <c r="B30" s="11">
        <v>-2097.1</v>
      </c>
      <c r="C30" s="11">
        <v>-773.8</v>
      </c>
      <c r="D30" s="10">
        <f t="shared" si="6"/>
        <v>1323.3</v>
      </c>
      <c r="E30" s="18">
        <f t="shared" si="7"/>
        <v>-63.101425778455969</v>
      </c>
      <c r="F30" s="17" t="s">
        <v>31</v>
      </c>
      <c r="G30" s="40"/>
      <c r="H30" s="40"/>
      <c r="I30" s="40"/>
      <c r="J30" s="40"/>
    </row>
    <row r="31" spans="1:10" x14ac:dyDescent="0.25">
      <c r="A31" s="7" t="s">
        <v>41</v>
      </c>
      <c r="B31" s="12">
        <f>(B30/B12)*100</f>
        <v>-193.0498020804566</v>
      </c>
      <c r="C31" s="12">
        <f>(C30/C12)*100</f>
        <v>-15.095002145839024</v>
      </c>
      <c r="D31" s="11">
        <f t="shared" si="6"/>
        <v>177.95479993461757</v>
      </c>
      <c r="E31" s="17" t="s">
        <v>31</v>
      </c>
      <c r="F31" s="17" t="s">
        <v>31</v>
      </c>
      <c r="G31" s="40"/>
      <c r="H31" s="40"/>
      <c r="I31" s="40"/>
      <c r="J31" s="40"/>
    </row>
    <row r="32" spans="1:10" ht="25.5" customHeight="1" x14ac:dyDescent="0.25">
      <c r="A32" s="58" t="s">
        <v>4</v>
      </c>
      <c r="B32" s="58"/>
      <c r="C32" s="58"/>
      <c r="D32" s="58"/>
      <c r="E32" s="58"/>
      <c r="F32" s="58"/>
    </row>
    <row r="33" spans="1:6" ht="63.75" customHeight="1" x14ac:dyDescent="0.25">
      <c r="A33" s="54" t="s">
        <v>28</v>
      </c>
      <c r="B33" s="54"/>
      <c r="C33" s="54"/>
      <c r="D33" s="54"/>
      <c r="E33" s="54"/>
      <c r="F33" s="54"/>
    </row>
    <row r="34" spans="1:6" ht="51" customHeight="1" x14ac:dyDescent="0.25">
      <c r="A34" s="54" t="s">
        <v>30</v>
      </c>
      <c r="B34" s="54"/>
      <c r="C34" s="54"/>
      <c r="D34" s="54"/>
      <c r="E34" s="54"/>
      <c r="F34" s="54"/>
    </row>
    <row r="35" spans="1:6" ht="89.25" customHeight="1" x14ac:dyDescent="0.25">
      <c r="A35" s="59" t="s">
        <v>48</v>
      </c>
      <c r="B35" s="59"/>
      <c r="C35" s="59"/>
      <c r="D35" s="59"/>
      <c r="E35" s="59"/>
      <c r="F35" s="59"/>
    </row>
    <row r="36" spans="1:6" ht="51" customHeight="1" x14ac:dyDescent="0.25">
      <c r="A36" s="59" t="s">
        <v>42</v>
      </c>
      <c r="B36" s="59"/>
      <c r="C36" s="59"/>
      <c r="D36" s="59"/>
      <c r="E36" s="59"/>
      <c r="F36" s="59"/>
    </row>
    <row r="37" spans="1:6" ht="25.5" customHeight="1" x14ac:dyDescent="0.25">
      <c r="A37" s="59" t="s">
        <v>43</v>
      </c>
      <c r="B37" s="59"/>
      <c r="C37" s="59"/>
      <c r="D37" s="59"/>
      <c r="E37" s="59"/>
      <c r="F37" s="59"/>
    </row>
    <row r="38" spans="1:6" ht="51" customHeight="1" x14ac:dyDescent="0.25">
      <c r="A38" s="59" t="s">
        <v>44</v>
      </c>
      <c r="B38" s="60"/>
      <c r="C38" s="60"/>
      <c r="D38" s="60"/>
      <c r="E38" s="60"/>
      <c r="F38" s="60"/>
    </row>
    <row r="39" spans="1:6" ht="38.25" customHeight="1" x14ac:dyDescent="0.25">
      <c r="A39" s="59" t="s">
        <v>45</v>
      </c>
      <c r="B39" s="59"/>
      <c r="C39" s="59"/>
      <c r="D39" s="59"/>
      <c r="E39" s="59"/>
      <c r="F39" s="59"/>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Solomon, Todd (OST)</cp:lastModifiedBy>
  <cp:lastPrinted>2021-09-03T15:52:43Z</cp:lastPrinted>
  <dcterms:created xsi:type="dcterms:W3CDTF">2012-05-10T15:47:12Z</dcterms:created>
  <dcterms:modified xsi:type="dcterms:W3CDTF">2021-09-14T19:51:58Z</dcterms:modified>
</cp:coreProperties>
</file>