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TCR Release Content\2021\08 August Data (Oct-Nov release)\"/>
    </mc:Choice>
  </mc:AlternateContent>
  <xr:revisionPtr revIDLastSave="0" documentId="8_{B92CBB46-2E87-4FC7-8864-878CEBBA57EE}" xr6:coauthVersionLast="45" xr6:coauthVersionMax="45" xr10:uidLastSave="{00000000-0000-0000-0000-000000000000}"/>
  <bookViews>
    <workbookView xWindow="-108" yWindow="-108" windowWidth="30936" windowHeight="1704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9" i="2" l="1"/>
  <c r="L39" i="2"/>
  <c r="K39" i="2"/>
  <c r="J39" i="2"/>
  <c r="I39" i="2"/>
  <c r="H39" i="2"/>
  <c r="G39" i="2"/>
  <c r="F39" i="2"/>
  <c r="E39" i="2"/>
  <c r="D39" i="2"/>
  <c r="C39" i="2"/>
  <c r="M38" i="2"/>
  <c r="L38" i="2"/>
  <c r="K38" i="2"/>
  <c r="J38" i="2"/>
  <c r="I38" i="2"/>
  <c r="H38" i="2"/>
  <c r="G38" i="2"/>
  <c r="F38" i="2"/>
  <c r="E38" i="2"/>
  <c r="D38" i="2"/>
  <c r="C38" i="2"/>
  <c r="M37" i="2"/>
  <c r="L37" i="2"/>
  <c r="K37" i="2"/>
  <c r="J37" i="2"/>
  <c r="I37" i="2"/>
  <c r="H37" i="2"/>
  <c r="G37" i="2"/>
  <c r="F37" i="2"/>
  <c r="E37" i="2"/>
  <c r="D37" i="2"/>
  <c r="C37" i="2"/>
  <c r="M39" i="1"/>
  <c r="L39" i="1"/>
  <c r="K39" i="1"/>
  <c r="J39" i="1"/>
  <c r="I39" i="1"/>
  <c r="H39" i="1"/>
  <c r="G39" i="1"/>
  <c r="F39" i="1"/>
  <c r="E39" i="1"/>
  <c r="D39" i="1"/>
  <c r="C39" i="1"/>
  <c r="M38" i="1"/>
  <c r="L38" i="1"/>
  <c r="K38" i="1"/>
  <c r="J38" i="1"/>
  <c r="I38" i="1"/>
  <c r="H38" i="1"/>
  <c r="G38" i="1"/>
  <c r="F38" i="1"/>
  <c r="E38" i="1"/>
  <c r="D38" i="1"/>
  <c r="C38" i="1"/>
  <c r="M37" i="1"/>
  <c r="L37" i="1"/>
  <c r="K37" i="1"/>
  <c r="J37" i="1"/>
  <c r="I37" i="1"/>
  <c r="H37" i="1"/>
  <c r="G37" i="1"/>
  <c r="F37" i="1"/>
  <c r="E37" i="1"/>
  <c r="D37" i="1"/>
  <c r="C37" i="1"/>
  <c r="M38" i="3"/>
  <c r="L38" i="3"/>
  <c r="L39" i="3" s="1"/>
  <c r="K38" i="3"/>
  <c r="J38" i="3"/>
  <c r="I38" i="3"/>
  <c r="H38" i="3"/>
  <c r="H39" i="3" s="1"/>
  <c r="G38" i="3"/>
  <c r="F38" i="3"/>
  <c r="E38" i="3"/>
  <c r="D38" i="3"/>
  <c r="D39" i="3" s="1"/>
  <c r="C38" i="3"/>
  <c r="M37" i="3"/>
  <c r="M42" i="3" s="1"/>
  <c r="L37" i="3"/>
  <c r="L42" i="3" s="1"/>
  <c r="K37" i="3"/>
  <c r="K40" i="3" s="1"/>
  <c r="J37" i="3"/>
  <c r="I37" i="3"/>
  <c r="I42" i="3" s="1"/>
  <c r="H37" i="3"/>
  <c r="H42" i="3" s="1"/>
  <c r="G37" i="3"/>
  <c r="G40" i="3" s="1"/>
  <c r="F37" i="3"/>
  <c r="E37" i="3"/>
  <c r="E42" i="3" s="1"/>
  <c r="D37" i="3"/>
  <c r="D42" i="3" s="1"/>
  <c r="C37" i="3"/>
  <c r="C40" i="3" s="1"/>
  <c r="C36" i="2"/>
  <c r="C36" i="1"/>
  <c r="I39" i="3" l="1"/>
  <c r="C39" i="3"/>
  <c r="G39" i="3"/>
  <c r="K39" i="3"/>
  <c r="M39" i="3"/>
  <c r="E39" i="3"/>
  <c r="D40" i="3"/>
  <c r="H40" i="3"/>
  <c r="L40" i="3"/>
  <c r="K42" i="3"/>
  <c r="F39" i="3"/>
  <c r="J39" i="3"/>
  <c r="E40" i="3"/>
  <c r="I40" i="3"/>
  <c r="M40" i="3"/>
  <c r="J42" i="3"/>
  <c r="F42" i="3"/>
  <c r="G42" i="3"/>
  <c r="F40" i="3"/>
  <c r="J40" i="3"/>
  <c r="C42" i="3"/>
  <c r="M36" i="3" l="1"/>
  <c r="M41" i="3" s="1"/>
  <c r="L36" i="3"/>
  <c r="L41" i="3" s="1"/>
  <c r="K36" i="3"/>
  <c r="K41" i="3" s="1"/>
  <c r="J36" i="3"/>
  <c r="J41" i="3" s="1"/>
  <c r="I36" i="3"/>
  <c r="I41" i="3" s="1"/>
  <c r="H36" i="3"/>
  <c r="H41" i="3" s="1"/>
  <c r="G36" i="3"/>
  <c r="G41" i="3" s="1"/>
  <c r="F36" i="3"/>
  <c r="F41" i="3" s="1"/>
  <c r="E36" i="3"/>
  <c r="E41" i="3" s="1"/>
  <c r="D36" i="3"/>
  <c r="D41" i="3" s="1"/>
  <c r="C35" i="2"/>
  <c r="C35" i="1"/>
  <c r="C36" i="3" l="1"/>
  <c r="C41" i="3" s="1"/>
  <c r="L35" i="3"/>
  <c r="K35" i="3"/>
  <c r="J35" i="3"/>
  <c r="I35" i="3"/>
  <c r="H35" i="3"/>
  <c r="G35" i="3"/>
  <c r="F35" i="3"/>
  <c r="E35" i="3"/>
  <c r="D35" i="3"/>
  <c r="C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</calcChain>
</file>

<file path=xl/sharedStrings.xml><?xml version="1.0" encoding="utf-8"?>
<sst xmlns="http://schemas.openxmlformats.org/spreadsheetml/2006/main" count="156" uniqueCount="49">
  <si>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</si>
  <si>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</si>
  <si>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</si>
  <si>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</si>
  <si>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</si>
  <si>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</si>
  <si>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</si>
  <si>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</si>
  <si>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</si>
  <si>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</si>
  <si>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</si>
  <si>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</si>
  <si>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</si>
  <si>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</si>
  <si>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</si>
  <si>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</si>
  <si>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</si>
  <si>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</si>
  <si>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 xml:space="preserve">Source: Bureau of Transportation Statisics, Airline On-Time Data 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</si>
  <si>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</si>
  <si>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</si>
  <si>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</si>
  <si>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</si>
  <si>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</si>
  <si>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</si>
  <si>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</si>
  <si>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</si>
  <si>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</si>
  <si>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</si>
  <si>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</si>
  <si>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</si>
  <si>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</si>
  <si>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</si>
  <si>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</si>
  <si>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</si>
  <si>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</si>
  <si>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</si>
  <si>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</si>
  <si>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</si>
  <si>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</si>
  <si>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</si>
  <si>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August 2021</t>
  </si>
  <si>
    <t>August 2021 canceled*</t>
  </si>
  <si>
    <t>Scheduled Marketing Network Domestic Flights January 2019 thru August 2021</t>
  </si>
  <si>
    <t>Canceled Marketing Network Domestic Flights January 2019 thru August 2021</t>
  </si>
  <si>
    <t>Percent operated compared to August 2019 (same month, pre-pandemic)</t>
  </si>
  <si>
    <t>Operated Marketing Network Domestic Flights January 2019 thru August 2021</t>
  </si>
  <si>
    <t>Year-over-year percent chg</t>
  </si>
  <si>
    <t>Month-over-month percent chg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</si>
</sst>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66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0" fontId="16" fillId="0" borderId="10" xfId="0" applyFont="1" applyBorder="1"/>
    <xf numFmtId="0" fontId="16" fillId="0" borderId="12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16" fillId="0" borderId="0" xfId="0" applyFont="1" applyFill="1" applyBorder="1" applyAlignment="1">
      <alignment wrapText="1"/>
    </xf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42" applyNumberFormat="1" applyFont="1"/>
    <xf numFmtId="0" fontId="0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3" fontId="0" fillId="0" borderId="10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0" fontId="16" fillId="0" borderId="12" xfId="0" applyFont="1" applyFill="1" applyBorder="1" applyAlignment="1">
      <alignment wrapText="1"/>
    </xf>
    <xf numFmtId="3" fontId="16" fillId="0" borderId="12" xfId="0" applyNumberFormat="1" applyFont="1" applyBorder="1" applyAlignment="1">
      <alignment horizontal="right" wrapText="1"/>
    </xf>
    <xf numFmtId="164" fontId="16" fillId="0" borderId="12" xfId="42" applyNumberFormat="1" applyFont="1" applyBorder="1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3" fontId="16" fillId="0" borderId="10" xfId="0" applyNumberFormat="1" applyFont="1" applyBorder="1" applyAlignment="1">
      <alignment horizontal="right" wrapText="1"/>
    </xf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0" fillId="0" borderId="0" xfId="0" applyFont="1" applyBorder="1"/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10" xfId="0" applyFill="1" applyBorder="1"/>
    <xf numFmtId="0" fontId="0" fillId="0" borderId="0" xfId="0"/>
    <xf numFmtId="9" fontId="0" fillId="0" borderId="0" xfId="42" applyFont="1" applyBorder="1"/>
    <xf numFmtId="0" fontId="0" fillId="0" borderId="0" xfId="0"/>
    <xf numFmtId="0" fontId="0" fillId="0" borderId="0" xfId="0" applyBorder="1" applyAlignment="1">
      <alignment wrapText="1"/>
    </xf>
    <xf numFmtId="49" fontId="16" fillId="0" borderId="0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64" fontId="16" fillId="0" borderId="0" xfId="42" applyNumberFormat="1" applyFont="1" applyBorder="1"/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workbookViewId="0">
      <selection sqref="A1:M1"/>
    </sheetView>
  </sheetViews>
  <sheetFormatPr defaultColWidth="9.109375" defaultRowHeight="14.4" x14ac:dyDescent="0.3"/>
  <cols>
    <col min="1" max="1" width="11.6640625" style="5" customWidth="1"/>
    <col min="2" max="2" width="18.88671875" style="5" customWidth="1"/>
    <col min="3" max="3" width="16.33203125" style="5" customWidth="1"/>
    <col min="4" max="4" width="10.109375" style="5" bestFit="1" customWidth="1"/>
    <col min="5" max="5" width="9.109375" style="5"/>
    <col min="6" max="6" width="11.5546875" style="5" customWidth="1"/>
    <col min="7" max="8" width="9.109375" style="5"/>
    <col min="9" max="9" width="10.6640625" style="5" customWidth="1"/>
    <col min="10" max="10" width="9.109375" style="5"/>
    <col min="11" max="11" width="10.109375" style="5" customWidth="1"/>
    <col min="12" max="16384" width="9.109375" style="5"/>
  </cols>
  <sheetData>
    <row r="1" spans="1:13" x14ac:dyDescent="0.3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x14ac:dyDescent="0.3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x14ac:dyDescent="0.3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3">
      <c r="A4" s="58" t="s">
        <v>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45" customHeight="1" x14ac:dyDescent="0.3">
      <c r="A5" s="2"/>
      <c r="B5" s="2"/>
      <c r="C5" s="3" t="s">
        <v>30</v>
      </c>
      <c r="D5" s="3" t="s">
        <v>19</v>
      </c>
      <c r="E5" s="3" t="s">
        <v>12</v>
      </c>
      <c r="F5" s="3" t="s">
        <v>20</v>
      </c>
      <c r="G5" s="3" t="s">
        <v>21</v>
      </c>
      <c r="H5" s="3" t="s">
        <v>13</v>
      </c>
      <c r="I5" s="3" t="s">
        <v>39</v>
      </c>
      <c r="J5" s="3" t="s">
        <v>14</v>
      </c>
      <c r="K5" s="3" t="s">
        <v>15</v>
      </c>
      <c r="L5" s="3" t="s">
        <v>16</v>
      </c>
      <c r="M5" s="3" t="s">
        <v>23</v>
      </c>
    </row>
    <row r="6" spans="1:13" x14ac:dyDescent="0.3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9" x14ac:dyDescent="0.3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</row>
    <row r="18" spans="1:19" x14ac:dyDescent="0.3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</row>
    <row r="19" spans="1:19" x14ac:dyDescent="0.3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</row>
    <row r="20" spans="1:19" x14ac:dyDescent="0.3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</row>
    <row r="21" spans="1:19" x14ac:dyDescent="0.3">
      <c r="A21" s="13"/>
      <c r="B21" s="13" t="s">
        <v>17</v>
      </c>
      <c r="C21" s="10">
        <v>194390</v>
      </c>
      <c r="D21" s="10">
        <v>9940</v>
      </c>
      <c r="E21" s="10">
        <v>958</v>
      </c>
      <c r="F21" s="10">
        <v>59604</v>
      </c>
      <c r="G21" s="10">
        <v>36717</v>
      </c>
      <c r="H21" s="10">
        <v>1432</v>
      </c>
      <c r="I21" s="10">
        <v>1358</v>
      </c>
      <c r="J21" s="10">
        <v>4422</v>
      </c>
      <c r="K21" s="10">
        <v>45655</v>
      </c>
      <c r="L21" s="10">
        <v>4444</v>
      </c>
      <c r="M21" s="10">
        <v>29860</v>
      </c>
    </row>
    <row r="22" spans="1:19" s="12" customFormat="1" x14ac:dyDescent="0.3">
      <c r="A22" s="13"/>
      <c r="B22" s="13" t="s">
        <v>4</v>
      </c>
      <c r="C22" s="21">
        <v>180151</v>
      </c>
      <c r="D22" s="21">
        <v>9968</v>
      </c>
      <c r="E22" s="21">
        <v>4477</v>
      </c>
      <c r="F22" s="21">
        <v>53495</v>
      </c>
      <c r="G22" s="21">
        <v>30824</v>
      </c>
      <c r="H22" s="21">
        <v>2858</v>
      </c>
      <c r="I22" s="21">
        <v>1527</v>
      </c>
      <c r="J22" s="21">
        <v>2550</v>
      </c>
      <c r="K22" s="21">
        <v>42650</v>
      </c>
      <c r="L22" s="21">
        <v>1410</v>
      </c>
      <c r="M22" s="21">
        <v>30392</v>
      </c>
    </row>
    <row r="23" spans="1:19" s="11" customFormat="1" x14ac:dyDescent="0.3">
      <c r="A23" s="13"/>
      <c r="B23" s="13" t="s">
        <v>29</v>
      </c>
      <c r="C23" s="21">
        <v>236234</v>
      </c>
      <c r="D23" s="21">
        <v>15662</v>
      </c>
      <c r="E23" s="21">
        <v>8885</v>
      </c>
      <c r="F23" s="21">
        <v>62388</v>
      </c>
      <c r="G23" s="21">
        <v>38696</v>
      </c>
      <c r="H23" s="21">
        <v>4749</v>
      </c>
      <c r="I23" s="21">
        <v>1947</v>
      </c>
      <c r="J23" s="21">
        <v>5327</v>
      </c>
      <c r="K23" s="21">
        <v>63656</v>
      </c>
      <c r="L23" s="21">
        <v>4395</v>
      </c>
      <c r="M23" s="21">
        <v>30529</v>
      </c>
      <c r="N23" s="13"/>
    </row>
    <row r="24" spans="1:19" s="17" customFormat="1" x14ac:dyDescent="0.3">
      <c r="A24" s="13"/>
      <c r="B24" s="13" t="s">
        <v>33</v>
      </c>
      <c r="C24" s="21">
        <v>367933</v>
      </c>
      <c r="D24" s="21">
        <v>19524</v>
      </c>
      <c r="E24" s="21">
        <v>10265</v>
      </c>
      <c r="F24" s="21">
        <v>100269</v>
      </c>
      <c r="G24" s="21">
        <v>67766</v>
      </c>
      <c r="H24" s="21">
        <v>7295</v>
      </c>
      <c r="I24" s="21">
        <v>3161</v>
      </c>
      <c r="J24" s="21">
        <v>10206</v>
      </c>
      <c r="K24" s="21">
        <v>82164</v>
      </c>
      <c r="L24" s="21">
        <v>15985</v>
      </c>
      <c r="M24" s="21">
        <v>51298</v>
      </c>
      <c r="Q24" s="15"/>
      <c r="S24" s="15"/>
    </row>
    <row r="25" spans="1:19" s="24" customFormat="1" x14ac:dyDescent="0.3">
      <c r="A25" s="13"/>
      <c r="B25" s="13" t="s">
        <v>7</v>
      </c>
      <c r="C25" s="21">
        <v>394143</v>
      </c>
      <c r="D25" s="21">
        <v>23051</v>
      </c>
      <c r="E25" s="21">
        <v>8362</v>
      </c>
      <c r="F25" s="21">
        <v>100246</v>
      </c>
      <c r="G25" s="21">
        <v>86926</v>
      </c>
      <c r="H25" s="21">
        <v>7068</v>
      </c>
      <c r="I25" s="21">
        <v>2679</v>
      </c>
      <c r="J25" s="21">
        <v>7640</v>
      </c>
      <c r="K25" s="21">
        <v>83791</v>
      </c>
      <c r="L25" s="21">
        <v>11515</v>
      </c>
      <c r="M25" s="21">
        <v>62865</v>
      </c>
      <c r="Q25" s="15"/>
      <c r="S25" s="15"/>
    </row>
    <row r="26" spans="1:19" s="25" customFormat="1" x14ac:dyDescent="0.3">
      <c r="A26" s="13"/>
      <c r="B26" s="13" t="s">
        <v>34</v>
      </c>
      <c r="C26" s="21">
        <v>342771</v>
      </c>
      <c r="D26" s="21">
        <v>21580</v>
      </c>
      <c r="E26" s="21">
        <v>4837</v>
      </c>
      <c r="F26" s="21">
        <v>88952</v>
      </c>
      <c r="G26" s="21">
        <v>82294</v>
      </c>
      <c r="H26" s="21">
        <v>6726</v>
      </c>
      <c r="I26" s="21">
        <v>1812</v>
      </c>
      <c r="J26" s="21">
        <v>6320</v>
      </c>
      <c r="K26" s="21">
        <v>62996</v>
      </c>
      <c r="L26" s="21">
        <v>7460</v>
      </c>
      <c r="M26" s="21">
        <v>59794</v>
      </c>
      <c r="Q26" s="15"/>
      <c r="S26" s="15"/>
    </row>
    <row r="27" spans="1:19" s="27" customFormat="1" x14ac:dyDescent="0.3">
      <c r="A27" s="13"/>
      <c r="B27" s="13" t="s">
        <v>35</v>
      </c>
      <c r="C27" s="21">
        <v>372544</v>
      </c>
      <c r="D27" s="21">
        <v>23599</v>
      </c>
      <c r="E27" s="21">
        <v>7081</v>
      </c>
      <c r="F27" s="21">
        <v>92727</v>
      </c>
      <c r="G27" s="21">
        <v>88521</v>
      </c>
      <c r="H27" s="21">
        <v>7897</v>
      </c>
      <c r="I27" s="21">
        <v>2476</v>
      </c>
      <c r="J27" s="21">
        <v>8794</v>
      </c>
      <c r="K27" s="21">
        <v>63892</v>
      </c>
      <c r="L27" s="21">
        <v>9115</v>
      </c>
      <c r="M27" s="21">
        <v>68442</v>
      </c>
      <c r="Q27" s="15"/>
      <c r="S27" s="15"/>
    </row>
    <row r="28" spans="1:19" s="30" customFormat="1" x14ac:dyDescent="0.3">
      <c r="A28" s="13"/>
      <c r="B28" s="13" t="s">
        <v>36</v>
      </c>
      <c r="C28" s="21">
        <v>387481</v>
      </c>
      <c r="D28" s="21">
        <v>23703</v>
      </c>
      <c r="E28" s="21">
        <v>6878</v>
      </c>
      <c r="F28" s="21">
        <v>93402</v>
      </c>
      <c r="G28" s="21">
        <v>91070</v>
      </c>
      <c r="H28" s="21">
        <v>7412</v>
      </c>
      <c r="I28" s="21">
        <v>3136</v>
      </c>
      <c r="J28" s="21">
        <v>10659</v>
      </c>
      <c r="K28" s="21">
        <v>69784</v>
      </c>
      <c r="L28" s="21">
        <v>12271</v>
      </c>
      <c r="M28" s="21">
        <v>69166</v>
      </c>
      <c r="Q28" s="15"/>
      <c r="S28" s="15"/>
    </row>
    <row r="29" spans="1:19" s="26" customFormat="1" x14ac:dyDescent="0.3">
      <c r="A29" s="13"/>
      <c r="B29" s="13" t="s">
        <v>37</v>
      </c>
      <c r="C29" s="21">
        <v>393549</v>
      </c>
      <c r="D29" s="21">
        <v>24634</v>
      </c>
      <c r="E29" s="21">
        <v>7216</v>
      </c>
      <c r="F29" s="21">
        <v>97556</v>
      </c>
      <c r="G29" s="21">
        <v>95890</v>
      </c>
      <c r="H29" s="21">
        <v>7284</v>
      </c>
      <c r="I29" s="21">
        <v>3331</v>
      </c>
      <c r="J29" s="21">
        <v>10835</v>
      </c>
      <c r="K29" s="21">
        <v>63707</v>
      </c>
      <c r="L29" s="21">
        <v>12609</v>
      </c>
      <c r="M29" s="21">
        <v>70487</v>
      </c>
      <c r="N29" s="1"/>
      <c r="O29" s="1"/>
      <c r="P29" s="31"/>
      <c r="Q29" s="15"/>
      <c r="S29" s="15"/>
    </row>
    <row r="30" spans="1:19" s="33" customFormat="1" x14ac:dyDescent="0.3">
      <c r="A30" s="13">
        <v>2021</v>
      </c>
      <c r="B30" s="13" t="s">
        <v>0</v>
      </c>
      <c r="C30" s="21">
        <v>375229</v>
      </c>
      <c r="D30" s="21">
        <v>23742</v>
      </c>
      <c r="E30" s="21">
        <v>5550</v>
      </c>
      <c r="F30" s="21">
        <v>96435</v>
      </c>
      <c r="G30" s="21">
        <v>92429</v>
      </c>
      <c r="H30" s="21">
        <v>6243</v>
      </c>
      <c r="I30" s="21">
        <v>3304</v>
      </c>
      <c r="J30" s="21">
        <v>8838</v>
      </c>
      <c r="K30" s="21">
        <v>60630</v>
      </c>
      <c r="L30" s="21">
        <v>11103</v>
      </c>
      <c r="M30" s="21">
        <v>66955</v>
      </c>
      <c r="N30" s="1"/>
      <c r="O30" s="1"/>
      <c r="P30" s="31"/>
      <c r="Q30" s="15"/>
      <c r="S30" s="15"/>
    </row>
    <row r="31" spans="1:19" s="35" customFormat="1" x14ac:dyDescent="0.3">
      <c r="A31" s="13"/>
      <c r="B31" s="13" t="s">
        <v>38</v>
      </c>
      <c r="C31" s="10">
        <v>329969</v>
      </c>
      <c r="D31" s="10">
        <v>22107</v>
      </c>
      <c r="E31" s="10">
        <v>7534</v>
      </c>
      <c r="F31" s="10">
        <v>81315</v>
      </c>
      <c r="G31" s="10">
        <v>81995</v>
      </c>
      <c r="H31" s="10">
        <v>6484</v>
      </c>
      <c r="I31" s="10">
        <v>2703</v>
      </c>
      <c r="J31" s="10">
        <v>9577</v>
      </c>
      <c r="K31" s="10">
        <v>48893</v>
      </c>
      <c r="L31" s="10">
        <v>9756</v>
      </c>
      <c r="M31" s="10">
        <v>59605</v>
      </c>
      <c r="N31" s="1"/>
      <c r="O31" s="1"/>
      <c r="P31" s="31"/>
      <c r="Q31" s="15"/>
      <c r="S31" s="15"/>
    </row>
    <row r="32" spans="1:19" s="37" customFormat="1" x14ac:dyDescent="0.3">
      <c r="A32" s="13"/>
      <c r="B32" s="13" t="s">
        <v>2</v>
      </c>
      <c r="C32" s="21">
        <v>461222</v>
      </c>
      <c r="D32" s="21">
        <v>28118</v>
      </c>
      <c r="E32" s="21">
        <v>11622</v>
      </c>
      <c r="F32" s="21">
        <v>117467</v>
      </c>
      <c r="G32" s="21">
        <v>104828</v>
      </c>
      <c r="H32" s="21">
        <v>10561</v>
      </c>
      <c r="I32" s="21">
        <v>3261</v>
      </c>
      <c r="J32" s="21">
        <v>13653</v>
      </c>
      <c r="K32" s="21">
        <v>78792</v>
      </c>
      <c r="L32" s="21">
        <v>14631</v>
      </c>
      <c r="M32" s="21">
        <v>78289</v>
      </c>
      <c r="N32" s="1"/>
      <c r="O32" s="1"/>
      <c r="P32" s="31"/>
      <c r="Q32" s="15"/>
      <c r="S32" s="15"/>
    </row>
    <row r="33" spans="1:19" s="43" customFormat="1" x14ac:dyDescent="0.3">
      <c r="A33" s="13"/>
      <c r="B33" s="13" t="s">
        <v>17</v>
      </c>
      <c r="C33" s="10">
        <v>471375</v>
      </c>
      <c r="D33" s="10">
        <v>29427</v>
      </c>
      <c r="E33" s="10">
        <v>9329</v>
      </c>
      <c r="F33" s="10">
        <v>125331</v>
      </c>
      <c r="G33" s="10">
        <v>105660</v>
      </c>
      <c r="H33" s="10">
        <v>10817</v>
      </c>
      <c r="I33" s="10">
        <v>4028</v>
      </c>
      <c r="J33" s="10">
        <v>15123</v>
      </c>
      <c r="K33" s="10">
        <v>79762</v>
      </c>
      <c r="L33" s="10">
        <v>14255</v>
      </c>
      <c r="M33" s="10">
        <v>77643</v>
      </c>
      <c r="N33" s="1"/>
      <c r="O33" s="1"/>
      <c r="P33" s="31"/>
      <c r="Q33" s="15"/>
      <c r="S33" s="15"/>
    </row>
    <row r="34" spans="1:19" s="13" customFormat="1" x14ac:dyDescent="0.3">
      <c r="B34" s="13" t="s">
        <v>4</v>
      </c>
      <c r="C34" s="14">
        <v>517709</v>
      </c>
      <c r="D34" s="14">
        <v>31254</v>
      </c>
      <c r="E34" s="14">
        <v>8897</v>
      </c>
      <c r="F34" s="14">
        <v>140809</v>
      </c>
      <c r="G34" s="14">
        <v>115010</v>
      </c>
      <c r="H34" s="14">
        <v>11928</v>
      </c>
      <c r="I34" s="14">
        <v>4578</v>
      </c>
      <c r="J34" s="14">
        <v>17522</v>
      </c>
      <c r="K34" s="14">
        <v>87029</v>
      </c>
      <c r="L34" s="14">
        <v>17012</v>
      </c>
      <c r="M34" s="14">
        <v>83670</v>
      </c>
      <c r="N34" s="10"/>
      <c r="O34" s="10"/>
      <c r="P34" s="49"/>
      <c r="Q34" s="50"/>
      <c r="S34" s="50"/>
    </row>
    <row r="35" spans="1:19" s="13" customFormat="1" x14ac:dyDescent="0.3">
      <c r="B35" s="20" t="s">
        <v>29</v>
      </c>
      <c r="C35" s="10">
        <f>'Scheduled Domestic Flights'!C34-'Canceled Domestic Flights'!C34</f>
        <v>564583</v>
      </c>
      <c r="D35" s="10">
        <f>'Scheduled Domestic Flights'!D34-'Canceled Domestic Flights'!D34</f>
        <v>32367</v>
      </c>
      <c r="E35" s="10">
        <f>'Scheduled Domestic Flights'!E34-'Canceled Domestic Flights'!E34</f>
        <v>12290</v>
      </c>
      <c r="F35" s="10">
        <f>'Scheduled Domestic Flights'!F34-'Canceled Domestic Flights'!F34</f>
        <v>153830</v>
      </c>
      <c r="G35" s="10">
        <f>'Scheduled Domestic Flights'!G34-'Canceled Domestic Flights'!G34</f>
        <v>122487</v>
      </c>
      <c r="H35" s="10">
        <f>'Scheduled Domestic Flights'!H34-'Canceled Domestic Flights'!H34</f>
        <v>12389</v>
      </c>
      <c r="I35" s="10">
        <f>'Scheduled Domestic Flights'!I34-'Canceled Domestic Flights'!I34</f>
        <v>5978</v>
      </c>
      <c r="J35" s="10">
        <f>'Scheduled Domestic Flights'!J34-'Canceled Domestic Flights'!J34</f>
        <v>18256</v>
      </c>
      <c r="K35" s="10">
        <f>'Scheduled Domestic Flights'!K34-'Canceled Domestic Flights'!K34</f>
        <v>95282</v>
      </c>
      <c r="L35" s="10">
        <f>'Scheduled Domestic Flights'!L34-'Canceled Domestic Flights'!L34</f>
        <v>16503</v>
      </c>
      <c r="M35" s="10">
        <f>'Scheduled Domestic Flights'!M34-'Canceled Domestic Flights'!M34</f>
        <v>95201</v>
      </c>
      <c r="N35" s="10"/>
      <c r="O35" s="10"/>
      <c r="P35" s="49"/>
      <c r="Q35" s="50"/>
      <c r="S35" s="50"/>
    </row>
    <row r="36" spans="1:19" s="52" customFormat="1" x14ac:dyDescent="0.3">
      <c r="B36" s="20" t="s">
        <v>33</v>
      </c>
      <c r="C36" s="10">
        <f>'Scheduled Domestic Flights'!C35-'Canceled Domestic Flights'!C35</f>
        <v>605508</v>
      </c>
      <c r="D36" s="10">
        <f>'Scheduled Domestic Flights'!D35-'Canceled Domestic Flights'!D35</f>
        <v>33921</v>
      </c>
      <c r="E36" s="10">
        <f>'Scheduled Domestic Flights'!E35-'Canceled Domestic Flights'!E35</f>
        <v>13310</v>
      </c>
      <c r="F36" s="10">
        <f>'Scheduled Domestic Flights'!F35-'Canceled Domestic Flights'!F35</f>
        <v>160199</v>
      </c>
      <c r="G36" s="10">
        <f>'Scheduled Domestic Flights'!G35-'Canceled Domestic Flights'!G35</f>
        <v>127268</v>
      </c>
      <c r="H36" s="10">
        <f>'Scheduled Domestic Flights'!H35-'Canceled Domestic Flights'!H35</f>
        <v>13004</v>
      </c>
      <c r="I36" s="10">
        <f>'Scheduled Domestic Flights'!I35-'Canceled Domestic Flights'!I35</f>
        <v>6201</v>
      </c>
      <c r="J36" s="10">
        <f>'Scheduled Domestic Flights'!J35-'Canceled Domestic Flights'!J35</f>
        <v>19610</v>
      </c>
      <c r="K36" s="10">
        <f>'Scheduled Domestic Flights'!K35-'Canceled Domestic Flights'!K35</f>
        <v>102231</v>
      </c>
      <c r="L36" s="10">
        <f>'Scheduled Domestic Flights'!L35-'Canceled Domestic Flights'!L35</f>
        <v>18660</v>
      </c>
      <c r="M36" s="10">
        <f>'Scheduled Domestic Flights'!M35-'Canceled Domestic Flights'!M35</f>
        <v>111104</v>
      </c>
      <c r="N36" s="15"/>
      <c r="O36" s="1"/>
      <c r="P36" s="31"/>
      <c r="Q36" s="15"/>
      <c r="S36" s="15"/>
    </row>
    <row r="37" spans="1:19" s="54" customFormat="1" x14ac:dyDescent="0.3">
      <c r="B37" s="51" t="s">
        <v>7</v>
      </c>
      <c r="C37" s="34">
        <f>'Scheduled Domestic Flights'!C36-'Canceled Domestic Flights'!C36</f>
        <v>592760</v>
      </c>
      <c r="D37" s="34">
        <f>'Scheduled Domestic Flights'!D36-'Canceled Domestic Flights'!D36</f>
        <v>34060</v>
      </c>
      <c r="E37" s="34">
        <f>'Scheduled Domestic Flights'!E36-'Canceled Domestic Flights'!E36</f>
        <v>9350</v>
      </c>
      <c r="F37" s="34">
        <f>'Scheduled Domestic Flights'!F36-'Canceled Domestic Flights'!F36</f>
        <v>155581</v>
      </c>
      <c r="G37" s="34">
        <f>'Scheduled Domestic Flights'!G36-'Canceled Domestic Flights'!G36</f>
        <v>124623</v>
      </c>
      <c r="H37" s="34">
        <f>'Scheduled Domestic Flights'!H36-'Canceled Domestic Flights'!H36</f>
        <v>13076</v>
      </c>
      <c r="I37" s="34">
        <f>'Scheduled Domestic Flights'!I36-'Canceled Domestic Flights'!I36</f>
        <v>6465</v>
      </c>
      <c r="J37" s="34">
        <f>'Scheduled Domestic Flights'!J36-'Canceled Domestic Flights'!J36</f>
        <v>19846</v>
      </c>
      <c r="K37" s="34">
        <f>'Scheduled Domestic Flights'!K36-'Canceled Domestic Flights'!K36</f>
        <v>100929</v>
      </c>
      <c r="L37" s="34">
        <f>'Scheduled Domestic Flights'!L36-'Canceled Domestic Flights'!L36</f>
        <v>16173</v>
      </c>
      <c r="M37" s="34">
        <f>'Scheduled Domestic Flights'!M36-'Canceled Domestic Flights'!M36</f>
        <v>112657</v>
      </c>
      <c r="N37" s="15"/>
      <c r="O37" s="1"/>
      <c r="P37" s="31"/>
      <c r="Q37" s="15"/>
      <c r="S37" s="15"/>
    </row>
    <row r="38" spans="1:19" x14ac:dyDescent="0.3">
      <c r="A38" s="60" t="s">
        <v>41</v>
      </c>
      <c r="B38" s="7" t="s">
        <v>27</v>
      </c>
      <c r="C38" s="45">
        <f>'Scheduled Domestic Flights'!C36</f>
        <v>611494</v>
      </c>
      <c r="D38" s="45">
        <f>'Scheduled Domestic Flights'!D36</f>
        <v>34394</v>
      </c>
      <c r="E38" s="45">
        <f>'Scheduled Domestic Flights'!E36</f>
        <v>9920</v>
      </c>
      <c r="F38" s="45">
        <f>'Scheduled Domestic Flights'!F36</f>
        <v>162110</v>
      </c>
      <c r="G38" s="45">
        <f>'Scheduled Domestic Flights'!G36</f>
        <v>124983</v>
      </c>
      <c r="H38" s="45">
        <f>'Scheduled Domestic Flights'!H36</f>
        <v>13398</v>
      </c>
      <c r="I38" s="45">
        <f>'Scheduled Domestic Flights'!I36</f>
        <v>6518</v>
      </c>
      <c r="J38" s="45">
        <f>'Scheduled Domestic Flights'!J36</f>
        <v>20271</v>
      </c>
      <c r="K38" s="45">
        <f>'Scheduled Domestic Flights'!K36</f>
        <v>104524</v>
      </c>
      <c r="L38" s="45">
        <f>'Scheduled Domestic Flights'!L36</f>
        <v>19096</v>
      </c>
      <c r="M38" s="45">
        <f>'Scheduled Domestic Flights'!M36</f>
        <v>116280</v>
      </c>
      <c r="N38" s="13"/>
    </row>
    <row r="39" spans="1:19" x14ac:dyDescent="0.3">
      <c r="A39" s="61"/>
      <c r="B39" s="7" t="s">
        <v>24</v>
      </c>
      <c r="C39" s="42">
        <f>(C38-C37)/C38</f>
        <v>3.0636441240633597E-2</v>
      </c>
      <c r="D39" s="42">
        <f t="shared" ref="D39:M39" si="0">(D38-D37)/D38</f>
        <v>9.7109961039716225E-3</v>
      </c>
      <c r="E39" s="42">
        <f t="shared" si="0"/>
        <v>5.7459677419354836E-2</v>
      </c>
      <c r="F39" s="42">
        <f t="shared" si="0"/>
        <v>4.027512183085559E-2</v>
      </c>
      <c r="G39" s="42">
        <f t="shared" si="0"/>
        <v>2.8803917332757257E-3</v>
      </c>
      <c r="H39" s="42">
        <f t="shared" si="0"/>
        <v>2.4033437826541274E-2</v>
      </c>
      <c r="I39" s="42">
        <f t="shared" si="0"/>
        <v>8.1313286284136234E-3</v>
      </c>
      <c r="J39" s="42">
        <f t="shared" si="0"/>
        <v>2.096591189383849E-2</v>
      </c>
      <c r="K39" s="42">
        <f t="shared" si="0"/>
        <v>3.4394014771727065E-2</v>
      </c>
      <c r="L39" s="42">
        <f t="shared" si="0"/>
        <v>0.15306870548806031</v>
      </c>
      <c r="M39" s="42">
        <f t="shared" si="0"/>
        <v>3.1157550739594083E-2</v>
      </c>
    </row>
    <row r="40" spans="1:19" s="11" customFormat="1" ht="28.8" x14ac:dyDescent="0.3">
      <c r="A40" s="61"/>
      <c r="B40" s="39" t="s">
        <v>47</v>
      </c>
      <c r="C40" s="41">
        <f>(C37-C25)/C25</f>
        <v>0.50392116566829803</v>
      </c>
      <c r="D40" s="41">
        <f t="shared" ref="D40:M40" si="1">(D37-D25)/D25</f>
        <v>0.4775931629864214</v>
      </c>
      <c r="E40" s="41">
        <f t="shared" si="1"/>
        <v>0.11815355178187037</v>
      </c>
      <c r="F40" s="41">
        <f t="shared" si="1"/>
        <v>0.55199209943538896</v>
      </c>
      <c r="G40" s="41">
        <f t="shared" si="1"/>
        <v>0.43366771736879645</v>
      </c>
      <c r="H40" s="41">
        <f t="shared" si="1"/>
        <v>0.85002829654782119</v>
      </c>
      <c r="I40" s="41">
        <f t="shared" si="1"/>
        <v>1.4132138857782754</v>
      </c>
      <c r="J40" s="41">
        <f t="shared" si="1"/>
        <v>1.5976439790575916</v>
      </c>
      <c r="K40" s="41">
        <f t="shared" si="1"/>
        <v>0.20453270637657983</v>
      </c>
      <c r="L40" s="41">
        <f t="shared" si="1"/>
        <v>0.40451584889274861</v>
      </c>
      <c r="M40" s="41">
        <f t="shared" si="1"/>
        <v>0.79204644873936214</v>
      </c>
    </row>
    <row r="41" spans="1:19" s="38" customFormat="1" ht="28.8" x14ac:dyDescent="0.3">
      <c r="A41" s="61"/>
      <c r="B41" s="39" t="s">
        <v>48</v>
      </c>
      <c r="C41" s="41">
        <f>(C37-C36)/C36</f>
        <v>-2.1053396486916769E-2</v>
      </c>
      <c r="D41" s="41">
        <f t="shared" ref="D41:M41" si="2">(D37-D36)/D36</f>
        <v>4.0977565519884438E-3</v>
      </c>
      <c r="E41" s="41">
        <f t="shared" si="2"/>
        <v>-0.2975206611570248</v>
      </c>
      <c r="F41" s="41">
        <f t="shared" si="2"/>
        <v>-2.88266468579704E-2</v>
      </c>
      <c r="G41" s="41">
        <f t="shared" si="2"/>
        <v>-2.0782914793978063E-2</v>
      </c>
      <c r="H41" s="41">
        <f t="shared" si="2"/>
        <v>5.5367579206398029E-3</v>
      </c>
      <c r="I41" s="41">
        <f t="shared" si="2"/>
        <v>4.2573778422835024E-2</v>
      </c>
      <c r="J41" s="41">
        <f t="shared" si="2"/>
        <v>1.2034676185619582E-2</v>
      </c>
      <c r="K41" s="41">
        <f t="shared" si="2"/>
        <v>-1.2735862898729348E-2</v>
      </c>
      <c r="L41" s="41">
        <f t="shared" si="2"/>
        <v>-0.13327974276527332</v>
      </c>
      <c r="M41" s="41">
        <f t="shared" si="2"/>
        <v>1.3977894585253456E-2</v>
      </c>
    </row>
    <row r="42" spans="1:19" ht="61.8" customHeight="1" x14ac:dyDescent="0.3">
      <c r="A42" s="62"/>
      <c r="B42" s="39" t="s">
        <v>45</v>
      </c>
      <c r="C42" s="41">
        <f>C37/C13</f>
        <v>0.84132776384459362</v>
      </c>
      <c r="D42" s="41">
        <f>D37/D13</f>
        <v>0.84833993374679317</v>
      </c>
      <c r="E42" s="41">
        <f>E37/E13</f>
        <v>1.0755780513056483</v>
      </c>
      <c r="F42" s="41">
        <f>F37/F13</f>
        <v>0.85991985629404455</v>
      </c>
      <c r="G42" s="41">
        <f>G37/G13</f>
        <v>0.77546232919331959</v>
      </c>
      <c r="H42" s="41">
        <f>H37/H13</f>
        <v>1.0672543258243552</v>
      </c>
      <c r="I42" s="41">
        <f>I37/I13</f>
        <v>0.80022279985146672</v>
      </c>
      <c r="J42" s="41">
        <f>J37/J13</f>
        <v>0.78535813217253658</v>
      </c>
      <c r="K42" s="41">
        <f>K37/K13</f>
        <v>0.87774270134884813</v>
      </c>
      <c r="L42" s="41">
        <f>L37/L13</f>
        <v>0.88396370791429824</v>
      </c>
      <c r="M42" s="41">
        <f>M37/M13</f>
        <v>0.8332988150361702</v>
      </c>
    </row>
    <row r="43" spans="1:19" s="54" customFormat="1" ht="18" customHeight="1" x14ac:dyDescent="0.3">
      <c r="A43" s="56"/>
      <c r="B43" s="16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9" ht="14.4" customHeight="1" x14ac:dyDescent="0.3">
      <c r="A44" s="64" t="s">
        <v>25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9" x14ac:dyDescent="0.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</sheetData>
  <mergeCells count="5">
    <mergeCell ref="A1:M1"/>
    <mergeCell ref="A2:M2"/>
    <mergeCell ref="A4:M4"/>
    <mergeCell ref="A3:M3"/>
    <mergeCell ref="A38:A42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workbookViewId="0">
      <selection activeCell="A37" sqref="A37:A39"/>
    </sheetView>
  </sheetViews>
  <sheetFormatPr defaultRowHeight="14.4" x14ac:dyDescent="0.3"/>
  <cols>
    <col min="1" max="1" width="13" customWidth="1"/>
    <col min="2" max="2" width="18.88671875" customWidth="1"/>
    <col min="3" max="3" width="16.33203125" customWidth="1"/>
    <col min="4" max="4" width="10.109375" bestFit="1" customWidth="1"/>
    <col min="6" max="6" width="11.5546875" customWidth="1"/>
    <col min="9" max="9" width="10.6640625" customWidth="1"/>
    <col min="11" max="11" width="10.109375" customWidth="1"/>
  </cols>
  <sheetData>
    <row r="1" spans="1:16" x14ac:dyDescent="0.3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6" x14ac:dyDescent="0.3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6" x14ac:dyDescent="0.3">
      <c r="A3" s="58" t="s">
        <v>40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6" ht="45" customHeight="1" x14ac:dyDescent="0.3">
      <c r="A4" s="2"/>
      <c r="B4" s="2"/>
      <c r="C4" s="3" t="s">
        <v>31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6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6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P6" s="47"/>
    </row>
    <row r="7" spans="1:16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P7" s="47"/>
    </row>
    <row r="8" spans="1:16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P8" s="47"/>
    </row>
    <row r="9" spans="1:16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P9" s="47"/>
    </row>
    <row r="10" spans="1:16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P10" s="47"/>
    </row>
    <row r="11" spans="1:16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P11" s="47"/>
    </row>
    <row r="12" spans="1:16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P12" s="47"/>
    </row>
    <row r="13" spans="1:16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P13" s="47"/>
    </row>
    <row r="14" spans="1:16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P14" s="47"/>
    </row>
    <row r="15" spans="1:16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P15" s="47"/>
    </row>
    <row r="16" spans="1:16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6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6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6" x14ac:dyDescent="0.3">
      <c r="B19" t="s">
        <v>2</v>
      </c>
      <c r="C19" s="10">
        <v>701274</v>
      </c>
      <c r="D19" s="10">
        <v>36232</v>
      </c>
      <c r="E19" s="10">
        <v>11754</v>
      </c>
      <c r="F19" s="10">
        <v>180502</v>
      </c>
      <c r="G19" s="10">
        <v>152194</v>
      </c>
      <c r="H19" s="10">
        <v>12765</v>
      </c>
      <c r="I19" s="10">
        <v>7532</v>
      </c>
      <c r="J19" s="10">
        <v>25657</v>
      </c>
      <c r="K19" s="10">
        <v>116689</v>
      </c>
      <c r="L19" s="10">
        <v>19729</v>
      </c>
      <c r="M19" s="10">
        <v>138220</v>
      </c>
    </row>
    <row r="20" spans="1:16" x14ac:dyDescent="0.3">
      <c r="A20" s="13"/>
      <c r="B20" s="13" t="s">
        <v>17</v>
      </c>
      <c r="C20" s="14">
        <v>331238</v>
      </c>
      <c r="D20" s="14">
        <v>12473</v>
      </c>
      <c r="E20" s="14">
        <v>6256</v>
      </c>
      <c r="F20" s="14">
        <v>103173</v>
      </c>
      <c r="G20" s="14">
        <v>50314</v>
      </c>
      <c r="H20" s="14">
        <v>2736</v>
      </c>
      <c r="I20" s="14">
        <v>1648</v>
      </c>
      <c r="J20" s="14">
        <v>6886</v>
      </c>
      <c r="K20" s="14">
        <v>94362</v>
      </c>
      <c r="L20" s="14">
        <v>5543</v>
      </c>
      <c r="M20" s="14">
        <v>47847</v>
      </c>
      <c r="N20" s="13"/>
      <c r="O20" s="47"/>
      <c r="P20" s="47"/>
    </row>
    <row r="21" spans="1:16" s="12" customFormat="1" x14ac:dyDescent="0.3">
      <c r="A21" s="13"/>
      <c r="B21" s="13" t="s">
        <v>4</v>
      </c>
      <c r="C21" s="14">
        <v>192412</v>
      </c>
      <c r="D21" s="18">
        <v>10581</v>
      </c>
      <c r="E21" s="19">
        <v>9643</v>
      </c>
      <c r="F21" s="19">
        <v>54099</v>
      </c>
      <c r="G21" s="19">
        <v>32473</v>
      </c>
      <c r="H21" s="19">
        <v>2863</v>
      </c>
      <c r="I21" s="19">
        <v>1531</v>
      </c>
      <c r="J21" s="19">
        <v>2762</v>
      </c>
      <c r="K21" s="19">
        <v>45347</v>
      </c>
      <c r="L21" s="19">
        <v>1410</v>
      </c>
      <c r="M21" s="19">
        <v>31703</v>
      </c>
      <c r="N21" s="13"/>
      <c r="O21" s="47"/>
      <c r="P21" s="47"/>
    </row>
    <row r="22" spans="1:16" s="11" customFormat="1" x14ac:dyDescent="0.3">
      <c r="A22" s="13"/>
      <c r="B22" s="20" t="s">
        <v>29</v>
      </c>
      <c r="C22" s="22">
        <v>237264</v>
      </c>
      <c r="D22" s="22">
        <v>15976</v>
      </c>
      <c r="E22" s="22">
        <v>9019</v>
      </c>
      <c r="F22" s="22">
        <v>62436</v>
      </c>
      <c r="G22" s="22">
        <v>38946</v>
      </c>
      <c r="H22" s="22">
        <v>4754</v>
      </c>
      <c r="I22" s="22">
        <v>1952</v>
      </c>
      <c r="J22" s="22">
        <v>5367</v>
      </c>
      <c r="K22" s="22">
        <v>63828</v>
      </c>
      <c r="L22" s="22">
        <v>4395</v>
      </c>
      <c r="M22" s="22">
        <v>30591</v>
      </c>
      <c r="O22" s="47"/>
      <c r="P22" s="47"/>
    </row>
    <row r="23" spans="1:16" s="17" customFormat="1" x14ac:dyDescent="0.3">
      <c r="A23" s="13"/>
      <c r="B23" s="13" t="s">
        <v>33</v>
      </c>
      <c r="C23" s="22">
        <v>370859</v>
      </c>
      <c r="D23" s="22">
        <v>19675</v>
      </c>
      <c r="E23" s="22">
        <v>10349</v>
      </c>
      <c r="F23" s="22">
        <v>100841</v>
      </c>
      <c r="G23" s="22">
        <v>68278</v>
      </c>
      <c r="H23" s="22">
        <v>7533</v>
      </c>
      <c r="I23" s="22">
        <v>3296</v>
      </c>
      <c r="J23" s="22">
        <v>10495</v>
      </c>
      <c r="K23" s="22">
        <v>82736</v>
      </c>
      <c r="L23" s="22">
        <v>15993</v>
      </c>
      <c r="M23" s="22">
        <v>51663</v>
      </c>
      <c r="O23" s="47"/>
      <c r="P23" s="47"/>
    </row>
    <row r="24" spans="1:16" s="24" customFormat="1" x14ac:dyDescent="0.3">
      <c r="A24" s="13"/>
      <c r="B24" s="20" t="s">
        <v>7</v>
      </c>
      <c r="C24" s="22">
        <v>398470</v>
      </c>
      <c r="D24" s="22">
        <v>23260</v>
      </c>
      <c r="E24" s="22">
        <v>8619</v>
      </c>
      <c r="F24" s="22">
        <v>100805</v>
      </c>
      <c r="G24" s="22">
        <v>87235</v>
      </c>
      <c r="H24" s="22">
        <v>7112</v>
      </c>
      <c r="I24" s="22">
        <v>2945</v>
      </c>
      <c r="J24" s="22">
        <v>7870</v>
      </c>
      <c r="K24" s="22">
        <v>84843</v>
      </c>
      <c r="L24" s="22">
        <v>11578</v>
      </c>
      <c r="M24" s="22">
        <v>64203</v>
      </c>
      <c r="O24" s="47"/>
      <c r="P24" s="47"/>
    </row>
    <row r="25" spans="1:16" s="25" customFormat="1" x14ac:dyDescent="0.3">
      <c r="A25" s="13"/>
      <c r="B25" s="20" t="s">
        <v>34</v>
      </c>
      <c r="C25" s="22">
        <v>345294</v>
      </c>
      <c r="D25" s="22">
        <v>22272</v>
      </c>
      <c r="E25" s="22">
        <v>4917</v>
      </c>
      <c r="F25" s="22">
        <v>89490</v>
      </c>
      <c r="G25" s="22">
        <v>82525</v>
      </c>
      <c r="H25" s="22">
        <v>6734</v>
      </c>
      <c r="I25" s="22">
        <v>1824</v>
      </c>
      <c r="J25" s="22">
        <v>6378</v>
      </c>
      <c r="K25" s="22">
        <v>63439</v>
      </c>
      <c r="L25" s="22">
        <v>7460</v>
      </c>
      <c r="M25" s="22">
        <v>60255</v>
      </c>
      <c r="O25" s="47"/>
      <c r="P25" s="47"/>
    </row>
    <row r="26" spans="1:16" s="27" customFormat="1" x14ac:dyDescent="0.3">
      <c r="A26" s="13"/>
      <c r="B26" s="20" t="s">
        <v>9</v>
      </c>
      <c r="C26" s="22">
        <v>374538</v>
      </c>
      <c r="D26" s="22">
        <v>23703</v>
      </c>
      <c r="E26" s="22">
        <v>7141</v>
      </c>
      <c r="F26" s="22">
        <v>92958</v>
      </c>
      <c r="G26" s="22">
        <v>88613</v>
      </c>
      <c r="H26" s="22">
        <v>7917</v>
      </c>
      <c r="I26" s="22">
        <v>3237</v>
      </c>
      <c r="J26" s="22">
        <v>8811</v>
      </c>
      <c r="K26" s="22">
        <v>64101</v>
      </c>
      <c r="L26" s="22">
        <v>9117</v>
      </c>
      <c r="M26" s="22">
        <v>68940</v>
      </c>
      <c r="O26" s="47"/>
      <c r="P26" s="47"/>
    </row>
    <row r="27" spans="1:16" s="30" customFormat="1" x14ac:dyDescent="0.3">
      <c r="A27" s="13"/>
      <c r="B27" s="20" t="s">
        <v>36</v>
      </c>
      <c r="C27" s="22">
        <v>389587</v>
      </c>
      <c r="D27" s="22">
        <v>23966</v>
      </c>
      <c r="E27" s="22">
        <v>6935</v>
      </c>
      <c r="F27" s="22">
        <v>93559</v>
      </c>
      <c r="G27" s="22">
        <v>91944</v>
      </c>
      <c r="H27" s="22">
        <v>7425</v>
      </c>
      <c r="I27" s="22">
        <v>3154</v>
      </c>
      <c r="J27" s="22">
        <v>10737</v>
      </c>
      <c r="K27" s="22">
        <v>70238</v>
      </c>
      <c r="L27" s="22">
        <v>12291</v>
      </c>
      <c r="M27" s="22">
        <v>69338</v>
      </c>
      <c r="O27" s="47"/>
      <c r="P27" s="47"/>
    </row>
    <row r="28" spans="1:16" s="26" customFormat="1" x14ac:dyDescent="0.3">
      <c r="A28" s="13"/>
      <c r="B28" s="13" t="s">
        <v>37</v>
      </c>
      <c r="C28" s="22">
        <v>397802</v>
      </c>
      <c r="D28" s="22">
        <v>25011</v>
      </c>
      <c r="E28" s="22">
        <v>7368</v>
      </c>
      <c r="F28" s="22">
        <v>98250</v>
      </c>
      <c r="G28" s="22">
        <v>96881</v>
      </c>
      <c r="H28" s="22">
        <v>7320</v>
      </c>
      <c r="I28" s="22">
        <v>3387</v>
      </c>
      <c r="J28" s="22">
        <v>10964</v>
      </c>
      <c r="K28" s="22">
        <v>64342</v>
      </c>
      <c r="L28" s="22">
        <v>12745</v>
      </c>
      <c r="M28" s="22">
        <v>71534</v>
      </c>
      <c r="N28" s="29"/>
      <c r="O28" s="47"/>
      <c r="P28" s="47"/>
    </row>
    <row r="29" spans="1:16" s="33" customFormat="1" x14ac:dyDescent="0.3">
      <c r="A29" s="13">
        <v>2021</v>
      </c>
      <c r="B29" s="13" t="s">
        <v>0</v>
      </c>
      <c r="C29" s="22">
        <v>379384</v>
      </c>
      <c r="D29" s="22">
        <v>23947</v>
      </c>
      <c r="E29" s="22">
        <v>5827</v>
      </c>
      <c r="F29" s="22">
        <v>97830</v>
      </c>
      <c r="G29" s="22">
        <v>92599</v>
      </c>
      <c r="H29" s="22">
        <v>6264</v>
      </c>
      <c r="I29" s="22">
        <v>3311</v>
      </c>
      <c r="J29" s="22">
        <v>8937</v>
      </c>
      <c r="K29" s="22">
        <v>61307</v>
      </c>
      <c r="L29" s="22">
        <v>11202</v>
      </c>
      <c r="M29" s="22">
        <v>68160</v>
      </c>
      <c r="N29" s="29"/>
      <c r="O29" s="47"/>
      <c r="P29" s="47"/>
    </row>
    <row r="30" spans="1:16" s="35" customFormat="1" x14ac:dyDescent="0.3">
      <c r="A30" s="13"/>
      <c r="B30" s="13" t="s">
        <v>38</v>
      </c>
      <c r="C30" s="22">
        <v>350170</v>
      </c>
      <c r="D30" s="22">
        <v>23585</v>
      </c>
      <c r="E30" s="22">
        <v>7977</v>
      </c>
      <c r="F30" s="22">
        <v>87883</v>
      </c>
      <c r="G30" s="22">
        <v>83997</v>
      </c>
      <c r="H30" s="22">
        <v>6582</v>
      </c>
      <c r="I30" s="22">
        <v>2707</v>
      </c>
      <c r="J30" s="22">
        <v>10003</v>
      </c>
      <c r="K30" s="22">
        <v>52733</v>
      </c>
      <c r="L30" s="22">
        <v>10105</v>
      </c>
      <c r="M30" s="22">
        <v>64598</v>
      </c>
      <c r="N30" s="29"/>
      <c r="O30" s="47"/>
      <c r="P30" s="47"/>
    </row>
    <row r="31" spans="1:16" s="37" customFormat="1" x14ac:dyDescent="0.3">
      <c r="A31" s="13"/>
      <c r="B31" s="13" t="s">
        <v>2</v>
      </c>
      <c r="C31" s="22">
        <v>467126</v>
      </c>
      <c r="D31" s="22">
        <v>28459</v>
      </c>
      <c r="E31" s="22">
        <v>11709</v>
      </c>
      <c r="F31" s="22">
        <v>118297</v>
      </c>
      <c r="G31" s="22">
        <v>104997</v>
      </c>
      <c r="H31" s="22">
        <v>10886</v>
      </c>
      <c r="I31" s="22">
        <v>3268</v>
      </c>
      <c r="J31" s="22">
        <v>13724</v>
      </c>
      <c r="K31" s="22">
        <v>80574</v>
      </c>
      <c r="L31" s="22">
        <v>14687</v>
      </c>
      <c r="M31" s="22">
        <v>80525</v>
      </c>
      <c r="N31" s="29"/>
      <c r="O31" s="47"/>
      <c r="P31" s="47"/>
    </row>
    <row r="32" spans="1:16" s="43" customFormat="1" x14ac:dyDescent="0.3">
      <c r="A32" s="13"/>
      <c r="B32" s="13" t="s">
        <v>17</v>
      </c>
      <c r="C32" s="22">
        <v>473936</v>
      </c>
      <c r="D32" s="22">
        <v>29659</v>
      </c>
      <c r="E32" s="22">
        <v>9475</v>
      </c>
      <c r="F32" s="22">
        <v>125976</v>
      </c>
      <c r="G32" s="22">
        <v>106021</v>
      </c>
      <c r="H32" s="22">
        <v>10910</v>
      </c>
      <c r="I32" s="22">
        <v>4032</v>
      </c>
      <c r="J32" s="22">
        <v>15243</v>
      </c>
      <c r="K32" s="22">
        <v>80253</v>
      </c>
      <c r="L32" s="22">
        <v>14487</v>
      </c>
      <c r="M32" s="22">
        <v>77880</v>
      </c>
      <c r="N32" s="29"/>
      <c r="O32" s="47"/>
      <c r="P32" s="47"/>
    </row>
    <row r="33" spans="1:16" s="13" customFormat="1" x14ac:dyDescent="0.3">
      <c r="B33" s="13" t="s">
        <v>4</v>
      </c>
      <c r="C33" s="22">
        <v>520059</v>
      </c>
      <c r="D33" s="22">
        <v>31376</v>
      </c>
      <c r="E33" s="22">
        <v>8920</v>
      </c>
      <c r="F33" s="22">
        <v>142408</v>
      </c>
      <c r="G33" s="22">
        <v>115034</v>
      </c>
      <c r="H33" s="22">
        <v>11940</v>
      </c>
      <c r="I33" s="22">
        <v>4580</v>
      </c>
      <c r="J33" s="22">
        <v>17565</v>
      </c>
      <c r="K33" s="22">
        <v>87286</v>
      </c>
      <c r="L33" s="22">
        <v>17032</v>
      </c>
      <c r="M33" s="22">
        <v>83918</v>
      </c>
      <c r="N33" s="48"/>
      <c r="O33" s="47"/>
      <c r="P33" s="47"/>
    </row>
    <row r="34" spans="1:16" s="32" customFormat="1" x14ac:dyDescent="0.3">
      <c r="B34" s="13" t="s">
        <v>29</v>
      </c>
      <c r="C34" s="22">
        <f>SUM(D34:M34)</f>
        <v>573779</v>
      </c>
      <c r="D34" s="22">
        <v>32845</v>
      </c>
      <c r="E34" s="22">
        <v>12568</v>
      </c>
      <c r="F34" s="22">
        <v>157537</v>
      </c>
      <c r="G34" s="22">
        <v>122641</v>
      </c>
      <c r="H34" s="22">
        <v>12590</v>
      </c>
      <c r="I34" s="22">
        <v>5980</v>
      </c>
      <c r="J34" s="22">
        <v>18369</v>
      </c>
      <c r="K34" s="22">
        <v>98532</v>
      </c>
      <c r="L34" s="22">
        <v>16608</v>
      </c>
      <c r="M34" s="22">
        <v>96109</v>
      </c>
      <c r="N34" s="29"/>
      <c r="O34" s="47"/>
      <c r="P34" s="47"/>
    </row>
    <row r="35" spans="1:16" s="52" customFormat="1" x14ac:dyDescent="0.3">
      <c r="B35" s="20" t="s">
        <v>33</v>
      </c>
      <c r="C35" s="22">
        <f>SUM(D35:M35)</f>
        <v>615703</v>
      </c>
      <c r="D35" s="22">
        <v>34194</v>
      </c>
      <c r="E35" s="22">
        <v>14130</v>
      </c>
      <c r="F35" s="22">
        <v>162954</v>
      </c>
      <c r="G35" s="22">
        <v>127674</v>
      </c>
      <c r="H35" s="22">
        <v>13467</v>
      </c>
      <c r="I35" s="22">
        <v>6214</v>
      </c>
      <c r="J35" s="22">
        <v>20126</v>
      </c>
      <c r="K35" s="22">
        <v>103956</v>
      </c>
      <c r="L35" s="22">
        <v>18993</v>
      </c>
      <c r="M35" s="22">
        <v>113995</v>
      </c>
      <c r="N35" s="29"/>
      <c r="O35" s="47"/>
      <c r="P35" s="47"/>
    </row>
    <row r="36" spans="1:16" s="54" customFormat="1" x14ac:dyDescent="0.3">
      <c r="B36" s="20" t="s">
        <v>7</v>
      </c>
      <c r="C36" s="22">
        <f>SUM(D36:M36)</f>
        <v>611494</v>
      </c>
      <c r="D36" s="36">
        <v>34394</v>
      </c>
      <c r="E36" s="36">
        <v>9920</v>
      </c>
      <c r="F36" s="36">
        <v>162110</v>
      </c>
      <c r="G36" s="36">
        <v>124983</v>
      </c>
      <c r="H36" s="36">
        <v>13398</v>
      </c>
      <c r="I36" s="36">
        <v>6518</v>
      </c>
      <c r="J36" s="36">
        <v>20271</v>
      </c>
      <c r="K36" s="36">
        <v>104524</v>
      </c>
      <c r="L36" s="36">
        <v>19096</v>
      </c>
      <c r="M36" s="36">
        <v>116280</v>
      </c>
      <c r="N36" s="29"/>
      <c r="O36" s="47"/>
      <c r="P36" s="47"/>
    </row>
    <row r="37" spans="1:16" ht="15" customHeight="1" x14ac:dyDescent="0.3">
      <c r="A37" s="60" t="s">
        <v>41</v>
      </c>
      <c r="B37" s="9" t="s">
        <v>42</v>
      </c>
      <c r="C37" s="40">
        <f>'Canceled Domestic Flights'!C36</f>
        <v>18734</v>
      </c>
      <c r="D37" s="40">
        <f>'Canceled Domestic Flights'!D36</f>
        <v>334</v>
      </c>
      <c r="E37" s="40">
        <f>'Canceled Domestic Flights'!E36</f>
        <v>570</v>
      </c>
      <c r="F37" s="40">
        <f>'Canceled Domestic Flights'!F36</f>
        <v>6529</v>
      </c>
      <c r="G37" s="40">
        <f>'Canceled Domestic Flights'!G36</f>
        <v>360</v>
      </c>
      <c r="H37" s="40">
        <f>'Canceled Domestic Flights'!H36</f>
        <v>322</v>
      </c>
      <c r="I37" s="40">
        <f>'Canceled Domestic Flights'!I36</f>
        <v>53</v>
      </c>
      <c r="J37" s="40">
        <f>'Canceled Domestic Flights'!J36</f>
        <v>425</v>
      </c>
      <c r="K37" s="40">
        <f>'Canceled Domestic Flights'!K36</f>
        <v>3595</v>
      </c>
      <c r="L37" s="40">
        <f>'Canceled Domestic Flights'!L36</f>
        <v>2923</v>
      </c>
      <c r="M37" s="40">
        <f>'Canceled Domestic Flights'!M36</f>
        <v>3623</v>
      </c>
      <c r="O37" s="47"/>
      <c r="P37" s="47"/>
    </row>
    <row r="38" spans="1:16" x14ac:dyDescent="0.3">
      <c r="A38" s="61"/>
      <c r="B38" s="7" t="s">
        <v>24</v>
      </c>
      <c r="C38" s="42">
        <f>C37/C36</f>
        <v>3.0636441240633597E-2</v>
      </c>
      <c r="D38" s="42">
        <f t="shared" ref="D38:M38" si="0">D37/D36</f>
        <v>9.7109961039716225E-3</v>
      </c>
      <c r="E38" s="42">
        <f t="shared" si="0"/>
        <v>5.7459677419354836E-2</v>
      </c>
      <c r="F38" s="42">
        <f t="shared" si="0"/>
        <v>4.027512183085559E-2</v>
      </c>
      <c r="G38" s="42">
        <f t="shared" si="0"/>
        <v>2.8803917332757257E-3</v>
      </c>
      <c r="H38" s="42">
        <f t="shared" si="0"/>
        <v>2.4033437826541274E-2</v>
      </c>
      <c r="I38" s="42">
        <f t="shared" si="0"/>
        <v>8.1313286284136234E-3</v>
      </c>
      <c r="J38" s="42">
        <f t="shared" si="0"/>
        <v>2.096591189383849E-2</v>
      </c>
      <c r="K38" s="42">
        <f t="shared" si="0"/>
        <v>3.4394014771727065E-2</v>
      </c>
      <c r="L38" s="42">
        <f t="shared" si="0"/>
        <v>0.15306870548806031</v>
      </c>
      <c r="M38" s="42">
        <f t="shared" si="0"/>
        <v>3.1157550739594083E-2</v>
      </c>
      <c r="O38" s="47"/>
      <c r="P38" s="47"/>
    </row>
    <row r="39" spans="1:16" s="4" customFormat="1" x14ac:dyDescent="0.3">
      <c r="A39" s="62"/>
      <c r="B39" s="6" t="s">
        <v>26</v>
      </c>
      <c r="C39" s="44">
        <f>C36-C37</f>
        <v>592760</v>
      </c>
      <c r="D39" s="44">
        <f t="shared" ref="D39:M39" si="1">D36-D37</f>
        <v>34060</v>
      </c>
      <c r="E39" s="44">
        <f t="shared" si="1"/>
        <v>9350</v>
      </c>
      <c r="F39" s="44">
        <f t="shared" si="1"/>
        <v>155581</v>
      </c>
      <c r="G39" s="44">
        <f t="shared" si="1"/>
        <v>124623</v>
      </c>
      <c r="H39" s="44">
        <f t="shared" si="1"/>
        <v>13076</v>
      </c>
      <c r="I39" s="44">
        <f t="shared" si="1"/>
        <v>6465</v>
      </c>
      <c r="J39" s="44">
        <f t="shared" si="1"/>
        <v>19846</v>
      </c>
      <c r="K39" s="44">
        <f t="shared" si="1"/>
        <v>100929</v>
      </c>
      <c r="L39" s="44">
        <f t="shared" si="1"/>
        <v>16173</v>
      </c>
      <c r="M39" s="44">
        <f t="shared" si="1"/>
        <v>112657</v>
      </c>
      <c r="O39" s="13"/>
      <c r="P39" s="13"/>
    </row>
    <row r="40" spans="1:16" ht="45" customHeight="1" x14ac:dyDescent="0.3">
      <c r="A40" s="59" t="s">
        <v>25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2" spans="1:16" x14ac:dyDescent="0.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6" x14ac:dyDescent="0.3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sortState xmlns:xlrd2="http://schemas.microsoft.com/office/spreadsheetml/2017/richdata2" ref="B5:S14">
    <sortCondition ref="D5:D14"/>
  </sortState>
  <mergeCells count="5">
    <mergeCell ref="A1:M1"/>
    <mergeCell ref="A2:M2"/>
    <mergeCell ref="A3:M3"/>
    <mergeCell ref="A40:M40"/>
    <mergeCell ref="A37:A39"/>
  </mergeCells>
  <pageMargins left="0.7" right="0.7" top="0.75" bottom="0.75" header="0.3" footer="0.3"/>
  <pageSetup orientation="portrait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6"/>
  <sheetViews>
    <sheetView workbookViewId="0">
      <selection activeCell="A37" sqref="A37:A39"/>
    </sheetView>
  </sheetViews>
  <sheetFormatPr defaultColWidth="9.109375" defaultRowHeight="14.4" x14ac:dyDescent="0.3"/>
  <cols>
    <col min="1" max="1" width="13.6640625" style="5" customWidth="1"/>
    <col min="2" max="2" width="18.88671875" style="5" customWidth="1"/>
    <col min="3" max="3" width="16.33203125" style="5" customWidth="1"/>
    <col min="4" max="4" width="10.109375" style="5" bestFit="1" customWidth="1"/>
    <col min="5" max="5" width="9.109375" style="5"/>
    <col min="6" max="6" width="11.5546875" style="5" customWidth="1"/>
    <col min="7" max="8" width="9.109375" style="5"/>
    <col min="9" max="9" width="10.6640625" style="5" customWidth="1"/>
    <col min="10" max="10" width="9.109375" style="5"/>
    <col min="11" max="11" width="10.109375" style="5" customWidth="1"/>
    <col min="12" max="16384" width="9.109375" style="5"/>
  </cols>
  <sheetData>
    <row r="1" spans="1:17" x14ac:dyDescent="0.3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7" x14ac:dyDescent="0.3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7" x14ac:dyDescent="0.3">
      <c r="A3" s="58" t="s">
        <v>40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7" ht="45" customHeight="1" x14ac:dyDescent="0.3">
      <c r="A4" s="2"/>
      <c r="B4" s="2"/>
      <c r="C4" s="3" t="s">
        <v>32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7" x14ac:dyDescent="0.3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</row>
    <row r="6" spans="1:17" x14ac:dyDescent="0.3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P6" s="13"/>
      <c r="Q6" s="47"/>
    </row>
    <row r="7" spans="1:17" x14ac:dyDescent="0.3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P7" s="13"/>
      <c r="Q7" s="63"/>
    </row>
    <row r="8" spans="1:17" x14ac:dyDescent="0.3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P8" s="13"/>
      <c r="Q8" s="63"/>
    </row>
    <row r="9" spans="1:17" x14ac:dyDescent="0.3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O9" s="1"/>
      <c r="P9" s="13"/>
      <c r="Q9" s="47"/>
    </row>
    <row r="10" spans="1:17" x14ac:dyDescent="0.3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P10" s="13"/>
      <c r="Q10" s="47"/>
    </row>
    <row r="11" spans="1:17" x14ac:dyDescent="0.3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P11" s="13"/>
      <c r="Q11" s="63"/>
    </row>
    <row r="12" spans="1:17" x14ac:dyDescent="0.3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P12" s="13"/>
      <c r="Q12" s="63"/>
    </row>
    <row r="13" spans="1:17" x14ac:dyDescent="0.3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P13" s="13"/>
      <c r="Q13" s="47"/>
    </row>
    <row r="14" spans="1:17" x14ac:dyDescent="0.3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P14" s="13"/>
      <c r="Q14" s="47"/>
    </row>
    <row r="15" spans="1:17" x14ac:dyDescent="0.3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P15" s="13"/>
      <c r="Q15" s="47"/>
    </row>
    <row r="16" spans="1:17" x14ac:dyDescent="0.3">
      <c r="A16" s="2"/>
      <c r="B16" s="2" t="s">
        <v>11</v>
      </c>
      <c r="C16" s="34">
        <v>7176</v>
      </c>
      <c r="D16" s="34">
        <v>701</v>
      </c>
      <c r="E16" s="34">
        <v>70</v>
      </c>
      <c r="F16" s="34">
        <v>1760</v>
      </c>
      <c r="G16" s="34">
        <v>888</v>
      </c>
      <c r="H16" s="34">
        <v>139</v>
      </c>
      <c r="I16" s="34">
        <v>73</v>
      </c>
      <c r="J16" s="34">
        <v>183</v>
      </c>
      <c r="K16" s="34">
        <v>1194</v>
      </c>
      <c r="L16" s="34">
        <v>98</v>
      </c>
      <c r="M16" s="34">
        <v>2070</v>
      </c>
      <c r="P16" s="63"/>
      <c r="Q16" s="63"/>
    </row>
    <row r="17" spans="1:17" x14ac:dyDescent="0.3">
      <c r="A17" s="5">
        <v>2020</v>
      </c>
      <c r="B17" s="5" t="s">
        <v>0</v>
      </c>
      <c r="C17" s="1">
        <f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P17" s="63"/>
      <c r="Q17" s="63"/>
    </row>
    <row r="18" spans="1:17" x14ac:dyDescent="0.3">
      <c r="B18" s="5" t="s">
        <v>1</v>
      </c>
      <c r="C18" s="1">
        <f>SUM(D18:M18)</f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P18" s="13"/>
      <c r="Q18" s="47"/>
    </row>
    <row r="19" spans="1:17" x14ac:dyDescent="0.3">
      <c r="B19" s="5" t="s">
        <v>2</v>
      </c>
      <c r="C19" s="1">
        <f>SUM(D19:M19)</f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P19" s="13"/>
      <c r="Q19" s="47"/>
    </row>
    <row r="20" spans="1:17" x14ac:dyDescent="0.3">
      <c r="A20" s="13"/>
      <c r="B20" s="13" t="s">
        <v>17</v>
      </c>
      <c r="C20" s="1">
        <f>SUM(D20:M20)</f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P20" s="63"/>
      <c r="Q20" s="63"/>
    </row>
    <row r="21" spans="1:17" s="12" customFormat="1" x14ac:dyDescent="0.3">
      <c r="A21" s="13"/>
      <c r="B21" s="13" t="s">
        <v>4</v>
      </c>
      <c r="C21" s="1">
        <f>SUM(D21:M21)</f>
        <v>12261</v>
      </c>
      <c r="D21" s="18">
        <v>613</v>
      </c>
      <c r="E21" s="19">
        <v>5166</v>
      </c>
      <c r="F21" s="19">
        <v>604</v>
      </c>
      <c r="G21" s="19">
        <v>1649</v>
      </c>
      <c r="H21" s="19">
        <v>5</v>
      </c>
      <c r="I21" s="19">
        <v>4</v>
      </c>
      <c r="J21" s="19">
        <v>212</v>
      </c>
      <c r="K21" s="19">
        <v>2697</v>
      </c>
      <c r="L21" s="19">
        <v>0</v>
      </c>
      <c r="M21" s="19">
        <v>1311</v>
      </c>
      <c r="P21" s="63"/>
      <c r="Q21" s="63"/>
    </row>
    <row r="22" spans="1:17" s="11" customFormat="1" x14ac:dyDescent="0.3">
      <c r="A22" s="13"/>
      <c r="B22" s="13" t="s">
        <v>5</v>
      </c>
      <c r="C22" s="1">
        <f>SUM(D22:M22)</f>
        <v>1030</v>
      </c>
      <c r="D22" s="23">
        <v>314</v>
      </c>
      <c r="E22" s="23">
        <v>134</v>
      </c>
      <c r="F22" s="23">
        <v>48</v>
      </c>
      <c r="G22" s="23">
        <v>250</v>
      </c>
      <c r="H22" s="23">
        <v>5</v>
      </c>
      <c r="I22" s="23">
        <v>5</v>
      </c>
      <c r="J22" s="23">
        <v>40</v>
      </c>
      <c r="K22" s="23">
        <v>172</v>
      </c>
      <c r="L22" s="23">
        <v>0</v>
      </c>
      <c r="M22" s="23">
        <v>62</v>
      </c>
      <c r="P22" s="13"/>
      <c r="Q22" s="47"/>
    </row>
    <row r="23" spans="1:17" s="17" customFormat="1" x14ac:dyDescent="0.3">
      <c r="A23" s="13"/>
      <c r="B23" s="13" t="s">
        <v>33</v>
      </c>
      <c r="C23" s="1">
        <f>SUM(D23:M23)</f>
        <v>2926</v>
      </c>
      <c r="D23" s="22">
        <v>151</v>
      </c>
      <c r="E23" s="22">
        <v>84</v>
      </c>
      <c r="F23" s="22">
        <v>572</v>
      </c>
      <c r="G23" s="22">
        <v>512</v>
      </c>
      <c r="H23" s="22">
        <v>238</v>
      </c>
      <c r="I23" s="22">
        <v>135</v>
      </c>
      <c r="J23" s="22">
        <v>289</v>
      </c>
      <c r="K23" s="22">
        <v>572</v>
      </c>
      <c r="L23" s="22">
        <v>8</v>
      </c>
      <c r="M23" s="22">
        <v>365</v>
      </c>
      <c r="P23" s="13"/>
      <c r="Q23" s="47"/>
    </row>
    <row r="24" spans="1:17" s="24" customFormat="1" x14ac:dyDescent="0.3">
      <c r="A24" s="13"/>
      <c r="B24" s="13" t="s">
        <v>7</v>
      </c>
      <c r="C24" s="1">
        <f>SUM(D24:M24)</f>
        <v>4327</v>
      </c>
      <c r="D24" s="22">
        <v>209</v>
      </c>
      <c r="E24" s="22">
        <v>257</v>
      </c>
      <c r="F24" s="22">
        <v>559</v>
      </c>
      <c r="G24" s="22">
        <v>309</v>
      </c>
      <c r="H24" s="22">
        <v>44</v>
      </c>
      <c r="I24" s="22">
        <v>266</v>
      </c>
      <c r="J24" s="22">
        <v>230</v>
      </c>
      <c r="K24" s="22">
        <v>1052</v>
      </c>
      <c r="L24" s="22">
        <v>63</v>
      </c>
      <c r="M24" s="22">
        <v>1338</v>
      </c>
    </row>
    <row r="25" spans="1:17" s="25" customFormat="1" x14ac:dyDescent="0.3">
      <c r="A25" s="13"/>
      <c r="B25" s="20" t="s">
        <v>34</v>
      </c>
      <c r="C25" s="1">
        <f>SUM(D25:M25)</f>
        <v>2523</v>
      </c>
      <c r="D25" s="23">
        <v>692</v>
      </c>
      <c r="E25" s="23">
        <v>80</v>
      </c>
      <c r="F25" s="23">
        <v>538</v>
      </c>
      <c r="G25" s="23">
        <v>231</v>
      </c>
      <c r="H25" s="23">
        <v>8</v>
      </c>
      <c r="I25" s="23">
        <v>12</v>
      </c>
      <c r="J25" s="23">
        <v>58</v>
      </c>
      <c r="K25" s="23">
        <v>443</v>
      </c>
      <c r="L25" s="23">
        <v>0</v>
      </c>
      <c r="M25" s="23">
        <v>461</v>
      </c>
    </row>
    <row r="26" spans="1:17" s="27" customFormat="1" x14ac:dyDescent="0.3">
      <c r="A26" s="13"/>
      <c r="B26" s="20" t="s">
        <v>9</v>
      </c>
      <c r="C26" s="1">
        <f>SUM(D26:M26)</f>
        <v>1994</v>
      </c>
      <c r="D26" s="22">
        <v>104</v>
      </c>
      <c r="E26" s="22">
        <v>60</v>
      </c>
      <c r="F26" s="22">
        <v>231</v>
      </c>
      <c r="G26" s="22">
        <v>92</v>
      </c>
      <c r="H26" s="22">
        <v>20</v>
      </c>
      <c r="I26" s="22">
        <v>761</v>
      </c>
      <c r="J26" s="22">
        <v>17</v>
      </c>
      <c r="K26" s="22">
        <v>209</v>
      </c>
      <c r="L26" s="22">
        <v>2</v>
      </c>
      <c r="M26" s="22">
        <v>498</v>
      </c>
    </row>
    <row r="27" spans="1:17" s="30" customFormat="1" x14ac:dyDescent="0.3">
      <c r="A27" s="13"/>
      <c r="B27" s="13" t="s">
        <v>36</v>
      </c>
      <c r="C27" s="1">
        <f>SUM(D27:M27)</f>
        <v>2106</v>
      </c>
      <c r="D27" s="23">
        <v>263</v>
      </c>
      <c r="E27" s="23">
        <v>57</v>
      </c>
      <c r="F27" s="23">
        <v>157</v>
      </c>
      <c r="G27" s="23">
        <v>874</v>
      </c>
      <c r="H27" s="23">
        <v>13</v>
      </c>
      <c r="I27" s="23">
        <v>18</v>
      </c>
      <c r="J27" s="23">
        <v>78</v>
      </c>
      <c r="K27" s="23">
        <v>454</v>
      </c>
      <c r="L27" s="23">
        <v>20</v>
      </c>
      <c r="M27" s="23">
        <v>172</v>
      </c>
    </row>
    <row r="28" spans="1:17" s="26" customFormat="1" x14ac:dyDescent="0.3">
      <c r="A28" s="13"/>
      <c r="B28" s="13" t="s">
        <v>37</v>
      </c>
      <c r="C28" s="1">
        <f>SUM(D28:M28)</f>
        <v>4253</v>
      </c>
      <c r="D28" s="23">
        <v>377</v>
      </c>
      <c r="E28" s="23">
        <v>152</v>
      </c>
      <c r="F28" s="23">
        <v>694</v>
      </c>
      <c r="G28" s="23">
        <v>991</v>
      </c>
      <c r="H28" s="23">
        <v>36</v>
      </c>
      <c r="I28" s="23">
        <v>56</v>
      </c>
      <c r="J28" s="23">
        <v>129</v>
      </c>
      <c r="K28" s="23">
        <v>635</v>
      </c>
      <c r="L28" s="23">
        <v>136</v>
      </c>
      <c r="M28" s="22">
        <v>1047</v>
      </c>
    </row>
    <row r="29" spans="1:17" s="33" customFormat="1" x14ac:dyDescent="0.3">
      <c r="A29" s="13">
        <v>2021</v>
      </c>
      <c r="B29" s="13" t="s">
        <v>0</v>
      </c>
      <c r="C29" s="1">
        <f>SUM(D29:M29)</f>
        <v>4155</v>
      </c>
      <c r="D29" s="22">
        <v>205</v>
      </c>
      <c r="E29" s="22">
        <v>277</v>
      </c>
      <c r="F29" s="22">
        <v>1395</v>
      </c>
      <c r="G29" s="22">
        <v>170</v>
      </c>
      <c r="H29" s="22">
        <v>21</v>
      </c>
      <c r="I29" s="22">
        <v>7</v>
      </c>
      <c r="J29" s="22">
        <v>99</v>
      </c>
      <c r="K29" s="22">
        <v>677</v>
      </c>
      <c r="L29" s="22">
        <v>99</v>
      </c>
      <c r="M29" s="22">
        <v>1205</v>
      </c>
    </row>
    <row r="30" spans="1:17" s="35" customFormat="1" x14ac:dyDescent="0.3">
      <c r="A30" s="13"/>
      <c r="B30" s="13" t="s">
        <v>38</v>
      </c>
      <c r="C30" s="1">
        <f>SUM(D30:M30)</f>
        <v>20201</v>
      </c>
      <c r="D30" s="22">
        <v>1478</v>
      </c>
      <c r="E30" s="22">
        <v>443</v>
      </c>
      <c r="F30" s="22">
        <v>6568</v>
      </c>
      <c r="G30" s="22">
        <v>2002</v>
      </c>
      <c r="H30" s="22">
        <v>98</v>
      </c>
      <c r="I30" s="22">
        <v>4</v>
      </c>
      <c r="J30" s="22">
        <v>426</v>
      </c>
      <c r="K30" s="22">
        <v>3840</v>
      </c>
      <c r="L30" s="22">
        <v>349</v>
      </c>
      <c r="M30" s="22">
        <v>4993</v>
      </c>
    </row>
    <row r="31" spans="1:17" s="37" customFormat="1" x14ac:dyDescent="0.3">
      <c r="A31" s="13"/>
      <c r="B31" s="13" t="s">
        <v>2</v>
      </c>
      <c r="C31" s="1">
        <f>SUM(D31:M31)</f>
        <v>5904</v>
      </c>
      <c r="D31" s="22">
        <v>341</v>
      </c>
      <c r="E31" s="22">
        <v>87</v>
      </c>
      <c r="F31" s="22">
        <v>830</v>
      </c>
      <c r="G31" s="22">
        <v>169</v>
      </c>
      <c r="H31" s="22">
        <v>325</v>
      </c>
      <c r="I31" s="22">
        <v>7</v>
      </c>
      <c r="J31" s="22">
        <v>71</v>
      </c>
      <c r="K31" s="22">
        <v>1782</v>
      </c>
      <c r="L31" s="22">
        <v>56</v>
      </c>
      <c r="M31" s="22">
        <v>2236</v>
      </c>
    </row>
    <row r="32" spans="1:17" s="43" customFormat="1" x14ac:dyDescent="0.3">
      <c r="A32" s="13"/>
      <c r="B32" s="13" t="s">
        <v>17</v>
      </c>
      <c r="C32" s="1">
        <f>SUM(D32:M32)</f>
        <v>2561</v>
      </c>
      <c r="D32" s="23">
        <v>232</v>
      </c>
      <c r="E32" s="23">
        <v>146</v>
      </c>
      <c r="F32" s="23">
        <v>645</v>
      </c>
      <c r="G32" s="23">
        <v>361</v>
      </c>
      <c r="H32" s="23">
        <v>93</v>
      </c>
      <c r="I32" s="23">
        <v>4</v>
      </c>
      <c r="J32" s="23">
        <v>120</v>
      </c>
      <c r="K32" s="23">
        <v>491</v>
      </c>
      <c r="L32" s="23">
        <v>232</v>
      </c>
      <c r="M32" s="23">
        <v>237</v>
      </c>
    </row>
    <row r="33" spans="1:14" s="46" customFormat="1" x14ac:dyDescent="0.3">
      <c r="A33" s="13"/>
      <c r="B33" s="13" t="s">
        <v>4</v>
      </c>
      <c r="C33" s="10">
        <f>SUM(D33:M33)</f>
        <v>2350</v>
      </c>
      <c r="D33" s="22">
        <v>122</v>
      </c>
      <c r="E33" s="22">
        <v>23</v>
      </c>
      <c r="F33" s="22">
        <v>1599</v>
      </c>
      <c r="G33" s="22">
        <v>24</v>
      </c>
      <c r="H33" s="22">
        <v>12</v>
      </c>
      <c r="I33" s="22">
        <v>2</v>
      </c>
      <c r="J33" s="22">
        <v>43</v>
      </c>
      <c r="K33" s="22">
        <v>257</v>
      </c>
      <c r="L33" s="22">
        <v>20</v>
      </c>
      <c r="M33" s="22">
        <v>248</v>
      </c>
    </row>
    <row r="34" spans="1:14" s="13" customFormat="1" x14ac:dyDescent="0.3">
      <c r="B34" s="13" t="s">
        <v>5</v>
      </c>
      <c r="C34" s="10">
        <f>SUM(D34:M34)</f>
        <v>9196</v>
      </c>
      <c r="D34" s="22">
        <v>478</v>
      </c>
      <c r="E34" s="22">
        <v>278</v>
      </c>
      <c r="F34" s="22">
        <v>3707</v>
      </c>
      <c r="G34" s="22">
        <v>154</v>
      </c>
      <c r="H34" s="22">
        <v>201</v>
      </c>
      <c r="I34" s="22">
        <v>2</v>
      </c>
      <c r="J34" s="22">
        <v>113</v>
      </c>
      <c r="K34" s="22">
        <v>3250</v>
      </c>
      <c r="L34" s="22">
        <v>105</v>
      </c>
      <c r="M34" s="22">
        <v>908</v>
      </c>
      <c r="N34" s="53"/>
    </row>
    <row r="35" spans="1:14" s="52" customFormat="1" x14ac:dyDescent="0.3">
      <c r="B35" s="13" t="s">
        <v>33</v>
      </c>
      <c r="C35" s="10">
        <f>SUM(D35:M35)</f>
        <v>10195</v>
      </c>
      <c r="D35" s="22">
        <v>273</v>
      </c>
      <c r="E35" s="22">
        <v>820</v>
      </c>
      <c r="F35" s="22">
        <v>2755</v>
      </c>
      <c r="G35" s="22">
        <v>406</v>
      </c>
      <c r="H35" s="22">
        <v>463</v>
      </c>
      <c r="I35" s="22">
        <v>13</v>
      </c>
      <c r="J35" s="22">
        <v>516</v>
      </c>
      <c r="K35" s="22">
        <v>1725</v>
      </c>
      <c r="L35" s="22">
        <v>333</v>
      </c>
      <c r="M35" s="22">
        <v>2891</v>
      </c>
    </row>
    <row r="36" spans="1:14" s="54" customFormat="1" x14ac:dyDescent="0.3">
      <c r="B36" s="2" t="s">
        <v>7</v>
      </c>
      <c r="C36" s="34">
        <f>SUM(D36:M36)</f>
        <v>18734</v>
      </c>
      <c r="D36" s="36">
        <v>334</v>
      </c>
      <c r="E36" s="36">
        <v>570</v>
      </c>
      <c r="F36" s="36">
        <v>6529</v>
      </c>
      <c r="G36" s="36">
        <v>360</v>
      </c>
      <c r="H36" s="36">
        <v>322</v>
      </c>
      <c r="I36" s="36">
        <v>53</v>
      </c>
      <c r="J36" s="36">
        <v>425</v>
      </c>
      <c r="K36" s="36">
        <v>3595</v>
      </c>
      <c r="L36" s="36">
        <v>2923</v>
      </c>
      <c r="M36" s="36">
        <v>3623</v>
      </c>
    </row>
    <row r="37" spans="1:14" ht="15" customHeight="1" x14ac:dyDescent="0.3">
      <c r="A37" s="60" t="s">
        <v>41</v>
      </c>
      <c r="B37" s="8" t="s">
        <v>27</v>
      </c>
      <c r="C37" s="45">
        <f>'Scheduled Domestic Flights'!C36</f>
        <v>611494</v>
      </c>
      <c r="D37" s="45">
        <f>'Scheduled Domestic Flights'!D36</f>
        <v>34394</v>
      </c>
      <c r="E37" s="45">
        <f>'Scheduled Domestic Flights'!E36</f>
        <v>9920</v>
      </c>
      <c r="F37" s="45">
        <f>'Scheduled Domestic Flights'!F36</f>
        <v>162110</v>
      </c>
      <c r="G37" s="45">
        <f>'Scheduled Domestic Flights'!G36</f>
        <v>124983</v>
      </c>
      <c r="H37" s="45">
        <f>'Scheduled Domestic Flights'!H36</f>
        <v>13398</v>
      </c>
      <c r="I37" s="45">
        <f>'Scheduled Domestic Flights'!I36</f>
        <v>6518</v>
      </c>
      <c r="J37" s="45">
        <f>'Scheduled Domestic Flights'!J36</f>
        <v>20271</v>
      </c>
      <c r="K37" s="45">
        <f>'Scheduled Domestic Flights'!K36</f>
        <v>104524</v>
      </c>
      <c r="L37" s="45">
        <f>'Scheduled Domestic Flights'!L36</f>
        <v>19096</v>
      </c>
      <c r="M37" s="45">
        <f>'Scheduled Domestic Flights'!M36</f>
        <v>116280</v>
      </c>
    </row>
    <row r="38" spans="1:14" ht="15" customHeight="1" x14ac:dyDescent="0.3">
      <c r="A38" s="61"/>
      <c r="B38" s="7" t="s">
        <v>24</v>
      </c>
      <c r="C38" s="42">
        <f>C36/C37</f>
        <v>3.0636441240633597E-2</v>
      </c>
      <c r="D38" s="42">
        <f t="shared" ref="D38:M38" si="0">D36/D37</f>
        <v>9.7109961039716225E-3</v>
      </c>
      <c r="E38" s="42">
        <f t="shared" si="0"/>
        <v>5.7459677419354836E-2</v>
      </c>
      <c r="F38" s="42">
        <f t="shared" si="0"/>
        <v>4.027512183085559E-2</v>
      </c>
      <c r="G38" s="42">
        <f t="shared" si="0"/>
        <v>2.8803917332757257E-3</v>
      </c>
      <c r="H38" s="42">
        <f t="shared" si="0"/>
        <v>2.4033437826541274E-2</v>
      </c>
      <c r="I38" s="42">
        <f t="shared" si="0"/>
        <v>8.1313286284136234E-3</v>
      </c>
      <c r="J38" s="42">
        <f t="shared" si="0"/>
        <v>2.096591189383849E-2</v>
      </c>
      <c r="K38" s="42">
        <f t="shared" si="0"/>
        <v>3.4394014771727065E-2</v>
      </c>
      <c r="L38" s="42">
        <f t="shared" si="0"/>
        <v>0.15306870548806031</v>
      </c>
      <c r="M38" s="42">
        <f t="shared" si="0"/>
        <v>3.1157550739594083E-2</v>
      </c>
    </row>
    <row r="39" spans="1:14" x14ac:dyDescent="0.3">
      <c r="A39" s="62"/>
      <c r="B39" s="6" t="s">
        <v>26</v>
      </c>
      <c r="C39" s="44">
        <f>C37-C36</f>
        <v>592760</v>
      </c>
      <c r="D39" s="44">
        <f t="shared" ref="D39:M39" si="1">D37-D36</f>
        <v>34060</v>
      </c>
      <c r="E39" s="44">
        <f t="shared" si="1"/>
        <v>9350</v>
      </c>
      <c r="F39" s="44">
        <f t="shared" si="1"/>
        <v>155581</v>
      </c>
      <c r="G39" s="44">
        <f t="shared" si="1"/>
        <v>124623</v>
      </c>
      <c r="H39" s="44">
        <f t="shared" si="1"/>
        <v>13076</v>
      </c>
      <c r="I39" s="44">
        <f t="shared" si="1"/>
        <v>6465</v>
      </c>
      <c r="J39" s="44">
        <f t="shared" si="1"/>
        <v>19846</v>
      </c>
      <c r="K39" s="44">
        <f t="shared" si="1"/>
        <v>100929</v>
      </c>
      <c r="L39" s="44">
        <f t="shared" si="1"/>
        <v>16173</v>
      </c>
      <c r="M39" s="44">
        <f t="shared" si="1"/>
        <v>112657</v>
      </c>
    </row>
    <row r="40" spans="1:14" ht="45" customHeight="1" x14ac:dyDescent="0.3">
      <c r="A40" s="59" t="s">
        <v>25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2" spans="1:14" x14ac:dyDescent="0.3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4" x14ac:dyDescent="0.3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4" x14ac:dyDescent="0.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6" spans="1:14" x14ac:dyDescent="0.3">
      <c r="D46" s="38"/>
      <c r="E46" s="38"/>
      <c r="F46" s="38"/>
      <c r="G46" s="38"/>
      <c r="H46" s="38"/>
      <c r="I46" s="38"/>
      <c r="J46" s="38"/>
      <c r="K46" s="38"/>
      <c r="L46" s="38"/>
      <c r="M46" s="38"/>
    </row>
  </sheetData>
  <mergeCells count="5">
    <mergeCell ref="A1:M1"/>
    <mergeCell ref="A2:M2"/>
    <mergeCell ref="A3:M3"/>
    <mergeCell ref="A40:M40"/>
    <mergeCell ref="A37:A39"/>
  </mergeCells>
  <pageMargins left="0.7" right="0.7" top="0.75" bottom="0.75" header="0.3" footer="0.3"/>
  <pageSetup orientation="portrait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Solomon, Todd (OST)</cp:lastModifiedBy>
  <dcterms:created xsi:type="dcterms:W3CDTF">2020-05-28T16:42:26Z</dcterms:created>
  <dcterms:modified xsi:type="dcterms:W3CDTF">2021-11-03T10:12:00Z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