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1\3Q2021\"/>
    </mc:Choice>
  </mc:AlternateContent>
  <xr:revisionPtr revIDLastSave="0" documentId="13_ncr:1_{6D54458D-447C-4890-9AB6-2B22CEA2EA50}" xr6:coauthVersionLast="45" xr6:coauthVersionMax="45" xr10:uidLastSave="{00000000-0000-0000-0000-000000000000}"/>
  <bookViews>
    <workbookView xWindow="3840" yWindow="3840" windowWidth="23040" windowHeight="12312" tabRatio="864" xr2:uid="{00000000-000D-0000-FFFF-FFFF00000000}"/>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1'!$A$1:$I$15</definedName>
    <definedName name="_xlnm.Print_Area" localSheetId="1">'Table 2'!$A$1:$H$15</definedName>
    <definedName name="_xlnm.Print_Area" localSheetId="2">'Table 3'!$A$1:$H$15</definedName>
    <definedName name="_xlnm.Print_Area" localSheetId="3">'Table 4'!$A$1:$F$39</definedName>
    <definedName name="_xlnm.Print_Area" localSheetId="4">'Table 5'!$A$1:$F$39</definedName>
    <definedName name="_xlnm.Print_Area" localSheetId="5">'Table 6'!$A$1:$F$39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32" l="1"/>
  <c r="G13" i="29" l="1"/>
  <c r="G12" i="29"/>
  <c r="G11" i="29"/>
  <c r="G10" i="29"/>
  <c r="G9" i="29"/>
  <c r="G8" i="29"/>
  <c r="G7" i="29"/>
  <c r="G6" i="29"/>
  <c r="G5" i="29"/>
  <c r="G13" i="28"/>
  <c r="G12" i="28"/>
  <c r="G11" i="28"/>
  <c r="G10" i="28"/>
  <c r="G9" i="28"/>
  <c r="G8" i="28"/>
  <c r="G7" i="28"/>
  <c r="G6" i="28"/>
  <c r="G5" i="28"/>
  <c r="G13" i="27"/>
  <c r="G12" i="27"/>
  <c r="G11" i="27"/>
  <c r="G10" i="27"/>
  <c r="G9" i="27"/>
  <c r="G8" i="27"/>
  <c r="G7" i="27"/>
  <c r="G6" i="27"/>
  <c r="G5" i="27"/>
  <c r="B25" i="32" l="1"/>
  <c r="C25" i="31"/>
  <c r="B25" i="31"/>
  <c r="B25" i="30"/>
  <c r="C25" i="30"/>
  <c r="C31" i="30" l="1"/>
  <c r="B31" i="30"/>
  <c r="C31" i="31"/>
  <c r="B31" i="31"/>
  <c r="C31" i="32"/>
  <c r="B31" i="32"/>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alcChain>
</file>

<file path=xl/sharedStrings.xml><?xml version="1.0" encoding="utf-8"?>
<sst xmlns="http://schemas.openxmlformats.org/spreadsheetml/2006/main" count="221" uniqueCount="69">
  <si>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</si>
  <si>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</si>
  <si>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</si>
  <si>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</si>
  <si>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</si>
  <si>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</si>
  <si>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</si>
  <si>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</si>
  <si>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</si>
  <si>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</si>
  <si>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</si>
  <si>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</si>
  <si>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</si>
  <si>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</si>
  <si>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</si>
  <si>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</si>
  <si>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</si>
  <si>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</si>
  <si>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</si>
  <si>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</si>
  <si>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</si>
  <si>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</si>
  <si>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</si>
  <si>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</si>
  <si>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</si>
  <si>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</si>
  <si>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</si>
  <si>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</si>
  <si>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</si>
  <si>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</si>
  <si>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</si>
  <si>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</si>
  <si>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</si>
  <si>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</si>
  <si>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</si>
  <si>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</si>
  <si>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</si>
  <si>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</si>
  <si>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</si>
  <si>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</si>
  <si>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</si>
  <si>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</si>
  <si>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</si>
  <si>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</si>
  <si>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</si>
  <si>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</si>
  <si>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</si>
  <si>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</si>
  <si>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</si>
  <si>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3Q                 2020</t>
  </si>
  <si>
    <t>4Q                 2020</t>
  </si>
  <si>
    <t>Table 6. International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</si>
  <si>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</si>
  <si>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5. Domestic Quarterly U.S. Scheduled Passenger Airlines Revenue, Expenses and Profits</t>
  </si>
  <si>
    <t>2020-2021 % Change</t>
  </si>
  <si>
    <t>Table 3. International Quarterly U.S. Scheduled Service Passenger Airlines Financial Reports</t>
  </si>
  <si>
    <r>
      <t>Table 1.</t>
    </r>
    <r>
      <rPr>
        <b/>
        <sz val="10"/>
        <color rgb="FF00B050"/>
        <rFont val="Arial"/>
        <family val="2"/>
      </rPr>
      <t xml:space="preserve"> </t>
    </r>
    <r>
      <rPr>
        <b/>
        <sz val="10"/>
        <color theme="1"/>
        <rFont val="Arial"/>
        <family val="2"/>
      </rPr>
      <t>Quarterly U.S. Scheduled Service Passenger Airlines Financial Reports</t>
    </r>
  </si>
  <si>
    <t>Table 2. Domestic Quarterly U.S. Scheduled Service Passenger Airlines Financial Reports</t>
  </si>
  <si>
    <t>1Q                 2021</t>
  </si>
  <si>
    <t>2Q                 2021</t>
  </si>
  <si>
    <r>
      <t xml:space="preserve">Reports from </t>
    </r>
    <r>
      <rPr>
        <b/>
        <sz val="10"/>
        <color rgb="FFFF0000"/>
        <rFont val="Arial"/>
        <family val="2"/>
      </rPr>
      <t>24</t>
    </r>
    <r>
      <rPr>
        <b/>
        <sz val="10"/>
        <color theme="1"/>
        <rFont val="Arial"/>
        <family val="2"/>
      </rPr>
      <t xml:space="preserve"> airlines in 3Q 2021</t>
    </r>
  </si>
  <si>
    <t>3Q                 2021</t>
  </si>
  <si>
    <t>Dollar Change          3Q2020-3Q2021</t>
  </si>
  <si>
    <r>
      <t xml:space="preserve">Reports from </t>
    </r>
    <r>
      <rPr>
        <b/>
        <sz val="10"/>
        <color rgb="FFFF0000"/>
        <rFont val="Arial"/>
        <family val="2"/>
      </rPr>
      <t>19</t>
    </r>
    <r>
      <rPr>
        <b/>
        <sz val="10"/>
        <color theme="1"/>
        <rFont val="Arial"/>
        <family val="2"/>
      </rPr>
      <t xml:space="preserve"> airlines in 3Q 2021</t>
    </r>
  </si>
  <si>
    <r>
      <t xml:space="preserve">Reports from </t>
    </r>
    <r>
      <rPr>
        <b/>
        <sz val="10"/>
        <color rgb="FFFF0000"/>
        <rFont val="Arial"/>
        <family val="2"/>
      </rPr>
      <t>24</t>
    </r>
    <r>
      <rPr>
        <b/>
        <sz val="10"/>
        <rFont val="Arial"/>
        <family val="2"/>
      </rPr>
      <t xml:space="preserve"> airlines in 3Q 2021</t>
    </r>
  </si>
  <si>
    <t>% of 3Q 2021 Revenue or Expense Total</t>
  </si>
  <si>
    <t>3Q 2020</t>
  </si>
  <si>
    <t>3Q 2021</t>
  </si>
  <si>
    <r>
      <t xml:space="preserve">Reports from </t>
    </r>
    <r>
      <rPr>
        <b/>
        <i/>
        <sz val="10"/>
        <color rgb="FFFF0000"/>
        <rFont val="Arial"/>
        <family val="2"/>
      </rPr>
      <t>19</t>
    </r>
    <r>
      <rPr>
        <b/>
        <sz val="10"/>
        <rFont val="Arial"/>
        <family val="2"/>
      </rPr>
      <t xml:space="preserve"> airlines in 3Q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</si>
</sst>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b/>
      <i/>
      <sz val="10"/>
      <color rgb="FFFF0000"/>
      <name val="Arial"/>
      <family val="2"/>
    </font>
    <font>
      <b/>
      <sz val="10"/>
      <color rgb="FFFF0000"/>
      <name val="Arial"/>
      <family val="2"/>
    </font>
    <font>
      <sz val="10"/>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1">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xf numFmtId="9" fontId="15" fillId="0" borderId="0" applyFont="0" applyFill="0" applyBorder="0" applyAlignment="0" applyProtection="0"/>
  </cellStyleXfs>
  <cellXfs count="63">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165" fontId="10" fillId="0" borderId="0" xfId="3" applyNumberFormat="1" applyBorder="1"/>
    <xf numFmtId="165" fontId="9" fillId="0" borderId="0" xfId="3" applyNumberFormat="1" applyFont="1" applyBorder="1" applyAlignment="1">
      <alignment horizontal="right"/>
    </xf>
    <xf numFmtId="3" fontId="2" fillId="0" borderId="1" xfId="8" applyNumberFormat="1" applyBorder="1"/>
    <xf numFmtId="9" fontId="2" fillId="0" borderId="0" xfId="10" applyFont="1"/>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xf numFmtId="0" fontId="8" fillId="0" borderId="0" xfId="1" applyFont="1" applyAlignment="1">
      <alignment wrapText="1"/>
    </xf>
    <xf numFmtId="0" fontId="8" fillId="0" borderId="0" xfId="1" applyAlignment="1">
      <alignment wrapText="1"/>
    </xf>
  </cellXfs>
  <cellStyles count="11">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xfId="10" builtinId="5"/>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zoomScaleNormal="100" workbookViewId="0">
      <selection sqref="A1:H1"/>
    </sheetView>
  </sheetViews>
  <sheetFormatPr defaultColWidth="9.33203125" defaultRowHeight="14.4" x14ac:dyDescent="0.3"/>
  <cols>
    <col min="1" max="1" width="30" style="25" customWidth="1"/>
    <col min="2" max="6" width="9.5546875" style="25" customWidth="1"/>
    <col min="7" max="7" width="11" style="25" customWidth="1"/>
    <col min="8" max="8" width="14.33203125" style="25" customWidth="1"/>
    <col min="9" max="16384" width="9.33203125" style="25"/>
  </cols>
  <sheetData>
    <row r="1" spans="1:9" ht="25.5" customHeight="1" x14ac:dyDescent="0.3">
      <c r="A1" s="49" t="s">
        <v>56</v>
      </c>
      <c r="B1" s="49"/>
      <c r="C1" s="49"/>
      <c r="D1" s="49"/>
      <c r="E1" s="49"/>
      <c r="F1" s="49"/>
      <c r="G1" s="49"/>
      <c r="H1" s="49"/>
    </row>
    <row r="2" spans="1:9" ht="12.75" customHeight="1" x14ac:dyDescent="0.3">
      <c r="A2" s="50" t="s">
        <v>60</v>
      </c>
      <c r="B2" s="50"/>
      <c r="C2" s="50"/>
      <c r="D2" s="50"/>
      <c r="E2" s="50"/>
      <c r="F2" s="50"/>
      <c r="G2" s="50"/>
      <c r="H2" s="50"/>
    </row>
    <row r="3" spans="1:9" ht="12.75" customHeight="1" x14ac:dyDescent="0.3">
      <c r="A3" s="51" t="s">
        <v>29</v>
      </c>
      <c r="B3" s="51"/>
      <c r="C3" s="51"/>
      <c r="D3" s="51"/>
      <c r="E3" s="51"/>
      <c r="F3" s="51"/>
      <c r="G3" s="51"/>
      <c r="H3" s="51"/>
    </row>
    <row r="4" spans="1:9" ht="51.75" customHeight="1" x14ac:dyDescent="0.3">
      <c r="A4" s="26"/>
      <c r="B4" s="27" t="s">
        <v>49</v>
      </c>
      <c r="C4" s="27" t="s">
        <v>50</v>
      </c>
      <c r="D4" s="27" t="s">
        <v>58</v>
      </c>
      <c r="E4" s="27" t="s">
        <v>59</v>
      </c>
      <c r="F4" s="27" t="s">
        <v>61</v>
      </c>
      <c r="G4" s="27" t="s">
        <v>62</v>
      </c>
    </row>
    <row r="5" spans="1:9" ht="12.75" customHeight="1" x14ac:dyDescent="0.3">
      <c r="A5" s="28" t="s">
        <v>0</v>
      </c>
      <c r="B5" s="43">
        <v>-11776</v>
      </c>
      <c r="C5" s="43">
        <v>-6974.3</v>
      </c>
      <c r="D5" s="43">
        <v>-4244.1000000000004</v>
      </c>
      <c r="E5" s="43">
        <v>1000</v>
      </c>
      <c r="F5" s="44">
        <v>2701.3</v>
      </c>
      <c r="G5" s="29">
        <f>(F5-B5)</f>
        <v>14477.3</v>
      </c>
      <c r="H5" s="30"/>
      <c r="I5" s="48"/>
    </row>
    <row r="6" spans="1:9" ht="12.75" customHeight="1" x14ac:dyDescent="0.3">
      <c r="A6" s="28" t="s">
        <v>1</v>
      </c>
      <c r="B6" s="29">
        <v>-15946.1</v>
      </c>
      <c r="C6" s="29">
        <v>-9723.2999999999993</v>
      </c>
      <c r="D6" s="29">
        <v>-12657.9</v>
      </c>
      <c r="E6" s="29">
        <v>-3569.7</v>
      </c>
      <c r="F6" s="44">
        <v>-186.5</v>
      </c>
      <c r="G6" s="29">
        <f t="shared" ref="G6:G13" si="0">(F6-B6)</f>
        <v>15759.6</v>
      </c>
      <c r="H6" s="30"/>
    </row>
    <row r="7" spans="1:9" ht="12.75" customHeight="1" x14ac:dyDescent="0.3">
      <c r="A7" s="28" t="s">
        <v>5</v>
      </c>
      <c r="B7" s="29">
        <v>14046.4</v>
      </c>
      <c r="C7" s="29">
        <v>17988.8</v>
      </c>
      <c r="D7" s="29">
        <v>17861.7</v>
      </c>
      <c r="E7" s="29">
        <v>31551.599999999999</v>
      </c>
      <c r="F7" s="44">
        <v>39394.199999999997</v>
      </c>
      <c r="G7" s="29">
        <f t="shared" si="0"/>
        <v>25347.799999999996</v>
      </c>
      <c r="H7" s="30"/>
    </row>
    <row r="8" spans="1:9" ht="12.75" customHeight="1" x14ac:dyDescent="0.3">
      <c r="A8" s="28" t="s">
        <v>6</v>
      </c>
      <c r="B8" s="29">
        <v>8209</v>
      </c>
      <c r="C8" s="29">
        <v>10818.1</v>
      </c>
      <c r="D8" s="29">
        <v>10578.3</v>
      </c>
      <c r="E8" s="29">
        <v>20663.3</v>
      </c>
      <c r="F8" s="44">
        <v>27018.400000000001</v>
      </c>
      <c r="G8" s="29">
        <f t="shared" si="0"/>
        <v>18809.400000000001</v>
      </c>
      <c r="H8" s="30"/>
    </row>
    <row r="9" spans="1:9" ht="12.75" customHeight="1" x14ac:dyDescent="0.3">
      <c r="A9" s="28" t="s">
        <v>7</v>
      </c>
      <c r="B9" s="29">
        <v>601.29999999999995</v>
      </c>
      <c r="C9" s="29">
        <v>793.1</v>
      </c>
      <c r="D9" s="29">
        <v>834.3</v>
      </c>
      <c r="E9" s="29">
        <v>1381.9</v>
      </c>
      <c r="F9" s="44">
        <v>1561.8</v>
      </c>
      <c r="G9" s="29">
        <f t="shared" si="0"/>
        <v>960.5</v>
      </c>
      <c r="H9" s="30"/>
    </row>
    <row r="10" spans="1:9" ht="12.75" customHeight="1" x14ac:dyDescent="0.3">
      <c r="A10" s="28" t="s">
        <v>8</v>
      </c>
      <c r="B10" s="29">
        <v>61.9</v>
      </c>
      <c r="C10" s="29">
        <v>99.3</v>
      </c>
      <c r="D10" s="29">
        <v>101.9</v>
      </c>
      <c r="E10" s="29">
        <v>137.19999999999999</v>
      </c>
      <c r="F10" s="44">
        <v>233.6</v>
      </c>
      <c r="G10" s="29">
        <f t="shared" si="0"/>
        <v>171.7</v>
      </c>
      <c r="H10" s="30"/>
    </row>
    <row r="11" spans="1:9" ht="12.75" customHeight="1" x14ac:dyDescent="0.3">
      <c r="A11" s="28" t="s">
        <v>3</v>
      </c>
      <c r="B11" s="29">
        <v>30092.5</v>
      </c>
      <c r="C11" s="29">
        <v>27712</v>
      </c>
      <c r="D11" s="29">
        <v>30519.599999999999</v>
      </c>
      <c r="E11" s="29">
        <v>35121.199999999997</v>
      </c>
      <c r="F11" s="44">
        <v>39580.699999999997</v>
      </c>
      <c r="G11" s="29">
        <f t="shared" si="0"/>
        <v>9488.1999999999971</v>
      </c>
      <c r="H11" s="30"/>
    </row>
    <row r="12" spans="1:9" ht="12.75" customHeight="1" x14ac:dyDescent="0.3">
      <c r="A12" s="28" t="s">
        <v>9</v>
      </c>
      <c r="B12" s="29">
        <v>2065.6999999999998</v>
      </c>
      <c r="C12" s="29">
        <v>2538.6</v>
      </c>
      <c r="D12" s="29">
        <v>3536</v>
      </c>
      <c r="E12" s="29">
        <v>5475.9</v>
      </c>
      <c r="F12" s="44">
        <v>6653.3</v>
      </c>
      <c r="G12" s="29">
        <f t="shared" si="0"/>
        <v>4587.6000000000004</v>
      </c>
      <c r="H12" s="30"/>
    </row>
    <row r="13" spans="1:9" ht="12.75" customHeight="1" x14ac:dyDescent="0.3">
      <c r="A13" s="31" t="s">
        <v>10</v>
      </c>
      <c r="B13" s="32">
        <v>12460.4</v>
      </c>
      <c r="C13" s="32">
        <v>10871</v>
      </c>
      <c r="D13" s="32">
        <v>11435.3</v>
      </c>
      <c r="E13" s="32">
        <v>12537.6</v>
      </c>
      <c r="F13" s="47">
        <v>13923.1</v>
      </c>
      <c r="G13" s="32">
        <f t="shared" si="0"/>
        <v>1462.7000000000007</v>
      </c>
      <c r="H13" s="30"/>
    </row>
    <row r="14" spans="1:9" ht="30" customHeight="1" x14ac:dyDescent="0.3">
      <c r="A14" s="52" t="s">
        <v>4</v>
      </c>
      <c r="B14" s="52"/>
      <c r="C14" s="52"/>
      <c r="D14" s="52"/>
      <c r="E14" s="52"/>
      <c r="F14" s="53"/>
      <c r="G14" s="53"/>
      <c r="H14" s="53"/>
    </row>
    <row r="15" spans="1:9" ht="102" customHeight="1" x14ac:dyDescent="0.3">
      <c r="A15" s="54" t="s">
        <v>46</v>
      </c>
      <c r="B15" s="54"/>
      <c r="C15" s="54"/>
      <c r="D15" s="54"/>
      <c r="E15" s="54"/>
      <c r="F15" s="54"/>
      <c r="G15" s="54"/>
      <c r="H15" s="54"/>
    </row>
    <row r="19" spans="2:9" x14ac:dyDescent="0.3">
      <c r="B19" s="44"/>
    </row>
    <row r="20" spans="2:9" x14ac:dyDescent="0.3">
      <c r="I20" s="44"/>
    </row>
  </sheetData>
  <mergeCells count="5">
    <mergeCell ref="A1:H1"/>
    <mergeCell ref="A2:H2"/>
    <mergeCell ref="A3:H3"/>
    <mergeCell ref="A14:H14"/>
    <mergeCell ref="A15:H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zoomScaleNormal="100" workbookViewId="0">
      <selection activeCell="D6" sqref="D6"/>
    </sheetView>
  </sheetViews>
  <sheetFormatPr defaultColWidth="9.33203125" defaultRowHeight="14.4" x14ac:dyDescent="0.3"/>
  <cols>
    <col min="1" max="1" width="30" style="25" customWidth="1"/>
    <col min="2" max="6" width="9.5546875" style="25" customWidth="1"/>
    <col min="7" max="7" width="11.88671875" style="25" customWidth="1"/>
    <col min="8" max="16384" width="9.33203125" style="25"/>
  </cols>
  <sheetData>
    <row r="1" spans="1:8" ht="25.5" customHeight="1" x14ac:dyDescent="0.3">
      <c r="A1" s="55" t="s">
        <v>57</v>
      </c>
      <c r="B1" s="55"/>
      <c r="C1" s="55"/>
      <c r="D1" s="55"/>
      <c r="E1" s="55"/>
      <c r="F1" s="55"/>
      <c r="G1" s="55"/>
    </row>
    <row r="2" spans="1:8" ht="12.75" customHeight="1" x14ac:dyDescent="0.3">
      <c r="A2" s="50" t="s">
        <v>60</v>
      </c>
      <c r="B2" s="50"/>
      <c r="C2" s="50"/>
      <c r="D2" s="50"/>
      <c r="E2" s="50"/>
      <c r="F2" s="50"/>
      <c r="G2" s="50"/>
    </row>
    <row r="3" spans="1:8" ht="12.75" customHeight="1" x14ac:dyDescent="0.3">
      <c r="A3" s="51" t="s">
        <v>29</v>
      </c>
      <c r="B3" s="51"/>
      <c r="C3" s="51"/>
      <c r="D3" s="51"/>
      <c r="E3" s="51"/>
      <c r="F3" s="51"/>
      <c r="G3" s="51"/>
    </row>
    <row r="4" spans="1:8" ht="51.75" customHeight="1" x14ac:dyDescent="0.3">
      <c r="A4" s="33" t="s">
        <v>35</v>
      </c>
      <c r="B4" s="27" t="s">
        <v>49</v>
      </c>
      <c r="C4" s="27" t="s">
        <v>50</v>
      </c>
      <c r="D4" s="27" t="s">
        <v>58</v>
      </c>
      <c r="E4" s="27" t="s">
        <v>59</v>
      </c>
      <c r="F4" s="27" t="s">
        <v>61</v>
      </c>
      <c r="G4" s="27" t="s">
        <v>62</v>
      </c>
    </row>
    <row r="5" spans="1:8" ht="12.75" customHeight="1" x14ac:dyDescent="0.3">
      <c r="A5" s="28" t="s">
        <v>0</v>
      </c>
      <c r="B5" s="29">
        <v>-9456.7000000000007</v>
      </c>
      <c r="C5" s="29">
        <v>-5737.7</v>
      </c>
      <c r="D5" s="29">
        <v>-2414.3000000000002</v>
      </c>
      <c r="E5" s="29">
        <v>1773.9</v>
      </c>
      <c r="F5" s="44">
        <v>2552.6</v>
      </c>
      <c r="G5" s="29">
        <f>(F5-B5)</f>
        <v>12009.300000000001</v>
      </c>
      <c r="H5" s="30"/>
    </row>
    <row r="6" spans="1:8" ht="12.75" customHeight="1" x14ac:dyDescent="0.3">
      <c r="A6" s="28" t="s">
        <v>1</v>
      </c>
      <c r="B6" s="29">
        <v>-13684.7</v>
      </c>
      <c r="C6" s="29">
        <v>-8008.3</v>
      </c>
      <c r="D6" s="29">
        <v>-9644.2999999999993</v>
      </c>
      <c r="E6" s="29">
        <v>-2095.9</v>
      </c>
      <c r="F6" s="44">
        <v>81.099999999999994</v>
      </c>
      <c r="G6" s="29">
        <f t="shared" ref="G6:G13" si="0">(F6-B6)</f>
        <v>13765.800000000001</v>
      </c>
      <c r="H6" s="30"/>
    </row>
    <row r="7" spans="1:8" ht="12.75" customHeight="1" x14ac:dyDescent="0.3">
      <c r="A7" s="28" t="s">
        <v>5</v>
      </c>
      <c r="B7" s="29">
        <v>12010.3</v>
      </c>
      <c r="C7" s="29">
        <v>14771</v>
      </c>
      <c r="D7" s="29">
        <v>14687.9</v>
      </c>
      <c r="E7" s="29">
        <v>26425.4</v>
      </c>
      <c r="F7" s="44">
        <v>32411.7</v>
      </c>
      <c r="G7" s="29">
        <f t="shared" si="0"/>
        <v>20401.400000000001</v>
      </c>
      <c r="H7" s="30"/>
    </row>
    <row r="8" spans="1:8" ht="12.75" customHeight="1" x14ac:dyDescent="0.3">
      <c r="A8" s="28" t="s">
        <v>6</v>
      </c>
      <c r="B8" s="29">
        <v>7149.3</v>
      </c>
      <c r="C8" s="29">
        <v>9065.9</v>
      </c>
      <c r="D8" s="29">
        <v>8849.9</v>
      </c>
      <c r="E8" s="29">
        <v>17349.3</v>
      </c>
      <c r="F8" s="44">
        <v>21958.400000000001</v>
      </c>
      <c r="G8" s="29">
        <f t="shared" si="0"/>
        <v>14809.100000000002</v>
      </c>
      <c r="H8" s="30"/>
    </row>
    <row r="9" spans="1:8" ht="12.75" customHeight="1" x14ac:dyDescent="0.3">
      <c r="A9" s="28" t="s">
        <v>7</v>
      </c>
      <c r="B9" s="29">
        <v>520.70000000000005</v>
      </c>
      <c r="C9" s="29">
        <v>634.29999999999995</v>
      </c>
      <c r="D9" s="29">
        <v>678.2</v>
      </c>
      <c r="E9" s="29">
        <v>1132.4000000000001</v>
      </c>
      <c r="F9" s="44">
        <v>1259.2</v>
      </c>
      <c r="G9" s="29">
        <f t="shared" si="0"/>
        <v>738.5</v>
      </c>
      <c r="H9" s="30"/>
    </row>
    <row r="10" spans="1:8" ht="12.75" customHeight="1" x14ac:dyDescent="0.3">
      <c r="A10" s="28" t="s">
        <v>8</v>
      </c>
      <c r="B10" s="29">
        <v>53.3</v>
      </c>
      <c r="C10" s="29">
        <v>78.599999999999994</v>
      </c>
      <c r="D10" s="29">
        <v>86.6</v>
      </c>
      <c r="E10" s="29">
        <v>120.9</v>
      </c>
      <c r="F10" s="44">
        <v>205.1</v>
      </c>
      <c r="G10" s="29">
        <f t="shared" si="0"/>
        <v>151.80000000000001</v>
      </c>
      <c r="H10" s="30"/>
    </row>
    <row r="11" spans="1:8" ht="12.75" customHeight="1" x14ac:dyDescent="0.3">
      <c r="A11" s="28" t="s">
        <v>3</v>
      </c>
      <c r="B11" s="29">
        <v>25695</v>
      </c>
      <c r="C11" s="29">
        <v>22779.200000000001</v>
      </c>
      <c r="D11" s="29">
        <v>24332.2</v>
      </c>
      <c r="E11" s="29">
        <v>28521.200000000001</v>
      </c>
      <c r="F11" s="44">
        <v>32330.6</v>
      </c>
      <c r="G11" s="29">
        <f t="shared" si="0"/>
        <v>6635.5999999999985</v>
      </c>
      <c r="H11" s="30"/>
    </row>
    <row r="12" spans="1:8" ht="12.75" customHeight="1" x14ac:dyDescent="0.3">
      <c r="A12" s="28" t="s">
        <v>9</v>
      </c>
      <c r="B12" s="29">
        <v>1613.4</v>
      </c>
      <c r="C12" s="29">
        <v>1858.5</v>
      </c>
      <c r="D12" s="29">
        <v>2563.4</v>
      </c>
      <c r="E12" s="29">
        <v>4158.8</v>
      </c>
      <c r="F12" s="44">
        <v>5083.8999999999996</v>
      </c>
      <c r="G12" s="29">
        <f t="shared" si="0"/>
        <v>3470.4999999999995</v>
      </c>
      <c r="H12" s="30"/>
    </row>
    <row r="13" spans="1:8" ht="12.75" customHeight="1" x14ac:dyDescent="0.3">
      <c r="A13" s="31" t="s">
        <v>10</v>
      </c>
      <c r="B13" s="32">
        <v>10548.3</v>
      </c>
      <c r="C13" s="32">
        <v>8676.6</v>
      </c>
      <c r="D13" s="32">
        <v>8866.5</v>
      </c>
      <c r="E13" s="32">
        <v>9942.6</v>
      </c>
      <c r="F13" s="47">
        <v>11220.2</v>
      </c>
      <c r="G13" s="32">
        <f t="shared" si="0"/>
        <v>671.90000000000146</v>
      </c>
      <c r="H13" s="30"/>
    </row>
    <row r="14" spans="1:8" ht="30" customHeight="1" x14ac:dyDescent="0.3">
      <c r="A14" s="52" t="s">
        <v>4</v>
      </c>
      <c r="B14" s="52"/>
      <c r="C14" s="52"/>
      <c r="D14" s="52"/>
      <c r="E14" s="52"/>
      <c r="F14" s="53"/>
      <c r="G14" s="53"/>
    </row>
    <row r="15" spans="1:8" ht="106.5" customHeight="1" x14ac:dyDescent="0.3">
      <c r="A15" s="54" t="s">
        <v>46</v>
      </c>
      <c r="B15" s="54"/>
      <c r="C15" s="54"/>
      <c r="D15" s="54"/>
      <c r="E15" s="54"/>
      <c r="F15" s="54"/>
      <c r="G15" s="5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5"/>
  <sheetViews>
    <sheetView zoomScaleNormal="100" workbookViewId="0">
      <selection sqref="A1:G1"/>
    </sheetView>
  </sheetViews>
  <sheetFormatPr defaultColWidth="9.33203125" defaultRowHeight="14.4" x14ac:dyDescent="0.3"/>
  <cols>
    <col min="1" max="1" width="30" style="25" customWidth="1"/>
    <col min="2" max="6" width="9.5546875" style="25" customWidth="1"/>
    <col min="7" max="7" width="11.5546875" style="25" customWidth="1"/>
    <col min="8" max="16384" width="9.33203125" style="25"/>
  </cols>
  <sheetData>
    <row r="1" spans="1:8" ht="25.5" customHeight="1" x14ac:dyDescent="0.3">
      <c r="A1" s="55" t="s">
        <v>55</v>
      </c>
      <c r="B1" s="55"/>
      <c r="C1" s="55"/>
      <c r="D1" s="55"/>
      <c r="E1" s="55"/>
      <c r="F1" s="55"/>
      <c r="G1" s="55"/>
    </row>
    <row r="2" spans="1:8" ht="12.75" customHeight="1" x14ac:dyDescent="0.3">
      <c r="A2" s="50" t="s">
        <v>63</v>
      </c>
      <c r="B2" s="50"/>
      <c r="C2" s="50"/>
      <c r="D2" s="50"/>
      <c r="E2" s="50"/>
      <c r="F2" s="50"/>
      <c r="G2" s="50"/>
    </row>
    <row r="3" spans="1:8" ht="12.75" customHeight="1" x14ac:dyDescent="0.3">
      <c r="A3" s="51" t="s">
        <v>29</v>
      </c>
      <c r="B3" s="51"/>
      <c r="C3" s="51"/>
      <c r="D3" s="51"/>
      <c r="E3" s="51"/>
      <c r="F3" s="51"/>
      <c r="G3" s="51"/>
    </row>
    <row r="4" spans="1:8" ht="51.75" customHeight="1" x14ac:dyDescent="0.3">
      <c r="A4" s="33" t="s">
        <v>36</v>
      </c>
      <c r="B4" s="27" t="s">
        <v>49</v>
      </c>
      <c r="C4" s="27" t="s">
        <v>50</v>
      </c>
      <c r="D4" s="27" t="s">
        <v>58</v>
      </c>
      <c r="E4" s="27" t="s">
        <v>59</v>
      </c>
      <c r="F4" s="27" t="s">
        <v>61</v>
      </c>
      <c r="G4" s="27" t="s">
        <v>62</v>
      </c>
    </row>
    <row r="5" spans="1:8" ht="12.75" customHeight="1" x14ac:dyDescent="0.3">
      <c r="A5" s="28" t="s">
        <v>0</v>
      </c>
      <c r="B5" s="29">
        <v>-2319.3000000000002</v>
      </c>
      <c r="C5" s="29">
        <v>-1236.5999999999999</v>
      </c>
      <c r="D5" s="29">
        <v>-1829.8</v>
      </c>
      <c r="E5" s="29">
        <v>-773.8</v>
      </c>
      <c r="F5" s="44">
        <v>148.69999999999999</v>
      </c>
      <c r="G5" s="29">
        <f>(F5-B5)</f>
        <v>2468</v>
      </c>
      <c r="H5" s="30"/>
    </row>
    <row r="6" spans="1:8" ht="12.75" customHeight="1" x14ac:dyDescent="0.3">
      <c r="A6" s="28" t="s">
        <v>1</v>
      </c>
      <c r="B6" s="29">
        <v>-2261.4</v>
      </c>
      <c r="C6" s="29">
        <v>-1715</v>
      </c>
      <c r="D6" s="29">
        <v>-3013.6</v>
      </c>
      <c r="E6" s="29">
        <v>-1473.8</v>
      </c>
      <c r="F6" s="44">
        <v>-267.60000000000002</v>
      </c>
      <c r="G6" s="29">
        <f t="shared" ref="G6:G13" si="0">(F6-B6)</f>
        <v>1993.8000000000002</v>
      </c>
      <c r="H6" s="30"/>
    </row>
    <row r="7" spans="1:8" ht="12.75" customHeight="1" x14ac:dyDescent="0.3">
      <c r="A7" s="28" t="s">
        <v>5</v>
      </c>
      <c r="B7" s="29">
        <v>2036.1</v>
      </c>
      <c r="C7" s="29">
        <v>3217.8</v>
      </c>
      <c r="D7" s="29">
        <v>3173.8</v>
      </c>
      <c r="E7" s="29">
        <v>5126.2</v>
      </c>
      <c r="F7" s="44">
        <v>6982.5</v>
      </c>
      <c r="G7" s="29">
        <f t="shared" si="0"/>
        <v>4946.3999999999996</v>
      </c>
      <c r="H7" s="30"/>
    </row>
    <row r="8" spans="1:8" ht="12.75" customHeight="1" x14ac:dyDescent="0.3">
      <c r="A8" s="28" t="s">
        <v>6</v>
      </c>
      <c r="B8" s="29">
        <v>1059.7</v>
      </c>
      <c r="C8" s="29">
        <v>1752.2</v>
      </c>
      <c r="D8" s="29">
        <v>1728.4</v>
      </c>
      <c r="E8" s="29">
        <v>3314</v>
      </c>
      <c r="F8" s="44">
        <v>5060</v>
      </c>
      <c r="G8" s="29">
        <f t="shared" si="0"/>
        <v>4000.3</v>
      </c>
      <c r="H8" s="30"/>
    </row>
    <row r="9" spans="1:8" ht="12.75" customHeight="1" x14ac:dyDescent="0.3">
      <c r="A9" s="28" t="s">
        <v>7</v>
      </c>
      <c r="B9" s="29">
        <v>80.599999999999994</v>
      </c>
      <c r="C9" s="29">
        <v>158.80000000000001</v>
      </c>
      <c r="D9" s="29">
        <v>156.1</v>
      </c>
      <c r="E9" s="29">
        <v>249.5</v>
      </c>
      <c r="F9" s="44">
        <v>302.60000000000002</v>
      </c>
      <c r="G9" s="29">
        <f t="shared" si="0"/>
        <v>222.00000000000003</v>
      </c>
      <c r="H9" s="30"/>
    </row>
    <row r="10" spans="1:8" ht="12.75" customHeight="1" x14ac:dyDescent="0.3">
      <c r="A10" s="28" t="s">
        <v>8</v>
      </c>
      <c r="B10" s="29">
        <v>8.6</v>
      </c>
      <c r="C10" s="29">
        <v>20.7</v>
      </c>
      <c r="D10" s="29">
        <v>15.3</v>
      </c>
      <c r="E10" s="29">
        <v>16.3</v>
      </c>
      <c r="F10" s="44">
        <v>28.5</v>
      </c>
      <c r="G10" s="29">
        <f t="shared" si="0"/>
        <v>19.899999999999999</v>
      </c>
      <c r="H10" s="30"/>
    </row>
    <row r="11" spans="1:8" ht="12.75" customHeight="1" x14ac:dyDescent="0.3">
      <c r="A11" s="28" t="s">
        <v>3</v>
      </c>
      <c r="B11" s="29">
        <v>4297.5</v>
      </c>
      <c r="C11" s="29">
        <v>4932.8</v>
      </c>
      <c r="D11" s="29">
        <v>6187.4</v>
      </c>
      <c r="E11" s="29">
        <v>6600</v>
      </c>
      <c r="F11" s="44">
        <v>7250.1</v>
      </c>
      <c r="G11" s="29">
        <f t="shared" si="0"/>
        <v>2952.6000000000004</v>
      </c>
      <c r="H11" s="30"/>
    </row>
    <row r="12" spans="1:8" ht="12.75" customHeight="1" x14ac:dyDescent="0.3">
      <c r="A12" s="28" t="s">
        <v>9</v>
      </c>
      <c r="B12" s="29">
        <v>452.3</v>
      </c>
      <c r="C12" s="29">
        <v>680.1</v>
      </c>
      <c r="D12" s="29">
        <v>972.6</v>
      </c>
      <c r="E12" s="29">
        <v>1317.1</v>
      </c>
      <c r="F12" s="44">
        <v>1569.4</v>
      </c>
      <c r="G12" s="29">
        <f t="shared" si="0"/>
        <v>1117.1000000000001</v>
      </c>
      <c r="H12" s="30"/>
    </row>
    <row r="13" spans="1:8" ht="12.75" customHeight="1" x14ac:dyDescent="0.3">
      <c r="A13" s="31" t="s">
        <v>10</v>
      </c>
      <c r="B13" s="32">
        <v>1912.1</v>
      </c>
      <c r="C13" s="32">
        <v>2194.4</v>
      </c>
      <c r="D13" s="32">
        <v>2568.8000000000002</v>
      </c>
      <c r="E13" s="32">
        <v>2595</v>
      </c>
      <c r="F13" s="47">
        <v>2702.9</v>
      </c>
      <c r="G13" s="32">
        <f t="shared" si="0"/>
        <v>790.80000000000018</v>
      </c>
      <c r="H13" s="30"/>
    </row>
    <row r="14" spans="1:8" ht="30" customHeight="1" x14ac:dyDescent="0.3">
      <c r="A14" s="52" t="s">
        <v>4</v>
      </c>
      <c r="B14" s="52"/>
      <c r="C14" s="52"/>
      <c r="D14" s="52"/>
      <c r="E14" s="52"/>
      <c r="F14" s="53"/>
      <c r="G14" s="53"/>
    </row>
    <row r="15" spans="1:8" ht="103.5" customHeight="1" x14ac:dyDescent="0.3">
      <c r="A15" s="54" t="s">
        <v>47</v>
      </c>
      <c r="B15" s="54"/>
      <c r="C15" s="54"/>
      <c r="D15" s="54"/>
      <c r="E15" s="54"/>
      <c r="F15" s="54"/>
      <c r="G15" s="54"/>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zoomScaleNormal="100" workbookViewId="0">
      <selection activeCell="C31" sqref="C31"/>
    </sheetView>
  </sheetViews>
  <sheetFormatPr defaultColWidth="9.33203125" defaultRowHeight="13.2" x14ac:dyDescent="0.25"/>
  <cols>
    <col min="1" max="1" width="36.44140625" style="23" customWidth="1"/>
    <col min="2" max="3" width="10.6640625" style="23" customWidth="1"/>
    <col min="4" max="4" width="9.33203125" style="23"/>
    <col min="5" max="5" width="9.6640625" style="23" customWidth="1"/>
    <col min="6" max="6" width="11.33203125" style="23" customWidth="1"/>
    <col min="7" max="16384" width="9.33203125" style="23"/>
  </cols>
  <sheetData>
    <row r="1" spans="1:12" ht="25.5" customHeight="1" x14ac:dyDescent="0.25">
      <c r="A1" s="57" t="s">
        <v>52</v>
      </c>
      <c r="B1" s="57"/>
      <c r="C1" s="57"/>
      <c r="D1" s="57"/>
      <c r="E1" s="57"/>
      <c r="F1" s="57"/>
    </row>
    <row r="2" spans="1:12" x14ac:dyDescent="0.25">
      <c r="A2" s="58" t="s">
        <v>64</v>
      </c>
      <c r="B2" s="58"/>
      <c r="C2" s="58"/>
      <c r="D2" s="58"/>
      <c r="E2" s="58"/>
      <c r="F2" s="58"/>
    </row>
    <row r="3" spans="1:12" x14ac:dyDescent="0.25">
      <c r="A3" s="59" t="s">
        <v>29</v>
      </c>
      <c r="B3" s="59"/>
      <c r="C3" s="59"/>
      <c r="D3" s="59"/>
      <c r="E3" s="59"/>
      <c r="F3" s="59"/>
    </row>
    <row r="4" spans="1:12" ht="63.75" customHeight="1" x14ac:dyDescent="0.25">
      <c r="A4" s="3"/>
      <c r="B4" s="8" t="s">
        <v>66</v>
      </c>
      <c r="C4" s="8" t="s">
        <v>67</v>
      </c>
      <c r="D4" s="8" t="s">
        <v>11</v>
      </c>
      <c r="E4" s="9" t="s">
        <v>54</v>
      </c>
      <c r="F4" s="9" t="s">
        <v>65</v>
      </c>
      <c r="G4" s="34"/>
      <c r="H4" s="34"/>
      <c r="I4" s="34"/>
      <c r="J4" s="34"/>
      <c r="K4" s="34"/>
      <c r="L4" s="34"/>
    </row>
    <row r="5" spans="1:12" ht="25.5" customHeight="1" x14ac:dyDescent="0.25">
      <c r="A5" s="4" t="s">
        <v>2</v>
      </c>
      <c r="B5" s="6"/>
      <c r="C5" s="6"/>
      <c r="D5" s="6"/>
      <c r="E5" s="6"/>
      <c r="F5" s="6"/>
      <c r="G5" s="34"/>
      <c r="H5" s="34"/>
      <c r="I5" s="34"/>
      <c r="J5" s="34"/>
      <c r="K5" s="34"/>
      <c r="L5" s="34"/>
    </row>
    <row r="6" spans="1:12" x14ac:dyDescent="0.25">
      <c r="A6" s="2" t="s">
        <v>32</v>
      </c>
      <c r="B6" s="41">
        <v>8209</v>
      </c>
      <c r="C6" s="41">
        <v>27018.400000000001</v>
      </c>
      <c r="D6" s="10">
        <f t="shared" ref="D6:D12" si="0">(C6-B6)</f>
        <v>18809.400000000001</v>
      </c>
      <c r="E6" s="18">
        <f t="shared" ref="E6:E12" si="1">(C6-B6)/B6*100</f>
        <v>229.13144110123037</v>
      </c>
      <c r="F6" s="18">
        <f>(C6/C12)*100</f>
        <v>68.584715516497369</v>
      </c>
      <c r="G6" s="34"/>
      <c r="H6" s="34"/>
      <c r="I6" s="34"/>
      <c r="J6" s="34"/>
      <c r="K6" s="34"/>
      <c r="L6" s="34"/>
    </row>
    <row r="7" spans="1:12" x14ac:dyDescent="0.25">
      <c r="A7" s="2" t="s">
        <v>12</v>
      </c>
      <c r="B7" s="41">
        <v>877.8</v>
      </c>
      <c r="C7" s="41">
        <v>1242.8</v>
      </c>
      <c r="D7" s="10">
        <f t="shared" si="0"/>
        <v>365</v>
      </c>
      <c r="E7" s="18">
        <f t="shared" si="1"/>
        <v>41.581225791752111</v>
      </c>
      <c r="F7" s="18">
        <f>(C7/C12)*100</f>
        <v>3.1547791299226788</v>
      </c>
    </row>
    <row r="8" spans="1:12" x14ac:dyDescent="0.25">
      <c r="A8" s="2" t="s">
        <v>13</v>
      </c>
      <c r="B8" s="41">
        <v>601.29999999999995</v>
      </c>
      <c r="C8" s="41">
        <v>1561.8</v>
      </c>
      <c r="D8" s="10">
        <f t="shared" si="0"/>
        <v>960.5</v>
      </c>
      <c r="E8" s="18">
        <f t="shared" si="1"/>
        <v>159.7372359886912</v>
      </c>
      <c r="F8" s="18">
        <f>(C8/C12)*100</f>
        <v>3.9645430037924365</v>
      </c>
    </row>
    <row r="9" spans="1:12" x14ac:dyDescent="0.25">
      <c r="A9" s="2" t="s">
        <v>14</v>
      </c>
      <c r="B9" s="41">
        <v>61.9</v>
      </c>
      <c r="C9" s="41">
        <v>233.6</v>
      </c>
      <c r="D9" s="10">
        <f t="shared" si="0"/>
        <v>171.7</v>
      </c>
      <c r="E9" s="18">
        <f t="shared" si="1"/>
        <v>277.3828756058158</v>
      </c>
      <c r="F9" s="18">
        <f>(C9/C12)*100</f>
        <v>0.59298069258926445</v>
      </c>
    </row>
    <row r="10" spans="1:12" x14ac:dyDescent="0.25">
      <c r="A10" s="2" t="s">
        <v>26</v>
      </c>
      <c r="B10" s="41">
        <v>2910.5</v>
      </c>
      <c r="C10" s="41">
        <v>6885.4</v>
      </c>
      <c r="D10" s="10">
        <f t="shared" si="0"/>
        <v>3974.8999999999996</v>
      </c>
      <c r="E10" s="18">
        <f t="shared" si="1"/>
        <v>136.57103590448375</v>
      </c>
      <c r="F10" s="18">
        <f>(C10/C12)*100</f>
        <v>17.478207451858395</v>
      </c>
    </row>
    <row r="11" spans="1:12" x14ac:dyDescent="0.25">
      <c r="A11" s="2" t="s">
        <v>27</v>
      </c>
      <c r="B11" s="41">
        <v>1385.9</v>
      </c>
      <c r="C11" s="41">
        <v>2452.1999999999998</v>
      </c>
      <c r="D11" s="10">
        <f t="shared" si="0"/>
        <v>1066.2999999999997</v>
      </c>
      <c r="E11" s="18">
        <f t="shared" si="1"/>
        <v>76.939173100512278</v>
      </c>
      <c r="F11" s="18">
        <f>(C11/C12)*100</f>
        <v>6.2247742053398722</v>
      </c>
    </row>
    <row r="12" spans="1:12" x14ac:dyDescent="0.25">
      <c r="A12" s="7" t="s">
        <v>37</v>
      </c>
      <c r="B12" s="42">
        <v>14046.4</v>
      </c>
      <c r="C12" s="42">
        <v>39394.199999999997</v>
      </c>
      <c r="D12" s="11">
        <f t="shared" si="0"/>
        <v>25347.799999999996</v>
      </c>
      <c r="E12" s="19">
        <f t="shared" si="1"/>
        <v>180.4576261533204</v>
      </c>
      <c r="F12" s="20">
        <f>SUM(F6:F11)</f>
        <v>100.00000000000001</v>
      </c>
    </row>
    <row r="13" spans="1:12" ht="25.5" customHeight="1" x14ac:dyDescent="0.25">
      <c r="A13" s="7" t="s">
        <v>15</v>
      </c>
      <c r="B13" s="5"/>
      <c r="C13" s="5"/>
      <c r="D13" s="13"/>
      <c r="E13" s="15"/>
      <c r="F13" s="14"/>
    </row>
    <row r="14" spans="1:12" x14ac:dyDescent="0.25">
      <c r="A14" s="2" t="s">
        <v>16</v>
      </c>
      <c r="B14" s="41">
        <v>2065.6999999999998</v>
      </c>
      <c r="C14" s="41">
        <v>6653.3</v>
      </c>
      <c r="D14" s="10">
        <f t="shared" ref="D14:D22" si="2">(C14-B14)</f>
        <v>4587.6000000000004</v>
      </c>
      <c r="E14" s="18">
        <f t="shared" ref="E14:E22" si="3">(C14-B14)/B14*100</f>
        <v>222.08452340610933</v>
      </c>
      <c r="F14" s="18">
        <f>(C14/C22)*100</f>
        <v>16.809455113224374</v>
      </c>
    </row>
    <row r="15" spans="1:12" x14ac:dyDescent="0.25">
      <c r="A15" s="2" t="s">
        <v>17</v>
      </c>
      <c r="B15" s="41">
        <v>12460.4</v>
      </c>
      <c r="C15" s="41">
        <v>13923.1</v>
      </c>
      <c r="D15" s="10">
        <f t="shared" si="2"/>
        <v>1462.7000000000007</v>
      </c>
      <c r="E15" s="18">
        <f t="shared" si="3"/>
        <v>11.738788481910699</v>
      </c>
      <c r="F15" s="18">
        <f>(C15/C22)*100</f>
        <v>35.176487530538871</v>
      </c>
    </row>
    <row r="16" spans="1:12" x14ac:dyDescent="0.25">
      <c r="A16" s="2" t="s">
        <v>18</v>
      </c>
      <c r="B16" s="41">
        <v>2462.6999999999998</v>
      </c>
      <c r="C16" s="41">
        <v>2864.5</v>
      </c>
      <c r="D16" s="10">
        <f t="shared" si="2"/>
        <v>401.80000000000018</v>
      </c>
      <c r="E16" s="18">
        <f t="shared" si="3"/>
        <v>16.315426158281571</v>
      </c>
      <c r="F16" s="18">
        <f>(C16/C22)*100</f>
        <v>7.2371130374146997</v>
      </c>
    </row>
    <row r="17" spans="1:6" x14ac:dyDescent="0.25">
      <c r="A17" s="2" t="s">
        <v>19</v>
      </c>
      <c r="B17" s="41">
        <v>2522.6</v>
      </c>
      <c r="C17" s="41">
        <v>2450.5</v>
      </c>
      <c r="D17" s="10">
        <f t="shared" si="2"/>
        <v>-72.099999999999909</v>
      </c>
      <c r="E17" s="18">
        <f t="shared" si="3"/>
        <v>-2.8581622135891505</v>
      </c>
      <c r="F17" s="18">
        <f>(C17/C22)*100</f>
        <v>6.191148716419872</v>
      </c>
    </row>
    <row r="18" spans="1:6" x14ac:dyDescent="0.25">
      <c r="A18" s="2" t="s">
        <v>20</v>
      </c>
      <c r="B18" s="41">
        <v>492.6</v>
      </c>
      <c r="C18" s="41">
        <v>1033</v>
      </c>
      <c r="D18" s="10">
        <f t="shared" si="2"/>
        <v>540.4</v>
      </c>
      <c r="E18" s="18">
        <f t="shared" si="3"/>
        <v>109.70361347949652</v>
      </c>
      <c r="F18" s="18">
        <f>(C18/C22)*100</f>
        <v>2.6098578347527965</v>
      </c>
    </row>
    <row r="19" spans="1:6" x14ac:dyDescent="0.25">
      <c r="A19" s="2" t="s">
        <v>21</v>
      </c>
      <c r="B19" s="41">
        <v>346.1</v>
      </c>
      <c r="C19" s="41">
        <v>662.2</v>
      </c>
      <c r="D19" s="10">
        <f t="shared" si="2"/>
        <v>316.10000000000002</v>
      </c>
      <c r="E19" s="18">
        <f t="shared" si="3"/>
        <v>91.331984975440633</v>
      </c>
      <c r="F19" s="18">
        <f>(C19/C22)*100</f>
        <v>1.6730376168182979</v>
      </c>
    </row>
    <row r="20" spans="1:6" x14ac:dyDescent="0.25">
      <c r="A20" s="2" t="s">
        <v>26</v>
      </c>
      <c r="B20" s="41">
        <v>3158.3</v>
      </c>
      <c r="C20" s="41">
        <v>4566.8999999999996</v>
      </c>
      <c r="D20" s="10">
        <f t="shared" si="2"/>
        <v>1408.5999999999995</v>
      </c>
      <c r="E20" s="18">
        <f t="shared" si="3"/>
        <v>44.599943007314039</v>
      </c>
      <c r="F20" s="18">
        <f>(C20/C22)*100</f>
        <v>11.538199172829183</v>
      </c>
    </row>
    <row r="21" spans="1:6" x14ac:dyDescent="0.25">
      <c r="A21" s="2" t="s">
        <v>38</v>
      </c>
      <c r="B21" s="41">
        <v>6584.1</v>
      </c>
      <c r="C21" s="41">
        <v>7427.2</v>
      </c>
      <c r="D21" s="10">
        <f t="shared" si="2"/>
        <v>843.09999999999945</v>
      </c>
      <c r="E21" s="18">
        <f t="shared" si="3"/>
        <v>12.805091052687526</v>
      </c>
      <c r="F21" s="18">
        <f>(C21/C22)*100</f>
        <v>18.764700978001905</v>
      </c>
    </row>
    <row r="22" spans="1:6" x14ac:dyDescent="0.25">
      <c r="A22" s="7" t="s">
        <v>22</v>
      </c>
      <c r="B22" s="42">
        <v>30092.5</v>
      </c>
      <c r="C22" s="42">
        <v>39580.699999999997</v>
      </c>
      <c r="D22" s="11">
        <f t="shared" si="2"/>
        <v>9488.1999999999971</v>
      </c>
      <c r="E22" s="19">
        <f t="shared" si="3"/>
        <v>31.530115477278382</v>
      </c>
      <c r="F22" s="20">
        <f>SUM(F14:F21)</f>
        <v>100</v>
      </c>
    </row>
    <row r="23" spans="1:6" ht="25.5" customHeight="1" x14ac:dyDescent="0.25">
      <c r="A23" s="7" t="s">
        <v>25</v>
      </c>
      <c r="B23" s="5"/>
      <c r="C23" s="5"/>
      <c r="D23" s="13"/>
      <c r="E23" s="15"/>
      <c r="F23" s="14"/>
    </row>
    <row r="24" spans="1:6" x14ac:dyDescent="0.25">
      <c r="A24" s="1" t="s">
        <v>23</v>
      </c>
      <c r="B24" s="11">
        <v>-15946.1</v>
      </c>
      <c r="C24" s="11">
        <v>-186.5</v>
      </c>
      <c r="D24" s="10">
        <f t="shared" ref="D24" si="4">(C24-B24)</f>
        <v>15759.6</v>
      </c>
      <c r="E24" s="18">
        <f t="shared" ref="E24" si="5">(C24-B24)/B24*100</f>
        <v>-98.830435028000579</v>
      </c>
      <c r="F24" s="17" t="s">
        <v>31</v>
      </c>
    </row>
    <row r="25" spans="1:6" x14ac:dyDescent="0.25">
      <c r="A25" s="1" t="s">
        <v>39</v>
      </c>
      <c r="B25" s="46">
        <f>(B24/B12)*100</f>
        <v>-113.52446178380227</v>
      </c>
      <c r="C25" s="46">
        <f>(C24/C12)*100</f>
        <v>-0.47341994506805579</v>
      </c>
      <c r="D25" s="11">
        <f t="shared" ref="D25:D31" si="6">(C25-B25)</f>
        <v>113.05104183873421</v>
      </c>
      <c r="E25" s="17" t="s">
        <v>31</v>
      </c>
      <c r="F25" s="17" t="s">
        <v>31</v>
      </c>
    </row>
    <row r="26" spans="1:6" x14ac:dyDescent="0.25">
      <c r="A26" s="35" t="s">
        <v>40</v>
      </c>
      <c r="B26" s="10">
        <v>742.3</v>
      </c>
      <c r="C26" s="10">
        <v>3686.8</v>
      </c>
      <c r="D26" s="10">
        <f t="shared" si="6"/>
        <v>2944.5</v>
      </c>
      <c r="E26" s="18">
        <f t="shared" ref="E26:E30" si="7">(C26-B26)/B26*100</f>
        <v>396.67250437828375</v>
      </c>
      <c r="F26" s="16" t="s">
        <v>31</v>
      </c>
    </row>
    <row r="27" spans="1:6" x14ac:dyDescent="0.25">
      <c r="A27" s="36" t="s">
        <v>24</v>
      </c>
      <c r="B27" s="11">
        <v>-15203.8</v>
      </c>
      <c r="C27" s="11">
        <v>3500.3</v>
      </c>
      <c r="D27" s="10">
        <f t="shared" si="6"/>
        <v>18704.099999999999</v>
      </c>
      <c r="E27" s="18">
        <f t="shared" si="7"/>
        <v>-123.02253384022414</v>
      </c>
      <c r="F27" s="17" t="s">
        <v>31</v>
      </c>
    </row>
    <row r="28" spans="1:6" x14ac:dyDescent="0.25">
      <c r="A28" s="35" t="s">
        <v>33</v>
      </c>
      <c r="B28" s="10">
        <v>3427.8</v>
      </c>
      <c r="C28" s="10">
        <v>-799</v>
      </c>
      <c r="D28" s="10">
        <f t="shared" si="6"/>
        <v>-4226.8</v>
      </c>
      <c r="E28" s="18">
        <f t="shared" si="7"/>
        <v>-123.30941128420561</v>
      </c>
      <c r="F28" s="16" t="s">
        <v>31</v>
      </c>
    </row>
    <row r="29" spans="1:6" x14ac:dyDescent="0.25">
      <c r="A29" s="35" t="s">
        <v>34</v>
      </c>
      <c r="B29" s="10">
        <v>0</v>
      </c>
      <c r="C29" s="10">
        <v>0</v>
      </c>
      <c r="D29" s="10">
        <f t="shared" si="6"/>
        <v>0</v>
      </c>
      <c r="E29" s="18">
        <v>0</v>
      </c>
      <c r="F29" s="16" t="s">
        <v>31</v>
      </c>
    </row>
    <row r="30" spans="1:6" x14ac:dyDescent="0.25">
      <c r="A30" s="37" t="s">
        <v>0</v>
      </c>
      <c r="B30" s="11">
        <v>-11776</v>
      </c>
      <c r="C30" s="11">
        <v>2701.3</v>
      </c>
      <c r="D30" s="10">
        <f t="shared" si="6"/>
        <v>14477.3</v>
      </c>
      <c r="E30" s="18">
        <f t="shared" si="7"/>
        <v>-122.9390285326087</v>
      </c>
      <c r="F30" s="17" t="s">
        <v>31</v>
      </c>
    </row>
    <row r="31" spans="1:6" x14ac:dyDescent="0.25">
      <c r="A31" s="38" t="s">
        <v>41</v>
      </c>
      <c r="B31" s="12">
        <f>(B30/B12)*100</f>
        <v>-83.836427839161644</v>
      </c>
      <c r="C31" s="12">
        <f>(C30/C12)*100</f>
        <v>6.8571007914870723</v>
      </c>
      <c r="D31" s="11">
        <f t="shared" si="6"/>
        <v>90.693528630648714</v>
      </c>
      <c r="E31" s="17" t="s">
        <v>31</v>
      </c>
      <c r="F31" s="17" t="s">
        <v>31</v>
      </c>
    </row>
    <row r="32" spans="1:6" ht="25.5" customHeight="1" x14ac:dyDescent="0.25">
      <c r="A32" s="60" t="s">
        <v>4</v>
      </c>
      <c r="B32" s="60"/>
      <c r="C32" s="60"/>
      <c r="D32" s="60"/>
      <c r="E32" s="60"/>
      <c r="F32" s="60"/>
    </row>
    <row r="33" spans="1:6" ht="63.75" customHeight="1" x14ac:dyDescent="0.25">
      <c r="A33" s="56" t="s">
        <v>28</v>
      </c>
      <c r="B33" s="56"/>
      <c r="C33" s="56"/>
      <c r="D33" s="56"/>
      <c r="E33" s="56"/>
      <c r="F33" s="56"/>
    </row>
    <row r="34" spans="1:6" ht="51" customHeight="1" x14ac:dyDescent="0.25">
      <c r="A34" s="56" t="s">
        <v>30</v>
      </c>
      <c r="B34" s="56"/>
      <c r="C34" s="56"/>
      <c r="D34" s="56"/>
      <c r="E34" s="56"/>
      <c r="F34" s="56"/>
    </row>
    <row r="35" spans="1:6" ht="89.25" customHeight="1" x14ac:dyDescent="0.25">
      <c r="A35" s="61" t="s">
        <v>48</v>
      </c>
      <c r="B35" s="61"/>
      <c r="C35" s="61"/>
      <c r="D35" s="61"/>
      <c r="E35" s="61"/>
      <c r="F35" s="61"/>
    </row>
    <row r="36" spans="1:6" ht="51" customHeight="1" x14ac:dyDescent="0.25">
      <c r="A36" s="61" t="s">
        <v>42</v>
      </c>
      <c r="B36" s="61"/>
      <c r="C36" s="61"/>
      <c r="D36" s="61"/>
      <c r="E36" s="61"/>
      <c r="F36" s="61"/>
    </row>
    <row r="37" spans="1:6" ht="25.5" customHeight="1" x14ac:dyDescent="0.25">
      <c r="A37" s="61" t="s">
        <v>43</v>
      </c>
      <c r="B37" s="61"/>
      <c r="C37" s="61"/>
      <c r="D37" s="61"/>
      <c r="E37" s="61"/>
      <c r="F37" s="61"/>
    </row>
    <row r="38" spans="1:6" ht="51" customHeight="1" x14ac:dyDescent="0.25">
      <c r="A38" s="61" t="s">
        <v>44</v>
      </c>
      <c r="B38" s="62"/>
      <c r="C38" s="62"/>
      <c r="D38" s="62"/>
      <c r="E38" s="62"/>
      <c r="F38" s="62"/>
    </row>
    <row r="39" spans="1:6" ht="38.25" customHeight="1" x14ac:dyDescent="0.25">
      <c r="A39" s="61" t="s">
        <v>45</v>
      </c>
      <c r="B39" s="61"/>
      <c r="C39" s="61"/>
      <c r="D39" s="61"/>
      <c r="E39" s="61"/>
      <c r="F39" s="6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zoomScaleNormal="100" workbookViewId="0">
      <selection activeCell="C31" sqref="C31"/>
    </sheetView>
  </sheetViews>
  <sheetFormatPr defaultColWidth="9.33203125" defaultRowHeight="13.2" x14ac:dyDescent="0.25"/>
  <cols>
    <col min="1" max="1" width="39.33203125" style="23" customWidth="1"/>
    <col min="2" max="2" width="9.33203125" style="23"/>
    <col min="3" max="3" width="10.6640625" style="23" customWidth="1"/>
    <col min="4" max="4" width="9.33203125" style="23"/>
    <col min="5" max="5" width="9.6640625" style="23" customWidth="1"/>
    <col min="6" max="6" width="15.33203125" style="23" customWidth="1"/>
    <col min="7" max="16384" width="9.33203125" style="23"/>
  </cols>
  <sheetData>
    <row r="1" spans="1:6" ht="25.5" customHeight="1" x14ac:dyDescent="0.25">
      <c r="A1" s="57" t="s">
        <v>53</v>
      </c>
      <c r="B1" s="57"/>
      <c r="C1" s="57"/>
      <c r="D1" s="57"/>
      <c r="E1" s="57"/>
      <c r="F1" s="57"/>
    </row>
    <row r="2" spans="1:6" x14ac:dyDescent="0.25">
      <c r="A2" s="58" t="s">
        <v>64</v>
      </c>
      <c r="B2" s="58"/>
      <c r="C2" s="58"/>
      <c r="D2" s="58"/>
      <c r="E2" s="58"/>
      <c r="F2" s="58"/>
    </row>
    <row r="3" spans="1:6" x14ac:dyDescent="0.25">
      <c r="A3" s="59" t="s">
        <v>29</v>
      </c>
      <c r="B3" s="59"/>
      <c r="C3" s="59"/>
      <c r="D3" s="59"/>
      <c r="E3" s="59"/>
      <c r="F3" s="59"/>
    </row>
    <row r="4" spans="1:6" ht="63.75" customHeight="1" x14ac:dyDescent="0.25">
      <c r="A4" s="3"/>
      <c r="B4" s="8" t="s">
        <v>66</v>
      </c>
      <c r="C4" s="8" t="s">
        <v>67</v>
      </c>
      <c r="D4" s="8" t="s">
        <v>11</v>
      </c>
      <c r="E4" s="9" t="s">
        <v>54</v>
      </c>
      <c r="F4" s="9" t="s">
        <v>65</v>
      </c>
    </row>
    <row r="5" spans="1:6" ht="25.5" customHeight="1" x14ac:dyDescent="0.25">
      <c r="A5" s="4" t="s">
        <v>2</v>
      </c>
      <c r="B5" s="6"/>
      <c r="C5" s="6"/>
      <c r="D5" s="6"/>
      <c r="E5" s="6"/>
      <c r="F5" s="6"/>
    </row>
    <row r="6" spans="1:6" x14ac:dyDescent="0.25">
      <c r="A6" s="2" t="s">
        <v>32</v>
      </c>
      <c r="B6" s="41">
        <v>7149.3</v>
      </c>
      <c r="C6" s="41">
        <v>21958.400000000001</v>
      </c>
      <c r="D6" s="10">
        <f t="shared" ref="D6:D12" si="0">(C6-B6)</f>
        <v>14809.100000000002</v>
      </c>
      <c r="E6" s="18">
        <f t="shared" ref="E6:E12" si="1">(C6-B6)/B6*100</f>
        <v>207.14055921558759</v>
      </c>
      <c r="F6" s="18">
        <f>(C6/C12)*100</f>
        <v>67.748374815267326</v>
      </c>
    </row>
    <row r="7" spans="1:6" x14ac:dyDescent="0.25">
      <c r="A7" s="2" t="s">
        <v>12</v>
      </c>
      <c r="B7" s="41">
        <v>234.2</v>
      </c>
      <c r="C7" s="41">
        <v>311.5</v>
      </c>
      <c r="D7" s="10">
        <f t="shared" si="0"/>
        <v>77.300000000000011</v>
      </c>
      <c r="E7" s="18">
        <f t="shared" si="1"/>
        <v>33.005977796754912</v>
      </c>
      <c r="F7" s="18">
        <f>(C7/C12)*100</f>
        <v>0.96107269905620485</v>
      </c>
    </row>
    <row r="8" spans="1:6" x14ac:dyDescent="0.25">
      <c r="A8" s="2" t="s">
        <v>13</v>
      </c>
      <c r="B8" s="41">
        <v>520.70000000000005</v>
      </c>
      <c r="C8" s="41">
        <v>1259.2</v>
      </c>
      <c r="D8" s="10">
        <f t="shared" si="0"/>
        <v>738.5</v>
      </c>
      <c r="E8" s="18">
        <f t="shared" si="1"/>
        <v>141.82830804685997</v>
      </c>
      <c r="F8" s="18">
        <f>(C8/C12)*100</f>
        <v>3.8850168303421291</v>
      </c>
    </row>
    <row r="9" spans="1:6" x14ac:dyDescent="0.25">
      <c r="A9" s="2" t="s">
        <v>14</v>
      </c>
      <c r="B9" s="41">
        <v>53.3</v>
      </c>
      <c r="C9" s="41">
        <v>205.1</v>
      </c>
      <c r="D9" s="10">
        <f t="shared" si="0"/>
        <v>151.80000000000001</v>
      </c>
      <c r="E9" s="18">
        <f t="shared" si="1"/>
        <v>284.80300187617263</v>
      </c>
      <c r="F9" s="18">
        <f>(C9/C12)*100</f>
        <v>0.63279618162577089</v>
      </c>
    </row>
    <row r="10" spans="1:6" x14ac:dyDescent="0.25">
      <c r="A10" s="2" t="s">
        <v>26</v>
      </c>
      <c r="B10" s="41">
        <v>2827.1</v>
      </c>
      <c r="C10" s="41">
        <v>6649.1</v>
      </c>
      <c r="D10" s="10">
        <f t="shared" si="0"/>
        <v>3822.0000000000005</v>
      </c>
      <c r="E10" s="18">
        <f t="shared" si="1"/>
        <v>135.19153903293127</v>
      </c>
      <c r="F10" s="18">
        <f>(C10/C12)*100</f>
        <v>20.514505564348678</v>
      </c>
    </row>
    <row r="11" spans="1:6" x14ac:dyDescent="0.25">
      <c r="A11" s="2" t="s">
        <v>27</v>
      </c>
      <c r="B11" s="41">
        <v>1225.7</v>
      </c>
      <c r="C11" s="41">
        <v>2028.4</v>
      </c>
      <c r="D11" s="10">
        <f t="shared" si="0"/>
        <v>802.7</v>
      </c>
      <c r="E11" s="18">
        <f t="shared" si="1"/>
        <v>65.489108264665091</v>
      </c>
      <c r="F11" s="18">
        <f>(C11/C12)*100</f>
        <v>6.258233909359892</v>
      </c>
    </row>
    <row r="12" spans="1:6" x14ac:dyDescent="0.25">
      <c r="A12" s="7" t="s">
        <v>37</v>
      </c>
      <c r="B12" s="42">
        <v>12010.3</v>
      </c>
      <c r="C12" s="42">
        <v>32411.7</v>
      </c>
      <c r="D12" s="11">
        <f t="shared" si="0"/>
        <v>20401.400000000001</v>
      </c>
      <c r="E12" s="19">
        <f t="shared" si="1"/>
        <v>169.86586513242804</v>
      </c>
      <c r="F12" s="20">
        <f>SUM(F6:F11)</f>
        <v>99.999999999999986</v>
      </c>
    </row>
    <row r="13" spans="1:6" ht="25.5" customHeight="1" x14ac:dyDescent="0.25">
      <c r="A13" s="7" t="s">
        <v>15</v>
      </c>
      <c r="B13" s="5"/>
      <c r="C13" s="5"/>
      <c r="D13" s="13"/>
      <c r="E13" s="15"/>
      <c r="F13" s="14"/>
    </row>
    <row r="14" spans="1:6" x14ac:dyDescent="0.25">
      <c r="A14" s="2" t="s">
        <v>16</v>
      </c>
      <c r="B14" s="41">
        <v>1613.4</v>
      </c>
      <c r="C14" s="41">
        <v>5083.8999999999996</v>
      </c>
      <c r="D14" s="10">
        <f t="shared" ref="D14:D22" si="2">(C14-B14)</f>
        <v>3470.4999999999995</v>
      </c>
      <c r="E14" s="18">
        <f t="shared" ref="E14:E22" si="3">(C14-B14)/B14*100</f>
        <v>215.10474773769675</v>
      </c>
      <c r="F14" s="18">
        <f>(C14/C22)*100</f>
        <v>15.724731369043567</v>
      </c>
    </row>
    <row r="15" spans="1:6" x14ac:dyDescent="0.25">
      <c r="A15" s="2" t="s">
        <v>17</v>
      </c>
      <c r="B15" s="41">
        <v>10548.3</v>
      </c>
      <c r="C15" s="41">
        <v>11220.2</v>
      </c>
      <c r="D15" s="10">
        <f t="shared" si="2"/>
        <v>671.90000000000146</v>
      </c>
      <c r="E15" s="18">
        <f t="shared" si="3"/>
        <v>6.3697467838419604</v>
      </c>
      <c r="F15" s="18">
        <f>(C15/C22)*100</f>
        <v>34.70458327404998</v>
      </c>
    </row>
    <row r="16" spans="1:6" x14ac:dyDescent="0.25">
      <c r="A16" s="2" t="s">
        <v>18</v>
      </c>
      <c r="B16" s="41">
        <v>2178.6999999999998</v>
      </c>
      <c r="C16" s="41">
        <v>2385.1999999999998</v>
      </c>
      <c r="D16" s="10">
        <f t="shared" si="2"/>
        <v>206.5</v>
      </c>
      <c r="E16" s="18">
        <f t="shared" si="3"/>
        <v>9.4781291595905834</v>
      </c>
      <c r="F16" s="18">
        <f>(C16/C22)*100</f>
        <v>7.3775308840541163</v>
      </c>
    </row>
    <row r="17" spans="1:6" x14ac:dyDescent="0.25">
      <c r="A17" s="2" t="s">
        <v>19</v>
      </c>
      <c r="B17" s="41">
        <v>2128.5</v>
      </c>
      <c r="C17" s="41">
        <v>1920.7</v>
      </c>
      <c r="D17" s="10">
        <f t="shared" si="2"/>
        <v>-207.79999999999995</v>
      </c>
      <c r="E17" s="18">
        <f t="shared" si="3"/>
        <v>-9.7627437162320856</v>
      </c>
      <c r="F17" s="18">
        <f>(C17/C22)*100</f>
        <v>5.9408114912807068</v>
      </c>
    </row>
    <row r="18" spans="1:6" x14ac:dyDescent="0.25">
      <c r="A18" s="2" t="s">
        <v>20</v>
      </c>
      <c r="B18" s="41">
        <v>424.8</v>
      </c>
      <c r="C18" s="41">
        <v>839.8</v>
      </c>
      <c r="D18" s="10">
        <f t="shared" si="2"/>
        <v>414.99999999999994</v>
      </c>
      <c r="E18" s="18">
        <f t="shared" si="3"/>
        <v>97.693032015065896</v>
      </c>
      <c r="F18" s="18">
        <f>(C18/C22)*100</f>
        <v>2.5975391734146598</v>
      </c>
    </row>
    <row r="19" spans="1:6" x14ac:dyDescent="0.25">
      <c r="A19" s="2" t="s">
        <v>21</v>
      </c>
      <c r="B19" s="41">
        <v>307.3</v>
      </c>
      <c r="C19" s="41">
        <v>555.1</v>
      </c>
      <c r="D19" s="10">
        <f t="shared" si="2"/>
        <v>247.8</v>
      </c>
      <c r="E19" s="18">
        <f t="shared" si="3"/>
        <v>80.637813211845099</v>
      </c>
      <c r="F19" s="18">
        <f>(C19/C22)*100</f>
        <v>1.7169492678762537</v>
      </c>
    </row>
    <row r="20" spans="1:6" x14ac:dyDescent="0.25">
      <c r="A20" s="2" t="s">
        <v>26</v>
      </c>
      <c r="B20" s="41">
        <v>3112.6</v>
      </c>
      <c r="C20" s="41">
        <v>4484.5</v>
      </c>
      <c r="D20" s="10">
        <f t="shared" si="2"/>
        <v>1371.9</v>
      </c>
      <c r="E20" s="18">
        <f t="shared" si="3"/>
        <v>44.075692347233833</v>
      </c>
      <c r="F20" s="18">
        <f>(C20/C22)*100</f>
        <v>13.870760208594954</v>
      </c>
    </row>
    <row r="21" spans="1:6" x14ac:dyDescent="0.25">
      <c r="A21" s="2" t="s">
        <v>38</v>
      </c>
      <c r="B21" s="41">
        <v>5381.4</v>
      </c>
      <c r="C21" s="41">
        <v>5841.2</v>
      </c>
      <c r="D21" s="10">
        <f t="shared" si="2"/>
        <v>459.80000000000018</v>
      </c>
      <c r="E21" s="18">
        <f t="shared" si="3"/>
        <v>8.5442449920095189</v>
      </c>
      <c r="F21" s="18">
        <f>(C21/C22)*100</f>
        <v>18.06709433168577</v>
      </c>
    </row>
    <row r="22" spans="1:6" x14ac:dyDescent="0.25">
      <c r="A22" s="7" t="s">
        <v>22</v>
      </c>
      <c r="B22" s="42">
        <v>25695</v>
      </c>
      <c r="C22" s="42">
        <v>32330.6</v>
      </c>
      <c r="D22" s="11">
        <f t="shared" si="2"/>
        <v>6635.5999999999985</v>
      </c>
      <c r="E22" s="19">
        <f t="shared" si="3"/>
        <v>25.824479470714142</v>
      </c>
      <c r="F22" s="20">
        <f>SUM(F14:F21)</f>
        <v>100.00000000000001</v>
      </c>
    </row>
    <row r="23" spans="1:6" ht="25.5" customHeight="1" x14ac:dyDescent="0.25">
      <c r="A23" s="7" t="s">
        <v>25</v>
      </c>
      <c r="B23" s="5"/>
      <c r="C23" s="5"/>
      <c r="D23" s="13"/>
      <c r="E23" s="15"/>
      <c r="F23" s="14"/>
    </row>
    <row r="24" spans="1:6" x14ac:dyDescent="0.25">
      <c r="A24" s="1" t="s">
        <v>23</v>
      </c>
      <c r="B24" s="11">
        <v>-13684.7</v>
      </c>
      <c r="C24" s="11">
        <v>81.099999999999994</v>
      </c>
      <c r="D24" s="10">
        <f t="shared" ref="D24" si="4">(C24-B24)</f>
        <v>13765.800000000001</v>
      </c>
      <c r="E24" s="18">
        <f t="shared" ref="E24" si="5">(C24-B24)/B24*100</f>
        <v>-100.5926326481399</v>
      </c>
      <c r="F24" s="17" t="s">
        <v>31</v>
      </c>
    </row>
    <row r="25" spans="1:6" x14ac:dyDescent="0.25">
      <c r="A25" s="1" t="s">
        <v>39</v>
      </c>
      <c r="B25" s="46">
        <f>(B24/B12)*100</f>
        <v>-113.94136699333073</v>
      </c>
      <c r="C25" s="46">
        <f>(C24/C12)*100</f>
        <v>0.25021828537225754</v>
      </c>
      <c r="D25" s="11">
        <f t="shared" ref="D25:D31" si="6">(C25-B25)</f>
        <v>114.19158527870299</v>
      </c>
      <c r="E25" s="17" t="s">
        <v>31</v>
      </c>
      <c r="F25" s="17" t="s">
        <v>31</v>
      </c>
    </row>
    <row r="26" spans="1:6" x14ac:dyDescent="0.25">
      <c r="A26" s="21" t="s">
        <v>40</v>
      </c>
      <c r="B26" s="10">
        <v>1264.0999999999999</v>
      </c>
      <c r="C26" s="10">
        <v>3135.2</v>
      </c>
      <c r="D26" s="10">
        <f t="shared" si="6"/>
        <v>1871.1</v>
      </c>
      <c r="E26" s="18">
        <f t="shared" ref="E26:E30" si="7">(C26-B26)/B26*100</f>
        <v>148.01835297840361</v>
      </c>
      <c r="F26" s="16" t="s">
        <v>31</v>
      </c>
    </row>
    <row r="27" spans="1:6" x14ac:dyDescent="0.25">
      <c r="A27" s="22" t="s">
        <v>24</v>
      </c>
      <c r="B27" s="11">
        <v>-12420.6</v>
      </c>
      <c r="C27" s="11">
        <v>3216.3</v>
      </c>
      <c r="D27" s="10">
        <f t="shared" si="6"/>
        <v>15636.900000000001</v>
      </c>
      <c r="E27" s="18">
        <f t="shared" si="7"/>
        <v>-125.89488430510605</v>
      </c>
      <c r="F27" s="17" t="s">
        <v>31</v>
      </c>
    </row>
    <row r="28" spans="1:6" x14ac:dyDescent="0.25">
      <c r="A28" s="21" t="s">
        <v>33</v>
      </c>
      <c r="B28" s="10">
        <v>2963.9</v>
      </c>
      <c r="C28" s="10">
        <v>-663.7</v>
      </c>
      <c r="D28" s="10">
        <f t="shared" si="6"/>
        <v>-3627.6000000000004</v>
      </c>
      <c r="E28" s="18">
        <f t="shared" si="7"/>
        <v>-122.39279327912548</v>
      </c>
      <c r="F28" s="16" t="s">
        <v>31</v>
      </c>
    </row>
    <row r="29" spans="1:6" x14ac:dyDescent="0.25">
      <c r="A29" s="21" t="s">
        <v>34</v>
      </c>
      <c r="B29" s="10">
        <v>0</v>
      </c>
      <c r="C29" s="10">
        <v>0</v>
      </c>
      <c r="D29" s="10">
        <f t="shared" si="6"/>
        <v>0</v>
      </c>
      <c r="E29" s="18">
        <v>0</v>
      </c>
      <c r="F29" s="16" t="s">
        <v>31</v>
      </c>
    </row>
    <row r="30" spans="1:6" x14ac:dyDescent="0.25">
      <c r="A30" s="1" t="s">
        <v>0</v>
      </c>
      <c r="B30" s="11">
        <v>-9456.7000000000007</v>
      </c>
      <c r="C30" s="11">
        <v>2552.6</v>
      </c>
      <c r="D30" s="10">
        <f t="shared" si="6"/>
        <v>12009.300000000001</v>
      </c>
      <c r="E30" s="18">
        <f t="shared" si="7"/>
        <v>-126.99250267006461</v>
      </c>
      <c r="F30" s="17" t="s">
        <v>31</v>
      </c>
    </row>
    <row r="31" spans="1:6" x14ac:dyDescent="0.25">
      <c r="A31" s="7" t="s">
        <v>41</v>
      </c>
      <c r="B31" s="12">
        <f>(B30/B12)*100</f>
        <v>-78.73824966903409</v>
      </c>
      <c r="C31" s="12">
        <f>(C30/C12)*100</f>
        <v>7.8755511127154687</v>
      </c>
      <c r="D31" s="11">
        <f t="shared" si="6"/>
        <v>86.613800781749561</v>
      </c>
      <c r="E31" s="17" t="s">
        <v>31</v>
      </c>
      <c r="F31" s="17" t="s">
        <v>31</v>
      </c>
    </row>
    <row r="32" spans="1:6" ht="25.5" customHeight="1" x14ac:dyDescent="0.25">
      <c r="A32" s="60" t="s">
        <v>4</v>
      </c>
      <c r="B32" s="60"/>
      <c r="C32" s="60"/>
      <c r="D32" s="60"/>
      <c r="E32" s="60"/>
      <c r="F32" s="60"/>
    </row>
    <row r="33" spans="1:6" ht="63.75" customHeight="1" x14ac:dyDescent="0.25">
      <c r="A33" s="56" t="s">
        <v>28</v>
      </c>
      <c r="B33" s="56"/>
      <c r="C33" s="56"/>
      <c r="D33" s="56"/>
      <c r="E33" s="56"/>
      <c r="F33" s="56"/>
    </row>
    <row r="34" spans="1:6" ht="51" customHeight="1" x14ac:dyDescent="0.25">
      <c r="A34" s="56" t="s">
        <v>30</v>
      </c>
      <c r="B34" s="56"/>
      <c r="C34" s="56"/>
      <c r="D34" s="56"/>
      <c r="E34" s="56"/>
      <c r="F34" s="56"/>
    </row>
    <row r="35" spans="1:6" ht="89.25" customHeight="1" x14ac:dyDescent="0.25">
      <c r="A35" s="61" t="s">
        <v>48</v>
      </c>
      <c r="B35" s="61"/>
      <c r="C35" s="61"/>
      <c r="D35" s="61"/>
      <c r="E35" s="61"/>
      <c r="F35" s="61"/>
    </row>
    <row r="36" spans="1:6" ht="51" customHeight="1" x14ac:dyDescent="0.25">
      <c r="A36" s="61" t="s">
        <v>42</v>
      </c>
      <c r="B36" s="61"/>
      <c r="C36" s="61"/>
      <c r="D36" s="61"/>
      <c r="E36" s="61"/>
      <c r="F36" s="61"/>
    </row>
    <row r="37" spans="1:6" ht="25.5" customHeight="1" x14ac:dyDescent="0.25">
      <c r="A37" s="61" t="s">
        <v>43</v>
      </c>
      <c r="B37" s="61"/>
      <c r="C37" s="61"/>
      <c r="D37" s="61"/>
      <c r="E37" s="61"/>
      <c r="F37" s="61"/>
    </row>
    <row r="38" spans="1:6" ht="51" customHeight="1" x14ac:dyDescent="0.25">
      <c r="A38" s="61" t="s">
        <v>44</v>
      </c>
      <c r="B38" s="62"/>
      <c r="C38" s="62"/>
      <c r="D38" s="62"/>
      <c r="E38" s="62"/>
      <c r="F38" s="62"/>
    </row>
    <row r="39" spans="1:6" ht="38.25" customHeight="1" x14ac:dyDescent="0.25">
      <c r="A39" s="61" t="s">
        <v>45</v>
      </c>
      <c r="B39" s="61"/>
      <c r="C39" s="61"/>
      <c r="D39" s="61"/>
      <c r="E39" s="61"/>
      <c r="F39" s="6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zoomScaleNormal="100" workbookViewId="0">
      <selection activeCell="C29" sqref="C29"/>
    </sheetView>
  </sheetViews>
  <sheetFormatPr defaultColWidth="9.33203125" defaultRowHeight="13.2" x14ac:dyDescent="0.25"/>
  <cols>
    <col min="1" max="1" width="40.6640625" style="23" customWidth="1"/>
    <col min="2" max="2" width="9.33203125" style="23"/>
    <col min="3" max="3" width="10.6640625" style="23" customWidth="1"/>
    <col min="4" max="4" width="9.33203125" style="23"/>
    <col min="5" max="5" width="9.6640625" style="23" customWidth="1"/>
    <col min="6" max="6" width="11.33203125" style="23" customWidth="1"/>
    <col min="7" max="16384" width="9.33203125" style="23"/>
  </cols>
  <sheetData>
    <row r="1" spans="1:10" ht="38.25" customHeight="1" x14ac:dyDescent="0.25">
      <c r="A1" s="57" t="s">
        <v>51</v>
      </c>
      <c r="B1" s="57"/>
      <c r="C1" s="57"/>
      <c r="D1" s="57"/>
      <c r="E1" s="57"/>
      <c r="F1" s="57"/>
    </row>
    <row r="2" spans="1:10" x14ac:dyDescent="0.25">
      <c r="A2" s="58" t="s">
        <v>68</v>
      </c>
      <c r="B2" s="58"/>
      <c r="C2" s="58"/>
      <c r="D2" s="58"/>
      <c r="E2" s="58"/>
      <c r="F2" s="58"/>
    </row>
    <row r="3" spans="1:10" x14ac:dyDescent="0.25">
      <c r="A3" s="59" t="s">
        <v>29</v>
      </c>
      <c r="B3" s="59"/>
      <c r="C3" s="59"/>
      <c r="D3" s="59"/>
      <c r="E3" s="59"/>
      <c r="F3" s="59"/>
    </row>
    <row r="4" spans="1:10" ht="66" x14ac:dyDescent="0.25">
      <c r="A4" s="3"/>
      <c r="B4" s="8" t="s">
        <v>66</v>
      </c>
      <c r="C4" s="8" t="s">
        <v>67</v>
      </c>
      <c r="D4" s="8" t="s">
        <v>11</v>
      </c>
      <c r="E4" s="9" t="s">
        <v>54</v>
      </c>
      <c r="F4" s="9" t="s">
        <v>65</v>
      </c>
      <c r="G4" s="39"/>
      <c r="H4" s="39"/>
      <c r="I4" s="39"/>
      <c r="J4" s="39"/>
    </row>
    <row r="5" spans="1:10" ht="25.5" customHeight="1" x14ac:dyDescent="0.25">
      <c r="A5" s="4" t="s">
        <v>2</v>
      </c>
      <c r="B5" s="6"/>
      <c r="C5" s="6"/>
      <c r="D5" s="6"/>
      <c r="E5" s="6"/>
      <c r="F5" s="6"/>
      <c r="G5" s="39"/>
      <c r="H5" s="39"/>
      <c r="I5" s="39"/>
      <c r="J5" s="39"/>
    </row>
    <row r="6" spans="1:10" x14ac:dyDescent="0.25">
      <c r="A6" s="2" t="s">
        <v>32</v>
      </c>
      <c r="B6" s="41">
        <v>1059.7</v>
      </c>
      <c r="C6" s="41">
        <v>5060</v>
      </c>
      <c r="D6" s="10">
        <f t="shared" ref="D6:D12" si="0">(C6-B6)</f>
        <v>4000.3</v>
      </c>
      <c r="E6" s="18">
        <f t="shared" ref="E6:E12" si="1">(C6-B6)/B6*100</f>
        <v>377.49363027271869</v>
      </c>
      <c r="F6" s="18">
        <f>(C6/C12)*100</f>
        <v>72.466881489437881</v>
      </c>
      <c r="G6" s="39"/>
      <c r="H6" s="39"/>
      <c r="I6" s="39"/>
      <c r="J6" s="39"/>
    </row>
    <row r="7" spans="1:10" x14ac:dyDescent="0.25">
      <c r="A7" s="2" t="s">
        <v>12</v>
      </c>
      <c r="B7" s="41">
        <v>643.6</v>
      </c>
      <c r="C7" s="41">
        <v>931.3</v>
      </c>
      <c r="D7" s="10">
        <f t="shared" si="0"/>
        <v>287.69999999999993</v>
      </c>
      <c r="E7" s="18">
        <f t="shared" si="1"/>
        <v>44.701678060907383</v>
      </c>
      <c r="F7" s="18">
        <f>(C7/C12)*100</f>
        <v>13.337629788757607</v>
      </c>
      <c r="G7" s="40"/>
      <c r="H7" s="40"/>
      <c r="I7" s="40"/>
      <c r="J7" s="40"/>
    </row>
    <row r="8" spans="1:10" x14ac:dyDescent="0.25">
      <c r="A8" s="2" t="s">
        <v>13</v>
      </c>
      <c r="B8" s="41">
        <v>80.599999999999994</v>
      </c>
      <c r="C8" s="41">
        <v>302.60000000000002</v>
      </c>
      <c r="D8" s="10">
        <f t="shared" si="0"/>
        <v>222.00000000000003</v>
      </c>
      <c r="E8" s="18">
        <f t="shared" si="1"/>
        <v>275.43424317617871</v>
      </c>
      <c r="F8" s="18">
        <f>(C8/C12)*100</f>
        <v>4.3336913712853562</v>
      </c>
      <c r="G8" s="40"/>
      <c r="H8" s="40"/>
      <c r="I8" s="40"/>
      <c r="J8" s="40"/>
    </row>
    <row r="9" spans="1:10" x14ac:dyDescent="0.25">
      <c r="A9" s="2" t="s">
        <v>14</v>
      </c>
      <c r="B9" s="41">
        <v>8.6</v>
      </c>
      <c r="C9" s="41">
        <v>28.5</v>
      </c>
      <c r="D9" s="10">
        <f t="shared" si="0"/>
        <v>19.899999999999999</v>
      </c>
      <c r="E9" s="18">
        <f t="shared" si="1"/>
        <v>231.39534883720933</v>
      </c>
      <c r="F9" s="18">
        <f>(C9/C12)*100</f>
        <v>0.40816326530612246</v>
      </c>
      <c r="G9" s="40"/>
      <c r="H9" s="40"/>
      <c r="I9" s="40"/>
      <c r="J9" s="40"/>
    </row>
    <row r="10" spans="1:10" x14ac:dyDescent="0.25">
      <c r="A10" s="2" t="s">
        <v>26</v>
      </c>
      <c r="B10" s="41">
        <v>83.4</v>
      </c>
      <c r="C10" s="41">
        <v>236.3</v>
      </c>
      <c r="D10" s="10">
        <f t="shared" si="0"/>
        <v>152.9</v>
      </c>
      <c r="E10" s="18">
        <f t="shared" si="1"/>
        <v>183.33333333333331</v>
      </c>
      <c r="F10" s="18">
        <f>(C10/C12)*100</f>
        <v>3.3841747225205872</v>
      </c>
      <c r="G10" s="40"/>
      <c r="H10" s="40"/>
      <c r="I10" s="40"/>
      <c r="J10" s="40"/>
    </row>
    <row r="11" spans="1:10" x14ac:dyDescent="0.25">
      <c r="A11" s="2" t="s">
        <v>27</v>
      </c>
      <c r="B11" s="41">
        <v>160.19999999999999</v>
      </c>
      <c r="C11" s="41">
        <v>423.8</v>
      </c>
      <c r="D11" s="10">
        <f t="shared" si="0"/>
        <v>263.60000000000002</v>
      </c>
      <c r="E11" s="18">
        <f t="shared" si="1"/>
        <v>164.54431960049939</v>
      </c>
      <c r="F11" s="18">
        <f>(C11/C12)*100</f>
        <v>6.0694593626924451</v>
      </c>
      <c r="G11" s="40"/>
      <c r="H11" s="40"/>
      <c r="I11" s="40"/>
      <c r="J11" s="40"/>
    </row>
    <row r="12" spans="1:10" x14ac:dyDescent="0.25">
      <c r="A12" s="7" t="s">
        <v>37</v>
      </c>
      <c r="B12" s="42">
        <v>2036.1</v>
      </c>
      <c r="C12" s="42">
        <v>6982.5</v>
      </c>
      <c r="D12" s="11">
        <f t="shared" si="0"/>
        <v>4946.3999999999996</v>
      </c>
      <c r="E12" s="19">
        <f t="shared" si="1"/>
        <v>242.93502283777809</v>
      </c>
      <c r="F12" s="20">
        <f>SUM(F6:F11)</f>
        <v>100</v>
      </c>
      <c r="G12" s="40"/>
      <c r="H12" s="40"/>
      <c r="I12" s="40"/>
      <c r="J12" s="40"/>
    </row>
    <row r="13" spans="1:10" ht="25.5" customHeight="1" x14ac:dyDescent="0.25">
      <c r="A13" s="7" t="s">
        <v>15</v>
      </c>
      <c r="B13" s="5"/>
      <c r="C13" s="5"/>
      <c r="D13" s="13"/>
      <c r="E13" s="15"/>
      <c r="F13" s="14"/>
      <c r="G13" s="40"/>
      <c r="H13" s="40"/>
      <c r="I13" s="40"/>
      <c r="J13" s="40"/>
    </row>
    <row r="14" spans="1:10" x14ac:dyDescent="0.25">
      <c r="A14" s="2" t="s">
        <v>16</v>
      </c>
      <c r="B14" s="41">
        <v>452.3</v>
      </c>
      <c r="C14" s="41">
        <v>1569.4</v>
      </c>
      <c r="D14" s="10">
        <f t="shared" ref="D14:D22" si="2">(C14-B14)</f>
        <v>1117.1000000000001</v>
      </c>
      <c r="E14" s="18">
        <f t="shared" ref="E14:E22" si="3">(C14-B14)/B14*100</f>
        <v>246.98209153216894</v>
      </c>
      <c r="F14" s="18">
        <f>(C14/C22)*100</f>
        <v>21.646597977958926</v>
      </c>
      <c r="G14" s="40"/>
      <c r="H14" s="40"/>
      <c r="I14" s="40"/>
      <c r="J14" s="40"/>
    </row>
    <row r="15" spans="1:10" x14ac:dyDescent="0.25">
      <c r="A15" s="2" t="s">
        <v>17</v>
      </c>
      <c r="B15" s="41">
        <v>1912.1</v>
      </c>
      <c r="C15" s="41">
        <v>2702.9</v>
      </c>
      <c r="D15" s="10">
        <f t="shared" si="2"/>
        <v>790.80000000000018</v>
      </c>
      <c r="E15" s="18">
        <f t="shared" si="3"/>
        <v>41.357669577950958</v>
      </c>
      <c r="F15" s="18">
        <f>(C15/C22)*100</f>
        <v>37.280865091515977</v>
      </c>
      <c r="G15" s="40"/>
      <c r="H15" s="40"/>
      <c r="I15" s="40"/>
      <c r="J15" s="40"/>
    </row>
    <row r="16" spans="1:10" x14ac:dyDescent="0.25">
      <c r="A16" s="2" t="s">
        <v>18</v>
      </c>
      <c r="B16" s="41">
        <v>284</v>
      </c>
      <c r="C16" s="41">
        <v>479.3</v>
      </c>
      <c r="D16" s="10">
        <f t="shared" si="2"/>
        <v>195.3</v>
      </c>
      <c r="E16" s="18">
        <f t="shared" si="3"/>
        <v>68.767605633802816</v>
      </c>
      <c r="F16" s="18">
        <f>(C16/C22)*100</f>
        <v>6.6109432973338293</v>
      </c>
      <c r="G16" s="40"/>
      <c r="H16" s="40"/>
      <c r="I16" s="40"/>
      <c r="J16" s="40"/>
    </row>
    <row r="17" spans="1:10" x14ac:dyDescent="0.25">
      <c r="A17" s="2" t="s">
        <v>19</v>
      </c>
      <c r="B17" s="41">
        <v>394.1</v>
      </c>
      <c r="C17" s="41">
        <v>529.79999999999995</v>
      </c>
      <c r="D17" s="10">
        <f t="shared" si="2"/>
        <v>135.69999999999993</v>
      </c>
      <c r="E17" s="18">
        <f t="shared" si="3"/>
        <v>34.43288505455466</v>
      </c>
      <c r="F17" s="18">
        <f>(C17/C22)*100</f>
        <v>7.3074854139942884</v>
      </c>
      <c r="G17" s="40"/>
      <c r="H17" s="40"/>
      <c r="I17" s="40"/>
      <c r="J17" s="40"/>
    </row>
    <row r="18" spans="1:10" x14ac:dyDescent="0.25">
      <c r="A18" s="2" t="s">
        <v>20</v>
      </c>
      <c r="B18" s="41">
        <v>67.8</v>
      </c>
      <c r="C18" s="41">
        <v>193.2</v>
      </c>
      <c r="D18" s="10">
        <f t="shared" si="2"/>
        <v>125.39999999999999</v>
      </c>
      <c r="E18" s="18">
        <f t="shared" si="3"/>
        <v>184.95575221238937</v>
      </c>
      <c r="F18" s="18">
        <f>(C18/C22)*100</f>
        <v>2.6647908304713033</v>
      </c>
      <c r="G18" s="40"/>
      <c r="H18" s="40"/>
      <c r="I18" s="40"/>
      <c r="J18" s="40"/>
    </row>
    <row r="19" spans="1:10" x14ac:dyDescent="0.25">
      <c r="A19" s="2" t="s">
        <v>21</v>
      </c>
      <c r="B19" s="41">
        <v>38.799999999999997</v>
      </c>
      <c r="C19" s="41">
        <v>107.1</v>
      </c>
      <c r="D19" s="10">
        <f t="shared" si="2"/>
        <v>68.3</v>
      </c>
      <c r="E19" s="18">
        <f t="shared" si="3"/>
        <v>176.03092783505156</v>
      </c>
      <c r="F19" s="18">
        <f>(C19/C22)*100</f>
        <v>1.4772210038482227</v>
      </c>
      <c r="G19" s="40"/>
      <c r="H19" s="40"/>
      <c r="I19" s="40"/>
      <c r="J19" s="40"/>
    </row>
    <row r="20" spans="1:10" x14ac:dyDescent="0.25">
      <c r="A20" s="2" t="s">
        <v>26</v>
      </c>
      <c r="B20" s="41">
        <v>45.7</v>
      </c>
      <c r="C20" s="41">
        <v>82.4</v>
      </c>
      <c r="D20" s="10">
        <f t="shared" si="2"/>
        <v>36.700000000000003</v>
      </c>
      <c r="E20" s="18">
        <f t="shared" si="3"/>
        <v>80.306345733041567</v>
      </c>
      <c r="F20" s="18">
        <f>(C20/C22)*100</f>
        <v>1.1365360477786512</v>
      </c>
      <c r="G20" s="40"/>
      <c r="H20" s="40"/>
      <c r="I20" s="40"/>
      <c r="J20" s="40"/>
    </row>
    <row r="21" spans="1:10" x14ac:dyDescent="0.25">
      <c r="A21" s="2" t="s">
        <v>38</v>
      </c>
      <c r="B21" s="41">
        <v>1202.7</v>
      </c>
      <c r="C21" s="41">
        <v>1586</v>
      </c>
      <c r="D21" s="10">
        <f t="shared" si="2"/>
        <v>383.29999999999995</v>
      </c>
      <c r="E21" s="18">
        <f t="shared" si="3"/>
        <v>31.869959258335406</v>
      </c>
      <c r="F21" s="18">
        <f>(C21/C22)*100</f>
        <v>21.875560337098797</v>
      </c>
      <c r="G21" s="40"/>
      <c r="H21" s="40"/>
      <c r="I21" s="40"/>
      <c r="J21" s="40"/>
    </row>
    <row r="22" spans="1:10" x14ac:dyDescent="0.25">
      <c r="A22" s="7" t="s">
        <v>22</v>
      </c>
      <c r="B22" s="42">
        <v>4897.5</v>
      </c>
      <c r="C22" s="42">
        <v>7250.1</v>
      </c>
      <c r="D22" s="11">
        <f t="shared" si="2"/>
        <v>2352.6000000000004</v>
      </c>
      <c r="E22" s="19">
        <f t="shared" si="3"/>
        <v>48.03675344563554</v>
      </c>
      <c r="F22" s="20">
        <f>SUM(F14:F21)</f>
        <v>100</v>
      </c>
      <c r="G22" s="40"/>
      <c r="H22" s="40"/>
      <c r="I22" s="40"/>
      <c r="J22" s="40"/>
    </row>
    <row r="23" spans="1:10" ht="25.5" customHeight="1" x14ac:dyDescent="0.25">
      <c r="A23" s="7" t="s">
        <v>25</v>
      </c>
      <c r="B23" s="5"/>
      <c r="C23" s="5"/>
      <c r="D23" s="13"/>
      <c r="E23" s="15"/>
      <c r="F23" s="14"/>
      <c r="G23" s="40"/>
      <c r="H23" s="40"/>
      <c r="I23" s="40"/>
      <c r="J23" s="40"/>
    </row>
    <row r="24" spans="1:10" x14ac:dyDescent="0.25">
      <c r="A24" s="1" t="s">
        <v>23</v>
      </c>
      <c r="B24" s="11">
        <v>-2261.4</v>
      </c>
      <c r="C24" s="11">
        <v>-267.60000000000002</v>
      </c>
      <c r="D24" s="10">
        <f t="shared" ref="D24" si="4">(C24-B24)</f>
        <v>1993.8000000000002</v>
      </c>
      <c r="E24" s="18">
        <f t="shared" ref="E24" si="5">(C24-B24)/B24*100</f>
        <v>-88.166622446272228</v>
      </c>
      <c r="F24" s="17" t="s">
        <v>31</v>
      </c>
      <c r="G24" s="40"/>
      <c r="H24" s="40"/>
      <c r="I24" s="40"/>
      <c r="J24" s="40"/>
    </row>
    <row r="25" spans="1:10" x14ac:dyDescent="0.25">
      <c r="A25" s="1" t="s">
        <v>39</v>
      </c>
      <c r="B25" s="46">
        <f>(B24/B12)*100</f>
        <v>-111.06527184322972</v>
      </c>
      <c r="C25" s="46">
        <f>(C24/C12)*100</f>
        <v>-3.8324382384532765</v>
      </c>
      <c r="D25" s="11">
        <f t="shared" ref="D25:D31" si="6">(C25-B25)</f>
        <v>107.23283360477645</v>
      </c>
      <c r="E25" s="17" t="s">
        <v>31</v>
      </c>
      <c r="F25" s="17" t="s">
        <v>31</v>
      </c>
      <c r="G25" s="40"/>
      <c r="H25" s="40"/>
      <c r="I25" s="40"/>
      <c r="J25" s="40"/>
    </row>
    <row r="26" spans="1:10" x14ac:dyDescent="0.25">
      <c r="A26" s="21" t="s">
        <v>40</v>
      </c>
      <c r="B26" s="45">
        <v>-521.79999999999995</v>
      </c>
      <c r="C26" s="45">
        <v>551.6</v>
      </c>
      <c r="D26" s="10">
        <f t="shared" si="6"/>
        <v>1073.4000000000001</v>
      </c>
      <c r="E26" s="18">
        <f t="shared" ref="E26:E30" si="7">(C26-B26)/B26*100</f>
        <v>-205.71100038328868</v>
      </c>
      <c r="F26" s="16" t="s">
        <v>31</v>
      </c>
      <c r="G26" s="40"/>
      <c r="H26" s="40"/>
      <c r="I26" s="40"/>
      <c r="J26" s="40"/>
    </row>
    <row r="27" spans="1:10" x14ac:dyDescent="0.25">
      <c r="A27" s="22" t="s">
        <v>24</v>
      </c>
      <c r="B27" s="11">
        <v>-2783.2</v>
      </c>
      <c r="C27" s="11">
        <v>284</v>
      </c>
      <c r="D27" s="10">
        <f t="shared" si="6"/>
        <v>3067.2</v>
      </c>
      <c r="E27" s="18">
        <f t="shared" si="7"/>
        <v>-110.20408163265307</v>
      </c>
      <c r="F27" s="17" t="s">
        <v>31</v>
      </c>
      <c r="G27" s="40"/>
      <c r="H27" s="40"/>
      <c r="I27" s="40"/>
      <c r="J27" s="40"/>
    </row>
    <row r="28" spans="1:10" x14ac:dyDescent="0.25">
      <c r="A28" s="21" t="s">
        <v>33</v>
      </c>
      <c r="B28" s="10">
        <v>463.9</v>
      </c>
      <c r="C28" s="10">
        <v>-135.30000000000001</v>
      </c>
      <c r="D28" s="10">
        <f t="shared" si="6"/>
        <v>-599.20000000000005</v>
      </c>
      <c r="E28" s="18">
        <f t="shared" si="7"/>
        <v>-129.1657684845872</v>
      </c>
      <c r="F28" s="16" t="s">
        <v>31</v>
      </c>
      <c r="G28" s="40"/>
      <c r="H28" s="40"/>
      <c r="I28" s="40"/>
      <c r="J28" s="40"/>
    </row>
    <row r="29" spans="1:10" x14ac:dyDescent="0.25">
      <c r="A29" s="21" t="s">
        <v>34</v>
      </c>
      <c r="B29" s="10">
        <v>0</v>
      </c>
      <c r="C29" s="10">
        <v>0</v>
      </c>
      <c r="D29" s="10">
        <f t="shared" si="6"/>
        <v>0</v>
      </c>
      <c r="E29" s="18">
        <v>0</v>
      </c>
      <c r="F29" s="16" t="s">
        <v>31</v>
      </c>
      <c r="G29" s="40"/>
      <c r="H29" s="40"/>
      <c r="I29" s="40"/>
      <c r="J29" s="40"/>
    </row>
    <row r="30" spans="1:10" x14ac:dyDescent="0.25">
      <c r="A30" s="1" t="s">
        <v>0</v>
      </c>
      <c r="B30" s="11">
        <v>-2319.3000000000002</v>
      </c>
      <c r="C30" s="11">
        <v>148.69999999999999</v>
      </c>
      <c r="D30" s="10">
        <f t="shared" si="6"/>
        <v>2468</v>
      </c>
      <c r="E30" s="18">
        <f t="shared" si="7"/>
        <v>-106.41141723795972</v>
      </c>
      <c r="F30" s="17" t="s">
        <v>31</v>
      </c>
      <c r="G30" s="40"/>
      <c r="H30" s="40"/>
      <c r="I30" s="40"/>
      <c r="J30" s="40"/>
    </row>
    <row r="31" spans="1:10" x14ac:dyDescent="0.25">
      <c r="A31" s="7" t="s">
        <v>41</v>
      </c>
      <c r="B31" s="12">
        <f>(B30/B12)*100</f>
        <v>-113.90894356858703</v>
      </c>
      <c r="C31" s="12">
        <f>(C30/C12)*100</f>
        <v>2.1296097386322947</v>
      </c>
      <c r="D31" s="11">
        <f t="shared" si="6"/>
        <v>116.03855330721933</v>
      </c>
      <c r="E31" s="17" t="s">
        <v>31</v>
      </c>
      <c r="F31" s="17" t="s">
        <v>31</v>
      </c>
      <c r="G31" s="40"/>
      <c r="H31" s="40"/>
      <c r="I31" s="40"/>
      <c r="J31" s="40"/>
    </row>
    <row r="32" spans="1:10" ht="25.5" customHeight="1" x14ac:dyDescent="0.25">
      <c r="A32" s="60" t="s">
        <v>4</v>
      </c>
      <c r="B32" s="60"/>
      <c r="C32" s="60"/>
      <c r="D32" s="60"/>
      <c r="E32" s="60"/>
      <c r="F32" s="60"/>
    </row>
    <row r="33" spans="1:6" ht="63.75" customHeight="1" x14ac:dyDescent="0.25">
      <c r="A33" s="56" t="s">
        <v>28</v>
      </c>
      <c r="B33" s="56"/>
      <c r="C33" s="56"/>
      <c r="D33" s="56"/>
      <c r="E33" s="56"/>
      <c r="F33" s="56"/>
    </row>
    <row r="34" spans="1:6" ht="51" customHeight="1" x14ac:dyDescent="0.25">
      <c r="A34" s="56" t="s">
        <v>30</v>
      </c>
      <c r="B34" s="56"/>
      <c r="C34" s="56"/>
      <c r="D34" s="56"/>
      <c r="E34" s="56"/>
      <c r="F34" s="56"/>
    </row>
    <row r="35" spans="1:6" ht="89.25" customHeight="1" x14ac:dyDescent="0.25">
      <c r="A35" s="61" t="s">
        <v>48</v>
      </c>
      <c r="B35" s="61"/>
      <c r="C35" s="61"/>
      <c r="D35" s="61"/>
      <c r="E35" s="61"/>
      <c r="F35" s="61"/>
    </row>
    <row r="36" spans="1:6" ht="51" customHeight="1" x14ac:dyDescent="0.25">
      <c r="A36" s="61" t="s">
        <v>42</v>
      </c>
      <c r="B36" s="61"/>
      <c r="C36" s="61"/>
      <c r="D36" s="61"/>
      <c r="E36" s="61"/>
      <c r="F36" s="61"/>
    </row>
    <row r="37" spans="1:6" ht="25.5" customHeight="1" x14ac:dyDescent="0.25">
      <c r="A37" s="61" t="s">
        <v>43</v>
      </c>
      <c r="B37" s="61"/>
      <c r="C37" s="61"/>
      <c r="D37" s="61"/>
      <c r="E37" s="61"/>
      <c r="F37" s="61"/>
    </row>
    <row r="38" spans="1:6" ht="51" customHeight="1" x14ac:dyDescent="0.25">
      <c r="A38" s="61" t="s">
        <v>44</v>
      </c>
      <c r="B38" s="62"/>
      <c r="C38" s="62"/>
      <c r="D38" s="62"/>
      <c r="E38" s="62"/>
      <c r="F38" s="62"/>
    </row>
    <row r="39" spans="1:6" ht="38.25" customHeight="1" x14ac:dyDescent="0.25">
      <c r="A39" s="61" t="s">
        <v>45</v>
      </c>
      <c r="B39" s="61"/>
      <c r="C39" s="61"/>
      <c r="D39" s="61"/>
      <c r="E39" s="61"/>
      <c r="F39" s="6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Solomon, Todd (OST)</cp:lastModifiedBy>
  <cp:lastPrinted>2021-12-01T18:57:02Z</cp:lastPrinted>
  <dcterms:created xsi:type="dcterms:W3CDTF">2012-05-10T15:47:12Z</dcterms:created>
  <dcterms:modified xsi:type="dcterms:W3CDTF">2021-12-06T15:53:07Z</dcterms:modified>
</cp:coreProperties>
</file>