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/>
  <mc:AlternateContent xmlns:mc="http://schemas.openxmlformats.org/markup-compatibility/2006">
    <mc:Choice Requires="x15">
      <x15ac:absPath xmlns:x15ac="http://schemas.microsoft.com/office/spreadsheetml/2010/11/ac" url="M:\External Affairs\Press\Scheduled releases\ATCR Release Content\2021\10 Oct Data (Dec release)\"/>
    </mc:Choice>
  </mc:AlternateContent>
  <xr:revisionPtr revIDLastSave="0" documentId="13_ncr:1_{1BBACB6E-8AED-4C01-9604-DF69C087D71C}" xr6:coauthVersionLast="45" xr6:coauthVersionMax="45" xr10:uidLastSave="{00000000-0000-0000-0000-000000000000}"/>
  <bookViews>
    <workbookView xWindow="15900" yWindow="228" windowWidth="13200" windowHeight="15336" firstSheet="1" activeTab="1" xr2:uid="{00000000-000D-0000-FFFF-FFFF00000000}"/>
  </bookViews>
  <sheets>
    <sheet name="Operated Domestic Flights" sheetId="3" r:id="rId1"/>
    <sheet name="Scheduled Domestic Flights" sheetId="1" r:id="rId2"/>
    <sheet name="Canceled Domestic Flights" sheetId="2" r:id="rId3"/>
  </sheets>
  <externalReferences>
    <externalReference r:id="rId4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44" i="3" l="1"/>
  <c r="L44" i="3"/>
  <c r="K44" i="3"/>
  <c r="J44" i="3"/>
  <c r="I44" i="3"/>
  <c r="H44" i="3"/>
  <c r="G44" i="3"/>
  <c r="F44" i="3"/>
  <c r="E44" i="3"/>
  <c r="D44" i="3"/>
  <c r="C44" i="3"/>
  <c r="M41" i="3"/>
  <c r="L41" i="3"/>
  <c r="K41" i="3"/>
  <c r="J41" i="3"/>
  <c r="I41" i="3"/>
  <c r="H41" i="3"/>
  <c r="G41" i="3"/>
  <c r="F41" i="3"/>
  <c r="E41" i="3"/>
  <c r="D41" i="3"/>
  <c r="C41" i="3"/>
  <c r="M41" i="2"/>
  <c r="L41" i="2"/>
  <c r="K41" i="2"/>
  <c r="J41" i="2"/>
  <c r="I41" i="2"/>
  <c r="H41" i="2"/>
  <c r="G41" i="2"/>
  <c r="F41" i="2"/>
  <c r="E41" i="2"/>
  <c r="D41" i="2"/>
  <c r="C41" i="2"/>
  <c r="M40" i="2"/>
  <c r="L40" i="2"/>
  <c r="K40" i="2"/>
  <c r="J40" i="2"/>
  <c r="I40" i="2"/>
  <c r="H40" i="2"/>
  <c r="G40" i="2"/>
  <c r="F40" i="2"/>
  <c r="E40" i="2"/>
  <c r="D40" i="2"/>
  <c r="C40" i="2"/>
  <c r="M39" i="2"/>
  <c r="L39" i="2"/>
  <c r="K39" i="2"/>
  <c r="J39" i="2"/>
  <c r="I39" i="2"/>
  <c r="H39" i="2"/>
  <c r="G39" i="2"/>
  <c r="F39" i="2"/>
  <c r="E39" i="2"/>
  <c r="D39" i="2"/>
  <c r="C39" i="2"/>
  <c r="C38" i="2"/>
  <c r="C39" i="3" s="1"/>
  <c r="M39" i="3"/>
  <c r="L39" i="3"/>
  <c r="K39" i="3"/>
  <c r="K42" i="3" s="1"/>
  <c r="J39" i="3"/>
  <c r="J42" i="3" s="1"/>
  <c r="I39" i="3"/>
  <c r="H39" i="3"/>
  <c r="H43" i="3" s="1"/>
  <c r="G39" i="3"/>
  <c r="G42" i="3" s="1"/>
  <c r="F39" i="3"/>
  <c r="F42" i="3" s="1"/>
  <c r="E39" i="3"/>
  <c r="E43" i="3" s="1"/>
  <c r="D39" i="3"/>
  <c r="M41" i="1"/>
  <c r="J41" i="1"/>
  <c r="I41" i="1"/>
  <c r="H41" i="1"/>
  <c r="G41" i="1"/>
  <c r="F41" i="1"/>
  <c r="J40" i="1"/>
  <c r="I40" i="1"/>
  <c r="H40" i="1"/>
  <c r="G40" i="1"/>
  <c r="F40" i="1"/>
  <c r="E40" i="1"/>
  <c r="M39" i="1"/>
  <c r="M40" i="1" s="1"/>
  <c r="L39" i="1"/>
  <c r="L40" i="1" s="1"/>
  <c r="K39" i="1"/>
  <c r="K41" i="1" s="1"/>
  <c r="J39" i="1"/>
  <c r="I39" i="1"/>
  <c r="H39" i="1"/>
  <c r="G39" i="1"/>
  <c r="F39" i="1"/>
  <c r="E39" i="1"/>
  <c r="E41" i="1" s="1"/>
  <c r="D39" i="1"/>
  <c r="D40" i="1" s="1"/>
  <c r="C39" i="1"/>
  <c r="C40" i="1" s="1"/>
  <c r="M43" i="3"/>
  <c r="L43" i="3"/>
  <c r="I43" i="3"/>
  <c r="D43" i="3"/>
  <c r="M42" i="3"/>
  <c r="L42" i="3"/>
  <c r="I42" i="3"/>
  <c r="H42" i="3"/>
  <c r="D42" i="3"/>
  <c r="M40" i="3"/>
  <c r="L40" i="3"/>
  <c r="K40" i="3"/>
  <c r="J40" i="3"/>
  <c r="I40" i="3"/>
  <c r="H40" i="3"/>
  <c r="G40" i="3"/>
  <c r="F40" i="3"/>
  <c r="E40" i="3"/>
  <c r="D40" i="3"/>
  <c r="C40" i="3"/>
  <c r="C38" i="1"/>
  <c r="C42" i="3" l="1"/>
  <c r="C41" i="1"/>
  <c r="E42" i="3"/>
  <c r="K40" i="1"/>
  <c r="L41" i="1"/>
  <c r="D41" i="1"/>
  <c r="F43" i="3"/>
  <c r="J43" i="3"/>
  <c r="C43" i="3"/>
  <c r="G43" i="3"/>
  <c r="K43" i="3"/>
  <c r="M38" i="3"/>
  <c r="L38" i="3"/>
  <c r="K38" i="3"/>
  <c r="J38" i="3"/>
  <c r="I38" i="3"/>
  <c r="H38" i="3"/>
  <c r="G38" i="3"/>
  <c r="F38" i="3"/>
  <c r="E38" i="3"/>
  <c r="D38" i="3"/>
  <c r="C38" i="3"/>
  <c r="C37" i="2"/>
  <c r="C37" i="1"/>
  <c r="M37" i="3" l="1"/>
  <c r="L37" i="3"/>
  <c r="K37" i="3"/>
  <c r="J37" i="3"/>
  <c r="I37" i="3"/>
  <c r="H37" i="3"/>
  <c r="G37" i="3"/>
  <c r="F37" i="3"/>
  <c r="E37" i="3"/>
  <c r="D37" i="3"/>
  <c r="C36" i="2"/>
  <c r="C37" i="3" s="1"/>
  <c r="C36" i="1"/>
  <c r="M36" i="3" l="1"/>
  <c r="L36" i="3"/>
  <c r="K36" i="3"/>
  <c r="J36" i="3"/>
  <c r="I36" i="3"/>
  <c r="H36" i="3"/>
  <c r="G36" i="3"/>
  <c r="F36" i="3"/>
  <c r="E36" i="3"/>
  <c r="D36" i="3"/>
  <c r="C35" i="2"/>
  <c r="C35" i="1"/>
  <c r="C36" i="3" l="1"/>
  <c r="L35" i="3"/>
  <c r="K35" i="3"/>
  <c r="J35" i="3"/>
  <c r="I35" i="3"/>
  <c r="H35" i="3"/>
  <c r="G35" i="3"/>
  <c r="F35" i="3"/>
  <c r="E35" i="3"/>
  <c r="D35" i="3"/>
  <c r="C35" i="3"/>
  <c r="M35" i="3"/>
  <c r="C34" i="1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</calcChain>
</file>

<file path=xl/sharedStrings.xml><?xml version="1.0" encoding="utf-8"?>
<sst xmlns="http://schemas.openxmlformats.org/spreadsheetml/2006/main" count="162" uniqueCount="49">
  <si>
    <t xml:space="preserve">January   </t>
  </si>
  <si>
    <t xml:space="preserve">February  </t>
  </si>
  <si>
    <t xml:space="preserve">March     </t>
  </si>
  <si>
    <t xml:space="preserve">April     </t>
  </si>
  <si>
    <t xml:space="preserve">May       </t>
  </si>
  <si>
    <t xml:space="preserve">June      </t>
  </si>
  <si>
    <t xml:space="preserve">July      </t>
  </si>
  <si>
    <t xml:space="preserve">August    </t>
  </si>
  <si>
    <t xml:space="preserve">September </t>
  </si>
  <si>
    <t xml:space="preserve">October   </t>
  </si>
  <si>
    <t xml:space="preserve">November  </t>
  </si>
  <si>
    <t xml:space="preserve">December  </t>
  </si>
  <si>
    <t xml:space="preserve">Allegiant </t>
  </si>
  <si>
    <t>Frontier</t>
  </si>
  <si>
    <t>JetBlue</t>
  </si>
  <si>
    <t>Southwest</t>
  </si>
  <si>
    <t>Spirit</t>
  </si>
  <si>
    <t>April</t>
  </si>
  <si>
    <t xml:space="preserve">Source: Bureau of Transportation Statisics, Airline On-Time Data </t>
  </si>
  <si>
    <t>Alaska*</t>
  </si>
  <si>
    <t xml:space="preserve">American* </t>
  </si>
  <si>
    <t>Delta*</t>
  </si>
  <si>
    <t>Hawaiian*</t>
  </si>
  <si>
    <t>United*</t>
  </si>
  <si>
    <t>Percent canceled</t>
  </si>
  <si>
    <t xml:space="preserve">* A flight is listed as canceled if it was listed in a carrier's computer reservation system during the seven calendar days prior to scheduled departure but was not operated. </t>
  </si>
  <si>
    <t>Flights Operated</t>
  </si>
  <si>
    <t>Scheduled Flights</t>
  </si>
  <si>
    <t>Operated = Scheduled Flights Minus Canceled Flights</t>
  </si>
  <si>
    <t>June</t>
  </si>
  <si>
    <t>Total Domestic Flights Operated</t>
  </si>
  <si>
    <t>Total Scheduled Domestic Flights</t>
  </si>
  <si>
    <t>Total Domestic Flight Cancellations</t>
  </si>
  <si>
    <t>July</t>
  </si>
  <si>
    <t>September</t>
  </si>
  <si>
    <t>October</t>
  </si>
  <si>
    <t>November</t>
  </si>
  <si>
    <t>December</t>
  </si>
  <si>
    <t>February</t>
  </si>
  <si>
    <t>Hawaiian</t>
  </si>
  <si>
    <t>* Includes flights by branded code-share partners. Hawaiian affiliation with branded code-share partners ended after January 2021.</t>
  </si>
  <si>
    <t>Year-over-year percent chg</t>
  </si>
  <si>
    <t>Month-over-month percent chg</t>
  </si>
  <si>
    <t>October 2021</t>
  </si>
  <si>
    <t>October 2021 canceled*</t>
  </si>
  <si>
    <t>Canceled Marketing Network Domestic Flights January 2019 thru October 2021</t>
  </si>
  <si>
    <t>Scheduled Marketing Network Domestic Flights January 2019 thru October 2021</t>
  </si>
  <si>
    <t>Operated Marketing Network Domestic Flights January 2019 thru October 2021</t>
  </si>
  <si>
    <t>Percent operated compared to October 2019 (same month, pre-pandemic)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</si>
</sst>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color rgb="FF000000"/>
      <name val="Arial"/>
      <family val="2"/>
    </font>
    <font>
      <sz val="11"/>
      <color rgb="FF9C5700"/>
      <name val="Calibri"/>
      <family val="2"/>
      <scheme val="minor"/>
    </font>
    <font>
      <sz val="8"/>
      <color rgb="FF00000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0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9" fontId="1" fillId="0" borderId="0" applyFont="0" applyFill="0" applyBorder="0" applyAlignment="0" applyProtection="0"/>
    <xf numFmtId="0" fontId="19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</cellStyleXfs>
  <cellXfs count="69">
    <xf numFmtId="0" fontId="0" fillId="0" borderId="0" xfId="0"/>
    <xf numFmtId="3" fontId="0" fillId="0" borderId="0" xfId="0" applyNumberFormat="1"/>
    <xf numFmtId="0" fontId="0" fillId="0" borderId="10" xfId="0" applyBorder="1"/>
    <xf numFmtId="0" fontId="16" fillId="0" borderId="10" xfId="0" applyFont="1" applyBorder="1" applyAlignment="1">
      <alignment horizontal="center" wrapText="1"/>
    </xf>
    <xf numFmtId="0" fontId="0" fillId="0" borderId="0" xfId="0"/>
    <xf numFmtId="0" fontId="0" fillId="0" borderId="0" xfId="0"/>
    <xf numFmtId="0" fontId="16" fillId="0" borderId="0" xfId="0" applyFont="1" applyFill="1" applyBorder="1"/>
    <xf numFmtId="0" fontId="16" fillId="0" borderId="10" xfId="0" applyFont="1" applyFill="1" applyBorder="1"/>
    <xf numFmtId="0" fontId="16" fillId="0" borderId="10" xfId="0" applyFont="1" applyBorder="1"/>
    <xf numFmtId="3" fontId="0" fillId="0" borderId="0" xfId="0" applyNumberFormat="1" applyBorder="1"/>
    <xf numFmtId="0" fontId="0" fillId="0" borderId="0" xfId="0"/>
    <xf numFmtId="0" fontId="0" fillId="0" borderId="0" xfId="0"/>
    <xf numFmtId="0" fontId="0" fillId="0" borderId="0" xfId="0" applyBorder="1"/>
    <xf numFmtId="3" fontId="0" fillId="0" borderId="0" xfId="0" applyNumberFormat="1" applyFont="1" applyBorder="1"/>
    <xf numFmtId="164" fontId="0" fillId="0" borderId="0" xfId="42" applyNumberFormat="1" applyFont="1"/>
    <xf numFmtId="0" fontId="16" fillId="0" borderId="0" xfId="0" applyFont="1" applyFill="1" applyBorder="1" applyAlignment="1">
      <alignment wrapText="1"/>
    </xf>
    <xf numFmtId="0" fontId="0" fillId="0" borderId="0" xfId="0"/>
    <xf numFmtId="3" fontId="0" fillId="0" borderId="0" xfId="0" applyNumberFormat="1" applyBorder="1" applyAlignment="1">
      <alignment horizontal="right"/>
    </xf>
    <xf numFmtId="3" fontId="0" fillId="0" borderId="0" xfId="0" applyNumberFormat="1" applyFont="1" applyBorder="1" applyAlignment="1">
      <alignment horizontal="right"/>
    </xf>
    <xf numFmtId="0" fontId="0" fillId="0" borderId="0" xfId="0" applyFill="1" applyBorder="1"/>
    <xf numFmtId="3" fontId="1" fillId="0" borderId="0" xfId="42" applyNumberFormat="1" applyFont="1" applyBorder="1"/>
    <xf numFmtId="3" fontId="0" fillId="0" borderId="0" xfId="0" applyNumberFormat="1" applyFont="1" applyBorder="1" applyAlignment="1">
      <alignment horizontal="right" wrapText="1"/>
    </xf>
    <xf numFmtId="0" fontId="0" fillId="0" borderId="0" xfId="0" applyFont="1" applyBorder="1" applyAlignment="1">
      <alignment horizontal="right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3" fontId="0" fillId="0" borderId="0" xfId="42" applyNumberFormat="1" applyFont="1"/>
    <xf numFmtId="0" fontId="0" fillId="0" borderId="0" xfId="0" applyFont="1"/>
    <xf numFmtId="0" fontId="0" fillId="0" borderId="0" xfId="0"/>
    <xf numFmtId="1" fontId="0" fillId="0" borderId="0" xfId="0" applyNumberFormat="1"/>
    <xf numFmtId="0" fontId="0" fillId="0" borderId="0" xfId="0"/>
    <xf numFmtId="0" fontId="0" fillId="0" borderId="0" xfId="0"/>
    <xf numFmtId="3" fontId="0" fillId="0" borderId="10" xfId="0" applyNumberFormat="1" applyBorder="1"/>
    <xf numFmtId="0" fontId="0" fillId="0" borderId="0" xfId="0"/>
    <xf numFmtId="0" fontId="0" fillId="0" borderId="0" xfId="0"/>
    <xf numFmtId="0" fontId="0" fillId="0" borderId="0" xfId="0"/>
    <xf numFmtId="0" fontId="16" fillId="0" borderId="12" xfId="0" applyFont="1" applyFill="1" applyBorder="1" applyAlignment="1">
      <alignment wrapText="1"/>
    </xf>
    <xf numFmtId="164" fontId="16" fillId="0" borderId="12" xfId="42" applyNumberFormat="1" applyFont="1" applyBorder="1"/>
    <xf numFmtId="10" fontId="16" fillId="0" borderId="10" xfId="42" applyNumberFormat="1" applyFont="1" applyBorder="1"/>
    <xf numFmtId="0" fontId="0" fillId="0" borderId="0" xfId="0"/>
    <xf numFmtId="3" fontId="16" fillId="0" borderId="0" xfId="0" applyNumberFormat="1" applyFont="1"/>
    <xf numFmtId="3" fontId="16" fillId="0" borderId="10" xfId="0" applyNumberFormat="1" applyFont="1" applyBorder="1" applyAlignment="1">
      <alignment horizontal="right" wrapText="1"/>
    </xf>
    <xf numFmtId="0" fontId="0" fillId="0" borderId="0" xfId="0"/>
    <xf numFmtId="0" fontId="18" fillId="0" borderId="0" xfId="0" applyFont="1" applyBorder="1" applyAlignment="1">
      <alignment horizontal="right" vertical="center" wrapText="1"/>
    </xf>
    <xf numFmtId="0" fontId="0" fillId="0" borderId="0" xfId="0" applyFont="1" applyBorder="1"/>
    <xf numFmtId="1" fontId="0" fillId="0" borderId="0" xfId="0" applyNumberFormat="1" applyBorder="1"/>
    <xf numFmtId="164" fontId="0" fillId="0" borderId="0" xfId="42" applyNumberFormat="1" applyFont="1" applyBorder="1"/>
    <xf numFmtId="0" fontId="0" fillId="0" borderId="0" xfId="0"/>
    <xf numFmtId="9" fontId="0" fillId="0" borderId="0" xfId="42" applyFont="1" applyBorder="1"/>
    <xf numFmtId="0" fontId="0" fillId="0" borderId="0" xfId="0"/>
    <xf numFmtId="0" fontId="0" fillId="0" borderId="0" xfId="0" applyBorder="1" applyAlignment="1">
      <alignment wrapText="1"/>
    </xf>
    <xf numFmtId="49" fontId="16" fillId="0" borderId="0" xfId="0" applyNumberFormat="1" applyFont="1" applyBorder="1" applyAlignment="1">
      <alignment horizontal="center" vertical="center" wrapText="1"/>
    </xf>
    <xf numFmtId="0" fontId="0" fillId="0" borderId="0" xfId="0"/>
    <xf numFmtId="0" fontId="20" fillId="0" borderId="0" xfId="0" applyFont="1" applyBorder="1" applyAlignment="1">
      <alignment horizontal="right" vertical="center" wrapText="1"/>
    </xf>
    <xf numFmtId="0" fontId="0" fillId="0" borderId="0" xfId="0" applyBorder="1" applyAlignment="1"/>
    <xf numFmtId="164" fontId="16" fillId="0" borderId="0" xfId="42" applyNumberFormat="1" applyFont="1" applyBorder="1"/>
    <xf numFmtId="1" fontId="16" fillId="0" borderId="0" xfId="0" applyNumberFormat="1" applyFont="1"/>
    <xf numFmtId="17" fontId="0" fillId="0" borderId="0" xfId="0" applyNumberFormat="1"/>
    <xf numFmtId="0" fontId="0" fillId="0" borderId="0" xfId="0"/>
    <xf numFmtId="0" fontId="16" fillId="0" borderId="0" xfId="0" applyFont="1"/>
    <xf numFmtId="0" fontId="0" fillId="0" borderId="0" xfId="0"/>
    <xf numFmtId="49" fontId="16" fillId="0" borderId="0" xfId="0" applyNumberFormat="1" applyFont="1" applyBorder="1" applyAlignment="1">
      <alignment horizontal="center" vertical="center" wrapText="1"/>
    </xf>
    <xf numFmtId="49" fontId="16" fillId="0" borderId="10" xfId="0" applyNumberFormat="1" applyFont="1" applyBorder="1" applyAlignment="1">
      <alignment horizontal="center" vertical="center" wrapText="1"/>
    </xf>
    <xf numFmtId="0" fontId="0" fillId="0" borderId="11" xfId="0" applyBorder="1" applyAlignment="1">
      <alignment wrapText="1"/>
    </xf>
    <xf numFmtId="49" fontId="16" fillId="0" borderId="11" xfId="0" applyNumberFormat="1" applyFont="1" applyBorder="1" applyAlignment="1">
      <alignment horizontal="center" vertical="center" wrapText="1"/>
    </xf>
    <xf numFmtId="0" fontId="0" fillId="0" borderId="0" xfId="0" applyFont="1" applyFill="1" applyBorder="1" applyAlignment="1">
      <alignment horizontal="left"/>
    </xf>
    <xf numFmtId="0" fontId="0" fillId="0" borderId="0" xfId="0" applyFont="1" applyAlignment="1">
      <alignment horizontal="right"/>
    </xf>
    <xf numFmtId="0" fontId="0" fillId="0" borderId="0" xfId="0" applyFont="1" applyBorder="1" applyAlignment="1">
      <alignment horizontal="right"/>
    </xf>
  </cellXfs>
  <cellStyles count="50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1 2" xfId="44" xr:uid="{82DB4192-9575-47C0-AB7E-EFBFC51E612A}"/>
    <cellStyle name="60% - Accent2" xfId="25" builtinId="36" customBuiltin="1"/>
    <cellStyle name="60% - Accent2 2" xfId="45" xr:uid="{9D21B243-3C1C-4DD1-8728-57C3BC3E72ED}"/>
    <cellStyle name="60% - Accent3" xfId="29" builtinId="40" customBuiltin="1"/>
    <cellStyle name="60% - Accent3 2" xfId="46" xr:uid="{4F434866-F9C7-4505-9650-5E1287177E16}"/>
    <cellStyle name="60% - Accent4" xfId="33" builtinId="44" customBuiltin="1"/>
    <cellStyle name="60% - Accent4 2" xfId="47" xr:uid="{FC69DF69-0794-4827-AE88-46C56CC4E92B}"/>
    <cellStyle name="60% - Accent5" xfId="37" builtinId="48" customBuiltin="1"/>
    <cellStyle name="60% - Accent5 2" xfId="48" xr:uid="{C9C31D5D-E7D5-4903-8CAC-E47B7EB97C30}"/>
    <cellStyle name="60% - Accent6" xfId="41" builtinId="52" customBuiltin="1"/>
    <cellStyle name="60% - Accent6 2" xfId="49" xr:uid="{4DDD42A0-96F6-4292-AFE6-6336AC4602E9}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eutral 2" xfId="43" xr:uid="{B3211130-9A08-4138-BB37-9CE63DB874B9}"/>
    <cellStyle name="Normal" xfId="0" builtinId="0"/>
    <cellStyle name="Note" xfId="15" builtinId="10" customBuiltin="1"/>
    <cellStyle name="Output" xfId="10" builtinId="21" customBuiltin="1"/>
    <cellStyle name="Percent" xfId="42" builtinId="5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operated-flights-by-month-Oct-2019-through-OCT-2021-for-Alph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neChart"/>
    </sheetNames>
    <sheetDataSet>
      <sheetData sheetId="0">
        <row r="2">
          <cell r="A2">
            <v>43466</v>
          </cell>
          <cell r="B2">
            <v>619099</v>
          </cell>
        </row>
        <row r="3">
          <cell r="A3">
            <v>43497</v>
          </cell>
          <cell r="B3">
            <v>564614</v>
          </cell>
        </row>
        <row r="4">
          <cell r="A4">
            <v>43525</v>
          </cell>
          <cell r="B4">
            <v>675659</v>
          </cell>
        </row>
        <row r="5">
          <cell r="A5">
            <v>43556</v>
          </cell>
          <cell r="B5">
            <v>652533</v>
          </cell>
        </row>
        <row r="6">
          <cell r="A6">
            <v>43586</v>
          </cell>
          <cell r="B6">
            <v>680165</v>
          </cell>
        </row>
        <row r="7">
          <cell r="A7">
            <v>43617</v>
          </cell>
          <cell r="B7">
            <v>679802</v>
          </cell>
        </row>
        <row r="8">
          <cell r="A8">
            <v>43647</v>
          </cell>
          <cell r="B8">
            <v>702876</v>
          </cell>
        </row>
        <row r="9">
          <cell r="A9">
            <v>43678</v>
          </cell>
          <cell r="B9">
            <v>704553</v>
          </cell>
        </row>
        <row r="10">
          <cell r="A10">
            <v>43709</v>
          </cell>
          <cell r="B10">
            <v>649667</v>
          </cell>
        </row>
        <row r="11">
          <cell r="A11">
            <v>43739</v>
          </cell>
          <cell r="B11">
            <v>686811</v>
          </cell>
        </row>
        <row r="12">
          <cell r="A12">
            <v>43770</v>
          </cell>
          <cell r="B12">
            <v>649511</v>
          </cell>
        </row>
        <row r="13">
          <cell r="A13">
            <v>43800</v>
          </cell>
          <cell r="B13">
            <v>672765</v>
          </cell>
        </row>
        <row r="14">
          <cell r="A14">
            <v>43831</v>
          </cell>
          <cell r="B14">
            <v>652140</v>
          </cell>
        </row>
        <row r="15">
          <cell r="A15">
            <v>43862</v>
          </cell>
          <cell r="B15">
            <v>617008</v>
          </cell>
        </row>
        <row r="16">
          <cell r="A16">
            <v>43891</v>
          </cell>
          <cell r="B16">
            <v>582998</v>
          </cell>
        </row>
        <row r="17">
          <cell r="A17">
            <v>43922</v>
          </cell>
          <cell r="B17">
            <v>194390</v>
          </cell>
        </row>
        <row r="18">
          <cell r="A18">
            <v>43952</v>
          </cell>
          <cell r="B18">
            <v>180151</v>
          </cell>
        </row>
        <row r="19">
          <cell r="A19">
            <v>43983</v>
          </cell>
          <cell r="B19">
            <v>236234</v>
          </cell>
        </row>
        <row r="20">
          <cell r="A20">
            <v>44013</v>
          </cell>
          <cell r="B20">
            <v>367933</v>
          </cell>
        </row>
        <row r="21">
          <cell r="A21">
            <v>44044</v>
          </cell>
          <cell r="B21">
            <v>394143</v>
          </cell>
        </row>
        <row r="22">
          <cell r="A22">
            <v>44075</v>
          </cell>
          <cell r="B22">
            <v>342771</v>
          </cell>
        </row>
        <row r="23">
          <cell r="A23">
            <v>44105</v>
          </cell>
          <cell r="B23">
            <v>372544</v>
          </cell>
        </row>
        <row r="24">
          <cell r="A24">
            <v>44136</v>
          </cell>
          <cell r="B24">
            <v>387481</v>
          </cell>
        </row>
        <row r="25">
          <cell r="A25">
            <v>44166</v>
          </cell>
          <cell r="B25">
            <v>393549</v>
          </cell>
        </row>
        <row r="26">
          <cell r="A26">
            <v>44197</v>
          </cell>
          <cell r="B26">
            <v>375229</v>
          </cell>
        </row>
        <row r="27">
          <cell r="A27">
            <v>44228</v>
          </cell>
          <cell r="B27">
            <v>329969</v>
          </cell>
        </row>
        <row r="28">
          <cell r="A28">
            <v>44256</v>
          </cell>
          <cell r="B28">
            <v>461222</v>
          </cell>
        </row>
        <row r="29">
          <cell r="A29">
            <v>44287</v>
          </cell>
          <cell r="B29">
            <v>471375</v>
          </cell>
        </row>
        <row r="30">
          <cell r="A30">
            <v>44317</v>
          </cell>
          <cell r="B30">
            <v>517709</v>
          </cell>
        </row>
        <row r="31">
          <cell r="A31">
            <v>44348</v>
          </cell>
          <cell r="B31">
            <v>564583</v>
          </cell>
        </row>
        <row r="32">
          <cell r="A32">
            <v>44378</v>
          </cell>
          <cell r="B32">
            <v>605508</v>
          </cell>
        </row>
        <row r="33">
          <cell r="A33">
            <v>44409</v>
          </cell>
          <cell r="B33">
            <v>592760</v>
          </cell>
        </row>
        <row r="34">
          <cell r="A34">
            <v>44440</v>
          </cell>
          <cell r="B34">
            <v>560140</v>
          </cell>
        </row>
        <row r="35">
          <cell r="A35">
            <v>44470</v>
          </cell>
          <cell r="B35">
            <v>582759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7"/>
  <sheetViews>
    <sheetView topLeftCell="A19" workbookViewId="0">
      <selection activeCell="D39" sqref="D39"/>
    </sheetView>
  </sheetViews>
  <sheetFormatPr defaultColWidth="9.109375" defaultRowHeight="14.4" x14ac:dyDescent="0.3"/>
  <cols>
    <col min="1" max="1" width="11.6640625" style="5" customWidth="1"/>
    <col min="2" max="2" width="18.88671875" style="5" customWidth="1"/>
    <col min="3" max="3" width="16.33203125" style="5" customWidth="1"/>
    <col min="4" max="4" width="10.109375" style="5" bestFit="1" customWidth="1"/>
    <col min="5" max="5" width="9.109375" style="5"/>
    <col min="6" max="6" width="11.5546875" style="5" customWidth="1"/>
    <col min="7" max="8" width="9.109375" style="5"/>
    <col min="9" max="9" width="10.6640625" style="5" customWidth="1"/>
    <col min="10" max="10" width="9.109375" style="5"/>
    <col min="11" max="11" width="10.109375" style="5" customWidth="1"/>
    <col min="12" max="13" width="9.109375" style="5"/>
    <col min="14" max="14" width="12" style="5" bestFit="1" customWidth="1"/>
    <col min="15" max="16384" width="9.109375" style="5"/>
  </cols>
  <sheetData>
    <row r="1" spans="1:13" x14ac:dyDescent="0.3">
      <c r="A1" s="60" t="s">
        <v>47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</row>
    <row r="2" spans="1:13" x14ac:dyDescent="0.3">
      <c r="A2" s="61" t="s">
        <v>18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</row>
    <row r="3" spans="1:13" x14ac:dyDescent="0.3">
      <c r="A3" s="61" t="s">
        <v>28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</row>
    <row r="4" spans="1:13" x14ac:dyDescent="0.3">
      <c r="A4" s="61" t="s">
        <v>40</v>
      </c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</row>
    <row r="5" spans="1:13" ht="45" customHeight="1" x14ac:dyDescent="0.3">
      <c r="A5" s="2"/>
      <c r="B5" s="2"/>
      <c r="C5" s="3" t="s">
        <v>30</v>
      </c>
      <c r="D5" s="3" t="s">
        <v>19</v>
      </c>
      <c r="E5" s="3" t="s">
        <v>12</v>
      </c>
      <c r="F5" s="3" t="s">
        <v>20</v>
      </c>
      <c r="G5" s="3" t="s">
        <v>21</v>
      </c>
      <c r="H5" s="3" t="s">
        <v>13</v>
      </c>
      <c r="I5" s="3" t="s">
        <v>39</v>
      </c>
      <c r="J5" s="3" t="s">
        <v>14</v>
      </c>
      <c r="K5" s="3" t="s">
        <v>15</v>
      </c>
      <c r="L5" s="3" t="s">
        <v>16</v>
      </c>
      <c r="M5" s="3" t="s">
        <v>23</v>
      </c>
    </row>
    <row r="6" spans="1:13" x14ac:dyDescent="0.3">
      <c r="A6" s="5">
        <v>2019</v>
      </c>
      <c r="B6" s="5" t="s">
        <v>0</v>
      </c>
      <c r="C6" s="1">
        <v>619099</v>
      </c>
      <c r="D6" s="1">
        <v>34663</v>
      </c>
      <c r="E6" s="1">
        <v>6713</v>
      </c>
      <c r="F6" s="1">
        <v>162931</v>
      </c>
      <c r="G6" s="1">
        <v>134243</v>
      </c>
      <c r="H6" s="1">
        <v>9496</v>
      </c>
      <c r="I6" s="1">
        <v>7514</v>
      </c>
      <c r="J6" s="1">
        <v>23463</v>
      </c>
      <c r="K6" s="1">
        <v>107363</v>
      </c>
      <c r="L6" s="1">
        <v>15023</v>
      </c>
      <c r="M6" s="1">
        <v>117690</v>
      </c>
    </row>
    <row r="7" spans="1:13" x14ac:dyDescent="0.3">
      <c r="B7" s="5" t="s">
        <v>1</v>
      </c>
      <c r="C7" s="1">
        <v>564614</v>
      </c>
      <c r="D7" s="1">
        <v>30069</v>
      </c>
      <c r="E7" s="1">
        <v>7180</v>
      </c>
      <c r="F7" s="1">
        <v>150607</v>
      </c>
      <c r="G7" s="1">
        <v>121264</v>
      </c>
      <c r="H7" s="1">
        <v>8643</v>
      </c>
      <c r="I7" s="1">
        <v>6668</v>
      </c>
      <c r="J7" s="1">
        <v>22053</v>
      </c>
      <c r="K7" s="1">
        <v>94922</v>
      </c>
      <c r="L7" s="1">
        <v>13447</v>
      </c>
      <c r="M7" s="1">
        <v>109761</v>
      </c>
    </row>
    <row r="8" spans="1:13" x14ac:dyDescent="0.3">
      <c r="B8" s="5" t="s">
        <v>2</v>
      </c>
      <c r="C8" s="1">
        <v>675659</v>
      </c>
      <c r="D8" s="1">
        <v>35864</v>
      </c>
      <c r="E8" s="1">
        <v>10218</v>
      </c>
      <c r="F8" s="1">
        <v>173395</v>
      </c>
      <c r="G8" s="1">
        <v>151495</v>
      </c>
      <c r="H8" s="1">
        <v>9663</v>
      </c>
      <c r="I8" s="1">
        <v>7581</v>
      </c>
      <c r="J8" s="1">
        <v>25502</v>
      </c>
      <c r="K8" s="1">
        <v>114119</v>
      </c>
      <c r="L8" s="1">
        <v>17034</v>
      </c>
      <c r="M8" s="1">
        <v>130788</v>
      </c>
    </row>
    <row r="9" spans="1:13" x14ac:dyDescent="0.3">
      <c r="B9" s="5" t="s">
        <v>3</v>
      </c>
      <c r="C9" s="1">
        <v>652533</v>
      </c>
      <c r="D9" s="1">
        <v>35270</v>
      </c>
      <c r="E9" s="1">
        <v>9219</v>
      </c>
      <c r="F9" s="1">
        <v>165821</v>
      </c>
      <c r="G9" s="1">
        <v>146206</v>
      </c>
      <c r="H9" s="1">
        <v>9637</v>
      </c>
      <c r="I9" s="1">
        <v>7611</v>
      </c>
      <c r="J9" s="1">
        <v>24966</v>
      </c>
      <c r="K9" s="1">
        <v>110752</v>
      </c>
      <c r="L9" s="1">
        <v>16316</v>
      </c>
      <c r="M9" s="1">
        <v>126735</v>
      </c>
    </row>
    <row r="10" spans="1:13" x14ac:dyDescent="0.3">
      <c r="B10" s="5" t="s">
        <v>4</v>
      </c>
      <c r="C10" s="1">
        <v>680165</v>
      </c>
      <c r="D10" s="1">
        <v>37218</v>
      </c>
      <c r="E10" s="1">
        <v>9008</v>
      </c>
      <c r="F10" s="1">
        <v>177012</v>
      </c>
      <c r="G10" s="1">
        <v>151695</v>
      </c>
      <c r="H10" s="1">
        <v>11254</v>
      </c>
      <c r="I10" s="1">
        <v>7958</v>
      </c>
      <c r="J10" s="1">
        <v>24886</v>
      </c>
      <c r="K10" s="1">
        <v>113709</v>
      </c>
      <c r="L10" s="1">
        <v>17814</v>
      </c>
      <c r="M10" s="1">
        <v>129611</v>
      </c>
    </row>
    <row r="11" spans="1:13" x14ac:dyDescent="0.3">
      <c r="B11" s="5" t="s">
        <v>5</v>
      </c>
      <c r="C11" s="1">
        <v>679802</v>
      </c>
      <c r="D11" s="1">
        <v>37953</v>
      </c>
      <c r="E11" s="1">
        <v>11037</v>
      </c>
      <c r="F11" s="1">
        <v>173440</v>
      </c>
      <c r="G11" s="1">
        <v>153427</v>
      </c>
      <c r="H11" s="1">
        <v>11337</v>
      </c>
      <c r="I11" s="1">
        <v>7896</v>
      </c>
      <c r="J11" s="1">
        <v>24204</v>
      </c>
      <c r="K11" s="1">
        <v>112879</v>
      </c>
      <c r="L11" s="1">
        <v>17553</v>
      </c>
      <c r="M11" s="1">
        <v>130076</v>
      </c>
    </row>
    <row r="12" spans="1:13" x14ac:dyDescent="0.3">
      <c r="B12" s="5" t="s">
        <v>6</v>
      </c>
      <c r="C12" s="1">
        <v>702876</v>
      </c>
      <c r="D12" s="1">
        <v>40009</v>
      </c>
      <c r="E12" s="1">
        <v>11745</v>
      </c>
      <c r="F12" s="1">
        <v>178279</v>
      </c>
      <c r="G12" s="1">
        <v>157028</v>
      </c>
      <c r="H12" s="1">
        <v>12247</v>
      </c>
      <c r="I12" s="1">
        <v>8060</v>
      </c>
      <c r="J12" s="1">
        <v>25142</v>
      </c>
      <c r="K12" s="1">
        <v>117728</v>
      </c>
      <c r="L12" s="1">
        <v>18428</v>
      </c>
      <c r="M12" s="1">
        <v>134210</v>
      </c>
    </row>
    <row r="13" spans="1:13" x14ac:dyDescent="0.3">
      <c r="B13" s="5" t="s">
        <v>7</v>
      </c>
      <c r="C13" s="1">
        <v>704553</v>
      </c>
      <c r="D13" s="1">
        <v>40149</v>
      </c>
      <c r="E13" s="1">
        <v>8693</v>
      </c>
      <c r="F13" s="1">
        <v>180925</v>
      </c>
      <c r="G13" s="1">
        <v>160708</v>
      </c>
      <c r="H13" s="1">
        <v>12252</v>
      </c>
      <c r="I13" s="1">
        <v>8079</v>
      </c>
      <c r="J13" s="1">
        <v>25270</v>
      </c>
      <c r="K13" s="1">
        <v>114987</v>
      </c>
      <c r="L13" s="1">
        <v>18296</v>
      </c>
      <c r="M13" s="1">
        <v>135194</v>
      </c>
    </row>
    <row r="14" spans="1:13" x14ac:dyDescent="0.3">
      <c r="B14" s="5" t="s">
        <v>8</v>
      </c>
      <c r="C14" s="1">
        <v>649667</v>
      </c>
      <c r="D14" s="1">
        <v>36211</v>
      </c>
      <c r="E14" s="1">
        <v>5582</v>
      </c>
      <c r="F14" s="1">
        <v>170557</v>
      </c>
      <c r="G14" s="1">
        <v>143164</v>
      </c>
      <c r="H14" s="1">
        <v>11895</v>
      </c>
      <c r="I14" s="1">
        <v>7573</v>
      </c>
      <c r="J14" s="1">
        <v>23638</v>
      </c>
      <c r="K14" s="1">
        <v>107436</v>
      </c>
      <c r="L14" s="1">
        <v>15996</v>
      </c>
      <c r="M14" s="1">
        <v>127615</v>
      </c>
    </row>
    <row r="15" spans="1:13" x14ac:dyDescent="0.3">
      <c r="B15" s="5" t="s">
        <v>9</v>
      </c>
      <c r="C15" s="1">
        <v>686811</v>
      </c>
      <c r="D15" s="1">
        <v>37274</v>
      </c>
      <c r="E15" s="1">
        <v>7860</v>
      </c>
      <c r="F15" s="1">
        <v>178680</v>
      </c>
      <c r="G15" s="1">
        <v>151118</v>
      </c>
      <c r="H15" s="1">
        <v>12581</v>
      </c>
      <c r="I15" s="1">
        <v>7811</v>
      </c>
      <c r="J15" s="1">
        <v>24795</v>
      </c>
      <c r="K15" s="1">
        <v>115051</v>
      </c>
      <c r="L15" s="1">
        <v>16797</v>
      </c>
      <c r="M15" s="1">
        <v>134844</v>
      </c>
    </row>
    <row r="16" spans="1:13" x14ac:dyDescent="0.3">
      <c r="B16" s="5" t="s">
        <v>10</v>
      </c>
      <c r="C16" s="1">
        <v>649511</v>
      </c>
      <c r="D16" s="1">
        <v>35303</v>
      </c>
      <c r="E16" s="1">
        <v>8115</v>
      </c>
      <c r="F16" s="1">
        <v>170286</v>
      </c>
      <c r="G16" s="1">
        <v>139471</v>
      </c>
      <c r="H16" s="1">
        <v>12129</v>
      </c>
      <c r="I16" s="1">
        <v>7605</v>
      </c>
      <c r="J16" s="1">
        <v>24694</v>
      </c>
      <c r="K16" s="1">
        <v>108130</v>
      </c>
      <c r="L16" s="1">
        <v>17350</v>
      </c>
      <c r="M16" s="1">
        <v>126428</v>
      </c>
    </row>
    <row r="17" spans="1:19" x14ac:dyDescent="0.3">
      <c r="B17" s="5" t="s">
        <v>11</v>
      </c>
      <c r="C17" s="1">
        <v>672765</v>
      </c>
      <c r="D17" s="1">
        <v>37034</v>
      </c>
      <c r="E17" s="1">
        <v>9311</v>
      </c>
      <c r="F17" s="1">
        <v>175590</v>
      </c>
      <c r="G17" s="1">
        <v>144276</v>
      </c>
      <c r="H17" s="1">
        <v>12128</v>
      </c>
      <c r="I17" s="1">
        <v>7953</v>
      </c>
      <c r="J17" s="1">
        <v>25034</v>
      </c>
      <c r="K17" s="1">
        <v>113248</v>
      </c>
      <c r="L17" s="1">
        <v>17201</v>
      </c>
      <c r="M17" s="1">
        <v>130990</v>
      </c>
      <c r="N17" s="1"/>
      <c r="O17" s="1"/>
      <c r="P17" s="1"/>
    </row>
    <row r="18" spans="1:19" x14ac:dyDescent="0.3">
      <c r="A18" s="5">
        <v>2020</v>
      </c>
      <c r="B18" s="5" t="s">
        <v>0</v>
      </c>
      <c r="C18" s="1">
        <v>652140</v>
      </c>
      <c r="D18" s="1">
        <v>35480</v>
      </c>
      <c r="E18" s="1">
        <v>7688</v>
      </c>
      <c r="F18" s="1">
        <v>169735</v>
      </c>
      <c r="G18" s="1">
        <v>143251</v>
      </c>
      <c r="H18" s="1">
        <v>12322</v>
      </c>
      <c r="I18" s="1">
        <v>7687</v>
      </c>
      <c r="J18" s="1">
        <v>24691</v>
      </c>
      <c r="K18" s="1">
        <v>107849</v>
      </c>
      <c r="L18" s="1">
        <v>17358</v>
      </c>
      <c r="M18" s="1">
        <v>126079</v>
      </c>
    </row>
    <row r="19" spans="1:19" x14ac:dyDescent="0.3">
      <c r="B19" s="5" t="s">
        <v>1</v>
      </c>
      <c r="C19" s="1">
        <v>617008</v>
      </c>
      <c r="D19" s="1">
        <v>33330</v>
      </c>
      <c r="E19" s="1">
        <v>8690</v>
      </c>
      <c r="F19" s="1">
        <v>159989</v>
      </c>
      <c r="G19" s="1">
        <v>133626</v>
      </c>
      <c r="H19" s="1">
        <v>11442</v>
      </c>
      <c r="I19" s="1">
        <v>7135</v>
      </c>
      <c r="J19" s="1">
        <v>23499</v>
      </c>
      <c r="K19" s="1">
        <v>100472</v>
      </c>
      <c r="L19" s="1">
        <v>17305</v>
      </c>
      <c r="M19" s="1">
        <v>121520</v>
      </c>
    </row>
    <row r="20" spans="1:19" x14ac:dyDescent="0.3">
      <c r="B20" s="5" t="s">
        <v>2</v>
      </c>
      <c r="C20" s="1">
        <v>582998</v>
      </c>
      <c r="D20" s="1">
        <v>31996</v>
      </c>
      <c r="E20" s="1">
        <v>8856</v>
      </c>
      <c r="F20" s="1">
        <v>151444</v>
      </c>
      <c r="G20" s="1">
        <v>126137</v>
      </c>
      <c r="H20" s="1">
        <v>9999</v>
      </c>
      <c r="I20" s="1">
        <v>6768</v>
      </c>
      <c r="J20" s="1">
        <v>21238</v>
      </c>
      <c r="K20" s="1">
        <v>96818</v>
      </c>
      <c r="L20" s="1">
        <v>18271</v>
      </c>
      <c r="M20" s="1">
        <v>111471</v>
      </c>
    </row>
    <row r="21" spans="1:19" x14ac:dyDescent="0.3">
      <c r="A21" s="12"/>
      <c r="B21" s="12" t="s">
        <v>17</v>
      </c>
      <c r="C21" s="9">
        <v>194390</v>
      </c>
      <c r="D21" s="9">
        <v>9940</v>
      </c>
      <c r="E21" s="9">
        <v>958</v>
      </c>
      <c r="F21" s="9">
        <v>59604</v>
      </c>
      <c r="G21" s="9">
        <v>36717</v>
      </c>
      <c r="H21" s="9">
        <v>1432</v>
      </c>
      <c r="I21" s="9">
        <v>1358</v>
      </c>
      <c r="J21" s="9">
        <v>4422</v>
      </c>
      <c r="K21" s="9">
        <v>45655</v>
      </c>
      <c r="L21" s="9">
        <v>4444</v>
      </c>
      <c r="M21" s="9">
        <v>29860</v>
      </c>
    </row>
    <row r="22" spans="1:19" s="11" customFormat="1" x14ac:dyDescent="0.3">
      <c r="A22" s="12"/>
      <c r="B22" s="12" t="s">
        <v>4</v>
      </c>
      <c r="C22" s="20">
        <v>180151</v>
      </c>
      <c r="D22" s="20">
        <v>9968</v>
      </c>
      <c r="E22" s="20">
        <v>4477</v>
      </c>
      <c r="F22" s="20">
        <v>53495</v>
      </c>
      <c r="G22" s="20">
        <v>30824</v>
      </c>
      <c r="H22" s="20">
        <v>2858</v>
      </c>
      <c r="I22" s="20">
        <v>1527</v>
      </c>
      <c r="J22" s="20">
        <v>2550</v>
      </c>
      <c r="K22" s="20">
        <v>42650</v>
      </c>
      <c r="L22" s="20">
        <v>1410</v>
      </c>
      <c r="M22" s="20">
        <v>30392</v>
      </c>
    </row>
    <row r="23" spans="1:19" s="10" customFormat="1" x14ac:dyDescent="0.3">
      <c r="A23" s="12"/>
      <c r="B23" s="12" t="s">
        <v>29</v>
      </c>
      <c r="C23" s="20">
        <v>236234</v>
      </c>
      <c r="D23" s="20">
        <v>15662</v>
      </c>
      <c r="E23" s="20">
        <v>8885</v>
      </c>
      <c r="F23" s="20">
        <v>62388</v>
      </c>
      <c r="G23" s="20">
        <v>38696</v>
      </c>
      <c r="H23" s="20">
        <v>4749</v>
      </c>
      <c r="I23" s="20">
        <v>1947</v>
      </c>
      <c r="J23" s="20">
        <v>5327</v>
      </c>
      <c r="K23" s="20">
        <v>63656</v>
      </c>
      <c r="L23" s="20">
        <v>4395</v>
      </c>
      <c r="M23" s="20">
        <v>30529</v>
      </c>
      <c r="N23" s="12"/>
    </row>
    <row r="24" spans="1:19" s="16" customFormat="1" x14ac:dyDescent="0.3">
      <c r="A24" s="12"/>
      <c r="B24" s="12" t="s">
        <v>33</v>
      </c>
      <c r="C24" s="20">
        <v>367933</v>
      </c>
      <c r="D24" s="20">
        <v>19524</v>
      </c>
      <c r="E24" s="20">
        <v>10265</v>
      </c>
      <c r="F24" s="20">
        <v>100269</v>
      </c>
      <c r="G24" s="20">
        <v>67766</v>
      </c>
      <c r="H24" s="20">
        <v>7295</v>
      </c>
      <c r="I24" s="20">
        <v>3161</v>
      </c>
      <c r="J24" s="20">
        <v>10206</v>
      </c>
      <c r="K24" s="20">
        <v>82164</v>
      </c>
      <c r="L24" s="20">
        <v>15985</v>
      </c>
      <c r="M24" s="20">
        <v>51298</v>
      </c>
      <c r="Q24" s="14"/>
      <c r="S24" s="14"/>
    </row>
    <row r="25" spans="1:19" s="23" customFormat="1" x14ac:dyDescent="0.3">
      <c r="A25" s="12"/>
      <c r="B25" s="12" t="s">
        <v>7</v>
      </c>
      <c r="C25" s="20">
        <v>394143</v>
      </c>
      <c r="D25" s="20">
        <v>23051</v>
      </c>
      <c r="E25" s="20">
        <v>8362</v>
      </c>
      <c r="F25" s="20">
        <v>100246</v>
      </c>
      <c r="G25" s="20">
        <v>86926</v>
      </c>
      <c r="H25" s="20">
        <v>7068</v>
      </c>
      <c r="I25" s="20">
        <v>2679</v>
      </c>
      <c r="J25" s="20">
        <v>7640</v>
      </c>
      <c r="K25" s="20">
        <v>83791</v>
      </c>
      <c r="L25" s="20">
        <v>11515</v>
      </c>
      <c r="M25" s="20">
        <v>62865</v>
      </c>
      <c r="Q25" s="14"/>
      <c r="S25" s="14"/>
    </row>
    <row r="26" spans="1:19" s="24" customFormat="1" x14ac:dyDescent="0.3">
      <c r="A26" s="12"/>
      <c r="B26" s="12" t="s">
        <v>34</v>
      </c>
      <c r="C26" s="20">
        <v>342771</v>
      </c>
      <c r="D26" s="20">
        <v>21580</v>
      </c>
      <c r="E26" s="20">
        <v>4837</v>
      </c>
      <c r="F26" s="20">
        <v>88952</v>
      </c>
      <c r="G26" s="20">
        <v>82294</v>
      </c>
      <c r="H26" s="20">
        <v>6726</v>
      </c>
      <c r="I26" s="20">
        <v>1812</v>
      </c>
      <c r="J26" s="20">
        <v>6320</v>
      </c>
      <c r="K26" s="20">
        <v>62996</v>
      </c>
      <c r="L26" s="20">
        <v>7460</v>
      </c>
      <c r="M26" s="20">
        <v>59794</v>
      </c>
      <c r="Q26" s="14"/>
      <c r="S26" s="14"/>
    </row>
    <row r="27" spans="1:19" s="26" customFormat="1" x14ac:dyDescent="0.3">
      <c r="A27" s="12"/>
      <c r="B27" s="12" t="s">
        <v>35</v>
      </c>
      <c r="C27" s="20">
        <v>372544</v>
      </c>
      <c r="D27" s="20">
        <v>23599</v>
      </c>
      <c r="E27" s="20">
        <v>7081</v>
      </c>
      <c r="F27" s="20">
        <v>92727</v>
      </c>
      <c r="G27" s="20">
        <v>88521</v>
      </c>
      <c r="H27" s="20">
        <v>7897</v>
      </c>
      <c r="I27" s="20">
        <v>2476</v>
      </c>
      <c r="J27" s="20">
        <v>8794</v>
      </c>
      <c r="K27" s="20">
        <v>63892</v>
      </c>
      <c r="L27" s="20">
        <v>9115</v>
      </c>
      <c r="M27" s="20">
        <v>68442</v>
      </c>
      <c r="Q27" s="14"/>
      <c r="S27" s="14"/>
    </row>
    <row r="28" spans="1:19" s="29" customFormat="1" x14ac:dyDescent="0.3">
      <c r="A28" s="12"/>
      <c r="B28" s="12" t="s">
        <v>36</v>
      </c>
      <c r="C28" s="20">
        <v>387481</v>
      </c>
      <c r="D28" s="20">
        <v>23703</v>
      </c>
      <c r="E28" s="20">
        <v>6878</v>
      </c>
      <c r="F28" s="20">
        <v>93402</v>
      </c>
      <c r="G28" s="20">
        <v>91070</v>
      </c>
      <c r="H28" s="20">
        <v>7412</v>
      </c>
      <c r="I28" s="20">
        <v>3136</v>
      </c>
      <c r="J28" s="20">
        <v>10659</v>
      </c>
      <c r="K28" s="20">
        <v>69784</v>
      </c>
      <c r="L28" s="20">
        <v>12271</v>
      </c>
      <c r="M28" s="20">
        <v>69166</v>
      </c>
      <c r="Q28" s="14"/>
      <c r="S28" s="14"/>
    </row>
    <row r="29" spans="1:19" s="25" customFormat="1" x14ac:dyDescent="0.3">
      <c r="A29" s="12"/>
      <c r="B29" s="12" t="s">
        <v>37</v>
      </c>
      <c r="C29" s="20">
        <v>393549</v>
      </c>
      <c r="D29" s="20">
        <v>24634</v>
      </c>
      <c r="E29" s="20">
        <v>7216</v>
      </c>
      <c r="F29" s="20">
        <v>97556</v>
      </c>
      <c r="G29" s="20">
        <v>95890</v>
      </c>
      <c r="H29" s="20">
        <v>7284</v>
      </c>
      <c r="I29" s="20">
        <v>3331</v>
      </c>
      <c r="J29" s="20">
        <v>10835</v>
      </c>
      <c r="K29" s="20">
        <v>63707</v>
      </c>
      <c r="L29" s="20">
        <v>12609</v>
      </c>
      <c r="M29" s="20">
        <v>70487</v>
      </c>
      <c r="N29" s="1"/>
      <c r="O29" s="1"/>
      <c r="P29" s="30"/>
      <c r="Q29" s="14"/>
      <c r="S29" s="14"/>
    </row>
    <row r="30" spans="1:19" s="32" customFormat="1" x14ac:dyDescent="0.3">
      <c r="A30" s="12">
        <v>2021</v>
      </c>
      <c r="B30" s="12" t="s">
        <v>0</v>
      </c>
      <c r="C30" s="20">
        <v>375229</v>
      </c>
      <c r="D30" s="20">
        <v>23742</v>
      </c>
      <c r="E30" s="20">
        <v>5550</v>
      </c>
      <c r="F30" s="20">
        <v>96435</v>
      </c>
      <c r="G30" s="20">
        <v>92429</v>
      </c>
      <c r="H30" s="20">
        <v>6243</v>
      </c>
      <c r="I30" s="20">
        <v>3304</v>
      </c>
      <c r="J30" s="20">
        <v>8838</v>
      </c>
      <c r="K30" s="20">
        <v>60630</v>
      </c>
      <c r="L30" s="20">
        <v>11103</v>
      </c>
      <c r="M30" s="20">
        <v>66955</v>
      </c>
      <c r="N30" s="1"/>
      <c r="O30" s="1"/>
      <c r="P30" s="30"/>
      <c r="Q30" s="14"/>
      <c r="S30" s="14"/>
    </row>
    <row r="31" spans="1:19" s="34" customFormat="1" x14ac:dyDescent="0.3">
      <c r="A31" s="12"/>
      <c r="B31" s="12" t="s">
        <v>38</v>
      </c>
      <c r="C31" s="9">
        <v>329969</v>
      </c>
      <c r="D31" s="9">
        <v>22107</v>
      </c>
      <c r="E31" s="9">
        <v>7534</v>
      </c>
      <c r="F31" s="9">
        <v>81315</v>
      </c>
      <c r="G31" s="9">
        <v>81995</v>
      </c>
      <c r="H31" s="9">
        <v>6484</v>
      </c>
      <c r="I31" s="9">
        <v>2703</v>
      </c>
      <c r="J31" s="9">
        <v>9577</v>
      </c>
      <c r="K31" s="9">
        <v>48893</v>
      </c>
      <c r="L31" s="9">
        <v>9756</v>
      </c>
      <c r="M31" s="9">
        <v>59605</v>
      </c>
      <c r="N31" s="1"/>
      <c r="O31" s="1"/>
      <c r="P31" s="30"/>
      <c r="Q31" s="14"/>
      <c r="S31" s="14"/>
    </row>
    <row r="32" spans="1:19" s="35" customFormat="1" x14ac:dyDescent="0.3">
      <c r="A32" s="12"/>
      <c r="B32" s="12" t="s">
        <v>2</v>
      </c>
      <c r="C32" s="20">
        <v>461222</v>
      </c>
      <c r="D32" s="20">
        <v>28118</v>
      </c>
      <c r="E32" s="20">
        <v>11622</v>
      </c>
      <c r="F32" s="20">
        <v>117467</v>
      </c>
      <c r="G32" s="20">
        <v>104828</v>
      </c>
      <c r="H32" s="20">
        <v>10561</v>
      </c>
      <c r="I32" s="20">
        <v>3261</v>
      </c>
      <c r="J32" s="20">
        <v>13653</v>
      </c>
      <c r="K32" s="20">
        <v>78792</v>
      </c>
      <c r="L32" s="20">
        <v>14631</v>
      </c>
      <c r="M32" s="20">
        <v>78289</v>
      </c>
      <c r="N32" s="1"/>
      <c r="O32" s="1"/>
      <c r="P32" s="30"/>
      <c r="Q32" s="14"/>
      <c r="S32" s="14"/>
    </row>
    <row r="33" spans="1:19" s="40" customFormat="1" x14ac:dyDescent="0.3">
      <c r="A33" s="12"/>
      <c r="B33" s="12" t="s">
        <v>17</v>
      </c>
      <c r="C33" s="9">
        <v>471375</v>
      </c>
      <c r="D33" s="9">
        <v>29427</v>
      </c>
      <c r="E33" s="9">
        <v>9329</v>
      </c>
      <c r="F33" s="9">
        <v>125331</v>
      </c>
      <c r="G33" s="9">
        <v>105660</v>
      </c>
      <c r="H33" s="9">
        <v>10817</v>
      </c>
      <c r="I33" s="9">
        <v>4028</v>
      </c>
      <c r="J33" s="9">
        <v>15123</v>
      </c>
      <c r="K33" s="9">
        <v>79762</v>
      </c>
      <c r="L33" s="9">
        <v>14255</v>
      </c>
      <c r="M33" s="9">
        <v>77643</v>
      </c>
      <c r="N33" s="1"/>
      <c r="O33" s="1"/>
      <c r="P33" s="30"/>
      <c r="Q33" s="14"/>
      <c r="S33" s="14"/>
    </row>
    <row r="34" spans="1:19" s="12" customFormat="1" x14ac:dyDescent="0.3">
      <c r="B34" s="12" t="s">
        <v>4</v>
      </c>
      <c r="C34" s="13">
        <v>517709</v>
      </c>
      <c r="D34" s="13">
        <v>31254</v>
      </c>
      <c r="E34" s="13">
        <v>8897</v>
      </c>
      <c r="F34" s="13">
        <v>140809</v>
      </c>
      <c r="G34" s="13">
        <v>115010</v>
      </c>
      <c r="H34" s="13">
        <v>11928</v>
      </c>
      <c r="I34" s="13">
        <v>4578</v>
      </c>
      <c r="J34" s="13">
        <v>17522</v>
      </c>
      <c r="K34" s="13">
        <v>87029</v>
      </c>
      <c r="L34" s="13">
        <v>17012</v>
      </c>
      <c r="M34" s="13">
        <v>83670</v>
      </c>
      <c r="N34" s="9"/>
      <c r="O34" s="9"/>
      <c r="P34" s="46"/>
      <c r="Q34" s="47"/>
      <c r="S34" s="47"/>
    </row>
    <row r="35" spans="1:19" s="12" customFormat="1" x14ac:dyDescent="0.3">
      <c r="B35" s="19" t="s">
        <v>29</v>
      </c>
      <c r="C35" s="9">
        <f>'Scheduled Domestic Flights'!C34-'Canceled Domestic Flights'!C34</f>
        <v>564583</v>
      </c>
      <c r="D35" s="9">
        <f>'Scheduled Domestic Flights'!D34-'Canceled Domestic Flights'!D34</f>
        <v>32367</v>
      </c>
      <c r="E35" s="9">
        <f>'Scheduled Domestic Flights'!E34-'Canceled Domestic Flights'!E34</f>
        <v>12290</v>
      </c>
      <c r="F35" s="9">
        <f>'Scheduled Domestic Flights'!F34-'Canceled Domestic Flights'!F34</f>
        <v>153830</v>
      </c>
      <c r="G35" s="9">
        <f>'Scheduled Domestic Flights'!G34-'Canceled Domestic Flights'!G34</f>
        <v>122487</v>
      </c>
      <c r="H35" s="9">
        <f>'Scheduled Domestic Flights'!H34-'Canceled Domestic Flights'!H34</f>
        <v>12389</v>
      </c>
      <c r="I35" s="9">
        <f>'Scheduled Domestic Flights'!I34-'Canceled Domestic Flights'!I34</f>
        <v>5978</v>
      </c>
      <c r="J35" s="9">
        <f>'Scheduled Domestic Flights'!J34-'Canceled Domestic Flights'!J34</f>
        <v>18256</v>
      </c>
      <c r="K35" s="9">
        <f>'Scheduled Domestic Flights'!K34-'Canceled Domestic Flights'!K34</f>
        <v>95282</v>
      </c>
      <c r="L35" s="9">
        <f>'Scheduled Domestic Flights'!L34-'Canceled Domestic Flights'!L34</f>
        <v>16503</v>
      </c>
      <c r="M35" s="9">
        <f>'Scheduled Domestic Flights'!M34-'Canceled Domestic Flights'!M34</f>
        <v>95201</v>
      </c>
      <c r="N35" s="9"/>
      <c r="O35" s="9"/>
      <c r="P35" s="46"/>
      <c r="Q35" s="47"/>
      <c r="S35" s="47"/>
    </row>
    <row r="36" spans="1:19" s="48" customFormat="1" x14ac:dyDescent="0.3">
      <c r="B36" s="19" t="s">
        <v>33</v>
      </c>
      <c r="C36" s="9">
        <f>'Scheduled Domestic Flights'!C35-'Canceled Domestic Flights'!C35</f>
        <v>605508</v>
      </c>
      <c r="D36" s="9">
        <f>'Scheduled Domestic Flights'!D35-'Canceled Domestic Flights'!D35</f>
        <v>33921</v>
      </c>
      <c r="E36" s="9">
        <f>'Scheduled Domestic Flights'!E35-'Canceled Domestic Flights'!E35</f>
        <v>13310</v>
      </c>
      <c r="F36" s="9">
        <f>'Scheduled Domestic Flights'!F35-'Canceled Domestic Flights'!F35</f>
        <v>160199</v>
      </c>
      <c r="G36" s="9">
        <f>'Scheduled Domestic Flights'!G35-'Canceled Domestic Flights'!G35</f>
        <v>127268</v>
      </c>
      <c r="H36" s="9">
        <f>'Scheduled Domestic Flights'!H35-'Canceled Domestic Flights'!H35</f>
        <v>13004</v>
      </c>
      <c r="I36" s="9">
        <f>'Scheduled Domestic Flights'!I35-'Canceled Domestic Flights'!I35</f>
        <v>6201</v>
      </c>
      <c r="J36" s="9">
        <f>'Scheduled Domestic Flights'!J35-'Canceled Domestic Flights'!J35</f>
        <v>19610</v>
      </c>
      <c r="K36" s="9">
        <f>'Scheduled Domestic Flights'!K35-'Canceled Domestic Flights'!K35</f>
        <v>102231</v>
      </c>
      <c r="L36" s="9">
        <f>'Scheduled Domestic Flights'!L35-'Canceled Domestic Flights'!L35</f>
        <v>18660</v>
      </c>
      <c r="M36" s="9">
        <f>'Scheduled Domestic Flights'!M35-'Canceled Domestic Flights'!M35</f>
        <v>111104</v>
      </c>
      <c r="N36" s="14"/>
      <c r="O36" s="1"/>
      <c r="P36" s="30"/>
      <c r="Q36" s="14"/>
      <c r="S36" s="14"/>
    </row>
    <row r="37" spans="1:19" s="50" customFormat="1" x14ac:dyDescent="0.3">
      <c r="B37" s="19" t="s">
        <v>7</v>
      </c>
      <c r="C37" s="9">
        <f>'Scheduled Domestic Flights'!C36-'Canceled Domestic Flights'!C36</f>
        <v>592760</v>
      </c>
      <c r="D37" s="9">
        <f>'Scheduled Domestic Flights'!D36-'Canceled Domestic Flights'!D36</f>
        <v>34060</v>
      </c>
      <c r="E37" s="9">
        <f>'Scheduled Domestic Flights'!E36-'Canceled Domestic Flights'!E36</f>
        <v>9350</v>
      </c>
      <c r="F37" s="9">
        <f>'Scheduled Domestic Flights'!F36-'Canceled Domestic Flights'!F36</f>
        <v>155581</v>
      </c>
      <c r="G37" s="9">
        <f>'Scheduled Domestic Flights'!G36-'Canceled Domestic Flights'!G36</f>
        <v>124623</v>
      </c>
      <c r="H37" s="9">
        <f>'Scheduled Domestic Flights'!H36-'Canceled Domestic Flights'!H36</f>
        <v>13076</v>
      </c>
      <c r="I37" s="9">
        <f>'Scheduled Domestic Flights'!I36-'Canceled Domestic Flights'!I36</f>
        <v>6465</v>
      </c>
      <c r="J37" s="9">
        <f>'Scheduled Domestic Flights'!J36-'Canceled Domestic Flights'!J36</f>
        <v>19846</v>
      </c>
      <c r="K37" s="9">
        <f>'Scheduled Domestic Flights'!K36-'Canceled Domestic Flights'!K36</f>
        <v>100929</v>
      </c>
      <c r="L37" s="9">
        <f>'Scheduled Domestic Flights'!L36-'Canceled Domestic Flights'!L36</f>
        <v>16173</v>
      </c>
      <c r="M37" s="9">
        <f>'Scheduled Domestic Flights'!M36-'Canceled Domestic Flights'!M36</f>
        <v>112657</v>
      </c>
      <c r="N37" s="14"/>
      <c r="O37" s="1"/>
      <c r="P37" s="57"/>
      <c r="Q37" s="14"/>
      <c r="S37" s="14"/>
    </row>
    <row r="38" spans="1:19" s="53" customFormat="1" x14ac:dyDescent="0.3">
      <c r="A38" s="12"/>
      <c r="B38" s="19" t="s">
        <v>34</v>
      </c>
      <c r="C38" s="9">
        <f>'Scheduled Domestic Flights'!C37-'Canceled Domestic Flights'!C37</f>
        <v>560140</v>
      </c>
      <c r="D38" s="9">
        <f>'Scheduled Domestic Flights'!D37-'Canceled Domestic Flights'!D37</f>
        <v>31577</v>
      </c>
      <c r="E38" s="9">
        <f>'Scheduled Domestic Flights'!E37-'Canceled Domestic Flights'!E37</f>
        <v>6654</v>
      </c>
      <c r="F38" s="9">
        <f>'Scheduled Domestic Flights'!F37-'Canceled Domestic Flights'!F37</f>
        <v>147057</v>
      </c>
      <c r="G38" s="9">
        <f>'Scheduled Domestic Flights'!G37-'Canceled Domestic Flights'!G37</f>
        <v>118317</v>
      </c>
      <c r="H38" s="9">
        <f>'Scheduled Domestic Flights'!H37-'Canceled Domestic Flights'!H37</f>
        <v>12076</v>
      </c>
      <c r="I38" s="9">
        <f>'Scheduled Domestic Flights'!I37-'Canceled Domestic Flights'!I37</f>
        <v>6197</v>
      </c>
      <c r="J38" s="9">
        <f>'Scheduled Domestic Flights'!J37-'Canceled Domestic Flights'!J37</f>
        <v>18088</v>
      </c>
      <c r="K38" s="9">
        <f>'Scheduled Domestic Flights'!K37-'Canceled Domestic Flights'!K37</f>
        <v>95112</v>
      </c>
      <c r="L38" s="9">
        <f>'Scheduled Domestic Flights'!L37-'Canceled Domestic Flights'!L37</f>
        <v>16551</v>
      </c>
      <c r="M38" s="9">
        <f>'Scheduled Domestic Flights'!M37-'Canceled Domestic Flights'!M37</f>
        <v>108511</v>
      </c>
      <c r="N38" s="14"/>
      <c r="O38" s="1"/>
      <c r="P38" s="30"/>
      <c r="Q38" s="14"/>
      <c r="S38" s="14"/>
    </row>
    <row r="39" spans="1:19" s="59" customFormat="1" x14ac:dyDescent="0.3">
      <c r="A39" s="12"/>
      <c r="B39" s="19" t="s">
        <v>35</v>
      </c>
      <c r="C39" s="9">
        <f>'Scheduled Domestic Flights'!C38-'Canceled Domestic Flights'!C38</f>
        <v>582759</v>
      </c>
      <c r="D39" s="9">
        <f>'Scheduled Domestic Flights'!D38-'Canceled Domestic Flights'!D38</f>
        <v>30358</v>
      </c>
      <c r="E39" s="9">
        <f>'Scheduled Domestic Flights'!E38-'Canceled Domestic Flights'!E38</f>
        <v>8980</v>
      </c>
      <c r="F39" s="9">
        <f>'Scheduled Domestic Flights'!F38-'Canceled Domestic Flights'!F38</f>
        <v>154855</v>
      </c>
      <c r="G39" s="9">
        <f>'Scheduled Domestic Flights'!G38-'Canceled Domestic Flights'!G38</f>
        <v>122435</v>
      </c>
      <c r="H39" s="9">
        <f>'Scheduled Domestic Flights'!H38-'Canceled Domestic Flights'!H38</f>
        <v>12908</v>
      </c>
      <c r="I39" s="9">
        <f>'Scheduled Domestic Flights'!I38-'Canceled Domestic Flights'!I38</f>
        <v>5847</v>
      </c>
      <c r="J39" s="9">
        <f>'Scheduled Domestic Flights'!J38-'Canceled Domestic Flights'!J38</f>
        <v>19029</v>
      </c>
      <c r="K39" s="9">
        <f>'Scheduled Domestic Flights'!K38-'Canceled Domestic Flights'!K38</f>
        <v>99328</v>
      </c>
      <c r="L39" s="9">
        <f>'Scheduled Domestic Flights'!L38-'Canceled Domestic Flights'!L38</f>
        <v>16609</v>
      </c>
      <c r="M39" s="9">
        <f>'Scheduled Domestic Flights'!M38-'Canceled Domestic Flights'!M38</f>
        <v>112410</v>
      </c>
      <c r="N39" s="14"/>
      <c r="O39" s="1"/>
      <c r="P39" s="30"/>
      <c r="Q39" s="14"/>
      <c r="S39" s="14"/>
    </row>
    <row r="40" spans="1:19" x14ac:dyDescent="0.3">
      <c r="A40" s="62" t="s">
        <v>43</v>
      </c>
      <c r="B40" s="7" t="s">
        <v>27</v>
      </c>
      <c r="C40" s="42">
        <f>'Scheduled Domestic Flights'!C38</f>
        <v>595373</v>
      </c>
      <c r="D40" s="42">
        <f>'Scheduled Domestic Flights'!D38</f>
        <v>30792</v>
      </c>
      <c r="E40" s="42">
        <f>'Scheduled Domestic Flights'!E38</f>
        <v>9313</v>
      </c>
      <c r="F40" s="42">
        <f>'Scheduled Domestic Flights'!F38</f>
        <v>159334</v>
      </c>
      <c r="G40" s="42">
        <f>'Scheduled Domestic Flights'!G38</f>
        <v>123084</v>
      </c>
      <c r="H40" s="42">
        <f>'Scheduled Domestic Flights'!H38</f>
        <v>12987</v>
      </c>
      <c r="I40" s="42">
        <f>'Scheduled Domestic Flights'!I38</f>
        <v>5856</v>
      </c>
      <c r="J40" s="42">
        <f>'Scheduled Domestic Flights'!J38</f>
        <v>19083</v>
      </c>
      <c r="K40" s="42">
        <f>'Scheduled Domestic Flights'!K38</f>
        <v>103300</v>
      </c>
      <c r="L40" s="42">
        <f>'Scheduled Domestic Flights'!L38</f>
        <v>16858</v>
      </c>
      <c r="M40" s="42">
        <f>'Scheduled Domestic Flights'!M38</f>
        <v>114766</v>
      </c>
      <c r="N40" s="12"/>
      <c r="P40" s="58"/>
    </row>
    <row r="41" spans="1:19" x14ac:dyDescent="0.3">
      <c r="A41" s="62"/>
      <c r="B41" s="7" t="s">
        <v>24</v>
      </c>
      <c r="C41" s="39">
        <f>(C40-C39)/C40</f>
        <v>2.1186718242177594E-2</v>
      </c>
      <c r="D41" s="39">
        <f t="shared" ref="D41:M41" si="0">(D40-D39)/D40</f>
        <v>1.4094570018186542E-2</v>
      </c>
      <c r="E41" s="39">
        <f t="shared" si="0"/>
        <v>3.5756469451304625E-2</v>
      </c>
      <c r="F41" s="39">
        <f t="shared" si="0"/>
        <v>2.8110761042840826E-2</v>
      </c>
      <c r="G41" s="39">
        <f t="shared" si="0"/>
        <v>5.272821812745767E-3</v>
      </c>
      <c r="H41" s="39">
        <f t="shared" si="0"/>
        <v>6.0830060830060831E-3</v>
      </c>
      <c r="I41" s="39">
        <f t="shared" si="0"/>
        <v>1.5368852459016393E-3</v>
      </c>
      <c r="J41" s="39">
        <f t="shared" si="0"/>
        <v>2.82974375098255E-3</v>
      </c>
      <c r="K41" s="39">
        <f t="shared" si="0"/>
        <v>3.8451113262342691E-2</v>
      </c>
      <c r="L41" s="39">
        <f t="shared" si="0"/>
        <v>1.4770435401589749E-2</v>
      </c>
      <c r="M41" s="39">
        <f t="shared" si="0"/>
        <v>2.0528728020493874E-2</v>
      </c>
      <c r="P41" s="58"/>
    </row>
    <row r="42" spans="1:19" s="10" customFormat="1" ht="28.8" x14ac:dyDescent="0.3">
      <c r="A42" s="62"/>
      <c r="B42" s="37" t="s">
        <v>41</v>
      </c>
      <c r="C42" s="38">
        <f>(C39-C27)/C27</f>
        <v>0.56426891857069228</v>
      </c>
      <c r="D42" s="38">
        <f t="shared" ref="D42:M42" si="1">(D39-D27)/D27</f>
        <v>0.28641044112038644</v>
      </c>
      <c r="E42" s="38">
        <f t="shared" si="1"/>
        <v>0.26818246010450503</v>
      </c>
      <c r="F42" s="38">
        <f t="shared" si="1"/>
        <v>0.6700098137543542</v>
      </c>
      <c r="G42" s="38">
        <f t="shared" si="1"/>
        <v>0.38311813016120466</v>
      </c>
      <c r="H42" s="38">
        <f t="shared" si="1"/>
        <v>0.63454476383436753</v>
      </c>
      <c r="I42" s="38">
        <f t="shared" si="1"/>
        <v>1.3614701130856219</v>
      </c>
      <c r="J42" s="38">
        <f t="shared" si="1"/>
        <v>1.163861723902661</v>
      </c>
      <c r="K42" s="38">
        <f t="shared" si="1"/>
        <v>0.5546234270331184</v>
      </c>
      <c r="L42" s="38">
        <f t="shared" si="1"/>
        <v>0.82216127262753702</v>
      </c>
      <c r="M42" s="38">
        <f t="shared" si="1"/>
        <v>0.64241255369509953</v>
      </c>
      <c r="P42" s="58"/>
    </row>
    <row r="43" spans="1:19" s="36" customFormat="1" ht="28.8" x14ac:dyDescent="0.3">
      <c r="A43" s="62"/>
      <c r="B43" s="37" t="s">
        <v>42</v>
      </c>
      <c r="C43" s="38">
        <f>(C39-C38)/C38</f>
        <v>4.0380976184525297E-2</v>
      </c>
      <c r="D43" s="38">
        <f t="shared" ref="D43:M43" si="2">(D39-D38)/D38</f>
        <v>-3.8604047249580394E-2</v>
      </c>
      <c r="E43" s="38">
        <f t="shared" si="2"/>
        <v>0.34956417192666067</v>
      </c>
      <c r="F43" s="38">
        <f t="shared" si="2"/>
        <v>5.3027057535513442E-2</v>
      </c>
      <c r="G43" s="38">
        <f t="shared" si="2"/>
        <v>3.4804804043375E-2</v>
      </c>
      <c r="H43" s="38">
        <f t="shared" si="2"/>
        <v>6.8896985756873141E-2</v>
      </c>
      <c r="I43" s="38">
        <f t="shared" si="2"/>
        <v>-5.6478941423269327E-2</v>
      </c>
      <c r="J43" s="38">
        <f t="shared" si="2"/>
        <v>5.20234409553295E-2</v>
      </c>
      <c r="K43" s="38">
        <f t="shared" si="2"/>
        <v>4.4326688535621162E-2</v>
      </c>
      <c r="L43" s="38">
        <f t="shared" si="2"/>
        <v>3.5043199806658208E-3</v>
      </c>
      <c r="M43" s="38">
        <f t="shared" si="2"/>
        <v>3.5931841011510354E-2</v>
      </c>
    </row>
    <row r="44" spans="1:19" ht="61.8" customHeight="1" x14ac:dyDescent="0.3">
      <c r="A44" s="63"/>
      <c r="B44" s="37" t="s">
        <v>48</v>
      </c>
      <c r="C44" s="38">
        <f>C39/C15</f>
        <v>0.84849980562338112</v>
      </c>
      <c r="D44" s="38">
        <f t="shared" ref="D44:M44" si="3">D39/D15</f>
        <v>0.81445511616676503</v>
      </c>
      <c r="E44" s="38">
        <f t="shared" si="3"/>
        <v>1.1424936386768447</v>
      </c>
      <c r="F44" s="38">
        <f t="shared" si="3"/>
        <v>0.86666107006939785</v>
      </c>
      <c r="G44" s="38">
        <f t="shared" si="3"/>
        <v>0.81019468230124803</v>
      </c>
      <c r="H44" s="38">
        <f t="shared" si="3"/>
        <v>1.0259915745966139</v>
      </c>
      <c r="I44" s="38">
        <f t="shared" si="3"/>
        <v>0.74855972346690569</v>
      </c>
      <c r="J44" s="38">
        <f t="shared" si="3"/>
        <v>0.76745311554748941</v>
      </c>
      <c r="K44" s="38">
        <f t="shared" si="3"/>
        <v>0.8633388671111073</v>
      </c>
      <c r="L44" s="38">
        <f t="shared" si="3"/>
        <v>0.98880752515330117</v>
      </c>
      <c r="M44" s="38">
        <f t="shared" si="3"/>
        <v>0.83362997241256565</v>
      </c>
    </row>
    <row r="45" spans="1:19" s="50" customFormat="1" ht="18" customHeight="1" x14ac:dyDescent="0.3">
      <c r="A45" s="52"/>
      <c r="B45" s="15"/>
      <c r="C45" s="56"/>
      <c r="D45" s="56"/>
      <c r="E45" s="56"/>
      <c r="F45" s="56"/>
      <c r="G45" s="56"/>
      <c r="H45" s="56"/>
      <c r="I45" s="56"/>
      <c r="J45" s="56"/>
      <c r="K45" s="56"/>
      <c r="L45" s="56"/>
      <c r="M45" s="56"/>
    </row>
    <row r="46" spans="1:19" ht="14.4" customHeight="1" x14ac:dyDescent="0.3">
      <c r="A46" s="55" t="s">
        <v>25</v>
      </c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</row>
    <row r="47" spans="1:19" x14ac:dyDescent="0.3">
      <c r="B47" s="51"/>
      <c r="C47" s="51"/>
      <c r="D47" s="51"/>
      <c r="E47" s="51"/>
      <c r="F47" s="51"/>
      <c r="G47" s="51"/>
      <c r="H47" s="51"/>
      <c r="I47" s="51"/>
      <c r="J47" s="51"/>
      <c r="K47" s="51"/>
      <c r="L47" s="51"/>
      <c r="M47" s="51"/>
    </row>
  </sheetData>
  <mergeCells count="5">
    <mergeCell ref="A1:M1"/>
    <mergeCell ref="A2:M2"/>
    <mergeCell ref="A4:M4"/>
    <mergeCell ref="A3:M3"/>
    <mergeCell ref="A40:A44"/>
  </mergeCells>
  <pageMargins left="0.7" right="0.7" top="0.75" bottom="0.75" header="0.3" footer="0.3"/>
  <pageSetup orientation="portrait" horizontalDpi="3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45"/>
  <sheetViews>
    <sheetView tabSelected="1" topLeftCell="A13" workbookViewId="0">
      <selection activeCell="C14" sqref="C14"/>
    </sheetView>
  </sheetViews>
  <sheetFormatPr defaultRowHeight="14.4" x14ac:dyDescent="0.3"/>
  <cols>
    <col min="1" max="1" width="13" customWidth="1"/>
    <col min="2" max="2" width="18.88671875" customWidth="1"/>
    <col min="3" max="3" width="16.33203125" customWidth="1"/>
    <col min="4" max="4" width="10.109375" bestFit="1" customWidth="1"/>
    <col min="6" max="6" width="11.5546875" customWidth="1"/>
    <col min="9" max="9" width="10.6640625" customWidth="1"/>
    <col min="11" max="11" width="10.109375" customWidth="1"/>
  </cols>
  <sheetData>
    <row r="1" spans="1:16" x14ac:dyDescent="0.3">
      <c r="A1" s="60" t="s">
        <v>46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</row>
    <row r="2" spans="1:16" x14ac:dyDescent="0.3">
      <c r="A2" s="61" t="s">
        <v>18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</row>
    <row r="3" spans="1:16" x14ac:dyDescent="0.3">
      <c r="A3" s="61" t="s">
        <v>40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</row>
    <row r="4" spans="1:16" ht="45" customHeight="1" x14ac:dyDescent="0.3">
      <c r="A4" s="2"/>
      <c r="B4" s="2"/>
      <c r="C4" s="3" t="s">
        <v>31</v>
      </c>
      <c r="D4" s="3" t="s">
        <v>19</v>
      </c>
      <c r="E4" s="3" t="s">
        <v>12</v>
      </c>
      <c r="F4" s="3" t="s">
        <v>20</v>
      </c>
      <c r="G4" s="3" t="s">
        <v>21</v>
      </c>
      <c r="H4" s="3" t="s">
        <v>13</v>
      </c>
      <c r="I4" s="3" t="s">
        <v>22</v>
      </c>
      <c r="J4" s="3" t="s">
        <v>14</v>
      </c>
      <c r="K4" s="3" t="s">
        <v>15</v>
      </c>
      <c r="L4" s="3" t="s">
        <v>16</v>
      </c>
      <c r="M4" s="3" t="s">
        <v>23</v>
      </c>
    </row>
    <row r="5" spans="1:16" x14ac:dyDescent="0.3">
      <c r="A5">
        <v>2019</v>
      </c>
      <c r="B5" t="s">
        <v>0</v>
      </c>
      <c r="C5" s="1">
        <v>638649</v>
      </c>
      <c r="D5" s="1">
        <v>35399</v>
      </c>
      <c r="E5" s="1">
        <v>6763</v>
      </c>
      <c r="F5" s="1">
        <v>168763</v>
      </c>
      <c r="G5" s="1">
        <v>135756</v>
      </c>
      <c r="H5" s="1">
        <v>9647</v>
      </c>
      <c r="I5" s="1">
        <v>7540</v>
      </c>
      <c r="J5" s="1">
        <v>24443</v>
      </c>
      <c r="K5" s="1">
        <v>111312</v>
      </c>
      <c r="L5" s="1">
        <v>15222</v>
      </c>
      <c r="M5" s="1">
        <v>123804</v>
      </c>
    </row>
    <row r="6" spans="1:16" x14ac:dyDescent="0.3">
      <c r="B6" t="s">
        <v>1</v>
      </c>
      <c r="C6" s="1">
        <v>582966</v>
      </c>
      <c r="D6" s="1">
        <v>31911</v>
      </c>
      <c r="E6" s="1">
        <v>7271</v>
      </c>
      <c r="F6" s="1">
        <v>155611</v>
      </c>
      <c r="G6" s="1">
        <v>123369</v>
      </c>
      <c r="H6" s="1">
        <v>8750</v>
      </c>
      <c r="I6" s="1">
        <v>6705</v>
      </c>
      <c r="J6" s="1">
        <v>22398</v>
      </c>
      <c r="K6" s="1">
        <v>99500</v>
      </c>
      <c r="L6" s="1">
        <v>13654</v>
      </c>
      <c r="M6" s="1">
        <v>113797</v>
      </c>
      <c r="P6" s="44"/>
    </row>
    <row r="7" spans="1:16" x14ac:dyDescent="0.3">
      <c r="B7" t="s">
        <v>2</v>
      </c>
      <c r="C7" s="1">
        <v>689221</v>
      </c>
      <c r="D7" s="1">
        <v>36336</v>
      </c>
      <c r="E7" s="1">
        <v>10260</v>
      </c>
      <c r="F7" s="1">
        <v>176699</v>
      </c>
      <c r="G7" s="1">
        <v>151995</v>
      </c>
      <c r="H7" s="1">
        <v>9845</v>
      </c>
      <c r="I7" s="1">
        <v>7605</v>
      </c>
      <c r="J7" s="1">
        <v>25927</v>
      </c>
      <c r="K7" s="1">
        <v>119413</v>
      </c>
      <c r="L7" s="1">
        <v>17154</v>
      </c>
      <c r="M7" s="1">
        <v>133987</v>
      </c>
      <c r="P7" s="44"/>
    </row>
    <row r="8" spans="1:16" x14ac:dyDescent="0.3">
      <c r="B8" t="s">
        <v>3</v>
      </c>
      <c r="C8" s="1">
        <v>668259</v>
      </c>
      <c r="D8" s="1">
        <v>35590</v>
      </c>
      <c r="E8" s="1">
        <v>9283</v>
      </c>
      <c r="F8" s="1">
        <v>171291</v>
      </c>
      <c r="G8" s="1">
        <v>147269</v>
      </c>
      <c r="H8" s="1">
        <v>9819</v>
      </c>
      <c r="I8" s="1">
        <v>7622</v>
      </c>
      <c r="J8" s="1">
        <v>25329</v>
      </c>
      <c r="K8" s="1">
        <v>115401</v>
      </c>
      <c r="L8" s="1">
        <v>16774</v>
      </c>
      <c r="M8" s="1">
        <v>129881</v>
      </c>
      <c r="P8" s="44"/>
    </row>
    <row r="9" spans="1:16" x14ac:dyDescent="0.3">
      <c r="B9" t="s">
        <v>4</v>
      </c>
      <c r="C9" s="1">
        <v>694311</v>
      </c>
      <c r="D9" s="1">
        <v>37474</v>
      </c>
      <c r="E9" s="1">
        <v>9021</v>
      </c>
      <c r="F9" s="1">
        <v>182971</v>
      </c>
      <c r="G9" s="1">
        <v>152126</v>
      </c>
      <c r="H9" s="1">
        <v>11383</v>
      </c>
      <c r="I9" s="1">
        <v>7973</v>
      </c>
      <c r="J9" s="1">
        <v>24967</v>
      </c>
      <c r="K9" s="1">
        <v>117849</v>
      </c>
      <c r="L9" s="1">
        <v>18055</v>
      </c>
      <c r="M9" s="1">
        <v>132492</v>
      </c>
      <c r="P9" s="44"/>
    </row>
    <row r="10" spans="1:16" x14ac:dyDescent="0.3">
      <c r="B10" t="s">
        <v>5</v>
      </c>
      <c r="C10" s="1">
        <v>694469</v>
      </c>
      <c r="D10" s="1">
        <v>38270</v>
      </c>
      <c r="E10" s="1">
        <v>11091</v>
      </c>
      <c r="F10" s="1">
        <v>180658</v>
      </c>
      <c r="G10" s="1">
        <v>154416</v>
      </c>
      <c r="H10" s="1">
        <v>11647</v>
      </c>
      <c r="I10" s="1">
        <v>7926</v>
      </c>
      <c r="J10" s="1">
        <v>24324</v>
      </c>
      <c r="K10" s="1">
        <v>115213</v>
      </c>
      <c r="L10" s="1">
        <v>17874</v>
      </c>
      <c r="M10" s="1">
        <v>133050</v>
      </c>
      <c r="P10" s="44"/>
    </row>
    <row r="11" spans="1:16" x14ac:dyDescent="0.3">
      <c r="B11" t="s">
        <v>6</v>
      </c>
      <c r="C11" s="1">
        <v>717684</v>
      </c>
      <c r="D11" s="1">
        <v>40244</v>
      </c>
      <c r="E11" s="1">
        <v>11786</v>
      </c>
      <c r="F11" s="1">
        <v>184808</v>
      </c>
      <c r="G11" s="1">
        <v>158870</v>
      </c>
      <c r="H11" s="1">
        <v>12535</v>
      </c>
      <c r="I11" s="1">
        <v>8089</v>
      </c>
      <c r="J11" s="1">
        <v>25545</v>
      </c>
      <c r="K11" s="1">
        <v>119342</v>
      </c>
      <c r="L11" s="1">
        <v>18845</v>
      </c>
      <c r="M11" s="1">
        <v>137620</v>
      </c>
      <c r="P11" s="44"/>
    </row>
    <row r="12" spans="1:16" x14ac:dyDescent="0.3">
      <c r="B12" t="s">
        <v>7</v>
      </c>
      <c r="C12" s="1">
        <v>717456</v>
      </c>
      <c r="D12" s="1">
        <v>40538</v>
      </c>
      <c r="E12" s="1">
        <v>8717</v>
      </c>
      <c r="F12" s="1">
        <v>186252</v>
      </c>
      <c r="G12" s="1">
        <v>162194</v>
      </c>
      <c r="H12" s="1">
        <v>12454</v>
      </c>
      <c r="I12" s="1">
        <v>8115</v>
      </c>
      <c r="J12" s="1">
        <v>25518</v>
      </c>
      <c r="K12" s="1">
        <v>116526</v>
      </c>
      <c r="L12" s="1">
        <v>18860</v>
      </c>
      <c r="M12" s="1">
        <v>138282</v>
      </c>
      <c r="P12" s="44"/>
    </row>
    <row r="13" spans="1:16" x14ac:dyDescent="0.3">
      <c r="B13" t="s">
        <v>8</v>
      </c>
      <c r="C13" s="1">
        <v>660712</v>
      </c>
      <c r="D13" s="1">
        <v>36547</v>
      </c>
      <c r="E13" s="1">
        <v>5726</v>
      </c>
      <c r="F13" s="1">
        <v>173864</v>
      </c>
      <c r="G13" s="1">
        <v>143790</v>
      </c>
      <c r="H13" s="1">
        <v>12200</v>
      </c>
      <c r="I13" s="1">
        <v>7605</v>
      </c>
      <c r="J13" s="1">
        <v>24143</v>
      </c>
      <c r="K13" s="1">
        <v>109217</v>
      </c>
      <c r="L13" s="1">
        <v>16759</v>
      </c>
      <c r="M13" s="1">
        <v>130861</v>
      </c>
      <c r="P13" s="44"/>
    </row>
    <row r="14" spans="1:16" x14ac:dyDescent="0.3">
      <c r="B14" t="s">
        <v>9</v>
      </c>
      <c r="C14" s="1">
        <v>692944</v>
      </c>
      <c r="D14" s="1">
        <v>37643</v>
      </c>
      <c r="E14" s="1">
        <v>7866</v>
      </c>
      <c r="F14" s="1">
        <v>181077</v>
      </c>
      <c r="G14" s="1">
        <v>151331</v>
      </c>
      <c r="H14" s="1">
        <v>12769</v>
      </c>
      <c r="I14" s="1">
        <v>7875</v>
      </c>
      <c r="J14" s="1">
        <v>24891</v>
      </c>
      <c r="K14" s="1">
        <v>116465</v>
      </c>
      <c r="L14" s="1">
        <v>16911</v>
      </c>
      <c r="M14" s="1">
        <v>136116</v>
      </c>
      <c r="P14" s="44"/>
    </row>
    <row r="15" spans="1:16" x14ac:dyDescent="0.3">
      <c r="B15" t="s">
        <v>10</v>
      </c>
      <c r="C15" s="1">
        <v>655072</v>
      </c>
      <c r="D15" s="1">
        <v>35747</v>
      </c>
      <c r="E15" s="1">
        <v>8140</v>
      </c>
      <c r="F15" s="1">
        <v>171695</v>
      </c>
      <c r="G15" s="1">
        <v>139753</v>
      </c>
      <c r="H15" s="1">
        <v>12227</v>
      </c>
      <c r="I15" s="1">
        <v>7643</v>
      </c>
      <c r="J15" s="1">
        <v>24709</v>
      </c>
      <c r="K15" s="1">
        <v>109266</v>
      </c>
      <c r="L15" s="1">
        <v>17438</v>
      </c>
      <c r="M15" s="1">
        <v>128454</v>
      </c>
      <c r="P15" s="44"/>
    </row>
    <row r="16" spans="1:16" x14ac:dyDescent="0.3">
      <c r="B16" t="s">
        <v>11</v>
      </c>
      <c r="C16" s="1">
        <v>679941</v>
      </c>
      <c r="D16" s="1">
        <v>37735</v>
      </c>
      <c r="E16" s="1">
        <v>9381</v>
      </c>
      <c r="F16" s="1">
        <v>177350</v>
      </c>
      <c r="G16" s="1">
        <v>145164</v>
      </c>
      <c r="H16" s="1">
        <v>12267</v>
      </c>
      <c r="I16" s="1">
        <v>8026</v>
      </c>
      <c r="J16" s="1">
        <v>25217</v>
      </c>
      <c r="K16" s="1">
        <v>114442</v>
      </c>
      <c r="L16" s="1">
        <v>17299</v>
      </c>
      <c r="M16" s="1">
        <v>133060</v>
      </c>
    </row>
    <row r="17" spans="1:16" x14ac:dyDescent="0.3">
      <c r="A17">
        <v>2020</v>
      </c>
      <c r="B17" t="s">
        <v>0</v>
      </c>
      <c r="C17" s="1">
        <v>660556</v>
      </c>
      <c r="D17" s="1">
        <v>36197</v>
      </c>
      <c r="E17" s="1">
        <v>7774</v>
      </c>
      <c r="F17" s="1">
        <v>172420</v>
      </c>
      <c r="G17" s="1">
        <v>143649</v>
      </c>
      <c r="H17" s="1">
        <v>12467</v>
      </c>
      <c r="I17" s="1">
        <v>7787</v>
      </c>
      <c r="J17" s="1">
        <v>24709</v>
      </c>
      <c r="K17" s="1">
        <v>109770</v>
      </c>
      <c r="L17" s="1">
        <v>17477</v>
      </c>
      <c r="M17" s="1">
        <v>128306</v>
      </c>
    </row>
    <row r="18" spans="1:16" x14ac:dyDescent="0.3">
      <c r="B18" t="s">
        <v>1</v>
      </c>
      <c r="C18" s="1">
        <v>623103</v>
      </c>
      <c r="D18" s="1">
        <v>33621</v>
      </c>
      <c r="E18" s="1">
        <v>8714</v>
      </c>
      <c r="F18" s="1">
        <v>162929</v>
      </c>
      <c r="G18" s="1">
        <v>133856</v>
      </c>
      <c r="H18" s="1">
        <v>11549</v>
      </c>
      <c r="I18" s="1">
        <v>7211</v>
      </c>
      <c r="J18" s="1">
        <v>23527</v>
      </c>
      <c r="K18" s="1">
        <v>101581</v>
      </c>
      <c r="L18" s="1">
        <v>17364</v>
      </c>
      <c r="M18" s="1">
        <v>122751</v>
      </c>
    </row>
    <row r="19" spans="1:16" x14ac:dyDescent="0.3">
      <c r="B19" t="s">
        <v>2</v>
      </c>
      <c r="C19" s="9">
        <v>701274</v>
      </c>
      <c r="D19" s="9">
        <v>36232</v>
      </c>
      <c r="E19" s="9">
        <v>11754</v>
      </c>
      <c r="F19" s="9">
        <v>180502</v>
      </c>
      <c r="G19" s="9">
        <v>152194</v>
      </c>
      <c r="H19" s="9">
        <v>12765</v>
      </c>
      <c r="I19" s="9">
        <v>7532</v>
      </c>
      <c r="J19" s="9">
        <v>25657</v>
      </c>
      <c r="K19" s="9">
        <v>116689</v>
      </c>
      <c r="L19" s="9">
        <v>19729</v>
      </c>
      <c r="M19" s="9">
        <v>138220</v>
      </c>
    </row>
    <row r="20" spans="1:16" x14ac:dyDescent="0.3">
      <c r="A20" s="12"/>
      <c r="B20" s="12" t="s">
        <v>17</v>
      </c>
      <c r="C20" s="13">
        <v>331238</v>
      </c>
      <c r="D20" s="13">
        <v>12473</v>
      </c>
      <c r="E20" s="13">
        <v>6256</v>
      </c>
      <c r="F20" s="13">
        <v>103173</v>
      </c>
      <c r="G20" s="13">
        <v>50314</v>
      </c>
      <c r="H20" s="13">
        <v>2736</v>
      </c>
      <c r="I20" s="13">
        <v>1648</v>
      </c>
      <c r="J20" s="13">
        <v>6886</v>
      </c>
      <c r="K20" s="13">
        <v>94362</v>
      </c>
      <c r="L20" s="13">
        <v>5543</v>
      </c>
      <c r="M20" s="13">
        <v>47847</v>
      </c>
      <c r="N20" s="12"/>
      <c r="O20" s="44"/>
      <c r="P20" s="44"/>
    </row>
    <row r="21" spans="1:16" s="11" customFormat="1" x14ac:dyDescent="0.3">
      <c r="A21" s="12"/>
      <c r="B21" s="12" t="s">
        <v>4</v>
      </c>
      <c r="C21" s="13">
        <v>192412</v>
      </c>
      <c r="D21" s="17">
        <v>10581</v>
      </c>
      <c r="E21" s="18">
        <v>9643</v>
      </c>
      <c r="F21" s="18">
        <v>54099</v>
      </c>
      <c r="G21" s="18">
        <v>32473</v>
      </c>
      <c r="H21" s="18">
        <v>2863</v>
      </c>
      <c r="I21" s="18">
        <v>1531</v>
      </c>
      <c r="J21" s="18">
        <v>2762</v>
      </c>
      <c r="K21" s="18">
        <v>45347</v>
      </c>
      <c r="L21" s="18">
        <v>1410</v>
      </c>
      <c r="M21" s="18">
        <v>31703</v>
      </c>
      <c r="N21" s="12"/>
      <c r="O21" s="44"/>
      <c r="P21" s="44"/>
    </row>
    <row r="22" spans="1:16" s="10" customFormat="1" x14ac:dyDescent="0.3">
      <c r="A22" s="12"/>
      <c r="B22" s="19" t="s">
        <v>29</v>
      </c>
      <c r="C22" s="21">
        <v>237264</v>
      </c>
      <c r="D22" s="21">
        <v>15976</v>
      </c>
      <c r="E22" s="21">
        <v>9019</v>
      </c>
      <c r="F22" s="21">
        <v>62436</v>
      </c>
      <c r="G22" s="21">
        <v>38946</v>
      </c>
      <c r="H22" s="21">
        <v>4754</v>
      </c>
      <c r="I22" s="21">
        <v>1952</v>
      </c>
      <c r="J22" s="21">
        <v>5367</v>
      </c>
      <c r="K22" s="21">
        <v>63828</v>
      </c>
      <c r="L22" s="21">
        <v>4395</v>
      </c>
      <c r="M22" s="21">
        <v>30591</v>
      </c>
      <c r="O22" s="44"/>
      <c r="P22" s="44"/>
    </row>
    <row r="23" spans="1:16" s="16" customFormat="1" x14ac:dyDescent="0.3">
      <c r="A23" s="12"/>
      <c r="B23" s="12" t="s">
        <v>33</v>
      </c>
      <c r="C23" s="21">
        <v>370859</v>
      </c>
      <c r="D23" s="21">
        <v>19675</v>
      </c>
      <c r="E23" s="21">
        <v>10349</v>
      </c>
      <c r="F23" s="21">
        <v>100841</v>
      </c>
      <c r="G23" s="21">
        <v>68278</v>
      </c>
      <c r="H23" s="21">
        <v>7533</v>
      </c>
      <c r="I23" s="21">
        <v>3296</v>
      </c>
      <c r="J23" s="21">
        <v>10495</v>
      </c>
      <c r="K23" s="21">
        <v>82736</v>
      </c>
      <c r="L23" s="21">
        <v>15993</v>
      </c>
      <c r="M23" s="21">
        <v>51663</v>
      </c>
      <c r="O23" s="44"/>
      <c r="P23" s="44"/>
    </row>
    <row r="24" spans="1:16" s="23" customFormat="1" x14ac:dyDescent="0.3">
      <c r="A24" s="12"/>
      <c r="B24" s="19" t="s">
        <v>7</v>
      </c>
      <c r="C24" s="21">
        <v>398470</v>
      </c>
      <c r="D24" s="21">
        <v>23260</v>
      </c>
      <c r="E24" s="21">
        <v>8619</v>
      </c>
      <c r="F24" s="21">
        <v>100805</v>
      </c>
      <c r="G24" s="21">
        <v>87235</v>
      </c>
      <c r="H24" s="21">
        <v>7112</v>
      </c>
      <c r="I24" s="21">
        <v>2945</v>
      </c>
      <c r="J24" s="21">
        <v>7870</v>
      </c>
      <c r="K24" s="21">
        <v>84843</v>
      </c>
      <c r="L24" s="21">
        <v>11578</v>
      </c>
      <c r="M24" s="21">
        <v>64203</v>
      </c>
      <c r="O24" s="44"/>
      <c r="P24" s="44"/>
    </row>
    <row r="25" spans="1:16" s="24" customFormat="1" x14ac:dyDescent="0.3">
      <c r="A25" s="12"/>
      <c r="B25" s="19" t="s">
        <v>34</v>
      </c>
      <c r="C25" s="21">
        <v>345294</v>
      </c>
      <c r="D25" s="21">
        <v>22272</v>
      </c>
      <c r="E25" s="21">
        <v>4917</v>
      </c>
      <c r="F25" s="21">
        <v>89490</v>
      </c>
      <c r="G25" s="21">
        <v>82525</v>
      </c>
      <c r="H25" s="21">
        <v>6734</v>
      </c>
      <c r="I25" s="21">
        <v>1824</v>
      </c>
      <c r="J25" s="21">
        <v>6378</v>
      </c>
      <c r="K25" s="21">
        <v>63439</v>
      </c>
      <c r="L25" s="21">
        <v>7460</v>
      </c>
      <c r="M25" s="21">
        <v>60255</v>
      </c>
      <c r="O25" s="44"/>
      <c r="P25" s="44"/>
    </row>
    <row r="26" spans="1:16" s="26" customFormat="1" x14ac:dyDescent="0.3">
      <c r="A26" s="12"/>
      <c r="B26" s="19" t="s">
        <v>9</v>
      </c>
      <c r="C26" s="21">
        <v>374538</v>
      </c>
      <c r="D26" s="21">
        <v>23703</v>
      </c>
      <c r="E26" s="21">
        <v>7141</v>
      </c>
      <c r="F26" s="21">
        <v>92958</v>
      </c>
      <c r="G26" s="21">
        <v>88613</v>
      </c>
      <c r="H26" s="21">
        <v>7917</v>
      </c>
      <c r="I26" s="21">
        <v>3237</v>
      </c>
      <c r="J26" s="21">
        <v>8811</v>
      </c>
      <c r="K26" s="21">
        <v>64101</v>
      </c>
      <c r="L26" s="21">
        <v>9117</v>
      </c>
      <c r="M26" s="21">
        <v>68940</v>
      </c>
      <c r="O26" s="44"/>
      <c r="P26" s="44"/>
    </row>
    <row r="27" spans="1:16" s="29" customFormat="1" x14ac:dyDescent="0.3">
      <c r="A27" s="12"/>
      <c r="B27" s="19" t="s">
        <v>36</v>
      </c>
      <c r="C27" s="21">
        <v>389587</v>
      </c>
      <c r="D27" s="21">
        <v>23966</v>
      </c>
      <c r="E27" s="21">
        <v>6935</v>
      </c>
      <c r="F27" s="21">
        <v>93559</v>
      </c>
      <c r="G27" s="21">
        <v>91944</v>
      </c>
      <c r="H27" s="21">
        <v>7425</v>
      </c>
      <c r="I27" s="21">
        <v>3154</v>
      </c>
      <c r="J27" s="21">
        <v>10737</v>
      </c>
      <c r="K27" s="21">
        <v>70238</v>
      </c>
      <c r="L27" s="21">
        <v>12291</v>
      </c>
      <c r="M27" s="21">
        <v>69338</v>
      </c>
      <c r="O27" s="44"/>
      <c r="P27" s="44"/>
    </row>
    <row r="28" spans="1:16" s="25" customFormat="1" x14ac:dyDescent="0.3">
      <c r="A28" s="12"/>
      <c r="B28" s="12" t="s">
        <v>37</v>
      </c>
      <c r="C28" s="21">
        <v>397802</v>
      </c>
      <c r="D28" s="21">
        <v>25011</v>
      </c>
      <c r="E28" s="21">
        <v>7368</v>
      </c>
      <c r="F28" s="21">
        <v>98250</v>
      </c>
      <c r="G28" s="21">
        <v>96881</v>
      </c>
      <c r="H28" s="21">
        <v>7320</v>
      </c>
      <c r="I28" s="21">
        <v>3387</v>
      </c>
      <c r="J28" s="21">
        <v>10964</v>
      </c>
      <c r="K28" s="21">
        <v>64342</v>
      </c>
      <c r="L28" s="21">
        <v>12745</v>
      </c>
      <c r="M28" s="21">
        <v>71534</v>
      </c>
      <c r="N28" s="28"/>
      <c r="O28" s="44"/>
      <c r="P28" s="44"/>
    </row>
    <row r="29" spans="1:16" s="32" customFormat="1" x14ac:dyDescent="0.3">
      <c r="A29" s="12">
        <v>2021</v>
      </c>
      <c r="B29" s="12" t="s">
        <v>0</v>
      </c>
      <c r="C29" s="21">
        <v>379384</v>
      </c>
      <c r="D29" s="21">
        <v>23947</v>
      </c>
      <c r="E29" s="21">
        <v>5827</v>
      </c>
      <c r="F29" s="21">
        <v>97830</v>
      </c>
      <c r="G29" s="21">
        <v>92599</v>
      </c>
      <c r="H29" s="21">
        <v>6264</v>
      </c>
      <c r="I29" s="21">
        <v>3311</v>
      </c>
      <c r="J29" s="21">
        <v>8937</v>
      </c>
      <c r="K29" s="21">
        <v>61307</v>
      </c>
      <c r="L29" s="21">
        <v>11202</v>
      </c>
      <c r="M29" s="21">
        <v>68160</v>
      </c>
      <c r="N29" s="28"/>
      <c r="O29" s="44"/>
      <c r="P29" s="44"/>
    </row>
    <row r="30" spans="1:16" s="34" customFormat="1" x14ac:dyDescent="0.3">
      <c r="A30" s="12"/>
      <c r="B30" s="12" t="s">
        <v>38</v>
      </c>
      <c r="C30" s="21">
        <v>350170</v>
      </c>
      <c r="D30" s="21">
        <v>23585</v>
      </c>
      <c r="E30" s="21">
        <v>7977</v>
      </c>
      <c r="F30" s="21">
        <v>87883</v>
      </c>
      <c r="G30" s="21">
        <v>83997</v>
      </c>
      <c r="H30" s="21">
        <v>6582</v>
      </c>
      <c r="I30" s="21">
        <v>2707</v>
      </c>
      <c r="J30" s="21">
        <v>10003</v>
      </c>
      <c r="K30" s="21">
        <v>52733</v>
      </c>
      <c r="L30" s="21">
        <v>10105</v>
      </c>
      <c r="M30" s="21">
        <v>64598</v>
      </c>
      <c r="N30" s="28"/>
      <c r="O30" s="44"/>
      <c r="P30" s="44"/>
    </row>
    <row r="31" spans="1:16" s="35" customFormat="1" x14ac:dyDescent="0.3">
      <c r="A31" s="12"/>
      <c r="B31" s="12" t="s">
        <v>2</v>
      </c>
      <c r="C31" s="21">
        <v>467126</v>
      </c>
      <c r="D31" s="21">
        <v>28459</v>
      </c>
      <c r="E31" s="21">
        <v>11709</v>
      </c>
      <c r="F31" s="21">
        <v>118297</v>
      </c>
      <c r="G31" s="21">
        <v>104997</v>
      </c>
      <c r="H31" s="21">
        <v>10886</v>
      </c>
      <c r="I31" s="21">
        <v>3268</v>
      </c>
      <c r="J31" s="21">
        <v>13724</v>
      </c>
      <c r="K31" s="21">
        <v>80574</v>
      </c>
      <c r="L31" s="21">
        <v>14687</v>
      </c>
      <c r="M31" s="21">
        <v>80525</v>
      </c>
      <c r="N31" s="28"/>
      <c r="O31" s="44"/>
      <c r="P31" s="44"/>
    </row>
    <row r="32" spans="1:16" s="40" customFormat="1" x14ac:dyDescent="0.3">
      <c r="A32" s="12"/>
      <c r="B32" s="12" t="s">
        <v>17</v>
      </c>
      <c r="C32" s="21">
        <v>473936</v>
      </c>
      <c r="D32" s="21">
        <v>29659</v>
      </c>
      <c r="E32" s="21">
        <v>9475</v>
      </c>
      <c r="F32" s="21">
        <v>125976</v>
      </c>
      <c r="G32" s="21">
        <v>106021</v>
      </c>
      <c r="H32" s="21">
        <v>10910</v>
      </c>
      <c r="I32" s="21">
        <v>4032</v>
      </c>
      <c r="J32" s="21">
        <v>15243</v>
      </c>
      <c r="K32" s="21">
        <v>80253</v>
      </c>
      <c r="L32" s="21">
        <v>14487</v>
      </c>
      <c r="M32" s="21">
        <v>77880</v>
      </c>
      <c r="N32" s="28"/>
      <c r="O32" s="44"/>
      <c r="P32" s="44"/>
    </row>
    <row r="33" spans="1:16" s="12" customFormat="1" x14ac:dyDescent="0.3">
      <c r="B33" s="12" t="s">
        <v>4</v>
      </c>
      <c r="C33" s="21">
        <v>520059</v>
      </c>
      <c r="D33" s="21">
        <v>31376</v>
      </c>
      <c r="E33" s="21">
        <v>8920</v>
      </c>
      <c r="F33" s="21">
        <v>142408</v>
      </c>
      <c r="G33" s="21">
        <v>115034</v>
      </c>
      <c r="H33" s="21">
        <v>11940</v>
      </c>
      <c r="I33" s="21">
        <v>4580</v>
      </c>
      <c r="J33" s="21">
        <v>17565</v>
      </c>
      <c r="K33" s="21">
        <v>87286</v>
      </c>
      <c r="L33" s="21">
        <v>17032</v>
      </c>
      <c r="M33" s="21">
        <v>83918</v>
      </c>
      <c r="N33" s="45"/>
      <c r="O33" s="44"/>
      <c r="P33" s="44"/>
    </row>
    <row r="34" spans="1:16" s="31" customFormat="1" x14ac:dyDescent="0.3">
      <c r="B34" s="12" t="s">
        <v>29</v>
      </c>
      <c r="C34" s="21">
        <f>SUM(D34:M34)</f>
        <v>573779</v>
      </c>
      <c r="D34" s="21">
        <v>32845</v>
      </c>
      <c r="E34" s="21">
        <v>12568</v>
      </c>
      <c r="F34" s="21">
        <v>157537</v>
      </c>
      <c r="G34" s="21">
        <v>122641</v>
      </c>
      <c r="H34" s="21">
        <v>12590</v>
      </c>
      <c r="I34" s="21">
        <v>5980</v>
      </c>
      <c r="J34" s="21">
        <v>18369</v>
      </c>
      <c r="K34" s="21">
        <v>98532</v>
      </c>
      <c r="L34" s="21">
        <v>16608</v>
      </c>
      <c r="M34" s="21">
        <v>96109</v>
      </c>
      <c r="N34" s="28"/>
      <c r="O34" s="44"/>
      <c r="P34" s="44"/>
    </row>
    <row r="35" spans="1:16" s="48" customFormat="1" x14ac:dyDescent="0.3">
      <c r="B35" s="19" t="s">
        <v>33</v>
      </c>
      <c r="C35" s="21">
        <f>SUM(D35:M35)</f>
        <v>615703</v>
      </c>
      <c r="D35" s="21">
        <v>34194</v>
      </c>
      <c r="E35" s="21">
        <v>14130</v>
      </c>
      <c r="F35" s="21">
        <v>162954</v>
      </c>
      <c r="G35" s="21">
        <v>127674</v>
      </c>
      <c r="H35" s="21">
        <v>13467</v>
      </c>
      <c r="I35" s="21">
        <v>6214</v>
      </c>
      <c r="J35" s="21">
        <v>20126</v>
      </c>
      <c r="K35" s="21">
        <v>103956</v>
      </c>
      <c r="L35" s="21">
        <v>18993</v>
      </c>
      <c r="M35" s="21">
        <v>113995</v>
      </c>
      <c r="N35" s="28"/>
      <c r="O35" s="44"/>
      <c r="P35" s="44"/>
    </row>
    <row r="36" spans="1:16" s="50" customFormat="1" x14ac:dyDescent="0.3">
      <c r="B36" s="19" t="s">
        <v>7</v>
      </c>
      <c r="C36" s="21">
        <f>SUM(D36:M36)</f>
        <v>611494</v>
      </c>
      <c r="D36" s="21">
        <v>34394</v>
      </c>
      <c r="E36" s="21">
        <v>9920</v>
      </c>
      <c r="F36" s="21">
        <v>162110</v>
      </c>
      <c r="G36" s="21">
        <v>124983</v>
      </c>
      <c r="H36" s="21">
        <v>13398</v>
      </c>
      <c r="I36" s="21">
        <v>6518</v>
      </c>
      <c r="J36" s="21">
        <v>20271</v>
      </c>
      <c r="K36" s="21">
        <v>104524</v>
      </c>
      <c r="L36" s="21">
        <v>19096</v>
      </c>
      <c r="M36" s="21">
        <v>116280</v>
      </c>
      <c r="N36" s="28"/>
      <c r="O36" s="44"/>
      <c r="P36" s="44"/>
    </row>
    <row r="37" spans="1:16" s="12" customFormat="1" x14ac:dyDescent="0.3">
      <c r="B37" s="19" t="s">
        <v>34</v>
      </c>
      <c r="C37" s="21">
        <f>SUM(D37:M37)</f>
        <v>567916</v>
      </c>
      <c r="D37" s="21">
        <v>31764</v>
      </c>
      <c r="E37" s="21">
        <v>6704</v>
      </c>
      <c r="F37" s="21">
        <v>148592</v>
      </c>
      <c r="G37" s="21">
        <v>118854</v>
      </c>
      <c r="H37" s="21">
        <v>12155</v>
      </c>
      <c r="I37" s="21">
        <v>6233</v>
      </c>
      <c r="J37" s="21">
        <v>18575</v>
      </c>
      <c r="K37" s="21">
        <v>97438</v>
      </c>
      <c r="L37" s="21">
        <v>16867</v>
      </c>
      <c r="M37" s="21">
        <v>110734</v>
      </c>
      <c r="N37" s="45"/>
      <c r="O37" s="44"/>
      <c r="P37" s="44"/>
    </row>
    <row r="38" spans="1:16" s="68" customFormat="1" x14ac:dyDescent="0.3">
      <c r="B38" s="66" t="s">
        <v>9</v>
      </c>
      <c r="C38" s="21">
        <f>SUM(D38:M38)</f>
        <v>595373</v>
      </c>
      <c r="D38" s="21">
        <v>30792</v>
      </c>
      <c r="E38" s="21">
        <v>9313</v>
      </c>
      <c r="F38" s="67">
        <v>159334</v>
      </c>
      <c r="G38" s="67">
        <v>123084</v>
      </c>
      <c r="H38" s="67">
        <v>12987</v>
      </c>
      <c r="I38" s="67">
        <v>5856</v>
      </c>
      <c r="J38" s="67">
        <v>19083</v>
      </c>
      <c r="K38" s="67">
        <v>103300</v>
      </c>
      <c r="L38" s="67">
        <v>16858</v>
      </c>
      <c r="M38" s="67">
        <v>114766</v>
      </c>
      <c r="O38" s="54"/>
      <c r="P38" s="54"/>
    </row>
    <row r="39" spans="1:16" ht="15" customHeight="1" x14ac:dyDescent="0.3">
      <c r="A39" s="65" t="s">
        <v>43</v>
      </c>
      <c r="B39" s="7" t="s">
        <v>44</v>
      </c>
      <c r="C39" s="42">
        <f>'Canceled Domestic Flights'!C38</f>
        <v>12614</v>
      </c>
      <c r="D39" s="42">
        <f>'Canceled Domestic Flights'!D38</f>
        <v>434</v>
      </c>
      <c r="E39" s="42">
        <f>'Canceled Domestic Flights'!E38</f>
        <v>333</v>
      </c>
      <c r="F39" s="42">
        <f>'Canceled Domestic Flights'!F38</f>
        <v>4479</v>
      </c>
      <c r="G39" s="42">
        <f>'Canceled Domestic Flights'!G38</f>
        <v>649</v>
      </c>
      <c r="H39" s="42">
        <f>'Canceled Domestic Flights'!H38</f>
        <v>79</v>
      </c>
      <c r="I39" s="42">
        <f>'Canceled Domestic Flights'!I38</f>
        <v>9</v>
      </c>
      <c r="J39" s="42">
        <f>'Canceled Domestic Flights'!J38</f>
        <v>54</v>
      </c>
      <c r="K39" s="42">
        <f>'Canceled Domestic Flights'!K38</f>
        <v>3972</v>
      </c>
      <c r="L39" s="42">
        <f>'Canceled Domestic Flights'!L38</f>
        <v>249</v>
      </c>
      <c r="M39" s="42">
        <f>'Canceled Domestic Flights'!M38</f>
        <v>2356</v>
      </c>
      <c r="O39" s="44"/>
      <c r="P39" s="44"/>
    </row>
    <row r="40" spans="1:16" x14ac:dyDescent="0.3">
      <c r="A40" s="62"/>
      <c r="B40" s="7" t="s">
        <v>24</v>
      </c>
      <c r="C40" s="39">
        <f>C39/C38</f>
        <v>2.1186718242177594E-2</v>
      </c>
      <c r="D40" s="39">
        <f t="shared" ref="D40:M40" si="0">D39/D38</f>
        <v>1.4094570018186542E-2</v>
      </c>
      <c r="E40" s="39">
        <f t="shared" si="0"/>
        <v>3.5756469451304625E-2</v>
      </c>
      <c r="F40" s="39">
        <f t="shared" si="0"/>
        <v>2.8110761042840826E-2</v>
      </c>
      <c r="G40" s="39">
        <f t="shared" si="0"/>
        <v>5.272821812745767E-3</v>
      </c>
      <c r="H40" s="39">
        <f t="shared" si="0"/>
        <v>6.0830060830060831E-3</v>
      </c>
      <c r="I40" s="39">
        <f t="shared" si="0"/>
        <v>1.5368852459016393E-3</v>
      </c>
      <c r="J40" s="39">
        <f t="shared" si="0"/>
        <v>2.82974375098255E-3</v>
      </c>
      <c r="K40" s="39">
        <f t="shared" si="0"/>
        <v>3.8451113262342691E-2</v>
      </c>
      <c r="L40" s="39">
        <f t="shared" si="0"/>
        <v>1.4770435401589749E-2</v>
      </c>
      <c r="M40" s="39">
        <f t="shared" si="0"/>
        <v>2.0528728020493874E-2</v>
      </c>
      <c r="O40" s="44"/>
      <c r="P40" s="44"/>
    </row>
    <row r="41" spans="1:16" s="4" customFormat="1" x14ac:dyDescent="0.3">
      <c r="A41" s="63"/>
      <c r="B41" s="6" t="s">
        <v>26</v>
      </c>
      <c r="C41" s="41">
        <f>C38-C39</f>
        <v>582759</v>
      </c>
      <c r="D41" s="41">
        <f t="shared" ref="D41:M41" si="1">D38-D39</f>
        <v>30358</v>
      </c>
      <c r="E41" s="41">
        <f t="shared" si="1"/>
        <v>8980</v>
      </c>
      <c r="F41" s="41">
        <f t="shared" si="1"/>
        <v>154855</v>
      </c>
      <c r="G41" s="41">
        <f t="shared" si="1"/>
        <v>122435</v>
      </c>
      <c r="H41" s="41">
        <f t="shared" si="1"/>
        <v>12908</v>
      </c>
      <c r="I41" s="41">
        <f t="shared" si="1"/>
        <v>5847</v>
      </c>
      <c r="J41" s="41">
        <f t="shared" si="1"/>
        <v>19029</v>
      </c>
      <c r="K41" s="41">
        <f t="shared" si="1"/>
        <v>99328</v>
      </c>
      <c r="L41" s="41">
        <f t="shared" si="1"/>
        <v>16609</v>
      </c>
      <c r="M41" s="41">
        <f t="shared" si="1"/>
        <v>112410</v>
      </c>
      <c r="O41" s="12"/>
      <c r="P41" s="12"/>
    </row>
    <row r="42" spans="1:16" ht="45" customHeight="1" x14ac:dyDescent="0.3">
      <c r="A42" s="64" t="s">
        <v>25</v>
      </c>
      <c r="B42" s="64"/>
      <c r="C42" s="64"/>
      <c r="D42" s="64"/>
      <c r="E42" s="64"/>
      <c r="F42" s="64"/>
      <c r="G42" s="64"/>
      <c r="H42" s="64"/>
      <c r="I42" s="64"/>
      <c r="J42" s="64"/>
      <c r="K42" s="64"/>
      <c r="L42" s="64"/>
      <c r="M42" s="64"/>
    </row>
    <row r="44" spans="1:16" x14ac:dyDescent="0.3"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</row>
    <row r="45" spans="1:16" x14ac:dyDescent="0.3"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</row>
  </sheetData>
  <sortState xmlns:xlrd2="http://schemas.microsoft.com/office/spreadsheetml/2017/richdata2" ref="B5:S14">
    <sortCondition ref="D5:D14"/>
  </sortState>
  <mergeCells count="5">
    <mergeCell ref="A1:M1"/>
    <mergeCell ref="A2:M2"/>
    <mergeCell ref="A3:M3"/>
    <mergeCell ref="A42:M42"/>
    <mergeCell ref="A39:A41"/>
  </mergeCells>
  <pageMargins left="0.7" right="0.7" top="0.75" bottom="0.75" header="0.3" footer="0.3"/>
  <pageSetup orientation="portrait" horizontalDpi="3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48"/>
  <sheetViews>
    <sheetView topLeftCell="A4" workbookViewId="0">
      <selection activeCell="C14" sqref="C14"/>
    </sheetView>
  </sheetViews>
  <sheetFormatPr defaultColWidth="9.109375" defaultRowHeight="14.4" x14ac:dyDescent="0.3"/>
  <cols>
    <col min="1" max="1" width="13.6640625" style="5" customWidth="1"/>
    <col min="2" max="2" width="18.88671875" style="5" customWidth="1"/>
    <col min="3" max="3" width="16.33203125" style="5" customWidth="1"/>
    <col min="4" max="4" width="10.109375" style="5" bestFit="1" customWidth="1"/>
    <col min="5" max="5" width="9.109375" style="5"/>
    <col min="6" max="6" width="11.5546875" style="5" customWidth="1"/>
    <col min="7" max="8" width="9.109375" style="5"/>
    <col min="9" max="9" width="10.6640625" style="5" customWidth="1"/>
    <col min="10" max="10" width="9.109375" style="5"/>
    <col min="11" max="11" width="10.109375" style="5" customWidth="1"/>
    <col min="12" max="16384" width="9.109375" style="5"/>
  </cols>
  <sheetData>
    <row r="1" spans="1:17" x14ac:dyDescent="0.3">
      <c r="A1" s="60" t="s">
        <v>45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</row>
    <row r="2" spans="1:17" x14ac:dyDescent="0.3">
      <c r="A2" s="61" t="s">
        <v>18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</row>
    <row r="3" spans="1:17" x14ac:dyDescent="0.3">
      <c r="A3" s="61" t="s">
        <v>40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</row>
    <row r="4" spans="1:17" ht="45" customHeight="1" x14ac:dyDescent="0.3">
      <c r="A4" s="2"/>
      <c r="B4" s="2"/>
      <c r="C4" s="3" t="s">
        <v>32</v>
      </c>
      <c r="D4" s="3" t="s">
        <v>19</v>
      </c>
      <c r="E4" s="3" t="s">
        <v>12</v>
      </c>
      <c r="F4" s="3" t="s">
        <v>20</v>
      </c>
      <c r="G4" s="3" t="s">
        <v>21</v>
      </c>
      <c r="H4" s="3" t="s">
        <v>13</v>
      </c>
      <c r="I4" s="3" t="s">
        <v>22</v>
      </c>
      <c r="J4" s="3" t="s">
        <v>14</v>
      </c>
      <c r="K4" s="3" t="s">
        <v>15</v>
      </c>
      <c r="L4" s="3" t="s">
        <v>16</v>
      </c>
      <c r="M4" s="3" t="s">
        <v>23</v>
      </c>
    </row>
    <row r="5" spans="1:17" x14ac:dyDescent="0.3">
      <c r="A5" s="5">
        <v>2019</v>
      </c>
      <c r="B5" s="5" t="s">
        <v>0</v>
      </c>
      <c r="C5" s="1">
        <v>19550</v>
      </c>
      <c r="D5" s="1">
        <v>736</v>
      </c>
      <c r="E5" s="1">
        <v>50</v>
      </c>
      <c r="F5" s="1">
        <v>5832</v>
      </c>
      <c r="G5" s="1">
        <v>1513</v>
      </c>
      <c r="H5" s="1">
        <v>151</v>
      </c>
      <c r="I5" s="1">
        <v>26</v>
      </c>
      <c r="J5" s="1">
        <v>980</v>
      </c>
      <c r="K5" s="1">
        <v>3949</v>
      </c>
      <c r="L5" s="1">
        <v>199</v>
      </c>
      <c r="M5" s="1">
        <v>6114</v>
      </c>
    </row>
    <row r="6" spans="1:17" x14ac:dyDescent="0.3">
      <c r="B6" s="5" t="s">
        <v>1</v>
      </c>
      <c r="C6" s="1">
        <v>18352</v>
      </c>
      <c r="D6" s="1">
        <v>1842</v>
      </c>
      <c r="E6" s="1">
        <v>91</v>
      </c>
      <c r="F6" s="1">
        <v>5004</v>
      </c>
      <c r="G6" s="1">
        <v>2105</v>
      </c>
      <c r="H6" s="1">
        <v>107</v>
      </c>
      <c r="I6" s="1">
        <v>37</v>
      </c>
      <c r="J6" s="1">
        <v>345</v>
      </c>
      <c r="K6" s="1">
        <v>4578</v>
      </c>
      <c r="L6" s="1">
        <v>207</v>
      </c>
      <c r="M6" s="1">
        <v>4036</v>
      </c>
      <c r="P6" s="12"/>
      <c r="Q6" s="44"/>
    </row>
    <row r="7" spans="1:17" x14ac:dyDescent="0.3">
      <c r="B7" s="5" t="s">
        <v>2</v>
      </c>
      <c r="C7" s="1">
        <v>13562</v>
      </c>
      <c r="D7" s="1">
        <v>472</v>
      </c>
      <c r="E7" s="1">
        <v>42</v>
      </c>
      <c r="F7" s="1">
        <v>3304</v>
      </c>
      <c r="G7" s="1">
        <v>500</v>
      </c>
      <c r="H7" s="1">
        <v>182</v>
      </c>
      <c r="I7" s="1">
        <v>24</v>
      </c>
      <c r="J7" s="1">
        <v>425</v>
      </c>
      <c r="K7" s="1">
        <v>5294</v>
      </c>
      <c r="L7" s="1">
        <v>120</v>
      </c>
      <c r="M7" s="1">
        <v>3199</v>
      </c>
      <c r="P7" s="12"/>
      <c r="Q7" s="54"/>
    </row>
    <row r="8" spans="1:17" x14ac:dyDescent="0.3">
      <c r="B8" s="5" t="s">
        <v>3</v>
      </c>
      <c r="C8" s="1">
        <v>15726</v>
      </c>
      <c r="D8" s="1">
        <v>320</v>
      </c>
      <c r="E8" s="1">
        <v>64</v>
      </c>
      <c r="F8" s="1">
        <v>5470</v>
      </c>
      <c r="G8" s="1">
        <v>1063</v>
      </c>
      <c r="H8" s="1">
        <v>182</v>
      </c>
      <c r="I8" s="1">
        <v>11</v>
      </c>
      <c r="J8" s="1">
        <v>363</v>
      </c>
      <c r="K8" s="1">
        <v>4649</v>
      </c>
      <c r="L8" s="1">
        <v>458</v>
      </c>
      <c r="M8" s="1">
        <v>3146</v>
      </c>
      <c r="P8" s="12"/>
      <c r="Q8" s="54"/>
    </row>
    <row r="9" spans="1:17" x14ac:dyDescent="0.3">
      <c r="B9" s="5" t="s">
        <v>4</v>
      </c>
      <c r="C9" s="1">
        <v>14146</v>
      </c>
      <c r="D9" s="1">
        <v>256</v>
      </c>
      <c r="E9" s="1">
        <v>13</v>
      </c>
      <c r="F9" s="1">
        <v>5959</v>
      </c>
      <c r="G9" s="1">
        <v>431</v>
      </c>
      <c r="H9" s="1">
        <v>129</v>
      </c>
      <c r="I9" s="1">
        <v>15</v>
      </c>
      <c r="J9" s="1">
        <v>81</v>
      </c>
      <c r="K9" s="1">
        <v>4140</v>
      </c>
      <c r="L9" s="1">
        <v>241</v>
      </c>
      <c r="M9" s="1">
        <v>2881</v>
      </c>
      <c r="O9" s="1"/>
      <c r="P9" s="12"/>
      <c r="Q9" s="44"/>
    </row>
    <row r="10" spans="1:17" x14ac:dyDescent="0.3">
      <c r="B10" s="5" t="s">
        <v>5</v>
      </c>
      <c r="C10" s="1">
        <v>14667</v>
      </c>
      <c r="D10" s="1">
        <v>317</v>
      </c>
      <c r="E10" s="1">
        <v>54</v>
      </c>
      <c r="F10" s="1">
        <v>7218</v>
      </c>
      <c r="G10" s="1">
        <v>989</v>
      </c>
      <c r="H10" s="1">
        <v>310</v>
      </c>
      <c r="I10" s="1">
        <v>30</v>
      </c>
      <c r="J10" s="1">
        <v>120</v>
      </c>
      <c r="K10" s="1">
        <v>2334</v>
      </c>
      <c r="L10" s="1">
        <v>321</v>
      </c>
      <c r="M10" s="1">
        <v>2974</v>
      </c>
      <c r="P10" s="12"/>
      <c r="Q10" s="44"/>
    </row>
    <row r="11" spans="1:17" x14ac:dyDescent="0.3">
      <c r="B11" s="5" t="s">
        <v>6</v>
      </c>
      <c r="C11" s="1">
        <v>14808</v>
      </c>
      <c r="D11" s="1">
        <v>235</v>
      </c>
      <c r="E11" s="1">
        <v>41</v>
      </c>
      <c r="F11" s="1">
        <v>6529</v>
      </c>
      <c r="G11" s="1">
        <v>1842</v>
      </c>
      <c r="H11" s="1">
        <v>288</v>
      </c>
      <c r="I11" s="1">
        <v>29</v>
      </c>
      <c r="J11" s="1">
        <v>403</v>
      </c>
      <c r="K11" s="1">
        <v>1614</v>
      </c>
      <c r="L11" s="1">
        <v>417</v>
      </c>
      <c r="M11" s="1">
        <v>3410</v>
      </c>
      <c r="P11" s="12"/>
      <c r="Q11" s="54"/>
    </row>
    <row r="12" spans="1:17" x14ac:dyDescent="0.3">
      <c r="B12" s="5" t="s">
        <v>7</v>
      </c>
      <c r="C12" s="1">
        <v>12903</v>
      </c>
      <c r="D12" s="1">
        <v>389</v>
      </c>
      <c r="E12" s="1">
        <v>24</v>
      </c>
      <c r="F12" s="1">
        <v>5327</v>
      </c>
      <c r="G12" s="1">
        <v>1486</v>
      </c>
      <c r="H12" s="1">
        <v>202</v>
      </c>
      <c r="I12" s="1">
        <v>36</v>
      </c>
      <c r="J12" s="1">
        <v>248</v>
      </c>
      <c r="K12" s="1">
        <v>1539</v>
      </c>
      <c r="L12" s="1">
        <v>564</v>
      </c>
      <c r="M12" s="1">
        <v>3088</v>
      </c>
      <c r="P12" s="12"/>
      <c r="Q12" s="54"/>
    </row>
    <row r="13" spans="1:17" x14ac:dyDescent="0.3">
      <c r="B13" s="5" t="s">
        <v>8</v>
      </c>
      <c r="C13" s="1">
        <v>11045</v>
      </c>
      <c r="D13" s="1">
        <v>336</v>
      </c>
      <c r="E13" s="1">
        <v>144</v>
      </c>
      <c r="F13" s="1">
        <v>3307</v>
      </c>
      <c r="G13" s="1">
        <v>626</v>
      </c>
      <c r="H13" s="1">
        <v>305</v>
      </c>
      <c r="I13" s="1">
        <v>32</v>
      </c>
      <c r="J13" s="1">
        <v>505</v>
      </c>
      <c r="K13" s="1">
        <v>1781</v>
      </c>
      <c r="L13" s="1">
        <v>763</v>
      </c>
      <c r="M13" s="1">
        <v>3246</v>
      </c>
      <c r="P13" s="12"/>
      <c r="Q13" s="44"/>
    </row>
    <row r="14" spans="1:17" x14ac:dyDescent="0.3">
      <c r="B14" s="5" t="s">
        <v>9</v>
      </c>
      <c r="C14" s="1">
        <v>6133</v>
      </c>
      <c r="D14" s="1">
        <v>369</v>
      </c>
      <c r="E14" s="1">
        <v>6</v>
      </c>
      <c r="F14" s="1">
        <v>2397</v>
      </c>
      <c r="G14" s="1">
        <v>213</v>
      </c>
      <c r="H14" s="1">
        <v>188</v>
      </c>
      <c r="I14" s="1">
        <v>64</v>
      </c>
      <c r="J14" s="1">
        <v>96</v>
      </c>
      <c r="K14" s="1">
        <v>1414</v>
      </c>
      <c r="L14" s="1">
        <v>114</v>
      </c>
      <c r="M14" s="1">
        <v>1272</v>
      </c>
      <c r="P14" s="12"/>
      <c r="Q14" s="44"/>
    </row>
    <row r="15" spans="1:17" x14ac:dyDescent="0.3">
      <c r="B15" s="5" t="s">
        <v>10</v>
      </c>
      <c r="C15" s="1">
        <v>5561</v>
      </c>
      <c r="D15" s="1">
        <v>444</v>
      </c>
      <c r="E15" s="1">
        <v>25</v>
      </c>
      <c r="F15" s="1">
        <v>1409</v>
      </c>
      <c r="G15" s="1">
        <v>282</v>
      </c>
      <c r="H15" s="1">
        <v>98</v>
      </c>
      <c r="I15" s="1">
        <v>38</v>
      </c>
      <c r="J15" s="1">
        <v>15</v>
      </c>
      <c r="K15" s="1">
        <v>1136</v>
      </c>
      <c r="L15" s="1">
        <v>88</v>
      </c>
      <c r="M15" s="1">
        <v>2026</v>
      </c>
      <c r="P15" s="12"/>
      <c r="Q15" s="44"/>
    </row>
    <row r="16" spans="1:17" x14ac:dyDescent="0.3">
      <c r="A16" s="2"/>
      <c r="B16" s="2" t="s">
        <v>11</v>
      </c>
      <c r="C16" s="33">
        <v>7176</v>
      </c>
      <c r="D16" s="33">
        <v>701</v>
      </c>
      <c r="E16" s="33">
        <v>70</v>
      </c>
      <c r="F16" s="33">
        <v>1760</v>
      </c>
      <c r="G16" s="33">
        <v>888</v>
      </c>
      <c r="H16" s="33">
        <v>139</v>
      </c>
      <c r="I16" s="33">
        <v>73</v>
      </c>
      <c r="J16" s="33">
        <v>183</v>
      </c>
      <c r="K16" s="33">
        <v>1194</v>
      </c>
      <c r="L16" s="33">
        <v>98</v>
      </c>
      <c r="M16" s="33">
        <v>2070</v>
      </c>
      <c r="P16" s="54"/>
      <c r="Q16" s="54"/>
    </row>
    <row r="17" spans="1:17" x14ac:dyDescent="0.3">
      <c r="A17" s="5">
        <v>2020</v>
      </c>
      <c r="B17" s="5" t="s">
        <v>0</v>
      </c>
      <c r="C17" s="1">
        <f t="shared" ref="C17:C38" si="0">SUM(D17:M17)</f>
        <v>8416</v>
      </c>
      <c r="D17" s="1">
        <v>717</v>
      </c>
      <c r="E17" s="1">
        <v>86</v>
      </c>
      <c r="F17" s="1">
        <v>2685</v>
      </c>
      <c r="G17" s="1">
        <v>398</v>
      </c>
      <c r="H17" s="1">
        <v>145</v>
      </c>
      <c r="I17" s="1">
        <v>100</v>
      </c>
      <c r="J17" s="1">
        <v>18</v>
      </c>
      <c r="K17" s="1">
        <v>1921</v>
      </c>
      <c r="L17" s="1">
        <v>119</v>
      </c>
      <c r="M17" s="1">
        <v>2227</v>
      </c>
      <c r="P17" s="54"/>
      <c r="Q17" s="54"/>
    </row>
    <row r="18" spans="1:17" x14ac:dyDescent="0.3">
      <c r="B18" s="5" t="s">
        <v>1</v>
      </c>
      <c r="C18" s="1">
        <f t="shared" si="0"/>
        <v>6095</v>
      </c>
      <c r="D18" s="1">
        <v>291</v>
      </c>
      <c r="E18" s="1">
        <v>24</v>
      </c>
      <c r="F18" s="1">
        <v>2940</v>
      </c>
      <c r="G18" s="1">
        <v>230</v>
      </c>
      <c r="H18" s="1">
        <v>107</v>
      </c>
      <c r="I18" s="1">
        <v>76</v>
      </c>
      <c r="J18" s="1">
        <v>28</v>
      </c>
      <c r="K18" s="1">
        <v>1109</v>
      </c>
      <c r="L18" s="1">
        <v>59</v>
      </c>
      <c r="M18" s="1">
        <v>1231</v>
      </c>
      <c r="P18" s="12"/>
      <c r="Q18" s="44"/>
    </row>
    <row r="19" spans="1:17" x14ac:dyDescent="0.3">
      <c r="B19" s="5" t="s">
        <v>2</v>
      </c>
      <c r="C19" s="1">
        <f t="shared" si="0"/>
        <v>118276</v>
      </c>
      <c r="D19" s="1">
        <v>4236</v>
      </c>
      <c r="E19" s="1">
        <v>2898</v>
      </c>
      <c r="F19" s="1">
        <v>29058</v>
      </c>
      <c r="G19" s="1">
        <v>26057</v>
      </c>
      <c r="H19" s="1">
        <v>2766</v>
      </c>
      <c r="I19" s="1">
        <v>764</v>
      </c>
      <c r="J19" s="1">
        <v>4419</v>
      </c>
      <c r="K19" s="1">
        <v>19871</v>
      </c>
      <c r="L19" s="1">
        <v>1458</v>
      </c>
      <c r="M19" s="1">
        <v>26749</v>
      </c>
      <c r="P19" s="12"/>
      <c r="Q19" s="44"/>
    </row>
    <row r="20" spans="1:17" x14ac:dyDescent="0.3">
      <c r="A20" s="12"/>
      <c r="B20" s="12" t="s">
        <v>17</v>
      </c>
      <c r="C20" s="1">
        <f t="shared" si="0"/>
        <v>136848</v>
      </c>
      <c r="D20" s="1">
        <v>2533</v>
      </c>
      <c r="E20" s="1">
        <v>5298</v>
      </c>
      <c r="F20" s="1">
        <v>43569</v>
      </c>
      <c r="G20" s="1">
        <v>13597</v>
      </c>
      <c r="H20" s="1">
        <v>1304</v>
      </c>
      <c r="I20" s="1">
        <v>290</v>
      </c>
      <c r="J20" s="1">
        <v>2464</v>
      </c>
      <c r="K20" s="1">
        <v>48707</v>
      </c>
      <c r="L20" s="1">
        <v>1099</v>
      </c>
      <c r="M20" s="1">
        <v>17987</v>
      </c>
      <c r="P20" s="54"/>
      <c r="Q20" s="54"/>
    </row>
    <row r="21" spans="1:17" s="11" customFormat="1" x14ac:dyDescent="0.3">
      <c r="A21" s="12"/>
      <c r="B21" s="12" t="s">
        <v>4</v>
      </c>
      <c r="C21" s="1">
        <f t="shared" si="0"/>
        <v>12261</v>
      </c>
      <c r="D21" s="17">
        <v>613</v>
      </c>
      <c r="E21" s="18">
        <v>5166</v>
      </c>
      <c r="F21" s="18">
        <v>604</v>
      </c>
      <c r="G21" s="18">
        <v>1649</v>
      </c>
      <c r="H21" s="18">
        <v>5</v>
      </c>
      <c r="I21" s="18">
        <v>4</v>
      </c>
      <c r="J21" s="18">
        <v>212</v>
      </c>
      <c r="K21" s="18">
        <v>2697</v>
      </c>
      <c r="L21" s="18">
        <v>0</v>
      </c>
      <c r="M21" s="18">
        <v>1311</v>
      </c>
      <c r="P21" s="54"/>
      <c r="Q21" s="54"/>
    </row>
    <row r="22" spans="1:17" s="10" customFormat="1" x14ac:dyDescent="0.3">
      <c r="A22" s="12"/>
      <c r="B22" s="12" t="s">
        <v>5</v>
      </c>
      <c r="C22" s="1">
        <f t="shared" si="0"/>
        <v>1030</v>
      </c>
      <c r="D22" s="22">
        <v>314</v>
      </c>
      <c r="E22" s="22">
        <v>134</v>
      </c>
      <c r="F22" s="22">
        <v>48</v>
      </c>
      <c r="G22" s="22">
        <v>250</v>
      </c>
      <c r="H22" s="22">
        <v>5</v>
      </c>
      <c r="I22" s="22">
        <v>5</v>
      </c>
      <c r="J22" s="22">
        <v>40</v>
      </c>
      <c r="K22" s="22">
        <v>172</v>
      </c>
      <c r="L22" s="22">
        <v>0</v>
      </c>
      <c r="M22" s="22">
        <v>62</v>
      </c>
      <c r="P22" s="12"/>
      <c r="Q22" s="44"/>
    </row>
    <row r="23" spans="1:17" s="16" customFormat="1" x14ac:dyDescent="0.3">
      <c r="A23" s="12"/>
      <c r="B23" s="12" t="s">
        <v>33</v>
      </c>
      <c r="C23" s="1">
        <f t="shared" si="0"/>
        <v>2926</v>
      </c>
      <c r="D23" s="21">
        <v>151</v>
      </c>
      <c r="E23" s="21">
        <v>84</v>
      </c>
      <c r="F23" s="21">
        <v>572</v>
      </c>
      <c r="G23" s="21">
        <v>512</v>
      </c>
      <c r="H23" s="21">
        <v>238</v>
      </c>
      <c r="I23" s="21">
        <v>135</v>
      </c>
      <c r="J23" s="21">
        <v>289</v>
      </c>
      <c r="K23" s="21">
        <v>572</v>
      </c>
      <c r="L23" s="21">
        <v>8</v>
      </c>
      <c r="M23" s="21">
        <v>365</v>
      </c>
      <c r="P23" s="12"/>
      <c r="Q23" s="44"/>
    </row>
    <row r="24" spans="1:17" s="23" customFormat="1" x14ac:dyDescent="0.3">
      <c r="A24" s="12"/>
      <c r="B24" s="12" t="s">
        <v>7</v>
      </c>
      <c r="C24" s="1">
        <f t="shared" si="0"/>
        <v>4327</v>
      </c>
      <c r="D24" s="21">
        <v>209</v>
      </c>
      <c r="E24" s="21">
        <v>257</v>
      </c>
      <c r="F24" s="21">
        <v>559</v>
      </c>
      <c r="G24" s="21">
        <v>309</v>
      </c>
      <c r="H24" s="21">
        <v>44</v>
      </c>
      <c r="I24" s="21">
        <v>266</v>
      </c>
      <c r="J24" s="21">
        <v>230</v>
      </c>
      <c r="K24" s="21">
        <v>1052</v>
      </c>
      <c r="L24" s="21">
        <v>63</v>
      </c>
      <c r="M24" s="21">
        <v>1338</v>
      </c>
    </row>
    <row r="25" spans="1:17" s="24" customFormat="1" x14ac:dyDescent="0.3">
      <c r="A25" s="12"/>
      <c r="B25" s="19" t="s">
        <v>34</v>
      </c>
      <c r="C25" s="1">
        <f t="shared" si="0"/>
        <v>2523</v>
      </c>
      <c r="D25" s="22">
        <v>692</v>
      </c>
      <c r="E25" s="22">
        <v>80</v>
      </c>
      <c r="F25" s="22">
        <v>538</v>
      </c>
      <c r="G25" s="22">
        <v>231</v>
      </c>
      <c r="H25" s="22">
        <v>8</v>
      </c>
      <c r="I25" s="22">
        <v>12</v>
      </c>
      <c r="J25" s="22">
        <v>58</v>
      </c>
      <c r="K25" s="22">
        <v>443</v>
      </c>
      <c r="L25" s="22">
        <v>0</v>
      </c>
      <c r="M25" s="22">
        <v>461</v>
      </c>
    </row>
    <row r="26" spans="1:17" s="26" customFormat="1" x14ac:dyDescent="0.3">
      <c r="A26" s="12"/>
      <c r="B26" s="19" t="s">
        <v>9</v>
      </c>
      <c r="C26" s="1">
        <f t="shared" si="0"/>
        <v>1994</v>
      </c>
      <c r="D26" s="21">
        <v>104</v>
      </c>
      <c r="E26" s="21">
        <v>60</v>
      </c>
      <c r="F26" s="21">
        <v>231</v>
      </c>
      <c r="G26" s="21">
        <v>92</v>
      </c>
      <c r="H26" s="21">
        <v>20</v>
      </c>
      <c r="I26" s="21">
        <v>761</v>
      </c>
      <c r="J26" s="21">
        <v>17</v>
      </c>
      <c r="K26" s="21">
        <v>209</v>
      </c>
      <c r="L26" s="21">
        <v>2</v>
      </c>
      <c r="M26" s="21">
        <v>498</v>
      </c>
    </row>
    <row r="27" spans="1:17" s="29" customFormat="1" x14ac:dyDescent="0.3">
      <c r="A27" s="12"/>
      <c r="B27" s="12" t="s">
        <v>36</v>
      </c>
      <c r="C27" s="1">
        <f t="shared" si="0"/>
        <v>2106</v>
      </c>
      <c r="D27" s="22">
        <v>263</v>
      </c>
      <c r="E27" s="22">
        <v>57</v>
      </c>
      <c r="F27" s="22">
        <v>157</v>
      </c>
      <c r="G27" s="22">
        <v>874</v>
      </c>
      <c r="H27" s="22">
        <v>13</v>
      </c>
      <c r="I27" s="22">
        <v>18</v>
      </c>
      <c r="J27" s="22">
        <v>78</v>
      </c>
      <c r="K27" s="22">
        <v>454</v>
      </c>
      <c r="L27" s="22">
        <v>20</v>
      </c>
      <c r="M27" s="22">
        <v>172</v>
      </c>
    </row>
    <row r="28" spans="1:17" s="25" customFormat="1" x14ac:dyDescent="0.3">
      <c r="A28" s="12"/>
      <c r="B28" s="12" t="s">
        <v>37</v>
      </c>
      <c r="C28" s="1">
        <f t="shared" si="0"/>
        <v>4253</v>
      </c>
      <c r="D28" s="22">
        <v>377</v>
      </c>
      <c r="E28" s="22">
        <v>152</v>
      </c>
      <c r="F28" s="22">
        <v>694</v>
      </c>
      <c r="G28" s="22">
        <v>991</v>
      </c>
      <c r="H28" s="22">
        <v>36</v>
      </c>
      <c r="I28" s="22">
        <v>56</v>
      </c>
      <c r="J28" s="22">
        <v>129</v>
      </c>
      <c r="K28" s="22">
        <v>635</v>
      </c>
      <c r="L28" s="22">
        <v>136</v>
      </c>
      <c r="M28" s="21">
        <v>1047</v>
      </c>
    </row>
    <row r="29" spans="1:17" s="32" customFormat="1" x14ac:dyDescent="0.3">
      <c r="A29" s="12">
        <v>2021</v>
      </c>
      <c r="B29" s="12" t="s">
        <v>0</v>
      </c>
      <c r="C29" s="1">
        <f t="shared" si="0"/>
        <v>4155</v>
      </c>
      <c r="D29" s="21">
        <v>205</v>
      </c>
      <c r="E29" s="21">
        <v>277</v>
      </c>
      <c r="F29" s="21">
        <v>1395</v>
      </c>
      <c r="G29" s="21">
        <v>170</v>
      </c>
      <c r="H29" s="21">
        <v>21</v>
      </c>
      <c r="I29" s="21">
        <v>7</v>
      </c>
      <c r="J29" s="21">
        <v>99</v>
      </c>
      <c r="K29" s="21">
        <v>677</v>
      </c>
      <c r="L29" s="21">
        <v>99</v>
      </c>
      <c r="M29" s="21">
        <v>1205</v>
      </c>
    </row>
    <row r="30" spans="1:17" s="34" customFormat="1" x14ac:dyDescent="0.3">
      <c r="A30" s="12"/>
      <c r="B30" s="12" t="s">
        <v>38</v>
      </c>
      <c r="C30" s="1">
        <f t="shared" si="0"/>
        <v>20201</v>
      </c>
      <c r="D30" s="21">
        <v>1478</v>
      </c>
      <c r="E30" s="21">
        <v>443</v>
      </c>
      <c r="F30" s="21">
        <v>6568</v>
      </c>
      <c r="G30" s="21">
        <v>2002</v>
      </c>
      <c r="H30" s="21">
        <v>98</v>
      </c>
      <c r="I30" s="21">
        <v>4</v>
      </c>
      <c r="J30" s="21">
        <v>426</v>
      </c>
      <c r="K30" s="21">
        <v>3840</v>
      </c>
      <c r="L30" s="21">
        <v>349</v>
      </c>
      <c r="M30" s="21">
        <v>4993</v>
      </c>
    </row>
    <row r="31" spans="1:17" s="35" customFormat="1" x14ac:dyDescent="0.3">
      <c r="A31" s="12"/>
      <c r="B31" s="12" t="s">
        <v>2</v>
      </c>
      <c r="C31" s="1">
        <f t="shared" si="0"/>
        <v>5904</v>
      </c>
      <c r="D31" s="21">
        <v>341</v>
      </c>
      <c r="E31" s="21">
        <v>87</v>
      </c>
      <c r="F31" s="21">
        <v>830</v>
      </c>
      <c r="G31" s="21">
        <v>169</v>
      </c>
      <c r="H31" s="21">
        <v>325</v>
      </c>
      <c r="I31" s="21">
        <v>7</v>
      </c>
      <c r="J31" s="21">
        <v>71</v>
      </c>
      <c r="K31" s="21">
        <v>1782</v>
      </c>
      <c r="L31" s="21">
        <v>56</v>
      </c>
      <c r="M31" s="21">
        <v>2236</v>
      </c>
    </row>
    <row r="32" spans="1:17" s="40" customFormat="1" x14ac:dyDescent="0.3">
      <c r="A32" s="12"/>
      <c r="B32" s="12" t="s">
        <v>17</v>
      </c>
      <c r="C32" s="1">
        <f t="shared" si="0"/>
        <v>2561</v>
      </c>
      <c r="D32" s="22">
        <v>232</v>
      </c>
      <c r="E32" s="22">
        <v>146</v>
      </c>
      <c r="F32" s="22">
        <v>645</v>
      </c>
      <c r="G32" s="22">
        <v>361</v>
      </c>
      <c r="H32" s="22">
        <v>93</v>
      </c>
      <c r="I32" s="22">
        <v>4</v>
      </c>
      <c r="J32" s="22">
        <v>120</v>
      </c>
      <c r="K32" s="22">
        <v>491</v>
      </c>
      <c r="L32" s="22">
        <v>232</v>
      </c>
      <c r="M32" s="22">
        <v>237</v>
      </c>
    </row>
    <row r="33" spans="1:14" s="43" customFormat="1" x14ac:dyDescent="0.3">
      <c r="A33" s="12"/>
      <c r="B33" s="12" t="s">
        <v>4</v>
      </c>
      <c r="C33" s="9">
        <f t="shared" si="0"/>
        <v>2350</v>
      </c>
      <c r="D33" s="21">
        <v>122</v>
      </c>
      <c r="E33" s="21">
        <v>23</v>
      </c>
      <c r="F33" s="21">
        <v>1599</v>
      </c>
      <c r="G33" s="21">
        <v>24</v>
      </c>
      <c r="H33" s="21">
        <v>12</v>
      </c>
      <c r="I33" s="21">
        <v>2</v>
      </c>
      <c r="J33" s="21">
        <v>43</v>
      </c>
      <c r="K33" s="21">
        <v>257</v>
      </c>
      <c r="L33" s="21">
        <v>20</v>
      </c>
      <c r="M33" s="21">
        <v>248</v>
      </c>
    </row>
    <row r="34" spans="1:14" s="12" customFormat="1" x14ac:dyDescent="0.3">
      <c r="B34" s="12" t="s">
        <v>5</v>
      </c>
      <c r="C34" s="9">
        <f t="shared" si="0"/>
        <v>9196</v>
      </c>
      <c r="D34" s="21">
        <v>478</v>
      </c>
      <c r="E34" s="21">
        <v>278</v>
      </c>
      <c r="F34" s="21">
        <v>3707</v>
      </c>
      <c r="G34" s="21">
        <v>154</v>
      </c>
      <c r="H34" s="21">
        <v>201</v>
      </c>
      <c r="I34" s="21">
        <v>2</v>
      </c>
      <c r="J34" s="21">
        <v>113</v>
      </c>
      <c r="K34" s="21">
        <v>3250</v>
      </c>
      <c r="L34" s="21">
        <v>105</v>
      </c>
      <c r="M34" s="21">
        <v>908</v>
      </c>
      <c r="N34" s="49"/>
    </row>
    <row r="35" spans="1:14" s="48" customFormat="1" x14ac:dyDescent="0.3">
      <c r="B35" s="12" t="s">
        <v>33</v>
      </c>
      <c r="C35" s="9">
        <f t="shared" si="0"/>
        <v>10195</v>
      </c>
      <c r="D35" s="21">
        <v>273</v>
      </c>
      <c r="E35" s="21">
        <v>820</v>
      </c>
      <c r="F35" s="21">
        <v>2755</v>
      </c>
      <c r="G35" s="21">
        <v>406</v>
      </c>
      <c r="H35" s="21">
        <v>463</v>
      </c>
      <c r="I35" s="21">
        <v>13</v>
      </c>
      <c r="J35" s="21">
        <v>516</v>
      </c>
      <c r="K35" s="21">
        <v>1725</v>
      </c>
      <c r="L35" s="21">
        <v>333</v>
      </c>
      <c r="M35" s="21">
        <v>2891</v>
      </c>
    </row>
    <row r="36" spans="1:14" s="50" customFormat="1" x14ac:dyDescent="0.3">
      <c r="B36" s="12" t="s">
        <v>7</v>
      </c>
      <c r="C36" s="9">
        <f t="shared" si="0"/>
        <v>18734</v>
      </c>
      <c r="D36" s="21">
        <v>334</v>
      </c>
      <c r="E36" s="21">
        <v>570</v>
      </c>
      <c r="F36" s="21">
        <v>6529</v>
      </c>
      <c r="G36" s="21">
        <v>360</v>
      </c>
      <c r="H36" s="21">
        <v>322</v>
      </c>
      <c r="I36" s="21">
        <v>53</v>
      </c>
      <c r="J36" s="21">
        <v>425</v>
      </c>
      <c r="K36" s="21">
        <v>3595</v>
      </c>
      <c r="L36" s="21">
        <v>2923</v>
      </c>
      <c r="M36" s="21">
        <v>3623</v>
      </c>
    </row>
    <row r="37" spans="1:14" s="12" customFormat="1" x14ac:dyDescent="0.3">
      <c r="B37" s="19" t="s">
        <v>34</v>
      </c>
      <c r="C37" s="9">
        <f t="shared" si="0"/>
        <v>7776</v>
      </c>
      <c r="D37" s="21">
        <v>187</v>
      </c>
      <c r="E37" s="21">
        <v>50</v>
      </c>
      <c r="F37" s="21">
        <v>1535</v>
      </c>
      <c r="G37" s="21">
        <v>537</v>
      </c>
      <c r="H37" s="21">
        <v>79</v>
      </c>
      <c r="I37" s="21">
        <v>36</v>
      </c>
      <c r="J37" s="21">
        <v>487</v>
      </c>
      <c r="K37" s="21">
        <v>2326</v>
      </c>
      <c r="L37" s="21">
        <v>316</v>
      </c>
      <c r="M37" s="21">
        <v>2223</v>
      </c>
    </row>
    <row r="38" spans="1:14" s="12" customFormat="1" x14ac:dyDescent="0.3">
      <c r="B38" s="19" t="s">
        <v>9</v>
      </c>
      <c r="C38" s="9">
        <f t="shared" si="0"/>
        <v>12614</v>
      </c>
      <c r="D38" s="21">
        <v>434</v>
      </c>
      <c r="E38" s="21">
        <v>333</v>
      </c>
      <c r="F38" s="21">
        <v>4479</v>
      </c>
      <c r="G38" s="21">
        <v>649</v>
      </c>
      <c r="H38" s="21">
        <v>79</v>
      </c>
      <c r="I38" s="21">
        <v>9</v>
      </c>
      <c r="J38" s="21">
        <v>54</v>
      </c>
      <c r="K38" s="21">
        <v>3972</v>
      </c>
      <c r="L38" s="21">
        <v>249</v>
      </c>
      <c r="M38" s="21">
        <v>2356</v>
      </c>
    </row>
    <row r="39" spans="1:14" ht="15" customHeight="1" x14ac:dyDescent="0.3">
      <c r="A39" s="65" t="s">
        <v>43</v>
      </c>
      <c r="B39" s="8" t="s">
        <v>27</v>
      </c>
      <c r="C39" s="42">
        <f>'Scheduled Domestic Flights'!C38</f>
        <v>595373</v>
      </c>
      <c r="D39" s="42">
        <f>'Scheduled Domestic Flights'!D38</f>
        <v>30792</v>
      </c>
      <c r="E39" s="42">
        <f>'Scheduled Domestic Flights'!E38</f>
        <v>9313</v>
      </c>
      <c r="F39" s="42">
        <f>'Scheduled Domestic Flights'!F38</f>
        <v>159334</v>
      </c>
      <c r="G39" s="42">
        <f>'Scheduled Domestic Flights'!G38</f>
        <v>123084</v>
      </c>
      <c r="H39" s="42">
        <f>'Scheduled Domestic Flights'!H38</f>
        <v>12987</v>
      </c>
      <c r="I39" s="42">
        <f>'Scheduled Domestic Flights'!I38</f>
        <v>5856</v>
      </c>
      <c r="J39" s="42">
        <f>'Scheduled Domestic Flights'!J38</f>
        <v>19083</v>
      </c>
      <c r="K39" s="42">
        <f>'Scheduled Domestic Flights'!K38</f>
        <v>103300</v>
      </c>
      <c r="L39" s="42">
        <f>'Scheduled Domestic Flights'!L38</f>
        <v>16858</v>
      </c>
      <c r="M39" s="42">
        <f>'Scheduled Domestic Flights'!M38</f>
        <v>114766</v>
      </c>
    </row>
    <row r="40" spans="1:14" ht="15" customHeight="1" x14ac:dyDescent="0.3">
      <c r="A40" s="62"/>
      <c r="B40" s="7" t="s">
        <v>24</v>
      </c>
      <c r="C40" s="39">
        <f>C38/C39</f>
        <v>2.1186718242177594E-2</v>
      </c>
      <c r="D40" s="39">
        <f t="shared" ref="D40:M40" si="1">D38/D39</f>
        <v>1.4094570018186542E-2</v>
      </c>
      <c r="E40" s="39">
        <f t="shared" si="1"/>
        <v>3.5756469451304625E-2</v>
      </c>
      <c r="F40" s="39">
        <f t="shared" si="1"/>
        <v>2.8110761042840826E-2</v>
      </c>
      <c r="G40" s="39">
        <f t="shared" si="1"/>
        <v>5.272821812745767E-3</v>
      </c>
      <c r="H40" s="39">
        <f t="shared" si="1"/>
        <v>6.0830060830060831E-3</v>
      </c>
      <c r="I40" s="39">
        <f t="shared" si="1"/>
        <v>1.5368852459016393E-3</v>
      </c>
      <c r="J40" s="39">
        <f t="shared" si="1"/>
        <v>2.82974375098255E-3</v>
      </c>
      <c r="K40" s="39">
        <f t="shared" si="1"/>
        <v>3.8451113262342691E-2</v>
      </c>
      <c r="L40" s="39">
        <f t="shared" si="1"/>
        <v>1.4770435401589749E-2</v>
      </c>
      <c r="M40" s="39">
        <f t="shared" si="1"/>
        <v>2.0528728020493874E-2</v>
      </c>
    </row>
    <row r="41" spans="1:14" x14ac:dyDescent="0.3">
      <c r="A41" s="63"/>
      <c r="B41" s="6" t="s">
        <v>26</v>
      </c>
      <c r="C41" s="41">
        <f>C39-C38</f>
        <v>582759</v>
      </c>
      <c r="D41" s="41">
        <f t="shared" ref="D41:M41" si="2">D39-D38</f>
        <v>30358</v>
      </c>
      <c r="E41" s="41">
        <f t="shared" si="2"/>
        <v>8980</v>
      </c>
      <c r="F41" s="41">
        <f t="shared" si="2"/>
        <v>154855</v>
      </c>
      <c r="G41" s="41">
        <f t="shared" si="2"/>
        <v>122435</v>
      </c>
      <c r="H41" s="41">
        <f t="shared" si="2"/>
        <v>12908</v>
      </c>
      <c r="I41" s="41">
        <f t="shared" si="2"/>
        <v>5847</v>
      </c>
      <c r="J41" s="41">
        <f t="shared" si="2"/>
        <v>19029</v>
      </c>
      <c r="K41" s="41">
        <f t="shared" si="2"/>
        <v>99328</v>
      </c>
      <c r="L41" s="41">
        <f t="shared" si="2"/>
        <v>16609</v>
      </c>
      <c r="M41" s="41">
        <f t="shared" si="2"/>
        <v>112410</v>
      </c>
    </row>
    <row r="42" spans="1:14" ht="45" customHeight="1" x14ac:dyDescent="0.3">
      <c r="A42" s="64" t="s">
        <v>25</v>
      </c>
      <c r="B42" s="64"/>
      <c r="C42" s="64"/>
      <c r="D42" s="64"/>
      <c r="E42" s="64"/>
      <c r="F42" s="64"/>
      <c r="G42" s="64"/>
      <c r="H42" s="64"/>
      <c r="I42" s="64"/>
      <c r="J42" s="64"/>
      <c r="K42" s="64"/>
      <c r="L42" s="64"/>
      <c r="M42" s="64"/>
    </row>
    <row r="44" spans="1:14" x14ac:dyDescent="0.3">
      <c r="C44" s="27"/>
      <c r="D44" s="27"/>
      <c r="E44" s="27"/>
      <c r="F44" s="27"/>
      <c r="G44" s="27"/>
      <c r="H44" s="27"/>
      <c r="I44" s="27"/>
      <c r="J44" s="27"/>
      <c r="K44" s="27"/>
      <c r="L44" s="27"/>
      <c r="M44" s="27"/>
    </row>
    <row r="45" spans="1:14" x14ac:dyDescent="0.3"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</row>
    <row r="46" spans="1:14" x14ac:dyDescent="0.3"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</row>
    <row r="48" spans="1:14" x14ac:dyDescent="0.3">
      <c r="D48" s="36"/>
      <c r="E48" s="36"/>
      <c r="F48" s="36"/>
      <c r="G48" s="36"/>
      <c r="H48" s="36"/>
      <c r="I48" s="36"/>
      <c r="J48" s="36"/>
      <c r="K48" s="36"/>
      <c r="L48" s="36"/>
      <c r="M48" s="36"/>
    </row>
  </sheetData>
  <mergeCells count="5">
    <mergeCell ref="A1:M1"/>
    <mergeCell ref="A2:M2"/>
    <mergeCell ref="A3:M3"/>
    <mergeCell ref="A42:M42"/>
    <mergeCell ref="A39:A41"/>
  </mergeCells>
  <pageMargins left="0.7" right="0.7" top="0.75" bottom="0.75" header="0.3" footer="0.3"/>
  <pageSetup orientation="portrait" horizontalDpi="3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9B3CF37514DF844959748B29B766A64" ma:contentTypeVersion="11" ma:contentTypeDescription="Create a new document." ma:contentTypeScope="" ma:versionID="c11abd6d17d7a71894df8030771c9af2">
  <xsd:schema xmlns:xsd="http://www.w3.org/2001/XMLSchema" xmlns:xs="http://www.w3.org/2001/XMLSchema" xmlns:p="http://schemas.microsoft.com/office/2006/metadata/properties" xmlns:ns3="cd78b78f-602d-4b39-8580-03a63c1ad609" xmlns:ns4="8a9cb27e-f2b2-4a07-a3a7-bc3bb2725105" targetNamespace="http://schemas.microsoft.com/office/2006/metadata/properties" ma:root="true" ma:fieldsID="d6310bb0b41201eff4ea8d67e6a930fa" ns3:_="" ns4:_="">
    <xsd:import namespace="cd78b78f-602d-4b39-8580-03a63c1ad609"/>
    <xsd:import namespace="8a9cb27e-f2b2-4a07-a3a7-bc3bb272510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78b78f-602d-4b39-8580-03a63c1ad6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9cb27e-f2b2-4a07-a3a7-bc3bb272510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1382F1C-3782-40D0-9D27-04ED7B816DDB}">
  <ds:schemaRefs>
    <ds:schemaRef ds:uri="http://purl.org/dc/elements/1.1/"/>
    <ds:schemaRef ds:uri="http://schemas.microsoft.com/office/2006/metadata/properties"/>
    <ds:schemaRef ds:uri="http://purl.org/dc/terms/"/>
    <ds:schemaRef ds:uri="cd78b78f-602d-4b39-8580-03a63c1ad609"/>
    <ds:schemaRef ds:uri="http://schemas.microsoft.com/office/2006/documentManagement/types"/>
    <ds:schemaRef ds:uri="http://schemas.microsoft.com/office/infopath/2007/PartnerControls"/>
    <ds:schemaRef ds:uri="8a9cb27e-f2b2-4a07-a3a7-bc3bb2725105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348C2113-691A-4351-89EB-1BAD2AAB0A0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BF6A02D-295C-4399-B9C2-1FB3226908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d78b78f-602d-4b39-8580-03a63c1ad609"/>
    <ds:schemaRef ds:uri="8a9cb27e-f2b2-4a07-a3a7-bc3bb272510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Operated Domestic Flights</vt:lpstr>
      <vt:lpstr>Scheduled Domestic Flights</vt:lpstr>
      <vt:lpstr>Canceled Domestic Flights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Smallen, David (OST)</dc:creator>
  <cp:lastModifiedBy>Solomon, Todd (OST)</cp:lastModifiedBy>
  <dcterms:created xsi:type="dcterms:W3CDTF">2020-05-28T16:42:26Z</dcterms:created>
  <dcterms:modified xsi:type="dcterms:W3CDTF">2021-12-30T18:00:43Z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0x010100A9B3CF37514DF844959748B29B766A64</vt:lpwstr>
  </property>
</Properties>
</file>