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TCR Release Content\2021\12 Dec Data (Feb release)\"/>
    </mc:Choice>
  </mc:AlternateContent>
  <xr:revisionPtr revIDLastSave="0" documentId="13_ncr:1_{AE78BAC7-5EFB-4EEA-B9E0-C4EA3F76ACCF}" xr6:coauthVersionLast="45" xr6:coauthVersionMax="45" xr10:uidLastSave="{00000000-0000-0000-0000-000000000000}"/>
  <bookViews>
    <workbookView xWindow="-108" yWindow="-108" windowWidth="30936" windowHeight="1704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2" l="1"/>
  <c r="G43" i="2"/>
  <c r="J43" i="2"/>
  <c r="K43" i="2"/>
  <c r="C43" i="2"/>
  <c r="D42" i="2"/>
  <c r="F42" i="2"/>
  <c r="G42" i="2"/>
  <c r="H42" i="2"/>
  <c r="J42" i="2"/>
  <c r="K42" i="2"/>
  <c r="L42" i="2"/>
  <c r="C42" i="2"/>
  <c r="D41" i="2"/>
  <c r="D43" i="2" s="1"/>
  <c r="E41" i="2"/>
  <c r="E42" i="2" s="1"/>
  <c r="F41" i="2"/>
  <c r="G41" i="2"/>
  <c r="H41" i="2"/>
  <c r="H43" i="2" s="1"/>
  <c r="I41" i="2"/>
  <c r="I42" i="2" s="1"/>
  <c r="J41" i="2"/>
  <c r="K41" i="2"/>
  <c r="L41" i="2"/>
  <c r="L43" i="2" s="1"/>
  <c r="M41" i="2"/>
  <c r="M42" i="2" s="1"/>
  <c r="C41" i="2"/>
  <c r="D43" i="1"/>
  <c r="E43" i="1"/>
  <c r="F43" i="1"/>
  <c r="G43" i="1"/>
  <c r="H43" i="1"/>
  <c r="I43" i="1"/>
  <c r="J43" i="1"/>
  <c r="K43" i="1"/>
  <c r="L43" i="1"/>
  <c r="M43" i="1"/>
  <c r="C43" i="1"/>
  <c r="D42" i="1"/>
  <c r="E42" i="1"/>
  <c r="F42" i="1"/>
  <c r="G42" i="1"/>
  <c r="H42" i="1"/>
  <c r="I42" i="1"/>
  <c r="J42" i="1"/>
  <c r="K42" i="1"/>
  <c r="L42" i="1"/>
  <c r="M42" i="1"/>
  <c r="C42" i="1"/>
  <c r="D41" i="1"/>
  <c r="E41" i="1"/>
  <c r="F41" i="1"/>
  <c r="G41" i="1"/>
  <c r="H41" i="1"/>
  <c r="I41" i="1"/>
  <c r="J41" i="1"/>
  <c r="K41" i="1"/>
  <c r="L41" i="1"/>
  <c r="M41" i="1"/>
  <c r="C41" i="1"/>
  <c r="G43" i="3"/>
  <c r="K43" i="3"/>
  <c r="D42" i="3"/>
  <c r="E42" i="3"/>
  <c r="E43" i="3" s="1"/>
  <c r="F42" i="3"/>
  <c r="G42" i="3"/>
  <c r="H42" i="3"/>
  <c r="I42" i="3"/>
  <c r="I43" i="3" s="1"/>
  <c r="J42" i="3"/>
  <c r="K42" i="3"/>
  <c r="L42" i="3"/>
  <c r="M42" i="3"/>
  <c r="M43" i="3" s="1"/>
  <c r="C42" i="3"/>
  <c r="C40" i="1"/>
  <c r="M41" i="3"/>
  <c r="L41" i="3"/>
  <c r="K41" i="3"/>
  <c r="J41" i="3"/>
  <c r="I41" i="3"/>
  <c r="H41" i="3"/>
  <c r="G41" i="3"/>
  <c r="F41" i="3"/>
  <c r="E41" i="3"/>
  <c r="D41" i="3"/>
  <c r="C41" i="3"/>
  <c r="C43" i="3" s="1"/>
  <c r="C40" i="2"/>
  <c r="I45" i="3" l="1"/>
  <c r="M45" i="3"/>
  <c r="H45" i="3"/>
  <c r="L45" i="3"/>
  <c r="H43" i="3"/>
  <c r="J43" i="3"/>
  <c r="F43" i="3"/>
  <c r="M43" i="2"/>
  <c r="I43" i="2"/>
  <c r="E43" i="2"/>
  <c r="L43" i="3"/>
  <c r="D43" i="3"/>
  <c r="M40" i="3"/>
  <c r="L40" i="3"/>
  <c r="K40" i="3"/>
  <c r="J40" i="3"/>
  <c r="I40" i="3"/>
  <c r="H40" i="3"/>
  <c r="G40" i="3"/>
  <c r="F40" i="3"/>
  <c r="E40" i="3"/>
  <c r="D40" i="3"/>
  <c r="C39" i="2"/>
  <c r="C39" i="1"/>
  <c r="F46" i="3" l="1"/>
  <c r="F44" i="3"/>
  <c r="J46" i="3"/>
  <c r="J44" i="3"/>
  <c r="F45" i="3"/>
  <c r="G44" i="3"/>
  <c r="G46" i="3"/>
  <c r="G45" i="3"/>
  <c r="K45" i="3"/>
  <c r="K46" i="3"/>
  <c r="K44" i="3"/>
  <c r="D46" i="3"/>
  <c r="D44" i="3"/>
  <c r="H44" i="3"/>
  <c r="H46" i="3"/>
  <c r="L44" i="3"/>
  <c r="L46" i="3"/>
  <c r="D45" i="3"/>
  <c r="E44" i="3"/>
  <c r="E46" i="3"/>
  <c r="I44" i="3"/>
  <c r="I46" i="3"/>
  <c r="M44" i="3"/>
  <c r="M46" i="3"/>
  <c r="J45" i="3"/>
  <c r="E45" i="3"/>
  <c r="C40" i="3"/>
  <c r="C38" i="2"/>
  <c r="C39" i="3" s="1"/>
  <c r="M39" i="3"/>
  <c r="L39" i="3"/>
  <c r="K39" i="3"/>
  <c r="J39" i="3"/>
  <c r="I39" i="3"/>
  <c r="H39" i="3"/>
  <c r="G39" i="3"/>
  <c r="F39" i="3"/>
  <c r="E39" i="3"/>
  <c r="D39" i="3"/>
  <c r="C38" i="1"/>
  <c r="C46" i="3" l="1"/>
  <c r="C45" i="3"/>
  <c r="C44" i="3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7" i="3" s="1"/>
  <c r="C36" i="1"/>
  <c r="M36" i="3" l="1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C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<sst xmlns="http://schemas.openxmlformats.org/spreadsheetml/2006/main" count="168" uniqueCount="50">
  <si>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</si>
  <si>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</si>
  <si>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</si>
  <si>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</si>
  <si>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</si>
  <si>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</si>
  <si>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</si>
  <si>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</si>
  <si>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</si>
  <si>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</si>
  <si>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</si>
  <si>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</si>
  <si>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</si>
  <si>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</si>
  <si>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</si>
  <si>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</si>
  <si>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</si>
  <si>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</si>
  <si>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</si>
  <si>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</si>
  <si>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</si>
  <si>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</si>
  <si>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</si>
  <si>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</si>
  <si>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</si>
  <si>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</si>
  <si>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</si>
  <si>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</si>
  <si>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</si>
  <si>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</si>
  <si>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</si>
  <si>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</si>
  <si>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</si>
  <si>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</si>
  <si>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</si>
  <si>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</si>
  <si>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</si>
  <si>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</si>
  <si>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</si>
  <si>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</si>
  <si>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</si>
  <si>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</si>
  <si>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</si>
  <si>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December 2021</t>
  </si>
  <si>
    <t>December Scheduled Flights</t>
  </si>
  <si>
    <t>Canceled Marketing Network Domestic Flights January 2019 thru December 2021</t>
  </si>
  <si>
    <t>December 2021 canceled*</t>
  </si>
  <si>
    <t>Scheduled Marketing Network Domestic Flights January 2019 thru December 2021</t>
  </si>
  <si>
    <t>Percent operated compared to December 2019 (same month, pre-pandemic)</t>
  </si>
  <si>
    <t>Operated Marketing Network Domestic Flights January 2019 thru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</si>
</sst>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70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70" fontId="0" fillId="0" borderId="0" xfId="50" applyNumberFormat="1" applyFont="1"/>
    <xf numFmtId="10" fontId="0" fillId="0" borderId="0" xfId="42" applyNumberFormat="1" applyFon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workbookViewId="0">
      <selection sqref="A1:M1"/>
    </sheetView>
  </sheetViews>
  <sheetFormatPr defaultColWidth="9.109375" defaultRowHeight="14.4" x14ac:dyDescent="0.3"/>
  <cols>
    <col min="1" max="1" width="11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3" width="9.109375" style="5"/>
    <col min="14" max="14" width="13.109375" style="5" bestFit="1" customWidth="1"/>
    <col min="15" max="15" width="9.109375" style="5"/>
    <col min="16" max="16" width="9.109375" style="5" customWidth="1"/>
    <col min="17" max="16384" width="9.109375" style="5"/>
  </cols>
  <sheetData>
    <row r="1" spans="1:13" x14ac:dyDescent="0.3">
      <c r="A1" s="65" t="s">
        <v>49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3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3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3">
      <c r="A4" s="66" t="s">
        <v>40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45" customHeight="1" x14ac:dyDescent="0.3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61"/>
    </row>
    <row r="18" spans="1:17" x14ac:dyDescent="0.3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61"/>
      <c r="Q18" s="61"/>
    </row>
    <row r="19" spans="1:17" x14ac:dyDescent="0.3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61"/>
      <c r="Q19" s="61"/>
    </row>
    <row r="20" spans="1:17" x14ac:dyDescent="0.3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61"/>
      <c r="Q20" s="61"/>
    </row>
    <row r="21" spans="1:17" x14ac:dyDescent="0.3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61"/>
      <c r="Q21" s="61"/>
    </row>
    <row r="22" spans="1:17" s="10" customFormat="1" x14ac:dyDescent="0.3">
      <c r="A22" s="11"/>
      <c r="B22" s="11" t="s">
        <v>4</v>
      </c>
      <c r="C22" s="19">
        <v>180151</v>
      </c>
      <c r="D22" s="19">
        <v>9968</v>
      </c>
      <c r="E22" s="19">
        <v>4477</v>
      </c>
      <c r="F22" s="19">
        <v>53495</v>
      </c>
      <c r="G22" s="19">
        <v>30824</v>
      </c>
      <c r="H22" s="19">
        <v>2858</v>
      </c>
      <c r="I22" s="19">
        <v>1527</v>
      </c>
      <c r="J22" s="19">
        <v>2550</v>
      </c>
      <c r="K22" s="19">
        <v>42650</v>
      </c>
      <c r="L22" s="19">
        <v>1410</v>
      </c>
      <c r="M22" s="19">
        <v>30392</v>
      </c>
      <c r="P22" s="61"/>
      <c r="Q22" s="61"/>
    </row>
    <row r="23" spans="1:17" s="9" customFormat="1" x14ac:dyDescent="0.3">
      <c r="A23" s="11"/>
      <c r="B23" s="11" t="s">
        <v>29</v>
      </c>
      <c r="C23" s="19">
        <v>236234</v>
      </c>
      <c r="D23" s="19">
        <v>15662</v>
      </c>
      <c r="E23" s="19">
        <v>8885</v>
      </c>
      <c r="F23" s="19">
        <v>62388</v>
      </c>
      <c r="G23" s="19">
        <v>38696</v>
      </c>
      <c r="H23" s="19">
        <v>4749</v>
      </c>
      <c r="I23" s="19">
        <v>1947</v>
      </c>
      <c r="J23" s="19">
        <v>5327</v>
      </c>
      <c r="K23" s="19">
        <v>63656</v>
      </c>
      <c r="L23" s="19">
        <v>4395</v>
      </c>
      <c r="M23" s="19">
        <v>30529</v>
      </c>
      <c r="N23" s="11"/>
      <c r="P23" s="61"/>
      <c r="Q23" s="61"/>
    </row>
    <row r="24" spans="1:17" s="15" customFormat="1" x14ac:dyDescent="0.3">
      <c r="A24" s="11"/>
      <c r="B24" s="11" t="s">
        <v>33</v>
      </c>
      <c r="C24" s="19">
        <v>367933</v>
      </c>
      <c r="D24" s="19">
        <v>19524</v>
      </c>
      <c r="E24" s="19">
        <v>10265</v>
      </c>
      <c r="F24" s="19">
        <v>100269</v>
      </c>
      <c r="G24" s="19">
        <v>67766</v>
      </c>
      <c r="H24" s="19">
        <v>7295</v>
      </c>
      <c r="I24" s="19">
        <v>3161</v>
      </c>
      <c r="J24" s="19">
        <v>10206</v>
      </c>
      <c r="K24" s="19">
        <v>82164</v>
      </c>
      <c r="L24" s="19">
        <v>15985</v>
      </c>
      <c r="M24" s="19">
        <v>51298</v>
      </c>
      <c r="Q24" s="13"/>
    </row>
    <row r="25" spans="1:17" s="22" customFormat="1" x14ac:dyDescent="0.3">
      <c r="A25" s="11"/>
      <c r="B25" s="11" t="s">
        <v>7</v>
      </c>
      <c r="C25" s="19">
        <v>394143</v>
      </c>
      <c r="D25" s="19">
        <v>23051</v>
      </c>
      <c r="E25" s="19">
        <v>8362</v>
      </c>
      <c r="F25" s="19">
        <v>100246</v>
      </c>
      <c r="G25" s="19">
        <v>86926</v>
      </c>
      <c r="H25" s="19">
        <v>7068</v>
      </c>
      <c r="I25" s="19">
        <v>2679</v>
      </c>
      <c r="J25" s="19">
        <v>7640</v>
      </c>
      <c r="K25" s="19">
        <v>83791</v>
      </c>
      <c r="L25" s="19">
        <v>11515</v>
      </c>
      <c r="M25" s="19">
        <v>62865</v>
      </c>
      <c r="Q25" s="13"/>
    </row>
    <row r="26" spans="1:17" s="23" customFormat="1" x14ac:dyDescent="0.3">
      <c r="A26" s="11"/>
      <c r="B26" s="11" t="s">
        <v>34</v>
      </c>
      <c r="C26" s="19">
        <v>342771</v>
      </c>
      <c r="D26" s="19">
        <v>21580</v>
      </c>
      <c r="E26" s="19">
        <v>4837</v>
      </c>
      <c r="F26" s="19">
        <v>88952</v>
      </c>
      <c r="G26" s="19">
        <v>82294</v>
      </c>
      <c r="H26" s="19">
        <v>6726</v>
      </c>
      <c r="I26" s="19">
        <v>1812</v>
      </c>
      <c r="J26" s="19">
        <v>6320</v>
      </c>
      <c r="K26" s="19">
        <v>62996</v>
      </c>
      <c r="L26" s="19">
        <v>7460</v>
      </c>
      <c r="M26" s="19">
        <v>59794</v>
      </c>
      <c r="Q26" s="13"/>
    </row>
    <row r="27" spans="1:17" s="25" customFormat="1" x14ac:dyDescent="0.3">
      <c r="A27" s="11"/>
      <c r="B27" s="11" t="s">
        <v>35</v>
      </c>
      <c r="C27" s="19">
        <v>372544</v>
      </c>
      <c r="D27" s="19">
        <v>23599</v>
      </c>
      <c r="E27" s="19">
        <v>7081</v>
      </c>
      <c r="F27" s="19">
        <v>92727</v>
      </c>
      <c r="G27" s="19">
        <v>88521</v>
      </c>
      <c r="H27" s="19">
        <v>7897</v>
      </c>
      <c r="I27" s="19">
        <v>2476</v>
      </c>
      <c r="J27" s="19">
        <v>8794</v>
      </c>
      <c r="K27" s="19">
        <v>63892</v>
      </c>
      <c r="L27" s="19">
        <v>9115</v>
      </c>
      <c r="M27" s="19">
        <v>68442</v>
      </c>
      <c r="Q27" s="13"/>
    </row>
    <row r="28" spans="1:17" s="28" customFormat="1" x14ac:dyDescent="0.3">
      <c r="A28" s="11"/>
      <c r="B28" s="11" t="s">
        <v>36</v>
      </c>
      <c r="C28" s="19">
        <v>387481</v>
      </c>
      <c r="D28" s="19">
        <v>23703</v>
      </c>
      <c r="E28" s="19">
        <v>6878</v>
      </c>
      <c r="F28" s="19">
        <v>93402</v>
      </c>
      <c r="G28" s="19">
        <v>91070</v>
      </c>
      <c r="H28" s="19">
        <v>7412</v>
      </c>
      <c r="I28" s="19">
        <v>3136</v>
      </c>
      <c r="J28" s="19">
        <v>10659</v>
      </c>
      <c r="K28" s="19">
        <v>69784</v>
      </c>
      <c r="L28" s="19">
        <v>12271</v>
      </c>
      <c r="M28" s="19">
        <v>69166</v>
      </c>
      <c r="Q28" s="13"/>
    </row>
    <row r="29" spans="1:17" s="24" customFormat="1" x14ac:dyDescent="0.3">
      <c r="A29" s="11"/>
      <c r="B29" s="11" t="s">
        <v>37</v>
      </c>
      <c r="C29" s="19">
        <v>393549</v>
      </c>
      <c r="D29" s="19">
        <v>24634</v>
      </c>
      <c r="E29" s="19">
        <v>7216</v>
      </c>
      <c r="F29" s="19">
        <v>97556</v>
      </c>
      <c r="G29" s="19">
        <v>95890</v>
      </c>
      <c r="H29" s="19">
        <v>7284</v>
      </c>
      <c r="I29" s="19">
        <v>3331</v>
      </c>
      <c r="J29" s="19">
        <v>10835</v>
      </c>
      <c r="K29" s="19">
        <v>63707</v>
      </c>
      <c r="L29" s="19">
        <v>12609</v>
      </c>
      <c r="M29" s="19">
        <v>70487</v>
      </c>
      <c r="N29" s="1"/>
      <c r="O29" s="1"/>
      <c r="P29" s="29"/>
      <c r="Q29" s="13"/>
    </row>
    <row r="30" spans="1:17" s="31" customFormat="1" x14ac:dyDescent="0.3">
      <c r="A30" s="11">
        <v>2021</v>
      </c>
      <c r="B30" s="11" t="s">
        <v>0</v>
      </c>
      <c r="C30" s="19">
        <v>375229</v>
      </c>
      <c r="D30" s="19">
        <v>23742</v>
      </c>
      <c r="E30" s="19">
        <v>5550</v>
      </c>
      <c r="F30" s="19">
        <v>96435</v>
      </c>
      <c r="G30" s="19">
        <v>92429</v>
      </c>
      <c r="H30" s="19">
        <v>6243</v>
      </c>
      <c r="I30" s="19">
        <v>3304</v>
      </c>
      <c r="J30" s="19">
        <v>8838</v>
      </c>
      <c r="K30" s="19">
        <v>60630</v>
      </c>
      <c r="L30" s="19">
        <v>11103</v>
      </c>
      <c r="M30" s="19">
        <v>66955</v>
      </c>
      <c r="N30" s="1"/>
      <c r="O30" s="1"/>
      <c r="P30" s="29"/>
      <c r="Q30" s="13"/>
    </row>
    <row r="31" spans="1:17" s="33" customFormat="1" x14ac:dyDescent="0.3">
      <c r="A31" s="11"/>
      <c r="B31" s="11" t="s">
        <v>38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9"/>
      <c r="Q31" s="13"/>
    </row>
    <row r="32" spans="1:17" s="34" customFormat="1" x14ac:dyDescent="0.3">
      <c r="A32" s="11"/>
      <c r="B32" s="11" t="s">
        <v>2</v>
      </c>
      <c r="C32" s="19">
        <v>461222</v>
      </c>
      <c r="D32" s="19">
        <v>28118</v>
      </c>
      <c r="E32" s="19">
        <v>11622</v>
      </c>
      <c r="F32" s="19">
        <v>117467</v>
      </c>
      <c r="G32" s="19">
        <v>104828</v>
      </c>
      <c r="H32" s="19">
        <v>10561</v>
      </c>
      <c r="I32" s="19">
        <v>3261</v>
      </c>
      <c r="J32" s="19">
        <v>13653</v>
      </c>
      <c r="K32" s="19">
        <v>78792</v>
      </c>
      <c r="L32" s="19">
        <v>14631</v>
      </c>
      <c r="M32" s="19">
        <v>78289</v>
      </c>
      <c r="N32" s="1"/>
      <c r="O32" s="1"/>
      <c r="P32" s="29"/>
      <c r="Q32" s="13"/>
    </row>
    <row r="33" spans="1:17" s="39" customFormat="1" x14ac:dyDescent="0.3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9"/>
      <c r="Q33" s="13"/>
    </row>
    <row r="34" spans="1:17" s="11" customFormat="1" x14ac:dyDescent="0.3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4"/>
      <c r="Q34" s="45"/>
    </row>
    <row r="35" spans="1:17" s="11" customFormat="1" x14ac:dyDescent="0.3">
      <c r="B35" s="18" t="s">
        <v>29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4"/>
      <c r="Q35" s="45"/>
    </row>
    <row r="36" spans="1:17" s="46" customFormat="1" x14ac:dyDescent="0.3">
      <c r="B36" s="18" t="s">
        <v>33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9"/>
      <c r="Q36" s="13"/>
    </row>
    <row r="37" spans="1:17" s="47" customFormat="1" x14ac:dyDescent="0.3">
      <c r="B37" s="18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54"/>
      <c r="Q37" s="13"/>
    </row>
    <row r="38" spans="1:17" s="50" customFormat="1" x14ac:dyDescent="0.3">
      <c r="A38" s="11"/>
      <c r="B38" s="18" t="s">
        <v>34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9"/>
      <c r="Q38" s="13"/>
    </row>
    <row r="39" spans="1:17" s="56" customFormat="1" x14ac:dyDescent="0.3">
      <c r="A39" s="11"/>
      <c r="B39" s="18" t="s">
        <v>35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9"/>
      <c r="Q39" s="13"/>
    </row>
    <row r="40" spans="1:17" s="57" customFormat="1" x14ac:dyDescent="0.3">
      <c r="A40" s="11"/>
      <c r="B40" s="18" t="s">
        <v>36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74"/>
      <c r="O40" s="1"/>
      <c r="P40" s="29"/>
      <c r="Q40" s="13"/>
    </row>
    <row r="41" spans="1:17" s="61" customFormat="1" x14ac:dyDescent="0.3">
      <c r="A41" s="11"/>
      <c r="B41" s="18" t="s">
        <v>37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74"/>
      <c r="O41" s="75"/>
      <c r="P41" s="29"/>
      <c r="Q41" s="13"/>
    </row>
    <row r="42" spans="1:17" x14ac:dyDescent="0.3">
      <c r="A42" s="67" t="s">
        <v>43</v>
      </c>
      <c r="B42" s="64" t="s">
        <v>27</v>
      </c>
      <c r="C42" s="63">
        <f>'Scheduled Domestic Flights'!C40</f>
        <v>580238</v>
      </c>
      <c r="D42" s="63">
        <f>'Scheduled Domestic Flights'!D40</f>
        <v>29044</v>
      </c>
      <c r="E42" s="63">
        <f>'Scheduled Domestic Flights'!E40</f>
        <v>10339</v>
      </c>
      <c r="F42" s="63">
        <f>'Scheduled Domestic Flights'!F40</f>
        <v>155624</v>
      </c>
      <c r="G42" s="63">
        <f>'Scheduled Domestic Flights'!G40</f>
        <v>118199</v>
      </c>
      <c r="H42" s="63">
        <f>'Scheduled Domestic Flights'!H40</f>
        <v>13160</v>
      </c>
      <c r="I42" s="63">
        <f>'Scheduled Domestic Flights'!I40</f>
        <v>6206</v>
      </c>
      <c r="J42" s="63">
        <f>'Scheduled Domestic Flights'!J40</f>
        <v>21181</v>
      </c>
      <c r="K42" s="63">
        <f>'Scheduled Domestic Flights'!K40</f>
        <v>97339</v>
      </c>
      <c r="L42" s="63">
        <f>'Scheduled Domestic Flights'!L40</f>
        <v>17985</v>
      </c>
      <c r="M42" s="63">
        <f>'Scheduled Domestic Flights'!M40</f>
        <v>111161</v>
      </c>
      <c r="N42" s="11"/>
      <c r="P42" s="55"/>
    </row>
    <row r="43" spans="1:17" x14ac:dyDescent="0.3">
      <c r="A43" s="67"/>
      <c r="B43" s="7" t="s">
        <v>24</v>
      </c>
      <c r="C43" s="38">
        <f>(C42-C41)/C42</f>
        <v>2.3736811446337536E-2</v>
      </c>
      <c r="D43" s="38">
        <f t="shared" ref="D43:M43" si="0">(D42-D41)/D42</f>
        <v>5.450351191295965E-2</v>
      </c>
      <c r="E43" s="38">
        <f t="shared" si="0"/>
        <v>6.2772028242576647E-2</v>
      </c>
      <c r="F43" s="38">
        <f t="shared" si="0"/>
        <v>1.1328586850357271E-2</v>
      </c>
      <c r="G43" s="38">
        <f t="shared" si="0"/>
        <v>2.5279401686985507E-2</v>
      </c>
      <c r="H43" s="38">
        <f t="shared" si="0"/>
        <v>1.6109422492401215E-2</v>
      </c>
      <c r="I43" s="38">
        <f t="shared" si="0"/>
        <v>1.9819529487592653E-2</v>
      </c>
      <c r="J43" s="38">
        <f t="shared" si="0"/>
        <v>4.3340729899438178E-2</v>
      </c>
      <c r="K43" s="38">
        <f t="shared" si="0"/>
        <v>1.1300711944852526E-2</v>
      </c>
      <c r="L43" s="38">
        <f t="shared" si="0"/>
        <v>4.8429246594384211E-2</v>
      </c>
      <c r="M43" s="38">
        <f t="shared" si="0"/>
        <v>3.2079596261278688E-2</v>
      </c>
      <c r="P43" s="55"/>
    </row>
    <row r="44" spans="1:17" s="9" customFormat="1" ht="28.8" x14ac:dyDescent="0.3">
      <c r="A44" s="67"/>
      <c r="B44" s="36" t="s">
        <v>41</v>
      </c>
      <c r="C44" s="37">
        <f>(C40-C29)/C29</f>
        <v>0.45632183031846096</v>
      </c>
      <c r="D44" s="37">
        <f t="shared" ref="D44:M44" si="1">(D40-D29)/D29</f>
        <v>0.17950799707721035</v>
      </c>
      <c r="E44" s="37">
        <f t="shared" si="1"/>
        <v>0.2258869179600887</v>
      </c>
      <c r="F44" s="37">
        <f t="shared" si="1"/>
        <v>0.58041535118291032</v>
      </c>
      <c r="G44" s="37">
        <f t="shared" si="1"/>
        <v>0.24301804150589218</v>
      </c>
      <c r="H44" s="37">
        <f t="shared" si="1"/>
        <v>0.75439319055464027</v>
      </c>
      <c r="I44" s="37">
        <f t="shared" si="1"/>
        <v>0.72470729510657461</v>
      </c>
      <c r="J44" s="37">
        <f t="shared" si="1"/>
        <v>0.80876788186432857</v>
      </c>
      <c r="K44" s="37">
        <f t="shared" si="1"/>
        <v>0.52115152181079005</v>
      </c>
      <c r="L44" s="37">
        <f t="shared" si="1"/>
        <v>0.37465302561662306</v>
      </c>
      <c r="M44" s="37">
        <f t="shared" si="1"/>
        <v>0.55343538524834368</v>
      </c>
      <c r="P44" s="55"/>
    </row>
    <row r="45" spans="1:17" s="35" customFormat="1" ht="28.8" x14ac:dyDescent="0.3">
      <c r="A45" s="67"/>
      <c r="B45" s="36" t="s">
        <v>42</v>
      </c>
      <c r="C45" s="37">
        <f>(C41-C40)/C40</f>
        <v>-1.1636022291471105E-2</v>
      </c>
      <c r="D45" s="37">
        <f t="shared" ref="D45:M45" si="2">(D41-D40)/D40</f>
        <v>-5.4893997797356826E-2</v>
      </c>
      <c r="E45" s="37">
        <f t="shared" si="2"/>
        <v>9.541035496269501E-2</v>
      </c>
      <c r="F45" s="37">
        <f t="shared" si="2"/>
        <v>-2.062537699686728E-3</v>
      </c>
      <c r="G45" s="37">
        <f t="shared" si="2"/>
        <v>-3.3408002147777137E-2</v>
      </c>
      <c r="H45" s="37">
        <f t="shared" si="2"/>
        <v>1.3224821973550356E-2</v>
      </c>
      <c r="I45" s="37">
        <f t="shared" si="2"/>
        <v>5.8833768494342908E-2</v>
      </c>
      <c r="J45" s="37">
        <f t="shared" si="2"/>
        <v>3.3932033881008267E-2</v>
      </c>
      <c r="K45" s="37">
        <f t="shared" si="2"/>
        <v>-6.9034548231312175E-3</v>
      </c>
      <c r="L45" s="37">
        <f t="shared" si="2"/>
        <v>-1.263485836266082E-2</v>
      </c>
      <c r="M45" s="37">
        <f t="shared" si="2"/>
        <v>-1.7370338913394887E-2</v>
      </c>
    </row>
    <row r="46" spans="1:17" ht="61.8" customHeight="1" x14ac:dyDescent="0.3">
      <c r="A46" s="68"/>
      <c r="B46" s="36" t="s">
        <v>48</v>
      </c>
      <c r="C46" s="37">
        <f>C40/C17</f>
        <v>0.85190817001478969</v>
      </c>
      <c r="D46" s="37">
        <f t="shared" ref="D46:M46" si="3">D40/D17</f>
        <v>0.78457633525949133</v>
      </c>
      <c r="E46" s="37">
        <f t="shared" si="3"/>
        <v>0.95005906991730216</v>
      </c>
      <c r="F46" s="37">
        <f t="shared" si="3"/>
        <v>0.87806253203485396</v>
      </c>
      <c r="G46" s="37">
        <f t="shared" si="3"/>
        <v>0.82614572070198788</v>
      </c>
      <c r="H46" s="37">
        <f t="shared" si="3"/>
        <v>1.0536774406332454</v>
      </c>
      <c r="I46" s="37">
        <f t="shared" si="3"/>
        <v>0.72236891738966424</v>
      </c>
      <c r="J46" s="37">
        <f t="shared" si="3"/>
        <v>0.78285531676919384</v>
      </c>
      <c r="K46" s="37">
        <f t="shared" si="3"/>
        <v>0.85571489121220679</v>
      </c>
      <c r="L46" s="37">
        <f t="shared" si="3"/>
        <v>1.0076739724434627</v>
      </c>
      <c r="M46" s="37">
        <f t="shared" si="3"/>
        <v>0.83591877242537593</v>
      </c>
    </row>
    <row r="47" spans="1:17" s="47" customFormat="1" ht="18" customHeight="1" x14ac:dyDescent="0.3">
      <c r="A47" s="49"/>
      <c r="B47" s="14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7" ht="14.4" customHeight="1" x14ac:dyDescent="0.3">
      <c r="A48" s="52" t="s">
        <v>25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 x14ac:dyDescent="0.3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</sheetData>
  <mergeCells count="5">
    <mergeCell ref="A1:M1"/>
    <mergeCell ref="A2:M2"/>
    <mergeCell ref="A4:M4"/>
    <mergeCell ref="A3:M3"/>
    <mergeCell ref="A42:A46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topLeftCell="A19" workbookViewId="0">
      <selection sqref="A1:M1"/>
    </sheetView>
  </sheetViews>
  <sheetFormatPr defaultRowHeight="14.4" x14ac:dyDescent="0.3"/>
  <cols>
    <col min="1" max="1" width="13" customWidth="1"/>
    <col min="2" max="2" width="24.5546875" customWidth="1"/>
    <col min="3" max="3" width="16.33203125" customWidth="1"/>
    <col min="4" max="4" width="10.109375" bestFit="1" customWidth="1"/>
    <col min="6" max="6" width="11.5546875" customWidth="1"/>
    <col min="9" max="9" width="10.6640625" customWidth="1"/>
    <col min="11" max="11" width="10.109375" customWidth="1"/>
    <col min="14" max="14" width="11.33203125" customWidth="1"/>
  </cols>
  <sheetData>
    <row r="1" spans="1:16" x14ac:dyDescent="0.3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x14ac:dyDescent="0.3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x14ac:dyDescent="0.3">
      <c r="A3" s="66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ht="45" customHeight="1" x14ac:dyDescent="0.3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2"/>
    </row>
    <row r="7" spans="1:16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2"/>
    </row>
    <row r="8" spans="1:16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2"/>
    </row>
    <row r="9" spans="1:16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2"/>
    </row>
    <row r="10" spans="1:16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2"/>
    </row>
    <row r="11" spans="1:16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2"/>
    </row>
    <row r="12" spans="1:16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2"/>
    </row>
    <row r="13" spans="1:16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2"/>
    </row>
    <row r="14" spans="1:16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2"/>
    </row>
    <row r="15" spans="1:16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2"/>
    </row>
    <row r="16" spans="1:16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42"/>
      <c r="P20" s="42"/>
    </row>
    <row r="21" spans="1:16" s="10" customFormat="1" x14ac:dyDescent="0.3">
      <c r="A21" s="11"/>
      <c r="B21" s="11" t="s">
        <v>4</v>
      </c>
      <c r="C21" s="12">
        <v>192412</v>
      </c>
      <c r="D21" s="16">
        <v>10581</v>
      </c>
      <c r="E21" s="17">
        <v>9643</v>
      </c>
      <c r="F21" s="17">
        <v>54099</v>
      </c>
      <c r="G21" s="17">
        <v>32473</v>
      </c>
      <c r="H21" s="17">
        <v>2863</v>
      </c>
      <c r="I21" s="17">
        <v>1531</v>
      </c>
      <c r="J21" s="17">
        <v>2762</v>
      </c>
      <c r="K21" s="17">
        <v>45347</v>
      </c>
      <c r="L21" s="17">
        <v>1410</v>
      </c>
      <c r="M21" s="17">
        <v>31703</v>
      </c>
      <c r="N21" s="11"/>
      <c r="O21" s="42"/>
      <c r="P21" s="42"/>
    </row>
    <row r="22" spans="1:16" s="9" customFormat="1" x14ac:dyDescent="0.3">
      <c r="A22" s="11"/>
      <c r="B22" s="18" t="s">
        <v>29</v>
      </c>
      <c r="C22" s="20">
        <v>237264</v>
      </c>
      <c r="D22" s="20">
        <v>15976</v>
      </c>
      <c r="E22" s="20">
        <v>9019</v>
      </c>
      <c r="F22" s="20">
        <v>62436</v>
      </c>
      <c r="G22" s="20">
        <v>38946</v>
      </c>
      <c r="H22" s="20">
        <v>4754</v>
      </c>
      <c r="I22" s="20">
        <v>1952</v>
      </c>
      <c r="J22" s="20">
        <v>5367</v>
      </c>
      <c r="K22" s="20">
        <v>63828</v>
      </c>
      <c r="L22" s="20">
        <v>4395</v>
      </c>
      <c r="M22" s="20">
        <v>30591</v>
      </c>
      <c r="O22" s="42"/>
      <c r="P22" s="42"/>
    </row>
    <row r="23" spans="1:16" s="15" customFormat="1" x14ac:dyDescent="0.3">
      <c r="A23" s="11"/>
      <c r="B23" s="11" t="s">
        <v>33</v>
      </c>
      <c r="C23" s="20">
        <v>370859</v>
      </c>
      <c r="D23" s="20">
        <v>19675</v>
      </c>
      <c r="E23" s="20">
        <v>10349</v>
      </c>
      <c r="F23" s="20">
        <v>100841</v>
      </c>
      <c r="G23" s="20">
        <v>68278</v>
      </c>
      <c r="H23" s="20">
        <v>7533</v>
      </c>
      <c r="I23" s="20">
        <v>3296</v>
      </c>
      <c r="J23" s="20">
        <v>10495</v>
      </c>
      <c r="K23" s="20">
        <v>82736</v>
      </c>
      <c r="L23" s="20">
        <v>15993</v>
      </c>
      <c r="M23" s="20">
        <v>51663</v>
      </c>
      <c r="O23" s="42"/>
      <c r="P23" s="42"/>
    </row>
    <row r="24" spans="1:16" s="22" customFormat="1" x14ac:dyDescent="0.3">
      <c r="A24" s="11"/>
      <c r="B24" s="18" t="s">
        <v>7</v>
      </c>
      <c r="C24" s="20">
        <v>398470</v>
      </c>
      <c r="D24" s="20">
        <v>23260</v>
      </c>
      <c r="E24" s="20">
        <v>8619</v>
      </c>
      <c r="F24" s="20">
        <v>100805</v>
      </c>
      <c r="G24" s="20">
        <v>87235</v>
      </c>
      <c r="H24" s="20">
        <v>7112</v>
      </c>
      <c r="I24" s="20">
        <v>2945</v>
      </c>
      <c r="J24" s="20">
        <v>7870</v>
      </c>
      <c r="K24" s="20">
        <v>84843</v>
      </c>
      <c r="L24" s="20">
        <v>11578</v>
      </c>
      <c r="M24" s="20">
        <v>64203</v>
      </c>
      <c r="O24" s="42"/>
      <c r="P24" s="42"/>
    </row>
    <row r="25" spans="1:16" s="23" customFormat="1" x14ac:dyDescent="0.3">
      <c r="A25" s="11"/>
      <c r="B25" s="18" t="s">
        <v>34</v>
      </c>
      <c r="C25" s="20">
        <v>345294</v>
      </c>
      <c r="D25" s="20">
        <v>22272</v>
      </c>
      <c r="E25" s="20">
        <v>4917</v>
      </c>
      <c r="F25" s="20">
        <v>89490</v>
      </c>
      <c r="G25" s="20">
        <v>82525</v>
      </c>
      <c r="H25" s="20">
        <v>6734</v>
      </c>
      <c r="I25" s="20">
        <v>1824</v>
      </c>
      <c r="J25" s="20">
        <v>6378</v>
      </c>
      <c r="K25" s="20">
        <v>63439</v>
      </c>
      <c r="L25" s="20">
        <v>7460</v>
      </c>
      <c r="M25" s="20">
        <v>60255</v>
      </c>
      <c r="O25" s="42"/>
      <c r="P25" s="42"/>
    </row>
    <row r="26" spans="1:16" s="25" customFormat="1" x14ac:dyDescent="0.3">
      <c r="A26" s="11"/>
      <c r="B26" s="18" t="s">
        <v>9</v>
      </c>
      <c r="C26" s="20">
        <v>374538</v>
      </c>
      <c r="D26" s="20">
        <v>23703</v>
      </c>
      <c r="E26" s="20">
        <v>7141</v>
      </c>
      <c r="F26" s="20">
        <v>92958</v>
      </c>
      <c r="G26" s="20">
        <v>88613</v>
      </c>
      <c r="H26" s="20">
        <v>7917</v>
      </c>
      <c r="I26" s="20">
        <v>3237</v>
      </c>
      <c r="J26" s="20">
        <v>8811</v>
      </c>
      <c r="K26" s="20">
        <v>64101</v>
      </c>
      <c r="L26" s="20">
        <v>9117</v>
      </c>
      <c r="M26" s="20">
        <v>68940</v>
      </c>
      <c r="O26" s="42"/>
      <c r="P26" s="42"/>
    </row>
    <row r="27" spans="1:16" s="28" customFormat="1" x14ac:dyDescent="0.3">
      <c r="A27" s="11"/>
      <c r="B27" s="18" t="s">
        <v>36</v>
      </c>
      <c r="C27" s="20">
        <v>389587</v>
      </c>
      <c r="D27" s="20">
        <v>23966</v>
      </c>
      <c r="E27" s="20">
        <v>6935</v>
      </c>
      <c r="F27" s="20">
        <v>93559</v>
      </c>
      <c r="G27" s="20">
        <v>91944</v>
      </c>
      <c r="H27" s="20">
        <v>7425</v>
      </c>
      <c r="I27" s="20">
        <v>3154</v>
      </c>
      <c r="J27" s="20">
        <v>10737</v>
      </c>
      <c r="K27" s="20">
        <v>70238</v>
      </c>
      <c r="L27" s="20">
        <v>12291</v>
      </c>
      <c r="M27" s="20">
        <v>69338</v>
      </c>
      <c r="O27" s="42"/>
      <c r="P27" s="42"/>
    </row>
    <row r="28" spans="1:16" s="24" customFormat="1" x14ac:dyDescent="0.3">
      <c r="A28" s="11"/>
      <c r="B28" s="11" t="s">
        <v>37</v>
      </c>
      <c r="C28" s="20">
        <v>397802</v>
      </c>
      <c r="D28" s="20">
        <v>25011</v>
      </c>
      <c r="E28" s="20">
        <v>7368</v>
      </c>
      <c r="F28" s="20">
        <v>98250</v>
      </c>
      <c r="G28" s="20">
        <v>96881</v>
      </c>
      <c r="H28" s="20">
        <v>7320</v>
      </c>
      <c r="I28" s="20">
        <v>3387</v>
      </c>
      <c r="J28" s="20">
        <v>10964</v>
      </c>
      <c r="K28" s="20">
        <v>64342</v>
      </c>
      <c r="L28" s="20">
        <v>12745</v>
      </c>
      <c r="M28" s="20">
        <v>71534</v>
      </c>
      <c r="N28" s="27"/>
      <c r="O28" s="42"/>
      <c r="P28" s="42"/>
    </row>
    <row r="29" spans="1:16" s="31" customFormat="1" x14ac:dyDescent="0.3">
      <c r="A29" s="11">
        <v>2021</v>
      </c>
      <c r="B29" s="11" t="s">
        <v>0</v>
      </c>
      <c r="C29" s="20">
        <v>379384</v>
      </c>
      <c r="D29" s="20">
        <v>23947</v>
      </c>
      <c r="E29" s="20">
        <v>5827</v>
      </c>
      <c r="F29" s="20">
        <v>97830</v>
      </c>
      <c r="G29" s="20">
        <v>92599</v>
      </c>
      <c r="H29" s="20">
        <v>6264</v>
      </c>
      <c r="I29" s="20">
        <v>3311</v>
      </c>
      <c r="J29" s="20">
        <v>8937</v>
      </c>
      <c r="K29" s="20">
        <v>61307</v>
      </c>
      <c r="L29" s="20">
        <v>11202</v>
      </c>
      <c r="M29" s="20">
        <v>68160</v>
      </c>
      <c r="N29" s="27"/>
      <c r="O29" s="42"/>
      <c r="P29" s="42"/>
    </row>
    <row r="30" spans="1:16" s="33" customFormat="1" x14ac:dyDescent="0.3">
      <c r="A30" s="11"/>
      <c r="B30" s="11" t="s">
        <v>38</v>
      </c>
      <c r="C30" s="20">
        <v>350170</v>
      </c>
      <c r="D30" s="20">
        <v>23585</v>
      </c>
      <c r="E30" s="20">
        <v>7977</v>
      </c>
      <c r="F30" s="20">
        <v>87883</v>
      </c>
      <c r="G30" s="20">
        <v>83997</v>
      </c>
      <c r="H30" s="20">
        <v>6582</v>
      </c>
      <c r="I30" s="20">
        <v>2707</v>
      </c>
      <c r="J30" s="20">
        <v>10003</v>
      </c>
      <c r="K30" s="20">
        <v>52733</v>
      </c>
      <c r="L30" s="20">
        <v>10105</v>
      </c>
      <c r="M30" s="20">
        <v>64598</v>
      </c>
      <c r="N30" s="27"/>
      <c r="O30" s="42"/>
      <c r="P30" s="42"/>
    </row>
    <row r="31" spans="1:16" s="34" customFormat="1" x14ac:dyDescent="0.3">
      <c r="A31" s="11"/>
      <c r="B31" s="11" t="s">
        <v>2</v>
      </c>
      <c r="C31" s="20">
        <v>467126</v>
      </c>
      <c r="D31" s="20">
        <v>28459</v>
      </c>
      <c r="E31" s="20">
        <v>11709</v>
      </c>
      <c r="F31" s="20">
        <v>118297</v>
      </c>
      <c r="G31" s="20">
        <v>104997</v>
      </c>
      <c r="H31" s="20">
        <v>10886</v>
      </c>
      <c r="I31" s="20">
        <v>3268</v>
      </c>
      <c r="J31" s="20">
        <v>13724</v>
      </c>
      <c r="K31" s="20">
        <v>80574</v>
      </c>
      <c r="L31" s="20">
        <v>14687</v>
      </c>
      <c r="M31" s="20">
        <v>80525</v>
      </c>
      <c r="N31" s="27"/>
      <c r="O31" s="42"/>
      <c r="P31" s="42"/>
    </row>
    <row r="32" spans="1:16" s="39" customFormat="1" x14ac:dyDescent="0.3">
      <c r="A32" s="11"/>
      <c r="B32" s="11" t="s">
        <v>17</v>
      </c>
      <c r="C32" s="20">
        <v>473936</v>
      </c>
      <c r="D32" s="20">
        <v>29659</v>
      </c>
      <c r="E32" s="20">
        <v>9475</v>
      </c>
      <c r="F32" s="20">
        <v>125976</v>
      </c>
      <c r="G32" s="20">
        <v>106021</v>
      </c>
      <c r="H32" s="20">
        <v>10910</v>
      </c>
      <c r="I32" s="20">
        <v>4032</v>
      </c>
      <c r="J32" s="20">
        <v>15243</v>
      </c>
      <c r="K32" s="20">
        <v>80253</v>
      </c>
      <c r="L32" s="20">
        <v>14487</v>
      </c>
      <c r="M32" s="20">
        <v>77880</v>
      </c>
      <c r="N32" s="27"/>
      <c r="O32" s="42"/>
      <c r="P32" s="42"/>
    </row>
    <row r="33" spans="1:17" s="11" customFormat="1" x14ac:dyDescent="0.3">
      <c r="B33" s="11" t="s">
        <v>4</v>
      </c>
      <c r="C33" s="20">
        <v>520059</v>
      </c>
      <c r="D33" s="20">
        <v>31376</v>
      </c>
      <c r="E33" s="20">
        <v>8920</v>
      </c>
      <c r="F33" s="20">
        <v>142408</v>
      </c>
      <c r="G33" s="20">
        <v>115034</v>
      </c>
      <c r="H33" s="20">
        <v>11940</v>
      </c>
      <c r="I33" s="20">
        <v>4580</v>
      </c>
      <c r="J33" s="20">
        <v>17565</v>
      </c>
      <c r="K33" s="20">
        <v>87286</v>
      </c>
      <c r="L33" s="20">
        <v>17032</v>
      </c>
      <c r="M33" s="20">
        <v>83918</v>
      </c>
      <c r="N33" s="43"/>
      <c r="O33" s="42"/>
      <c r="P33" s="42"/>
    </row>
    <row r="34" spans="1:17" s="30" customFormat="1" x14ac:dyDescent="0.3">
      <c r="B34" s="11" t="s">
        <v>29</v>
      </c>
      <c r="C34" s="20">
        <f t="shared" ref="C34:C40" si="0">SUM(D34:M34)</f>
        <v>573779</v>
      </c>
      <c r="D34" s="20">
        <v>32845</v>
      </c>
      <c r="E34" s="20">
        <v>12568</v>
      </c>
      <c r="F34" s="20">
        <v>157537</v>
      </c>
      <c r="G34" s="20">
        <v>122641</v>
      </c>
      <c r="H34" s="20">
        <v>12590</v>
      </c>
      <c r="I34" s="20">
        <v>5980</v>
      </c>
      <c r="J34" s="20">
        <v>18369</v>
      </c>
      <c r="K34" s="20">
        <v>98532</v>
      </c>
      <c r="L34" s="20">
        <v>16608</v>
      </c>
      <c r="M34" s="20">
        <v>96109</v>
      </c>
      <c r="N34" s="27"/>
      <c r="O34" s="42"/>
      <c r="P34" s="42"/>
    </row>
    <row r="35" spans="1:17" s="46" customFormat="1" x14ac:dyDescent="0.3">
      <c r="B35" s="18" t="s">
        <v>33</v>
      </c>
      <c r="C35" s="20">
        <f t="shared" si="0"/>
        <v>615703</v>
      </c>
      <c r="D35" s="20">
        <v>34194</v>
      </c>
      <c r="E35" s="20">
        <v>14130</v>
      </c>
      <c r="F35" s="20">
        <v>162954</v>
      </c>
      <c r="G35" s="20">
        <v>127674</v>
      </c>
      <c r="H35" s="20">
        <v>13467</v>
      </c>
      <c r="I35" s="20">
        <v>6214</v>
      </c>
      <c r="J35" s="20">
        <v>20126</v>
      </c>
      <c r="K35" s="20">
        <v>103956</v>
      </c>
      <c r="L35" s="20">
        <v>18993</v>
      </c>
      <c r="M35" s="20">
        <v>113995</v>
      </c>
      <c r="N35" s="27"/>
      <c r="O35" s="42"/>
      <c r="P35" s="42"/>
    </row>
    <row r="36" spans="1:17" s="47" customFormat="1" x14ac:dyDescent="0.3">
      <c r="B36" s="18" t="s">
        <v>7</v>
      </c>
      <c r="C36" s="20">
        <f t="shared" si="0"/>
        <v>611494</v>
      </c>
      <c r="D36" s="20">
        <v>34394</v>
      </c>
      <c r="E36" s="20">
        <v>9920</v>
      </c>
      <c r="F36" s="20">
        <v>162110</v>
      </c>
      <c r="G36" s="20">
        <v>124983</v>
      </c>
      <c r="H36" s="20">
        <v>13398</v>
      </c>
      <c r="I36" s="20">
        <v>6518</v>
      </c>
      <c r="J36" s="20">
        <v>20271</v>
      </c>
      <c r="K36" s="20">
        <v>104524</v>
      </c>
      <c r="L36" s="20">
        <v>19096</v>
      </c>
      <c r="M36" s="20">
        <v>116280</v>
      </c>
      <c r="N36" s="27"/>
      <c r="O36" s="42"/>
      <c r="P36" s="42"/>
    </row>
    <row r="37" spans="1:17" s="11" customFormat="1" x14ac:dyDescent="0.3">
      <c r="B37" s="18" t="s">
        <v>34</v>
      </c>
      <c r="C37" s="20">
        <f t="shared" si="0"/>
        <v>567916</v>
      </c>
      <c r="D37" s="20">
        <v>31764</v>
      </c>
      <c r="E37" s="20">
        <v>6704</v>
      </c>
      <c r="F37" s="20">
        <v>148592</v>
      </c>
      <c r="G37" s="20">
        <v>118854</v>
      </c>
      <c r="H37" s="20">
        <v>12155</v>
      </c>
      <c r="I37" s="20">
        <v>6233</v>
      </c>
      <c r="J37" s="20">
        <v>18575</v>
      </c>
      <c r="K37" s="20">
        <v>97438</v>
      </c>
      <c r="L37" s="20">
        <v>16867</v>
      </c>
      <c r="M37" s="20">
        <v>110734</v>
      </c>
      <c r="N37" s="43"/>
      <c r="O37" s="42"/>
      <c r="P37" s="42"/>
    </row>
    <row r="38" spans="1:17" s="60" customFormat="1" x14ac:dyDescent="0.3">
      <c r="B38" s="58" t="s">
        <v>9</v>
      </c>
      <c r="C38" s="20">
        <f t="shared" si="0"/>
        <v>595373</v>
      </c>
      <c r="D38" s="20">
        <v>30792</v>
      </c>
      <c r="E38" s="20">
        <v>9313</v>
      </c>
      <c r="F38" s="59">
        <v>159334</v>
      </c>
      <c r="G38" s="59">
        <v>123084</v>
      </c>
      <c r="H38" s="59">
        <v>12987</v>
      </c>
      <c r="I38" s="59">
        <v>5856</v>
      </c>
      <c r="J38" s="59">
        <v>19083</v>
      </c>
      <c r="K38" s="59">
        <v>103300</v>
      </c>
      <c r="L38" s="59">
        <v>16858</v>
      </c>
      <c r="M38" s="59">
        <v>114766</v>
      </c>
      <c r="O38" s="51"/>
      <c r="P38" s="51"/>
    </row>
    <row r="39" spans="1:17" s="60" customFormat="1" x14ac:dyDescent="0.3">
      <c r="B39" s="58" t="s">
        <v>36</v>
      </c>
      <c r="C39" s="20">
        <f t="shared" si="0"/>
        <v>576693</v>
      </c>
      <c r="D39" s="20">
        <v>29399</v>
      </c>
      <c r="E39" s="20">
        <v>8999</v>
      </c>
      <c r="F39" s="59">
        <v>155826</v>
      </c>
      <c r="G39" s="59">
        <v>119239</v>
      </c>
      <c r="H39" s="59">
        <v>12803</v>
      </c>
      <c r="I39" s="59">
        <v>5749</v>
      </c>
      <c r="J39" s="59">
        <v>19625</v>
      </c>
      <c r="K39" s="59">
        <v>97398</v>
      </c>
      <c r="L39" s="59">
        <v>17441</v>
      </c>
      <c r="M39" s="59">
        <v>110214</v>
      </c>
      <c r="N39" s="74"/>
      <c r="O39" s="1"/>
    </row>
    <row r="40" spans="1:17" s="60" customFormat="1" x14ac:dyDescent="0.3">
      <c r="B40" s="58" t="s">
        <v>37</v>
      </c>
      <c r="C40" s="20">
        <f t="shared" si="0"/>
        <v>580238</v>
      </c>
      <c r="D40" s="20">
        <v>29044</v>
      </c>
      <c r="E40" s="20">
        <v>10339</v>
      </c>
      <c r="F40" s="59">
        <v>155624</v>
      </c>
      <c r="G40" s="59">
        <v>118199</v>
      </c>
      <c r="H40" s="59">
        <v>13160</v>
      </c>
      <c r="I40" s="59">
        <v>6206</v>
      </c>
      <c r="J40" s="59">
        <v>21181</v>
      </c>
      <c r="K40" s="59">
        <v>97339</v>
      </c>
      <c r="L40" s="59">
        <v>17985</v>
      </c>
      <c r="M40" s="59">
        <v>111161</v>
      </c>
      <c r="N40" s="74"/>
      <c r="O40" s="75"/>
    </row>
    <row r="41" spans="1:17" ht="15" customHeight="1" x14ac:dyDescent="0.3">
      <c r="A41" s="70" t="s">
        <v>43</v>
      </c>
      <c r="B41" s="64" t="s">
        <v>46</v>
      </c>
      <c r="C41" s="63">
        <f>'Canceled Domestic Flights'!C40</f>
        <v>13773</v>
      </c>
      <c r="D41" s="63">
        <f>'Canceled Domestic Flights'!D40</f>
        <v>1583</v>
      </c>
      <c r="E41" s="63">
        <f>'Canceled Domestic Flights'!E40</f>
        <v>649</v>
      </c>
      <c r="F41" s="63">
        <f>'Canceled Domestic Flights'!F40</f>
        <v>1763</v>
      </c>
      <c r="G41" s="63">
        <f>'Canceled Domestic Flights'!G40</f>
        <v>2988</v>
      </c>
      <c r="H41" s="63">
        <f>'Canceled Domestic Flights'!H40</f>
        <v>212</v>
      </c>
      <c r="I41" s="63">
        <f>'Canceled Domestic Flights'!I40</f>
        <v>123</v>
      </c>
      <c r="J41" s="63">
        <f>'Canceled Domestic Flights'!J40</f>
        <v>918</v>
      </c>
      <c r="K41" s="63">
        <f>'Canceled Domestic Flights'!K40</f>
        <v>1100</v>
      </c>
      <c r="L41" s="63">
        <f>'Canceled Domestic Flights'!L40</f>
        <v>871</v>
      </c>
      <c r="M41" s="63">
        <f>'Canceled Domestic Flights'!M40</f>
        <v>3566</v>
      </c>
      <c r="P41" s="11"/>
      <c r="Q41" s="11"/>
    </row>
    <row r="42" spans="1:17" x14ac:dyDescent="0.3">
      <c r="A42" s="67"/>
      <c r="B42" s="7" t="s">
        <v>24</v>
      </c>
      <c r="C42" s="38">
        <f>C41/C40</f>
        <v>2.3736811446337536E-2</v>
      </c>
      <c r="D42" s="38">
        <f t="shared" ref="D42:M42" si="1">D41/D40</f>
        <v>5.450351191295965E-2</v>
      </c>
      <c r="E42" s="38">
        <f t="shared" si="1"/>
        <v>6.2772028242576647E-2</v>
      </c>
      <c r="F42" s="38">
        <f t="shared" si="1"/>
        <v>1.1328586850357271E-2</v>
      </c>
      <c r="G42" s="38">
        <f t="shared" si="1"/>
        <v>2.5279401686985507E-2</v>
      </c>
      <c r="H42" s="38">
        <f t="shared" si="1"/>
        <v>1.6109422492401215E-2</v>
      </c>
      <c r="I42" s="38">
        <f t="shared" si="1"/>
        <v>1.9819529487592653E-2</v>
      </c>
      <c r="J42" s="38">
        <f t="shared" si="1"/>
        <v>4.3340729899438178E-2</v>
      </c>
      <c r="K42" s="38">
        <f t="shared" si="1"/>
        <v>1.1300711944852526E-2</v>
      </c>
      <c r="L42" s="38">
        <f t="shared" si="1"/>
        <v>4.8429246594384211E-2</v>
      </c>
      <c r="M42" s="38">
        <f t="shared" si="1"/>
        <v>3.2079596261278688E-2</v>
      </c>
      <c r="O42" s="42"/>
      <c r="P42" s="11"/>
      <c r="Q42" s="11"/>
    </row>
    <row r="43" spans="1:17" s="4" customFormat="1" x14ac:dyDescent="0.3">
      <c r="A43" s="68"/>
      <c r="B43" s="6" t="s">
        <v>26</v>
      </c>
      <c r="C43" s="40">
        <f>C40-C41</f>
        <v>566465</v>
      </c>
      <c r="D43" s="40">
        <f t="shared" ref="D43:M43" si="2">D40-D41</f>
        <v>27461</v>
      </c>
      <c r="E43" s="40">
        <f t="shared" si="2"/>
        <v>9690</v>
      </c>
      <c r="F43" s="40">
        <f t="shared" si="2"/>
        <v>153861</v>
      </c>
      <c r="G43" s="40">
        <f t="shared" si="2"/>
        <v>115211</v>
      </c>
      <c r="H43" s="40">
        <f t="shared" si="2"/>
        <v>12948</v>
      </c>
      <c r="I43" s="40">
        <f t="shared" si="2"/>
        <v>6083</v>
      </c>
      <c r="J43" s="40">
        <f t="shared" si="2"/>
        <v>20263</v>
      </c>
      <c r="K43" s="40">
        <f t="shared" si="2"/>
        <v>96239</v>
      </c>
      <c r="L43" s="40">
        <f t="shared" si="2"/>
        <v>17114</v>
      </c>
      <c r="M43" s="40">
        <f t="shared" si="2"/>
        <v>107595</v>
      </c>
      <c r="O43" s="11"/>
      <c r="P43" s="11"/>
      <c r="Q43" s="11"/>
    </row>
    <row r="44" spans="1:17" ht="45" customHeight="1" x14ac:dyDescent="0.3">
      <c r="A44" s="69" t="s">
        <v>25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P44" s="11"/>
      <c r="Q44" s="11"/>
    </row>
    <row r="45" spans="1:17" x14ac:dyDescent="0.3">
      <c r="P45" s="11"/>
      <c r="Q45" s="11"/>
    </row>
    <row r="46" spans="1:17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1"/>
      <c r="Q46" s="11"/>
    </row>
    <row r="47" spans="1:17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1"/>
      <c r="Q47" s="11"/>
    </row>
    <row r="48" spans="1:17" x14ac:dyDescent="0.3">
      <c r="P48" s="11"/>
      <c r="Q48" s="11"/>
    </row>
    <row r="49" spans="16:17" x14ac:dyDescent="0.3">
      <c r="P49" s="11"/>
      <c r="Q49" s="11"/>
    </row>
    <row r="50" spans="16:17" x14ac:dyDescent="0.3">
      <c r="P50" s="73"/>
      <c r="Q50" s="51"/>
    </row>
    <row r="51" spans="16:17" x14ac:dyDescent="0.3">
      <c r="P51" s="73"/>
      <c r="Q51" s="51"/>
    </row>
    <row r="52" spans="16:17" x14ac:dyDescent="0.3">
      <c r="P52" s="73"/>
      <c r="Q52" s="51"/>
    </row>
    <row r="53" spans="16:17" x14ac:dyDescent="0.3">
      <c r="P53" s="73"/>
      <c r="Q53" s="51"/>
    </row>
    <row r="54" spans="16:17" x14ac:dyDescent="0.3">
      <c r="P54" s="73"/>
      <c r="Q54" s="51"/>
    </row>
    <row r="55" spans="16:17" x14ac:dyDescent="0.3">
      <c r="P55" s="73"/>
      <c r="Q55" s="51"/>
    </row>
    <row r="56" spans="16:17" x14ac:dyDescent="0.3">
      <c r="P56" s="73"/>
      <c r="Q56" s="51"/>
    </row>
  </sheetData>
  <sortState xmlns:xlrd2="http://schemas.microsoft.com/office/spreadsheetml/2017/richdata2" ref="P39:Q56">
    <sortCondition ref="P39:P56"/>
  </sortState>
  <mergeCells count="5">
    <mergeCell ref="A1:M1"/>
    <mergeCell ref="A2:M2"/>
    <mergeCell ref="A3:M3"/>
    <mergeCell ref="A44:M44"/>
    <mergeCell ref="A41:A43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workbookViewId="0">
      <selection sqref="A1:M1"/>
    </sheetView>
  </sheetViews>
  <sheetFormatPr defaultColWidth="9.109375" defaultRowHeight="14.4" x14ac:dyDescent="0.3"/>
  <cols>
    <col min="1" max="1" width="13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7" x14ac:dyDescent="0.3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7" x14ac:dyDescent="0.3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7" x14ac:dyDescent="0.3">
      <c r="A3" s="66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7" ht="45" customHeight="1" x14ac:dyDescent="0.3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75"/>
    </row>
    <row r="6" spans="1:17" x14ac:dyDescent="0.3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75"/>
      <c r="P6" s="11"/>
      <c r="Q6" s="42"/>
    </row>
    <row r="7" spans="1:17" x14ac:dyDescent="0.3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75"/>
      <c r="P7" s="11"/>
      <c r="Q7" s="51"/>
    </row>
    <row r="8" spans="1:17" x14ac:dyDescent="0.3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75"/>
      <c r="P8" s="11"/>
      <c r="Q8" s="51"/>
    </row>
    <row r="9" spans="1:17" x14ac:dyDescent="0.3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75"/>
      <c r="O9" s="1"/>
      <c r="P9" s="11"/>
      <c r="Q9" s="42"/>
    </row>
    <row r="10" spans="1:17" x14ac:dyDescent="0.3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75"/>
      <c r="P10" s="11"/>
      <c r="Q10" s="42"/>
    </row>
    <row r="11" spans="1:17" x14ac:dyDescent="0.3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75"/>
      <c r="P11" s="11"/>
      <c r="Q11" s="51"/>
    </row>
    <row r="12" spans="1:17" x14ac:dyDescent="0.3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75"/>
      <c r="P12" s="11"/>
      <c r="Q12" s="51"/>
    </row>
    <row r="13" spans="1:17" x14ac:dyDescent="0.3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75"/>
      <c r="P13" s="11"/>
      <c r="Q13" s="42"/>
    </row>
    <row r="14" spans="1:17" x14ac:dyDescent="0.3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75"/>
      <c r="P14" s="11"/>
      <c r="Q14" s="42"/>
    </row>
    <row r="15" spans="1:17" x14ac:dyDescent="0.3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75"/>
      <c r="P15" s="11"/>
      <c r="Q15" s="42"/>
    </row>
    <row r="16" spans="1:17" x14ac:dyDescent="0.3">
      <c r="A16" s="2"/>
      <c r="B16" s="2" t="s">
        <v>11</v>
      </c>
      <c r="C16" s="32">
        <v>7176</v>
      </c>
      <c r="D16" s="32">
        <v>701</v>
      </c>
      <c r="E16" s="32">
        <v>70</v>
      </c>
      <c r="F16" s="32">
        <v>1760</v>
      </c>
      <c r="G16" s="32">
        <v>888</v>
      </c>
      <c r="H16" s="32">
        <v>139</v>
      </c>
      <c r="I16" s="32">
        <v>73</v>
      </c>
      <c r="J16" s="32">
        <v>183</v>
      </c>
      <c r="K16" s="32">
        <v>1194</v>
      </c>
      <c r="L16" s="32">
        <v>98</v>
      </c>
      <c r="M16" s="32">
        <v>2070</v>
      </c>
      <c r="N16" s="75"/>
      <c r="P16" s="51"/>
      <c r="Q16" s="51"/>
    </row>
    <row r="17" spans="1:17" x14ac:dyDescent="0.3">
      <c r="A17" s="5">
        <v>2020</v>
      </c>
      <c r="B17" s="5" t="s">
        <v>0</v>
      </c>
      <c r="C17" s="1">
        <f t="shared" ref="C17:C40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75"/>
      <c r="P17" s="51"/>
      <c r="Q17" s="51"/>
    </row>
    <row r="18" spans="1:17" x14ac:dyDescent="0.3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75"/>
      <c r="P18" s="11"/>
      <c r="Q18" s="42"/>
    </row>
    <row r="19" spans="1:17" x14ac:dyDescent="0.3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75"/>
      <c r="P19" s="11"/>
      <c r="Q19" s="42"/>
    </row>
    <row r="20" spans="1:17" x14ac:dyDescent="0.3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75"/>
      <c r="P20" s="51"/>
      <c r="Q20" s="51"/>
    </row>
    <row r="21" spans="1:17" s="10" customFormat="1" x14ac:dyDescent="0.3">
      <c r="A21" s="11"/>
      <c r="B21" s="11" t="s">
        <v>4</v>
      </c>
      <c r="C21" s="1">
        <f t="shared" si="0"/>
        <v>12261</v>
      </c>
      <c r="D21" s="16">
        <v>613</v>
      </c>
      <c r="E21" s="17">
        <v>5166</v>
      </c>
      <c r="F21" s="17">
        <v>604</v>
      </c>
      <c r="G21" s="17">
        <v>1649</v>
      </c>
      <c r="H21" s="17">
        <v>5</v>
      </c>
      <c r="I21" s="17">
        <v>4</v>
      </c>
      <c r="J21" s="17">
        <v>212</v>
      </c>
      <c r="K21" s="17">
        <v>2697</v>
      </c>
      <c r="L21" s="17">
        <v>0</v>
      </c>
      <c r="M21" s="17">
        <v>1311</v>
      </c>
      <c r="N21" s="75"/>
      <c r="P21" s="51"/>
      <c r="Q21" s="51"/>
    </row>
    <row r="22" spans="1:17" s="9" customFormat="1" x14ac:dyDescent="0.3">
      <c r="A22" s="11"/>
      <c r="B22" s="11" t="s">
        <v>5</v>
      </c>
      <c r="C22" s="1">
        <f t="shared" si="0"/>
        <v>1030</v>
      </c>
      <c r="D22" s="21">
        <v>314</v>
      </c>
      <c r="E22" s="21">
        <v>134</v>
      </c>
      <c r="F22" s="21">
        <v>48</v>
      </c>
      <c r="G22" s="21">
        <v>250</v>
      </c>
      <c r="H22" s="21">
        <v>5</v>
      </c>
      <c r="I22" s="21">
        <v>5</v>
      </c>
      <c r="J22" s="21">
        <v>40</v>
      </c>
      <c r="K22" s="21">
        <v>172</v>
      </c>
      <c r="L22" s="21">
        <v>0</v>
      </c>
      <c r="M22" s="21">
        <v>62</v>
      </c>
      <c r="N22" s="75"/>
      <c r="P22" s="11"/>
      <c r="Q22" s="42"/>
    </row>
    <row r="23" spans="1:17" s="15" customFormat="1" x14ac:dyDescent="0.3">
      <c r="A23" s="11"/>
      <c r="B23" s="11" t="s">
        <v>33</v>
      </c>
      <c r="C23" s="1">
        <f t="shared" si="0"/>
        <v>2926</v>
      </c>
      <c r="D23" s="20">
        <v>151</v>
      </c>
      <c r="E23" s="20">
        <v>84</v>
      </c>
      <c r="F23" s="20">
        <v>572</v>
      </c>
      <c r="G23" s="20">
        <v>512</v>
      </c>
      <c r="H23" s="20">
        <v>238</v>
      </c>
      <c r="I23" s="20">
        <v>135</v>
      </c>
      <c r="J23" s="20">
        <v>289</v>
      </c>
      <c r="K23" s="20">
        <v>572</v>
      </c>
      <c r="L23" s="20">
        <v>8</v>
      </c>
      <c r="M23" s="20">
        <v>365</v>
      </c>
      <c r="N23" s="75"/>
      <c r="P23" s="11"/>
      <c r="Q23" s="42"/>
    </row>
    <row r="24" spans="1:17" s="22" customFormat="1" x14ac:dyDescent="0.3">
      <c r="A24" s="11"/>
      <c r="B24" s="11" t="s">
        <v>7</v>
      </c>
      <c r="C24" s="1">
        <f t="shared" si="0"/>
        <v>4327</v>
      </c>
      <c r="D24" s="20">
        <v>209</v>
      </c>
      <c r="E24" s="20">
        <v>257</v>
      </c>
      <c r="F24" s="20">
        <v>559</v>
      </c>
      <c r="G24" s="20">
        <v>309</v>
      </c>
      <c r="H24" s="20">
        <v>44</v>
      </c>
      <c r="I24" s="20">
        <v>266</v>
      </c>
      <c r="J24" s="20">
        <v>230</v>
      </c>
      <c r="K24" s="20">
        <v>1052</v>
      </c>
      <c r="L24" s="20">
        <v>63</v>
      </c>
      <c r="M24" s="20">
        <v>1338</v>
      </c>
      <c r="N24" s="75"/>
    </row>
    <row r="25" spans="1:17" s="23" customFormat="1" x14ac:dyDescent="0.3">
      <c r="A25" s="11"/>
      <c r="B25" s="18" t="s">
        <v>34</v>
      </c>
      <c r="C25" s="1">
        <f t="shared" si="0"/>
        <v>2523</v>
      </c>
      <c r="D25" s="21">
        <v>692</v>
      </c>
      <c r="E25" s="21">
        <v>80</v>
      </c>
      <c r="F25" s="21">
        <v>538</v>
      </c>
      <c r="G25" s="21">
        <v>231</v>
      </c>
      <c r="H25" s="21">
        <v>8</v>
      </c>
      <c r="I25" s="21">
        <v>12</v>
      </c>
      <c r="J25" s="21">
        <v>58</v>
      </c>
      <c r="K25" s="21">
        <v>443</v>
      </c>
      <c r="L25" s="21">
        <v>0</v>
      </c>
      <c r="M25" s="21">
        <v>461</v>
      </c>
      <c r="N25" s="75"/>
    </row>
    <row r="26" spans="1:17" s="25" customFormat="1" x14ac:dyDescent="0.3">
      <c r="A26" s="11"/>
      <c r="B26" s="18" t="s">
        <v>9</v>
      </c>
      <c r="C26" s="1">
        <f t="shared" si="0"/>
        <v>1994</v>
      </c>
      <c r="D26" s="20">
        <v>104</v>
      </c>
      <c r="E26" s="20">
        <v>60</v>
      </c>
      <c r="F26" s="20">
        <v>231</v>
      </c>
      <c r="G26" s="20">
        <v>92</v>
      </c>
      <c r="H26" s="20">
        <v>20</v>
      </c>
      <c r="I26" s="20">
        <v>761</v>
      </c>
      <c r="J26" s="20">
        <v>17</v>
      </c>
      <c r="K26" s="20">
        <v>209</v>
      </c>
      <c r="L26" s="20">
        <v>2</v>
      </c>
      <c r="M26" s="20">
        <v>498</v>
      </c>
      <c r="N26" s="75"/>
    </row>
    <row r="27" spans="1:17" s="28" customFormat="1" x14ac:dyDescent="0.3">
      <c r="A27" s="11"/>
      <c r="B27" s="11" t="s">
        <v>36</v>
      </c>
      <c r="C27" s="1">
        <f t="shared" si="0"/>
        <v>2106</v>
      </c>
      <c r="D27" s="21">
        <v>263</v>
      </c>
      <c r="E27" s="21">
        <v>57</v>
      </c>
      <c r="F27" s="21">
        <v>157</v>
      </c>
      <c r="G27" s="21">
        <v>874</v>
      </c>
      <c r="H27" s="21">
        <v>13</v>
      </c>
      <c r="I27" s="21">
        <v>18</v>
      </c>
      <c r="J27" s="21">
        <v>78</v>
      </c>
      <c r="K27" s="21">
        <v>454</v>
      </c>
      <c r="L27" s="21">
        <v>20</v>
      </c>
      <c r="M27" s="21">
        <v>172</v>
      </c>
      <c r="N27" s="75"/>
    </row>
    <row r="28" spans="1:17" s="24" customFormat="1" x14ac:dyDescent="0.3">
      <c r="A28" s="11"/>
      <c r="B28" s="11" t="s">
        <v>37</v>
      </c>
      <c r="C28" s="1">
        <f t="shared" si="0"/>
        <v>4253</v>
      </c>
      <c r="D28" s="21">
        <v>377</v>
      </c>
      <c r="E28" s="21">
        <v>152</v>
      </c>
      <c r="F28" s="21">
        <v>694</v>
      </c>
      <c r="G28" s="21">
        <v>991</v>
      </c>
      <c r="H28" s="21">
        <v>36</v>
      </c>
      <c r="I28" s="21">
        <v>56</v>
      </c>
      <c r="J28" s="21">
        <v>129</v>
      </c>
      <c r="K28" s="21">
        <v>635</v>
      </c>
      <c r="L28" s="21">
        <v>136</v>
      </c>
      <c r="M28" s="20">
        <v>1047</v>
      </c>
      <c r="N28" s="75"/>
    </row>
    <row r="29" spans="1:17" s="31" customFormat="1" x14ac:dyDescent="0.3">
      <c r="A29" s="11">
        <v>2021</v>
      </c>
      <c r="B29" s="11" t="s">
        <v>0</v>
      </c>
      <c r="C29" s="1">
        <f t="shared" si="0"/>
        <v>4155</v>
      </c>
      <c r="D29" s="20">
        <v>205</v>
      </c>
      <c r="E29" s="20">
        <v>277</v>
      </c>
      <c r="F29" s="20">
        <v>1395</v>
      </c>
      <c r="G29" s="20">
        <v>170</v>
      </c>
      <c r="H29" s="20">
        <v>21</v>
      </c>
      <c r="I29" s="20">
        <v>7</v>
      </c>
      <c r="J29" s="20">
        <v>99</v>
      </c>
      <c r="K29" s="20">
        <v>677</v>
      </c>
      <c r="L29" s="20">
        <v>99</v>
      </c>
      <c r="M29" s="20">
        <v>1205</v>
      </c>
      <c r="N29" s="75"/>
    </row>
    <row r="30" spans="1:17" s="33" customFormat="1" x14ac:dyDescent="0.3">
      <c r="A30" s="11"/>
      <c r="B30" s="11" t="s">
        <v>38</v>
      </c>
      <c r="C30" s="1">
        <f t="shared" si="0"/>
        <v>20201</v>
      </c>
      <c r="D30" s="20">
        <v>1478</v>
      </c>
      <c r="E30" s="20">
        <v>443</v>
      </c>
      <c r="F30" s="20">
        <v>6568</v>
      </c>
      <c r="G30" s="20">
        <v>2002</v>
      </c>
      <c r="H30" s="20">
        <v>98</v>
      </c>
      <c r="I30" s="20">
        <v>4</v>
      </c>
      <c r="J30" s="20">
        <v>426</v>
      </c>
      <c r="K30" s="20">
        <v>3840</v>
      </c>
      <c r="L30" s="20">
        <v>349</v>
      </c>
      <c r="M30" s="20">
        <v>4993</v>
      </c>
      <c r="N30" s="75"/>
    </row>
    <row r="31" spans="1:17" s="34" customFormat="1" x14ac:dyDescent="0.3">
      <c r="A31" s="11"/>
      <c r="B31" s="11" t="s">
        <v>2</v>
      </c>
      <c r="C31" s="1">
        <f t="shared" si="0"/>
        <v>5904</v>
      </c>
      <c r="D31" s="20">
        <v>341</v>
      </c>
      <c r="E31" s="20">
        <v>87</v>
      </c>
      <c r="F31" s="20">
        <v>830</v>
      </c>
      <c r="G31" s="20">
        <v>169</v>
      </c>
      <c r="H31" s="20">
        <v>325</v>
      </c>
      <c r="I31" s="20">
        <v>7</v>
      </c>
      <c r="J31" s="20">
        <v>71</v>
      </c>
      <c r="K31" s="20">
        <v>1782</v>
      </c>
      <c r="L31" s="20">
        <v>56</v>
      </c>
      <c r="M31" s="20">
        <v>2236</v>
      </c>
      <c r="N31" s="75"/>
    </row>
    <row r="32" spans="1:17" s="39" customFormat="1" x14ac:dyDescent="0.3">
      <c r="A32" s="11"/>
      <c r="B32" s="11" t="s">
        <v>17</v>
      </c>
      <c r="C32" s="1">
        <f t="shared" si="0"/>
        <v>2561</v>
      </c>
      <c r="D32" s="21">
        <v>232</v>
      </c>
      <c r="E32" s="21">
        <v>146</v>
      </c>
      <c r="F32" s="21">
        <v>645</v>
      </c>
      <c r="G32" s="21">
        <v>361</v>
      </c>
      <c r="H32" s="21">
        <v>93</v>
      </c>
      <c r="I32" s="21">
        <v>4</v>
      </c>
      <c r="J32" s="21">
        <v>120</v>
      </c>
      <c r="K32" s="21">
        <v>491</v>
      </c>
      <c r="L32" s="21">
        <v>232</v>
      </c>
      <c r="M32" s="21">
        <v>237</v>
      </c>
      <c r="N32" s="75"/>
    </row>
    <row r="33" spans="1:15" s="41" customFormat="1" x14ac:dyDescent="0.3">
      <c r="A33" s="11"/>
      <c r="B33" s="11" t="s">
        <v>4</v>
      </c>
      <c r="C33" s="8">
        <f t="shared" si="0"/>
        <v>2350</v>
      </c>
      <c r="D33" s="20">
        <v>122</v>
      </c>
      <c r="E33" s="20">
        <v>23</v>
      </c>
      <c r="F33" s="20">
        <v>1599</v>
      </c>
      <c r="G33" s="20">
        <v>24</v>
      </c>
      <c r="H33" s="20">
        <v>12</v>
      </c>
      <c r="I33" s="20">
        <v>2</v>
      </c>
      <c r="J33" s="20">
        <v>43</v>
      </c>
      <c r="K33" s="20">
        <v>257</v>
      </c>
      <c r="L33" s="20">
        <v>20</v>
      </c>
      <c r="M33" s="20">
        <v>248</v>
      </c>
      <c r="N33" s="75"/>
    </row>
    <row r="34" spans="1:15" s="11" customFormat="1" x14ac:dyDescent="0.3">
      <c r="B34" s="11" t="s">
        <v>5</v>
      </c>
      <c r="C34" s="8">
        <f t="shared" si="0"/>
        <v>9196</v>
      </c>
      <c r="D34" s="20">
        <v>478</v>
      </c>
      <c r="E34" s="20">
        <v>278</v>
      </c>
      <c r="F34" s="20">
        <v>3707</v>
      </c>
      <c r="G34" s="20">
        <v>154</v>
      </c>
      <c r="H34" s="20">
        <v>201</v>
      </c>
      <c r="I34" s="20">
        <v>2</v>
      </c>
      <c r="J34" s="20">
        <v>113</v>
      </c>
      <c r="K34" s="20">
        <v>3250</v>
      </c>
      <c r="L34" s="20">
        <v>105</v>
      </c>
      <c r="M34" s="20">
        <v>908</v>
      </c>
      <c r="N34" s="75"/>
    </row>
    <row r="35" spans="1:15" s="46" customFormat="1" x14ac:dyDescent="0.3">
      <c r="B35" s="11" t="s">
        <v>33</v>
      </c>
      <c r="C35" s="8">
        <f t="shared" si="0"/>
        <v>10195</v>
      </c>
      <c r="D35" s="20">
        <v>273</v>
      </c>
      <c r="E35" s="20">
        <v>820</v>
      </c>
      <c r="F35" s="20">
        <v>2755</v>
      </c>
      <c r="G35" s="20">
        <v>406</v>
      </c>
      <c r="H35" s="20">
        <v>463</v>
      </c>
      <c r="I35" s="20">
        <v>13</v>
      </c>
      <c r="J35" s="20">
        <v>516</v>
      </c>
      <c r="K35" s="20">
        <v>1725</v>
      </c>
      <c r="L35" s="20">
        <v>333</v>
      </c>
      <c r="M35" s="20">
        <v>2891</v>
      </c>
      <c r="N35" s="75"/>
    </row>
    <row r="36" spans="1:15" s="47" customFormat="1" x14ac:dyDescent="0.3">
      <c r="B36" s="11" t="s">
        <v>7</v>
      </c>
      <c r="C36" s="8">
        <f t="shared" si="0"/>
        <v>18734</v>
      </c>
      <c r="D36" s="20">
        <v>334</v>
      </c>
      <c r="E36" s="20">
        <v>570</v>
      </c>
      <c r="F36" s="20">
        <v>6529</v>
      </c>
      <c r="G36" s="20">
        <v>360</v>
      </c>
      <c r="H36" s="20">
        <v>322</v>
      </c>
      <c r="I36" s="20">
        <v>53</v>
      </c>
      <c r="J36" s="20">
        <v>425</v>
      </c>
      <c r="K36" s="20">
        <v>3595</v>
      </c>
      <c r="L36" s="20">
        <v>2923</v>
      </c>
      <c r="M36" s="20">
        <v>3623</v>
      </c>
      <c r="N36" s="75"/>
    </row>
    <row r="37" spans="1:15" s="11" customFormat="1" x14ac:dyDescent="0.3">
      <c r="B37" s="18" t="s">
        <v>34</v>
      </c>
      <c r="C37" s="8">
        <f t="shared" si="0"/>
        <v>7776</v>
      </c>
      <c r="D37" s="20">
        <v>187</v>
      </c>
      <c r="E37" s="20">
        <v>50</v>
      </c>
      <c r="F37" s="20">
        <v>1535</v>
      </c>
      <c r="G37" s="20">
        <v>537</v>
      </c>
      <c r="H37" s="20">
        <v>79</v>
      </c>
      <c r="I37" s="20">
        <v>36</v>
      </c>
      <c r="J37" s="20">
        <v>487</v>
      </c>
      <c r="K37" s="20">
        <v>2326</v>
      </c>
      <c r="L37" s="20">
        <v>316</v>
      </c>
      <c r="M37" s="20">
        <v>2223</v>
      </c>
      <c r="N37" s="75"/>
    </row>
    <row r="38" spans="1:15" s="11" customFormat="1" x14ac:dyDescent="0.3">
      <c r="B38" s="18" t="s">
        <v>9</v>
      </c>
      <c r="C38" s="8">
        <f t="shared" si="0"/>
        <v>12614</v>
      </c>
      <c r="D38" s="20">
        <v>434</v>
      </c>
      <c r="E38" s="20">
        <v>333</v>
      </c>
      <c r="F38" s="20">
        <v>4479</v>
      </c>
      <c r="G38" s="20">
        <v>649</v>
      </c>
      <c r="H38" s="20">
        <v>79</v>
      </c>
      <c r="I38" s="20">
        <v>9</v>
      </c>
      <c r="J38" s="20">
        <v>54</v>
      </c>
      <c r="K38" s="20">
        <v>3972</v>
      </c>
      <c r="L38" s="20">
        <v>249</v>
      </c>
      <c r="M38" s="20">
        <v>2356</v>
      </c>
      <c r="N38" s="75"/>
    </row>
    <row r="39" spans="1:15" s="11" customFormat="1" x14ac:dyDescent="0.3">
      <c r="B39" s="18" t="s">
        <v>36</v>
      </c>
      <c r="C39" s="8">
        <f t="shared" si="0"/>
        <v>3559</v>
      </c>
      <c r="D39" s="20">
        <v>343</v>
      </c>
      <c r="E39" s="20">
        <v>153</v>
      </c>
      <c r="F39" s="20">
        <v>1647</v>
      </c>
      <c r="G39" s="20">
        <v>46</v>
      </c>
      <c r="H39" s="20">
        <v>24</v>
      </c>
      <c r="I39" s="20">
        <v>4</v>
      </c>
      <c r="J39" s="20">
        <v>27</v>
      </c>
      <c r="K39" s="20">
        <v>490</v>
      </c>
      <c r="L39" s="20">
        <v>108</v>
      </c>
      <c r="M39" s="20">
        <v>717</v>
      </c>
      <c r="N39" s="75"/>
      <c r="O39" s="75"/>
    </row>
    <row r="40" spans="1:15" s="11" customFormat="1" x14ac:dyDescent="0.3">
      <c r="B40" s="18" t="s">
        <v>37</v>
      </c>
      <c r="C40" s="71">
        <f t="shared" si="0"/>
        <v>13773</v>
      </c>
      <c r="D40" s="8">
        <v>1583</v>
      </c>
      <c r="E40" s="20">
        <v>649</v>
      </c>
      <c r="F40" s="20">
        <v>1763</v>
      </c>
      <c r="G40" s="20">
        <v>2988</v>
      </c>
      <c r="H40" s="20">
        <v>212</v>
      </c>
      <c r="I40" s="20">
        <v>123</v>
      </c>
      <c r="J40" s="20">
        <v>918</v>
      </c>
      <c r="K40" s="20">
        <v>1100</v>
      </c>
      <c r="L40" s="20">
        <v>871</v>
      </c>
      <c r="M40" s="20">
        <v>3566</v>
      </c>
      <c r="N40" s="75"/>
      <c r="O40" s="75"/>
    </row>
    <row r="41" spans="1:15" ht="15" customHeight="1" x14ac:dyDescent="0.3">
      <c r="A41" s="70" t="s">
        <v>43</v>
      </c>
      <c r="B41" s="62" t="s">
        <v>44</v>
      </c>
      <c r="C41" s="63">
        <f>'Scheduled Domestic Flights'!C40</f>
        <v>580238</v>
      </c>
      <c r="D41" s="63">
        <f>'Scheduled Domestic Flights'!D40</f>
        <v>29044</v>
      </c>
      <c r="E41" s="63">
        <f>'Scheduled Domestic Flights'!E40</f>
        <v>10339</v>
      </c>
      <c r="F41" s="63">
        <f>'Scheduled Domestic Flights'!F40</f>
        <v>155624</v>
      </c>
      <c r="G41" s="63">
        <f>'Scheduled Domestic Flights'!G40</f>
        <v>118199</v>
      </c>
      <c r="H41" s="63">
        <f>'Scheduled Domestic Flights'!H40</f>
        <v>13160</v>
      </c>
      <c r="I41" s="63">
        <f>'Scheduled Domestic Flights'!I40</f>
        <v>6206</v>
      </c>
      <c r="J41" s="63">
        <f>'Scheduled Domestic Flights'!J40</f>
        <v>21181</v>
      </c>
      <c r="K41" s="63">
        <f>'Scheduled Domestic Flights'!K40</f>
        <v>97339</v>
      </c>
      <c r="L41" s="63">
        <f>'Scheduled Domestic Flights'!L40</f>
        <v>17985</v>
      </c>
      <c r="M41" s="63">
        <f>'Scheduled Domestic Flights'!M40</f>
        <v>111161</v>
      </c>
    </row>
    <row r="42" spans="1:15" ht="15" customHeight="1" x14ac:dyDescent="0.3">
      <c r="A42" s="67"/>
      <c r="B42" s="7" t="s">
        <v>24</v>
      </c>
      <c r="C42" s="38">
        <f>C40/C41</f>
        <v>2.3736811446337536E-2</v>
      </c>
      <c r="D42" s="38">
        <f t="shared" ref="D42:M42" si="1">D40/D41</f>
        <v>5.450351191295965E-2</v>
      </c>
      <c r="E42" s="38">
        <f t="shared" si="1"/>
        <v>6.2772028242576647E-2</v>
      </c>
      <c r="F42" s="38">
        <f t="shared" si="1"/>
        <v>1.1328586850357271E-2</v>
      </c>
      <c r="G42" s="38">
        <f t="shared" si="1"/>
        <v>2.5279401686985507E-2</v>
      </c>
      <c r="H42" s="38">
        <f t="shared" si="1"/>
        <v>1.6109422492401215E-2</v>
      </c>
      <c r="I42" s="38">
        <f t="shared" si="1"/>
        <v>1.9819529487592653E-2</v>
      </c>
      <c r="J42" s="38">
        <f t="shared" si="1"/>
        <v>4.3340729899438178E-2</v>
      </c>
      <c r="K42" s="38">
        <f t="shared" si="1"/>
        <v>1.1300711944852526E-2</v>
      </c>
      <c r="L42" s="38">
        <f t="shared" si="1"/>
        <v>4.8429246594384211E-2</v>
      </c>
      <c r="M42" s="38">
        <f t="shared" si="1"/>
        <v>3.2079596261278688E-2</v>
      </c>
    </row>
    <row r="43" spans="1:15" x14ac:dyDescent="0.3">
      <c r="A43" s="68"/>
      <c r="B43" s="6" t="s">
        <v>26</v>
      </c>
      <c r="C43" s="40">
        <f>C41-C40</f>
        <v>566465</v>
      </c>
      <c r="D43" s="40">
        <f t="shared" ref="D43:M43" si="2">D41-D40</f>
        <v>27461</v>
      </c>
      <c r="E43" s="40">
        <f t="shared" si="2"/>
        <v>9690</v>
      </c>
      <c r="F43" s="40">
        <f t="shared" si="2"/>
        <v>153861</v>
      </c>
      <c r="G43" s="40">
        <f t="shared" si="2"/>
        <v>115211</v>
      </c>
      <c r="H43" s="40">
        <f t="shared" si="2"/>
        <v>12948</v>
      </c>
      <c r="I43" s="40">
        <f t="shared" si="2"/>
        <v>6083</v>
      </c>
      <c r="J43" s="40">
        <f t="shared" si="2"/>
        <v>20263</v>
      </c>
      <c r="K43" s="40">
        <f t="shared" si="2"/>
        <v>96239</v>
      </c>
      <c r="L43" s="40">
        <f t="shared" si="2"/>
        <v>17114</v>
      </c>
      <c r="M43" s="40">
        <f t="shared" si="2"/>
        <v>107595</v>
      </c>
    </row>
    <row r="44" spans="1:15" ht="45" customHeight="1" x14ac:dyDescent="0.3">
      <c r="A44" s="69" t="s">
        <v>25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6" spans="1:15" x14ac:dyDescent="0.3">
      <c r="B46" s="72"/>
      <c r="C46" s="42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3">
      <c r="B47" s="72"/>
      <c r="C47" s="42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B48" s="72"/>
      <c r="C48" s="42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3">
      <c r="B49" s="72"/>
      <c r="C49" s="42"/>
    </row>
    <row r="50" spans="2:13" x14ac:dyDescent="0.3">
      <c r="B50" s="72"/>
      <c r="C50" s="42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2:13" x14ac:dyDescent="0.3">
      <c r="B51" s="72"/>
      <c r="C51" s="42"/>
    </row>
    <row r="52" spans="2:13" x14ac:dyDescent="0.3">
      <c r="B52" s="72"/>
      <c r="C52" s="42"/>
    </row>
    <row r="53" spans="2:13" x14ac:dyDescent="0.3">
      <c r="B53" s="72"/>
      <c r="C53" s="42"/>
    </row>
    <row r="54" spans="2:13" x14ac:dyDescent="0.3">
      <c r="B54" s="72"/>
      <c r="C54" s="42"/>
    </row>
    <row r="55" spans="2:13" x14ac:dyDescent="0.3">
      <c r="B55" s="72"/>
      <c r="C55" s="42"/>
    </row>
    <row r="56" spans="2:13" x14ac:dyDescent="0.3">
      <c r="B56" s="73"/>
      <c r="C56" s="51"/>
    </row>
  </sheetData>
  <mergeCells count="5">
    <mergeCell ref="A1:M1"/>
    <mergeCell ref="A2:M2"/>
    <mergeCell ref="A3:M3"/>
    <mergeCell ref="A44:M44"/>
    <mergeCell ref="A41:A43"/>
  </mergeCells>
  <pageMargins left="0.7" right="0.7" top="0.75" bottom="0.75" header="0.3" footer="0.3"/>
  <pageSetup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Solomon, Todd (OST)</cp:lastModifiedBy>
  <dcterms:created xsi:type="dcterms:W3CDTF">2020-05-28T16:42:26Z</dcterms:created>
  <dcterms:modified xsi:type="dcterms:W3CDTF">2022-02-17T22:02:41Z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