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M:\External Affairs\Press\Scheduled releases\Airline Finances Releases\Releases 2022\1Q 2022\"/>
    </mc:Choice>
  </mc:AlternateContent>
  <xr:revisionPtr revIDLastSave="0" documentId="13_ncr:1_{A64F1BAA-56F1-4777-B415-42EF47C73958}" xr6:coauthVersionLast="47" xr6:coauthVersionMax="47" xr10:uidLastSave="{00000000-0000-0000-0000-000000000000}"/>
  <bookViews>
    <workbookView xWindow="-110" yWindow="-110" windowWidth="19420" windowHeight="10420" tabRatio="864" xr2:uid="{00000000-000D-0000-FFFF-FFFF00000000}"/>
  </bookViews>
  <sheets>
    <sheet name="Table 1" sheetId="27" r:id="rId1"/>
    <sheet name="Table 2" sheetId="28" r:id="rId2"/>
    <sheet name="Table 3" sheetId="29" r:id="rId3"/>
    <sheet name="Table 4" sheetId="30" r:id="rId4"/>
    <sheet name="Table 5" sheetId="31" r:id="rId5"/>
    <sheet name="Table 6" sheetId="32" r:id="rId6"/>
  </sheets>
  <definedNames>
    <definedName name="_xlnm.Print_Area" localSheetId="0">'Table 1'!$A$1:$H$15</definedName>
    <definedName name="_xlnm.Print_Area" localSheetId="1">'Table 2'!$A$1:$H$15</definedName>
    <definedName name="_xlnm.Print_Area" localSheetId="2">'Table 3'!$A$1:$H$15</definedName>
    <definedName name="_xlnm.Print_Area" localSheetId="3">'Table 4'!$A$1:$F$39</definedName>
    <definedName name="_xlnm.Print_Area" localSheetId="4">'Table 5'!$A$1:$F$39</definedName>
    <definedName name="_xlnm.Print_Area" localSheetId="5">'Table 6'!$A$1:$F$39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29" l="1"/>
  <c r="G12" i="29"/>
  <c r="G11" i="29"/>
  <c r="G10" i="29"/>
  <c r="G9" i="29"/>
  <c r="G8" i="29"/>
  <c r="G7" i="29"/>
  <c r="G6" i="29"/>
  <c r="G5" i="29"/>
  <c r="G13" i="27"/>
  <c r="G12" i="27"/>
  <c r="G11" i="27"/>
  <c r="G10" i="27"/>
  <c r="G9" i="27"/>
  <c r="G8" i="27"/>
  <c r="G7" i="27"/>
  <c r="G6" i="27"/>
  <c r="G5" i="27"/>
  <c r="G13" i="28"/>
  <c r="G12" i="28"/>
  <c r="G11" i="28"/>
  <c r="G10" i="28"/>
  <c r="G9" i="28"/>
  <c r="G8" i="28"/>
  <c r="G7" i="28"/>
  <c r="G6" i="28"/>
  <c r="G5" i="28"/>
  <c r="B12" i="31"/>
  <c r="C22" i="32" l="1"/>
  <c r="B22" i="32"/>
  <c r="C12" i="32"/>
  <c r="B12" i="32"/>
  <c r="C22" i="31"/>
  <c r="B22" i="31"/>
  <c r="B24" i="31" s="1"/>
  <c r="B27" i="31" s="1"/>
  <c r="B30" i="31" s="1"/>
  <c r="C12" i="31"/>
  <c r="C22" i="30"/>
  <c r="B22" i="30"/>
  <c r="C12" i="30"/>
  <c r="B12" i="30"/>
  <c r="B24" i="32" l="1"/>
  <c r="B27" i="32" s="1"/>
  <c r="B30" i="32" s="1"/>
  <c r="C24" i="30"/>
  <c r="C27" i="30" s="1"/>
  <c r="C30" i="30" s="1"/>
  <c r="B24" i="30"/>
  <c r="B27" i="30" s="1"/>
  <c r="B30" i="30" s="1"/>
  <c r="C24" i="32"/>
  <c r="C27" i="32" s="1"/>
  <c r="C30" i="32" s="1"/>
  <c r="C24" i="31"/>
  <c r="C27" i="31" s="1"/>
  <c r="C30" i="31" s="1"/>
  <c r="C25" i="30" l="1"/>
  <c r="B25" i="30"/>
  <c r="C31" i="30"/>
  <c r="B31" i="30"/>
  <c r="C31" i="31"/>
  <c r="B31" i="31"/>
  <c r="C25" i="31"/>
  <c r="B25" i="31"/>
  <c r="C31" i="32"/>
  <c r="B31" i="32"/>
  <c r="C25" i="32"/>
  <c r="B25" i="32"/>
  <c r="E30" i="32" l="1"/>
  <c r="D30" i="32"/>
  <c r="D29" i="32"/>
  <c r="E28" i="32"/>
  <c r="D28" i="32"/>
  <c r="E27" i="32"/>
  <c r="D27" i="32"/>
  <c r="E26" i="32"/>
  <c r="D26" i="32"/>
  <c r="E24" i="32"/>
  <c r="D24" i="32"/>
  <c r="E30" i="31"/>
  <c r="D30" i="31"/>
  <c r="D29" i="31"/>
  <c r="E28" i="31"/>
  <c r="D28" i="31"/>
  <c r="E27" i="31"/>
  <c r="D27" i="31"/>
  <c r="E26" i="31"/>
  <c r="D26" i="31"/>
  <c r="E24" i="31"/>
  <c r="D24" i="31"/>
  <c r="E30" i="30"/>
  <c r="D30" i="30"/>
  <c r="D29" i="30"/>
  <c r="E28" i="30"/>
  <c r="D28" i="30"/>
  <c r="E27" i="30"/>
  <c r="D27" i="30"/>
  <c r="E26" i="30"/>
  <c r="D26" i="30"/>
  <c r="E24" i="30"/>
  <c r="D24" i="30"/>
  <c r="E21" i="30" l="1"/>
  <c r="D21" i="30"/>
  <c r="E20" i="30"/>
  <c r="D20" i="30"/>
  <c r="E19" i="30"/>
  <c r="D19" i="30"/>
  <c r="E18" i="30"/>
  <c r="D18" i="30"/>
  <c r="E17" i="30"/>
  <c r="D17" i="30"/>
  <c r="E16" i="30"/>
  <c r="D16" i="30"/>
  <c r="E15" i="30"/>
  <c r="D15" i="30"/>
  <c r="E14" i="30"/>
  <c r="D14" i="30"/>
  <c r="E11" i="30"/>
  <c r="D11" i="30"/>
  <c r="E10" i="30"/>
  <c r="D10" i="30"/>
  <c r="E9" i="30"/>
  <c r="D9" i="30"/>
  <c r="E8" i="30"/>
  <c r="D8" i="30"/>
  <c r="E7" i="30"/>
  <c r="D7" i="30"/>
  <c r="E6" i="30"/>
  <c r="D6" i="30"/>
  <c r="F21" i="31"/>
  <c r="E21" i="31"/>
  <c r="D21" i="31"/>
  <c r="E20" i="31"/>
  <c r="D20" i="31"/>
  <c r="E19" i="31"/>
  <c r="D19" i="31"/>
  <c r="E18" i="31"/>
  <c r="D18" i="31"/>
  <c r="E17" i="31"/>
  <c r="D17" i="31"/>
  <c r="E16" i="31"/>
  <c r="D16" i="31"/>
  <c r="E15" i="31"/>
  <c r="D15" i="31"/>
  <c r="E14" i="31"/>
  <c r="D14" i="31"/>
  <c r="E11" i="31"/>
  <c r="D11" i="31"/>
  <c r="E10" i="31"/>
  <c r="D10" i="31"/>
  <c r="E9" i="31"/>
  <c r="D9" i="31"/>
  <c r="E8" i="31"/>
  <c r="D8" i="31"/>
  <c r="E7" i="31"/>
  <c r="D7" i="31"/>
  <c r="E6" i="31"/>
  <c r="D6" i="31"/>
  <c r="F15" i="31" l="1"/>
  <c r="F17" i="31"/>
  <c r="F8" i="31"/>
  <c r="F11" i="31"/>
  <c r="D31" i="31"/>
  <c r="F6" i="31"/>
  <c r="F9" i="31"/>
  <c r="F7" i="31"/>
  <c r="F10" i="31"/>
  <c r="F7" i="30"/>
  <c r="F11" i="30"/>
  <c r="E22" i="30"/>
  <c r="D31" i="30"/>
  <c r="F20" i="30"/>
  <c r="F21" i="30"/>
  <c r="F19" i="30"/>
  <c r="F14" i="30"/>
  <c r="F17" i="30"/>
  <c r="D22" i="31"/>
  <c r="F15" i="30"/>
  <c r="F19" i="31"/>
  <c r="F18" i="30"/>
  <c r="F9" i="30"/>
  <c r="F16" i="30"/>
  <c r="D22" i="30"/>
  <c r="E12" i="30"/>
  <c r="D25" i="30"/>
  <c r="F6" i="30"/>
  <c r="F8" i="30"/>
  <c r="F10" i="30"/>
  <c r="D12" i="30"/>
  <c r="D12" i="31"/>
  <c r="E22" i="31"/>
  <c r="D25" i="31"/>
  <c r="E12" i="31"/>
  <c r="F14" i="31"/>
  <c r="F16" i="31"/>
  <c r="F18" i="31"/>
  <c r="F20" i="31"/>
  <c r="F22" i="31" l="1"/>
  <c r="F12" i="31"/>
  <c r="F22" i="30"/>
  <c r="F12" i="30"/>
  <c r="F21" i="32" l="1"/>
  <c r="E21" i="32"/>
  <c r="D21" i="32"/>
  <c r="F20" i="32"/>
  <c r="E20" i="32"/>
  <c r="D20" i="32"/>
  <c r="E19" i="32"/>
  <c r="D19" i="32"/>
  <c r="E18" i="32"/>
  <c r="D18" i="32"/>
  <c r="E17" i="32"/>
  <c r="D17" i="32"/>
  <c r="E16" i="32"/>
  <c r="D16" i="32"/>
  <c r="F15" i="32"/>
  <c r="E15" i="32"/>
  <c r="D15" i="32"/>
  <c r="E14" i="32"/>
  <c r="D14" i="32"/>
  <c r="F6" i="32"/>
  <c r="E11" i="32"/>
  <c r="D11" i="32"/>
  <c r="E10" i="32"/>
  <c r="D10" i="32"/>
  <c r="E9" i="32"/>
  <c r="D9" i="32"/>
  <c r="E8" i="32"/>
  <c r="D8" i="32"/>
  <c r="E7" i="32"/>
  <c r="D7" i="32"/>
  <c r="E6" i="32"/>
  <c r="D6" i="32"/>
  <c r="F18" i="32" l="1"/>
  <c r="F14" i="32"/>
  <c r="F16" i="32"/>
  <c r="F19" i="32"/>
  <c r="E22" i="32"/>
  <c r="F9" i="32"/>
  <c r="F10" i="32"/>
  <c r="F8" i="32"/>
  <c r="F11" i="32"/>
  <c r="D22" i="32"/>
  <c r="D31" i="32"/>
  <c r="D12" i="32"/>
  <c r="F7" i="32"/>
  <c r="E12" i="32"/>
  <c r="F17" i="32"/>
  <c r="F22" i="32" l="1"/>
  <c r="F12" i="32"/>
  <c r="D25" i="32"/>
</calcChain>
</file>

<file path=xl/sharedStrings.xml><?xml version="1.0" encoding="utf-8"?>
<sst xmlns="http://schemas.openxmlformats.org/spreadsheetml/2006/main" count="221" uniqueCount="68">
  <si>
    <t>Net Income</t>
  </si>
  <si>
    <t>Operating Profit/Loss</t>
  </si>
  <si>
    <t>Operating Revenue</t>
  </si>
  <si>
    <t>Operating Expenses</t>
  </si>
  <si>
    <t>Source: Bureau of Transportation Statistics, Form 41; Schedules P1.2 and P6</t>
  </si>
  <si>
    <t>Operating Revenue*</t>
  </si>
  <si>
    <t xml:space="preserve">     Fares</t>
  </si>
  <si>
    <t xml:space="preserve">     Baggage Fees</t>
  </si>
  <si>
    <t xml:space="preserve">     Reservation Change Fees</t>
  </si>
  <si>
    <t xml:space="preserve">     Fuel </t>
  </si>
  <si>
    <t xml:space="preserve">     Labor</t>
  </si>
  <si>
    <t>Change</t>
  </si>
  <si>
    <t>Cargo</t>
  </si>
  <si>
    <t>Baggage</t>
  </si>
  <si>
    <t>Reservation Changes</t>
  </si>
  <si>
    <t>Operating Expense</t>
  </si>
  <si>
    <t>Fuel</t>
  </si>
  <si>
    <t>Labor</t>
  </si>
  <si>
    <t>Rentals</t>
  </si>
  <si>
    <t>Depreciation &amp; Amortization</t>
  </si>
  <si>
    <t>Landing Fees</t>
  </si>
  <si>
    <t>Maintenance Materials</t>
  </si>
  <si>
    <t>Total Operating Expense</t>
  </si>
  <si>
    <t>Operating Profit</t>
  </si>
  <si>
    <t>Pre-Tax Income</t>
  </si>
  <si>
    <t>Profits or Losses</t>
  </si>
  <si>
    <t>Transport-Related*</t>
  </si>
  <si>
    <t>Other**</t>
  </si>
  <si>
    <t xml:space="preserve">* Transport-Related is revenue/expenses from services which grow from and are incidental to the air transportation services performed by the air carrier. Examples are in-flight onboard sales (food, liquor, pillows, etc), code share revenues, revenues and expenses from associated businesses (aircraft maintenance, fuel sales, restaurants, vending machines, etc).  </t>
  </si>
  <si>
    <t>(millions of dollars)</t>
  </si>
  <si>
    <t>** Other revenue includes miscellaneous operating revenue (including pet transportation, sale of frequent flyer award miles to airline business partners and standby passenger fees) and public service revenues subsidy.</t>
  </si>
  <si>
    <t>N/A</t>
  </si>
  <si>
    <t>Passenger Fares (scheduled/charter)</t>
  </si>
  <si>
    <t>Income Tax Benefit/(Expense)</t>
  </si>
  <si>
    <t>Other Income/(Expense)</t>
  </si>
  <si>
    <t>Domestic Operations</t>
  </si>
  <si>
    <t>International Operations</t>
  </si>
  <si>
    <r>
      <t>Total Operating Revenue</t>
    </r>
    <r>
      <rPr>
        <sz val="10"/>
        <color theme="1"/>
        <rFont val="Arial"/>
        <family val="2"/>
      </rPr>
      <t>***</t>
    </r>
  </si>
  <si>
    <t>Other****</t>
  </si>
  <si>
    <t>Operating Margin# (%)</t>
  </si>
  <si>
    <t>Nonoperating Income/(Expense)##</t>
  </si>
  <si>
    <t>Net Margin### (%)</t>
  </si>
  <si>
    <t xml:space="preserve">**** Other expense includes purchase of materials such as passenger food and other materials; and purchase of services such as advertising, communication, insurance, outside flight equipment maintenance, traffic commissions and other services. </t>
  </si>
  <si>
    <t># Operating margin is the operating profit or loss as a percentage of operating revenue</t>
  </si>
  <si>
    <t>## Nonoperating Income and Expense includes interest on long-term debt and capital leases, other interest expense, foreign exchange gains and losses, capital gains and losses and other income and expenses.</t>
  </si>
  <si>
    <t>### Net margin is the net income or loss as a percentage of operating revenue.</t>
  </si>
  <si>
    <t>* Passenger airline operating revenue includes four other categories.  1) Transport-related is revenue from services which grow from and are incidental to the air transportation services performed by the air carrier. Examples are in-flight onboard sales (food, liquor, pillows, etc), code share revenues, revenues from associated businesses (aircraft maintenance, fuel sales, restaurants, vending machines, etc). 2) Miscellaneous operating revenue includes pet transportation, sale of frequent flyer award miles to airline business partners and standby passenger fees.   3)  Cargo revenue from transporting cargo in belly of aircraft.  4)  Mail revenue from transporting mail in belly of aircraft.  See the P1.2 database http://www.transtats.bts.gov/Fields.asp?Table_ID=295.</t>
  </si>
  <si>
    <t>* Passenger airline operating revenue includes four other categories.  1) Transport-related is revenue from services which grow from and are incidental to the air transportation services performed by the air carrier. Examples are in-flight onboard sales (food, liquor, pillows, etc), code share revenues, revenues from associated businesses (aircraft maintenance, fuel sales, restaurants, vending machines, etc). 2) Miscellaneous operating revenue includes pet transportation, sale of frequent flyer award miles to airline business partners and standby passenger fees.   3)  Cargo revenue from transporting cargo in belly of aircraft.   4)  Mail revenue from transporting mail in belly of aircraft.  See the P1.2 database http://www.transtats.bts.gov/Fields.asp?Table_ID=295.</t>
  </si>
  <si>
    <t>*** Based on U.S. Department of Transportation accounting standards, Total Operating Revenues are overstated by code share revenues which are included in both the mainline Transport-Related Revenues and the code share Passenger Revenue. Code share revenues are expensed out in the mainline Transport-Related Expense to allow a true Operating Profit(Loss). This reporting may understate all components of operating revenue, including Passenger Revenue, as a percentage of Total Operating Revenue.</t>
  </si>
  <si>
    <t>1Q                 2021</t>
  </si>
  <si>
    <t>2Q                 2021</t>
  </si>
  <si>
    <t>3Q                 2021</t>
  </si>
  <si>
    <t>4Q                 2021</t>
  </si>
  <si>
    <t>Table 6. International Quarterly U.S. Scheduled Passenger Airlines Revenue, Expenses and Profits</t>
  </si>
  <si>
    <t>1Q 2021</t>
  </si>
  <si>
    <t>1Q 2022</t>
  </si>
  <si>
    <t>2021-2022 % Change</t>
  </si>
  <si>
    <t>% of 1Q 2022 Revenue or Expense Total</t>
  </si>
  <si>
    <t>Table 5. Domestic Quarterly U.S. Scheduled Passenger Airlines Revenue, Expenses and Profits</t>
  </si>
  <si>
    <r>
      <t>Table 4.</t>
    </r>
    <r>
      <rPr>
        <b/>
        <sz val="10"/>
        <color rgb="FF00B050"/>
        <rFont val="Arial"/>
        <family val="2"/>
      </rPr>
      <t xml:space="preserve"> </t>
    </r>
    <r>
      <rPr>
        <b/>
        <sz val="10"/>
        <rFont val="Arial"/>
        <family val="2"/>
      </rPr>
      <t>Quarterly U.S. Scheduled Passenger Airlines Revenue, Expenses and Profits</t>
    </r>
  </si>
  <si>
    <t>Reports from 25 airlines in 1Q 2022</t>
  </si>
  <si>
    <t>Table 3. International Quarterly U.S. Scheduled Service Passenger Airlines Financial Reports</t>
  </si>
  <si>
    <t>1Q                 2022</t>
  </si>
  <si>
    <t>Dollar Change          1Q2021-1Q2022</t>
  </si>
  <si>
    <t>Table 2. Domestic Quarterly U.S. Scheduled Service Passenger Airlines Financial Reports</t>
  </si>
  <si>
    <t>Dollar Change         1Q2021-1Q2022</t>
  </si>
  <si>
    <r>
      <t>Table 1.</t>
    </r>
    <r>
      <rPr>
        <b/>
        <sz val="10"/>
        <color rgb="FF00B050"/>
        <rFont val="Arial"/>
        <family val="2"/>
      </rPr>
      <t xml:space="preserve"> </t>
    </r>
    <r>
      <rPr>
        <b/>
        <sz val="10"/>
        <color theme="1"/>
        <rFont val="Arial"/>
        <family val="2"/>
      </rPr>
      <t>Quarterly U.S. Scheduled Service Passenger Airlines Financial Reports</t>
    </r>
  </si>
  <si>
    <t>Reports from 20 airlines in 1Q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</si>
</sst>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_);[Red]\(&quot;$&quot;#,##0,,\)"/>
  </numFmts>
  <fonts count="1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color theme="1"/>
      <name val="Arial"/>
      <family val="2"/>
    </font>
    <font>
      <sz val="10"/>
      <color theme="1"/>
      <name val="Arial"/>
      <family val="2"/>
    </font>
    <font>
      <b/>
      <sz val="10"/>
      <color rgb="FF00B050"/>
      <name val="Arial"/>
      <family val="2"/>
    </font>
    <font>
      <sz val="10"/>
      <color theme="5"/>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0">
    <xf numFmtId="0" fontId="0" fillId="0" borderId="0"/>
    <xf numFmtId="0" fontId="8" fillId="0" borderId="0"/>
    <xf numFmtId="0" fontId="6" fillId="0" borderId="0"/>
    <xf numFmtId="0" fontId="10" fillId="0" borderId="0"/>
    <xf numFmtId="0" fontId="5" fillId="0" borderId="0"/>
    <xf numFmtId="9" fontId="8" fillId="0" borderId="0" applyFont="0" applyFill="0" applyBorder="0" applyAlignment="0" applyProtection="0"/>
    <xf numFmtId="0" fontId="4" fillId="0" borderId="0"/>
    <xf numFmtId="0" fontId="3" fillId="0" borderId="0"/>
    <xf numFmtId="0" fontId="2" fillId="0" borderId="0"/>
    <xf numFmtId="0" fontId="1" fillId="0" borderId="0"/>
  </cellStyleXfs>
  <cellXfs count="59">
    <xf numFmtId="0" fontId="0" fillId="0" borderId="0" xfId="0"/>
    <xf numFmtId="0" fontId="9" fillId="0" borderId="0" xfId="3" applyFont="1"/>
    <xf numFmtId="0" fontId="10" fillId="0" borderId="0" xfId="3" applyAlignment="1">
      <alignment horizontal="left" indent="1"/>
    </xf>
    <xf numFmtId="0" fontId="0" fillId="0" borderId="1" xfId="0" applyBorder="1"/>
    <xf numFmtId="0" fontId="9" fillId="0" borderId="3" xfId="3" applyFont="1" applyBorder="1"/>
    <xf numFmtId="166" fontId="10" fillId="0" borderId="1" xfId="3" applyNumberFormat="1" applyBorder="1"/>
    <xf numFmtId="166" fontId="10" fillId="0" borderId="3" xfId="3" applyNumberFormat="1" applyBorder="1" applyAlignment="1">
      <alignment horizontal="right"/>
    </xf>
    <xf numFmtId="0" fontId="9" fillId="0" borderId="1" xfId="3" applyFont="1" applyBorder="1"/>
    <xf numFmtId="0" fontId="9" fillId="0" borderId="1" xfId="3" applyFont="1" applyBorder="1" applyAlignment="1">
      <alignment horizontal="center"/>
    </xf>
    <xf numFmtId="0" fontId="9" fillId="0" borderId="1" xfId="3" applyFont="1" applyBorder="1" applyAlignment="1">
      <alignment horizontal="center" wrapText="1"/>
    </xf>
    <xf numFmtId="165" fontId="10" fillId="0" borderId="0" xfId="3" applyNumberFormat="1"/>
    <xf numFmtId="165" fontId="9" fillId="0" borderId="0" xfId="3" applyNumberFormat="1" applyFont="1"/>
    <xf numFmtId="165" fontId="9" fillId="0" borderId="1" xfId="3" applyNumberFormat="1" applyFont="1" applyBorder="1" applyAlignment="1">
      <alignment horizontal="right"/>
    </xf>
    <xf numFmtId="166" fontId="10" fillId="0" borderId="3" xfId="3" applyNumberFormat="1" applyBorder="1"/>
    <xf numFmtId="164" fontId="10" fillId="0" borderId="1" xfId="3" applyNumberFormat="1" applyBorder="1"/>
    <xf numFmtId="164" fontId="10" fillId="0" borderId="3" xfId="3" applyNumberFormat="1" applyBorder="1"/>
    <xf numFmtId="164" fontId="10" fillId="0" borderId="0" xfId="3" applyNumberFormat="1" applyBorder="1" applyAlignment="1">
      <alignment horizontal="right"/>
    </xf>
    <xf numFmtId="164" fontId="9" fillId="0" borderId="0" xfId="3" applyNumberFormat="1" applyFont="1" applyBorder="1" applyAlignment="1">
      <alignment horizontal="right"/>
    </xf>
    <xf numFmtId="4" fontId="10" fillId="0" borderId="0" xfId="3" applyNumberFormat="1"/>
    <xf numFmtId="4" fontId="9" fillId="0" borderId="0" xfId="3" applyNumberFormat="1" applyFont="1"/>
    <xf numFmtId="4" fontId="9" fillId="0" borderId="1" xfId="3" applyNumberFormat="1" applyFont="1" applyBorder="1"/>
    <xf numFmtId="0" fontId="8" fillId="0" borderId="0" xfId="3" applyFont="1" applyAlignment="1">
      <alignment horizontal="left" indent="1"/>
    </xf>
    <xf numFmtId="0" fontId="7" fillId="0" borderId="0" xfId="3" applyFont="1"/>
    <xf numFmtId="0" fontId="0" fillId="0" borderId="0" xfId="0"/>
    <xf numFmtId="0" fontId="8" fillId="0" borderId="0" xfId="1"/>
    <xf numFmtId="0" fontId="2" fillId="0" borderId="0" xfId="8"/>
    <xf numFmtId="0" fontId="10" fillId="0" borderId="1" xfId="8" applyFont="1" applyBorder="1"/>
    <xf numFmtId="0" fontId="9" fillId="0" borderId="1" xfId="8" applyFont="1" applyBorder="1" applyAlignment="1">
      <alignment horizontal="center" wrapText="1"/>
    </xf>
    <xf numFmtId="0" fontId="9" fillId="0" borderId="0" xfId="8" applyFont="1" applyAlignment="1">
      <alignment vertical="center"/>
    </xf>
    <xf numFmtId="3" fontId="10" fillId="0" borderId="0" xfId="8" applyNumberFormat="1" applyFont="1"/>
    <xf numFmtId="164" fontId="10" fillId="0" borderId="0" xfId="8" applyNumberFormat="1" applyFont="1"/>
    <xf numFmtId="0" fontId="9" fillId="0" borderId="1" xfId="8" applyFont="1" applyBorder="1" applyAlignment="1">
      <alignment vertical="center"/>
    </xf>
    <xf numFmtId="3" fontId="10" fillId="0" borderId="1" xfId="8" applyNumberFormat="1" applyFont="1" applyBorder="1"/>
    <xf numFmtId="0" fontId="9" fillId="0" borderId="1" xfId="8" applyFont="1" applyBorder="1" applyAlignment="1">
      <alignment horizontal="center"/>
    </xf>
    <xf numFmtId="0" fontId="0" fillId="0" borderId="0" xfId="0" applyAlignment="1"/>
    <xf numFmtId="0" fontId="8" fillId="0" borderId="0" xfId="3" applyFont="1" applyFill="1" applyAlignment="1">
      <alignment horizontal="left" indent="1"/>
    </xf>
    <xf numFmtId="0" fontId="7" fillId="0" borderId="0" xfId="3" applyFont="1" applyFill="1"/>
    <xf numFmtId="0" fontId="9" fillId="0" borderId="0" xfId="3" applyFont="1" applyFill="1"/>
    <xf numFmtId="0" fontId="9" fillId="0" borderId="1" xfId="3" applyFont="1" applyFill="1" applyBorder="1"/>
    <xf numFmtId="0" fontId="12" fillId="0" borderId="0" xfId="0" applyFont="1" applyAlignment="1"/>
    <xf numFmtId="0" fontId="12" fillId="0" borderId="0" xfId="0" applyFont="1"/>
    <xf numFmtId="165" fontId="0" fillId="0" borderId="0" xfId="0" applyNumberFormat="1"/>
    <xf numFmtId="165" fontId="7" fillId="0" borderId="1" xfId="0" applyNumberFormat="1" applyFont="1" applyBorder="1"/>
    <xf numFmtId="3" fontId="10" fillId="0" borderId="0" xfId="3" applyNumberFormat="1" applyFont="1"/>
    <xf numFmtId="3" fontId="2" fillId="0" borderId="0" xfId="8" applyNumberFormat="1"/>
    <xf numFmtId="0" fontId="9" fillId="0" borderId="0" xfId="8" applyFont="1" applyAlignment="1"/>
    <xf numFmtId="0" fontId="9" fillId="0" borderId="0" xfId="8" applyFont="1" applyAlignment="1">
      <alignment vertical="center"/>
    </xf>
    <xf numFmtId="0" fontId="10" fillId="0" borderId="0" xfId="8" applyFont="1" applyAlignment="1">
      <alignment vertical="center"/>
    </xf>
    <xf numFmtId="0" fontId="10" fillId="0" borderId="2" xfId="8" applyFont="1" applyBorder="1"/>
    <xf numFmtId="0" fontId="10" fillId="0" borderId="0" xfId="8" applyFont="1" applyBorder="1"/>
    <xf numFmtId="0" fontId="10" fillId="0" borderId="0" xfId="8" applyFont="1" applyAlignment="1">
      <alignment wrapText="1"/>
    </xf>
    <xf numFmtId="0" fontId="7" fillId="0" borderId="0" xfId="8" applyFont="1" applyAlignment="1"/>
    <xf numFmtId="0" fontId="8" fillId="0" borderId="0" xfId="1" applyFont="1" applyAlignment="1">
      <alignment wrapText="1"/>
    </xf>
    <xf numFmtId="0" fontId="8" fillId="0" borderId="0" xfId="1" applyAlignment="1">
      <alignment wrapText="1"/>
    </xf>
    <xf numFmtId="0" fontId="8" fillId="0" borderId="0" xfId="0" applyFont="1" applyAlignment="1">
      <alignment wrapText="1"/>
    </xf>
    <xf numFmtId="0" fontId="7" fillId="0" borderId="0" xfId="0" applyFont="1" applyAlignment="1">
      <alignment wrapText="1"/>
    </xf>
    <xf numFmtId="0" fontId="7" fillId="0" borderId="0" xfId="0" applyFont="1"/>
    <xf numFmtId="0" fontId="8" fillId="0" borderId="0" xfId="0" applyFont="1" applyBorder="1"/>
    <xf numFmtId="0" fontId="10" fillId="0" borderId="2" xfId="3" applyFont="1" applyFill="1" applyBorder="1"/>
  </cellXfs>
  <cellStyles count="10">
    <cellStyle name="Normal" xfId="0" builtinId="0"/>
    <cellStyle name="Normal 2" xfId="1" xr:uid="{00000000-0005-0000-0000-000001000000}"/>
    <cellStyle name="Normal 3" xfId="2" xr:uid="{00000000-0005-0000-0000-000002000000}"/>
    <cellStyle name="Normal 3 2" xfId="4" xr:uid="{00000000-0005-0000-0000-000003000000}"/>
    <cellStyle name="Normal 3 2 2" xfId="7" xr:uid="{00000000-0005-0000-0000-000004000000}"/>
    <cellStyle name="Normal 3 2 2 2" xfId="9" xr:uid="{00000000-0005-0000-0000-000005000000}"/>
    <cellStyle name="Normal 3 3" xfId="8" xr:uid="{00000000-0005-0000-0000-000006000000}"/>
    <cellStyle name="Normal 4" xfId="3" xr:uid="{00000000-0005-0000-0000-000007000000}"/>
    <cellStyle name="Normal 5" xfId="6" xr:uid="{00000000-0005-0000-0000-000008000000}"/>
    <cellStyle name="Percent 2"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tabSelected="1" zoomScaleNormal="100" workbookViewId="0">
      <selection sqref="A1:G1"/>
    </sheetView>
  </sheetViews>
  <sheetFormatPr defaultColWidth="9.36328125" defaultRowHeight="14.5" x14ac:dyDescent="0.35"/>
  <cols>
    <col min="1" max="1" width="30" style="25" customWidth="1"/>
    <col min="2" max="6" width="9.54296875" style="25" customWidth="1"/>
    <col min="7" max="7" width="14.36328125" style="25" customWidth="1"/>
    <col min="8" max="16384" width="9.36328125" style="25"/>
  </cols>
  <sheetData>
    <row r="1" spans="1:8" ht="25.5" customHeight="1" x14ac:dyDescent="0.35">
      <c r="A1" s="45" t="s">
        <v>66</v>
      </c>
      <c r="B1" s="45"/>
      <c r="C1" s="45"/>
      <c r="D1" s="45"/>
      <c r="E1" s="45"/>
      <c r="F1" s="45"/>
      <c r="G1" s="45"/>
    </row>
    <row r="2" spans="1:8" ht="12.75" customHeight="1" x14ac:dyDescent="0.35">
      <c r="A2" s="46" t="s">
        <v>60</v>
      </c>
      <c r="B2" s="46"/>
      <c r="C2" s="46"/>
      <c r="D2" s="46"/>
      <c r="E2" s="46"/>
      <c r="F2" s="46"/>
      <c r="G2" s="46"/>
    </row>
    <row r="3" spans="1:8" ht="12.75" customHeight="1" x14ac:dyDescent="0.35">
      <c r="A3" s="47" t="s">
        <v>29</v>
      </c>
      <c r="B3" s="47"/>
      <c r="C3" s="47"/>
      <c r="D3" s="47"/>
      <c r="E3" s="47"/>
      <c r="F3" s="47"/>
      <c r="G3" s="47"/>
    </row>
    <row r="4" spans="1:8" ht="51.75" customHeight="1" x14ac:dyDescent="0.35">
      <c r="A4" s="26"/>
      <c r="B4" s="27" t="s">
        <v>49</v>
      </c>
      <c r="C4" s="27" t="s">
        <v>50</v>
      </c>
      <c r="D4" s="27" t="s">
        <v>51</v>
      </c>
      <c r="E4" s="27" t="s">
        <v>52</v>
      </c>
      <c r="F4" s="27" t="s">
        <v>62</v>
      </c>
      <c r="G4" s="27" t="s">
        <v>63</v>
      </c>
    </row>
    <row r="5" spans="1:8" ht="12.75" customHeight="1" x14ac:dyDescent="0.35">
      <c r="A5" s="28" t="s">
        <v>0</v>
      </c>
      <c r="B5" s="43">
        <v>-4244</v>
      </c>
      <c r="C5" s="43">
        <v>1000</v>
      </c>
      <c r="D5" s="43">
        <v>2701</v>
      </c>
      <c r="E5" s="43">
        <v>-2228.1</v>
      </c>
      <c r="F5" s="43">
        <v>-5125</v>
      </c>
      <c r="G5" s="29">
        <f>(F5-B5)</f>
        <v>-881</v>
      </c>
      <c r="H5" s="30"/>
    </row>
    <row r="6" spans="1:8" ht="12.75" customHeight="1" x14ac:dyDescent="0.35">
      <c r="A6" s="28" t="s">
        <v>1</v>
      </c>
      <c r="B6" s="29">
        <v>-12658</v>
      </c>
      <c r="C6" s="29">
        <v>-3570</v>
      </c>
      <c r="D6" s="29">
        <v>-187</v>
      </c>
      <c r="E6" s="29">
        <v>-893.7</v>
      </c>
      <c r="F6" s="29">
        <v>-5184.6000000000004</v>
      </c>
      <c r="G6" s="29">
        <f t="shared" ref="G6:G13" si="0">(F6-B6)</f>
        <v>7473.4</v>
      </c>
      <c r="H6" s="30"/>
    </row>
    <row r="7" spans="1:8" ht="12.75" customHeight="1" x14ac:dyDescent="0.35">
      <c r="A7" s="28" t="s">
        <v>5</v>
      </c>
      <c r="B7" s="29">
        <v>17862</v>
      </c>
      <c r="C7" s="29">
        <v>31552</v>
      </c>
      <c r="D7" s="29">
        <v>39394</v>
      </c>
      <c r="E7" s="29">
        <v>41186</v>
      </c>
      <c r="F7" s="29">
        <v>39145.800000000003</v>
      </c>
      <c r="G7" s="29">
        <f t="shared" si="0"/>
        <v>21283.800000000003</v>
      </c>
      <c r="H7" s="30"/>
    </row>
    <row r="8" spans="1:8" ht="12.75" customHeight="1" x14ac:dyDescent="0.35">
      <c r="A8" s="28" t="s">
        <v>6</v>
      </c>
      <c r="B8" s="29">
        <v>10578</v>
      </c>
      <c r="C8" s="29">
        <v>20663</v>
      </c>
      <c r="D8" s="29">
        <v>27018</v>
      </c>
      <c r="E8" s="29">
        <v>28410.6</v>
      </c>
      <c r="F8" s="29">
        <v>26997.1</v>
      </c>
      <c r="G8" s="29">
        <f t="shared" si="0"/>
        <v>16419.099999999999</v>
      </c>
      <c r="H8" s="30"/>
    </row>
    <row r="9" spans="1:8" ht="12.75" customHeight="1" x14ac:dyDescent="0.35">
      <c r="A9" s="28" t="s">
        <v>7</v>
      </c>
      <c r="B9" s="29">
        <v>834</v>
      </c>
      <c r="C9" s="29">
        <v>1382</v>
      </c>
      <c r="D9" s="29">
        <v>1562</v>
      </c>
      <c r="E9" s="29">
        <v>1531.9</v>
      </c>
      <c r="F9" s="29">
        <v>1448.9</v>
      </c>
      <c r="G9" s="29">
        <f t="shared" si="0"/>
        <v>614.90000000000009</v>
      </c>
      <c r="H9" s="30"/>
    </row>
    <row r="10" spans="1:8" ht="12.75" customHeight="1" x14ac:dyDescent="0.35">
      <c r="A10" s="28" t="s">
        <v>8</v>
      </c>
      <c r="B10" s="29">
        <v>102</v>
      </c>
      <c r="C10" s="29">
        <v>137</v>
      </c>
      <c r="D10" s="29">
        <v>234</v>
      </c>
      <c r="E10" s="29">
        <v>225.9</v>
      </c>
      <c r="F10" s="29">
        <v>216.1</v>
      </c>
      <c r="G10" s="29">
        <f t="shared" si="0"/>
        <v>114.1</v>
      </c>
      <c r="H10" s="30"/>
    </row>
    <row r="11" spans="1:8" ht="12.75" customHeight="1" x14ac:dyDescent="0.35">
      <c r="A11" s="28" t="s">
        <v>3</v>
      </c>
      <c r="B11" s="29">
        <v>30520</v>
      </c>
      <c r="C11" s="29">
        <v>35121</v>
      </c>
      <c r="D11" s="29">
        <v>39581</v>
      </c>
      <c r="E11" s="29">
        <v>42079.7</v>
      </c>
      <c r="F11" s="29">
        <v>44330.400000000001</v>
      </c>
      <c r="G11" s="29">
        <f t="shared" si="0"/>
        <v>13810.400000000001</v>
      </c>
      <c r="H11" s="30"/>
    </row>
    <row r="12" spans="1:8" ht="12.75" customHeight="1" x14ac:dyDescent="0.35">
      <c r="A12" s="28" t="s">
        <v>9</v>
      </c>
      <c r="B12" s="29">
        <v>3536</v>
      </c>
      <c r="C12" s="29">
        <v>5476</v>
      </c>
      <c r="D12" s="29">
        <v>6653</v>
      </c>
      <c r="E12" s="29">
        <v>7312.5</v>
      </c>
      <c r="F12" s="29">
        <v>8632.4</v>
      </c>
      <c r="G12" s="29">
        <f t="shared" si="0"/>
        <v>5096.3999999999996</v>
      </c>
      <c r="H12" s="30"/>
    </row>
    <row r="13" spans="1:8" ht="12.75" customHeight="1" x14ac:dyDescent="0.35">
      <c r="A13" s="31" t="s">
        <v>10</v>
      </c>
      <c r="B13" s="32">
        <v>11435</v>
      </c>
      <c r="C13" s="32">
        <v>12538</v>
      </c>
      <c r="D13" s="32">
        <v>13923</v>
      </c>
      <c r="E13" s="32">
        <v>14680.6</v>
      </c>
      <c r="F13" s="32">
        <v>15119.7</v>
      </c>
      <c r="G13" s="32">
        <f t="shared" si="0"/>
        <v>3684.7000000000007</v>
      </c>
      <c r="H13" s="30"/>
    </row>
    <row r="14" spans="1:8" ht="30" customHeight="1" x14ac:dyDescent="0.35">
      <c r="A14" s="48" t="s">
        <v>4</v>
      </c>
      <c r="B14" s="48"/>
      <c r="C14" s="48"/>
      <c r="D14" s="48"/>
      <c r="E14" s="48"/>
      <c r="F14" s="49"/>
      <c r="G14" s="49"/>
    </row>
    <row r="15" spans="1:8" ht="102" customHeight="1" x14ac:dyDescent="0.35">
      <c r="A15" s="50" t="s">
        <v>46</v>
      </c>
      <c r="B15" s="50"/>
      <c r="C15" s="50"/>
      <c r="D15" s="50"/>
      <c r="E15" s="50"/>
      <c r="F15" s="50"/>
      <c r="G15" s="50"/>
    </row>
    <row r="19" spans="2:8" x14ac:dyDescent="0.35">
      <c r="B19" s="44"/>
    </row>
    <row r="20" spans="2:8" x14ac:dyDescent="0.35">
      <c r="H20" s="44"/>
    </row>
  </sheetData>
  <mergeCells count="5">
    <mergeCell ref="A1:G1"/>
    <mergeCell ref="A2:G2"/>
    <mergeCell ref="A3:G3"/>
    <mergeCell ref="A14:G14"/>
    <mergeCell ref="A15:G1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5"/>
  <sheetViews>
    <sheetView zoomScaleNormal="100" workbookViewId="0">
      <selection activeCell="G5" sqref="G5"/>
    </sheetView>
  </sheetViews>
  <sheetFormatPr defaultColWidth="9.36328125" defaultRowHeight="14.5" x14ac:dyDescent="0.35"/>
  <cols>
    <col min="1" max="1" width="30" style="25" customWidth="1"/>
    <col min="2" max="6" width="9.54296875" style="25" customWidth="1"/>
    <col min="7" max="7" width="14.36328125" style="25" customWidth="1"/>
    <col min="8" max="16384" width="9.36328125" style="25"/>
  </cols>
  <sheetData>
    <row r="1" spans="1:8" ht="25.5" customHeight="1" x14ac:dyDescent="0.35">
      <c r="A1" s="51" t="s">
        <v>64</v>
      </c>
      <c r="B1" s="51"/>
      <c r="C1" s="51"/>
      <c r="D1" s="51"/>
      <c r="E1" s="51"/>
      <c r="F1" s="51"/>
      <c r="G1" s="51"/>
    </row>
    <row r="2" spans="1:8" ht="12.75" customHeight="1" x14ac:dyDescent="0.35">
      <c r="A2" s="46" t="s">
        <v>60</v>
      </c>
      <c r="B2" s="46"/>
      <c r="C2" s="46"/>
      <c r="D2" s="46"/>
      <c r="E2" s="46"/>
      <c r="F2" s="46"/>
      <c r="G2" s="46"/>
    </row>
    <row r="3" spans="1:8" ht="12.75" customHeight="1" x14ac:dyDescent="0.35">
      <c r="A3" s="47" t="s">
        <v>29</v>
      </c>
      <c r="B3" s="47"/>
      <c r="C3" s="47"/>
      <c r="D3" s="47"/>
      <c r="E3" s="47"/>
      <c r="F3" s="47"/>
      <c r="G3" s="47"/>
    </row>
    <row r="4" spans="1:8" ht="51.75" customHeight="1" x14ac:dyDescent="0.35">
      <c r="A4" s="33" t="s">
        <v>35</v>
      </c>
      <c r="B4" s="27" t="s">
        <v>49</v>
      </c>
      <c r="C4" s="27" t="s">
        <v>50</v>
      </c>
      <c r="D4" s="27" t="s">
        <v>51</v>
      </c>
      <c r="E4" s="27" t="s">
        <v>52</v>
      </c>
      <c r="F4" s="27" t="s">
        <v>62</v>
      </c>
      <c r="G4" s="27" t="s">
        <v>65</v>
      </c>
    </row>
    <row r="5" spans="1:8" ht="12.75" customHeight="1" x14ac:dyDescent="0.35">
      <c r="A5" s="28" t="s">
        <v>0</v>
      </c>
      <c r="B5" s="29">
        <v>-2414</v>
      </c>
      <c r="C5" s="29">
        <v>1774</v>
      </c>
      <c r="D5" s="29">
        <v>2553</v>
      </c>
      <c r="E5" s="29">
        <v>-1531.1</v>
      </c>
      <c r="F5" s="29">
        <v>-3492.3</v>
      </c>
      <c r="G5" s="29">
        <f>(F5-B5)</f>
        <v>-1078.3000000000002</v>
      </c>
      <c r="H5" s="30"/>
    </row>
    <row r="6" spans="1:8" ht="12.75" customHeight="1" x14ac:dyDescent="0.35">
      <c r="A6" s="28" t="s">
        <v>1</v>
      </c>
      <c r="B6" s="29">
        <v>-9644</v>
      </c>
      <c r="C6" s="29">
        <v>-2096</v>
      </c>
      <c r="D6" s="29">
        <v>81</v>
      </c>
      <c r="E6" s="29">
        <v>-484.4</v>
      </c>
      <c r="F6" s="29">
        <v>-3605.3</v>
      </c>
      <c r="G6" s="29">
        <f t="shared" ref="G6:G13" si="0">(F6-B6)</f>
        <v>6038.7</v>
      </c>
      <c r="H6" s="30"/>
    </row>
    <row r="7" spans="1:8" ht="12.75" customHeight="1" x14ac:dyDescent="0.35">
      <c r="A7" s="28" t="s">
        <v>5</v>
      </c>
      <c r="B7" s="29">
        <v>14688</v>
      </c>
      <c r="C7" s="29">
        <v>26425</v>
      </c>
      <c r="D7" s="29">
        <v>32412</v>
      </c>
      <c r="E7" s="29">
        <v>33812</v>
      </c>
      <c r="F7" s="29">
        <v>31626.7</v>
      </c>
      <c r="G7" s="29">
        <f t="shared" si="0"/>
        <v>16938.7</v>
      </c>
      <c r="H7" s="30"/>
    </row>
    <row r="8" spans="1:8" ht="12.75" customHeight="1" x14ac:dyDescent="0.35">
      <c r="A8" s="28" t="s">
        <v>6</v>
      </c>
      <c r="B8" s="29">
        <v>8850</v>
      </c>
      <c r="C8" s="29">
        <v>17349</v>
      </c>
      <c r="D8" s="29">
        <v>21958</v>
      </c>
      <c r="E8" s="29">
        <v>23205.5</v>
      </c>
      <c r="F8" s="29">
        <v>21632.9</v>
      </c>
      <c r="G8" s="29">
        <f t="shared" si="0"/>
        <v>12782.900000000001</v>
      </c>
      <c r="H8" s="30"/>
    </row>
    <row r="9" spans="1:8" ht="12.75" customHeight="1" x14ac:dyDescent="0.35">
      <c r="A9" s="28" t="s">
        <v>7</v>
      </c>
      <c r="B9" s="29">
        <v>678</v>
      </c>
      <c r="C9" s="29">
        <v>1132</v>
      </c>
      <c r="D9" s="29">
        <v>1259</v>
      </c>
      <c r="E9" s="29">
        <v>1242.4000000000001</v>
      </c>
      <c r="F9" s="29">
        <v>1162.5999999999999</v>
      </c>
      <c r="G9" s="29">
        <f t="shared" si="0"/>
        <v>484.59999999999991</v>
      </c>
      <c r="H9" s="30"/>
    </row>
    <row r="10" spans="1:8" ht="12.75" customHeight="1" x14ac:dyDescent="0.35">
      <c r="A10" s="28" t="s">
        <v>8</v>
      </c>
      <c r="B10" s="29">
        <v>87</v>
      </c>
      <c r="C10" s="29">
        <v>121</v>
      </c>
      <c r="D10" s="29">
        <v>205</v>
      </c>
      <c r="E10" s="29">
        <v>197.9</v>
      </c>
      <c r="F10" s="29">
        <v>187.5</v>
      </c>
      <c r="G10" s="29">
        <f t="shared" si="0"/>
        <v>100.5</v>
      </c>
      <c r="H10" s="30"/>
    </row>
    <row r="11" spans="1:8" ht="12.75" customHeight="1" x14ac:dyDescent="0.35">
      <c r="A11" s="28" t="s">
        <v>3</v>
      </c>
      <c r="B11" s="29">
        <v>24332</v>
      </c>
      <c r="C11" s="29">
        <v>28521</v>
      </c>
      <c r="D11" s="29">
        <v>32331</v>
      </c>
      <c r="E11" s="29">
        <v>34296.400000000001</v>
      </c>
      <c r="F11" s="29">
        <v>35232</v>
      </c>
      <c r="G11" s="29">
        <f t="shared" si="0"/>
        <v>10900</v>
      </c>
      <c r="H11" s="30"/>
    </row>
    <row r="12" spans="1:8" ht="12.75" customHeight="1" x14ac:dyDescent="0.35">
      <c r="A12" s="28" t="s">
        <v>9</v>
      </c>
      <c r="B12" s="29">
        <v>2563</v>
      </c>
      <c r="C12" s="29">
        <v>4159</v>
      </c>
      <c r="D12" s="29">
        <v>5084</v>
      </c>
      <c r="E12" s="29">
        <v>5548.4</v>
      </c>
      <c r="F12" s="29">
        <v>6321.4</v>
      </c>
      <c r="G12" s="29">
        <f t="shared" si="0"/>
        <v>3758.3999999999996</v>
      </c>
      <c r="H12" s="30"/>
    </row>
    <row r="13" spans="1:8" ht="12.75" customHeight="1" x14ac:dyDescent="0.35">
      <c r="A13" s="31" t="s">
        <v>10</v>
      </c>
      <c r="B13" s="32">
        <v>8867</v>
      </c>
      <c r="C13" s="32">
        <v>9943</v>
      </c>
      <c r="D13" s="32">
        <v>11220</v>
      </c>
      <c r="E13" s="32">
        <v>11839.2</v>
      </c>
      <c r="F13" s="32">
        <v>11885</v>
      </c>
      <c r="G13" s="32">
        <f t="shared" si="0"/>
        <v>3018</v>
      </c>
      <c r="H13" s="30"/>
    </row>
    <row r="14" spans="1:8" ht="30" customHeight="1" x14ac:dyDescent="0.35">
      <c r="A14" s="48" t="s">
        <v>4</v>
      </c>
      <c r="B14" s="48"/>
      <c r="C14" s="48"/>
      <c r="D14" s="48"/>
      <c r="E14" s="48"/>
      <c r="F14" s="49"/>
      <c r="G14" s="49"/>
    </row>
    <row r="15" spans="1:8" ht="106.5" customHeight="1" x14ac:dyDescent="0.35">
      <c r="A15" s="50" t="s">
        <v>46</v>
      </c>
      <c r="B15" s="50"/>
      <c r="C15" s="50"/>
      <c r="D15" s="50"/>
      <c r="E15" s="50"/>
      <c r="F15" s="50"/>
      <c r="G15" s="50"/>
    </row>
  </sheetData>
  <mergeCells count="5">
    <mergeCell ref="A1:G1"/>
    <mergeCell ref="A2:G2"/>
    <mergeCell ref="A3:G3"/>
    <mergeCell ref="A14:G14"/>
    <mergeCell ref="A15:G15"/>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15"/>
  <sheetViews>
    <sheetView zoomScaleNormal="100" workbookViewId="0">
      <selection activeCell="I13" sqref="I12:I13"/>
    </sheetView>
  </sheetViews>
  <sheetFormatPr defaultColWidth="9.36328125" defaultRowHeight="14.5" x14ac:dyDescent="0.35"/>
  <cols>
    <col min="1" max="1" width="30" style="25" customWidth="1"/>
    <col min="2" max="6" width="9.54296875" style="25" customWidth="1"/>
    <col min="7" max="7" width="14.36328125" style="25" customWidth="1"/>
    <col min="8" max="16384" width="9.36328125" style="25"/>
  </cols>
  <sheetData>
    <row r="1" spans="1:8" ht="25.5" customHeight="1" x14ac:dyDescent="0.35">
      <c r="A1" s="51" t="s">
        <v>61</v>
      </c>
      <c r="B1" s="51"/>
      <c r="C1" s="51"/>
      <c r="D1" s="51"/>
      <c r="E1" s="51"/>
      <c r="F1" s="51"/>
      <c r="G1" s="51"/>
    </row>
    <row r="2" spans="1:8" ht="12.75" customHeight="1" x14ac:dyDescent="0.35">
      <c r="A2" s="46" t="s">
        <v>67</v>
      </c>
      <c r="B2" s="46"/>
      <c r="C2" s="46"/>
      <c r="D2" s="46"/>
      <c r="E2" s="46"/>
      <c r="F2" s="46"/>
      <c r="G2" s="46"/>
    </row>
    <row r="3" spans="1:8" ht="12.75" customHeight="1" x14ac:dyDescent="0.35">
      <c r="A3" s="47" t="s">
        <v>29</v>
      </c>
      <c r="B3" s="47"/>
      <c r="C3" s="47"/>
      <c r="D3" s="47"/>
      <c r="E3" s="47"/>
      <c r="F3" s="47"/>
      <c r="G3" s="47"/>
    </row>
    <row r="4" spans="1:8" ht="51.75" customHeight="1" x14ac:dyDescent="0.35">
      <c r="A4" s="33" t="s">
        <v>36</v>
      </c>
      <c r="B4" s="27" t="s">
        <v>49</v>
      </c>
      <c r="C4" s="27" t="s">
        <v>50</v>
      </c>
      <c r="D4" s="27" t="s">
        <v>51</v>
      </c>
      <c r="E4" s="27" t="s">
        <v>52</v>
      </c>
      <c r="F4" s="27" t="s">
        <v>62</v>
      </c>
      <c r="G4" s="27" t="s">
        <v>63</v>
      </c>
    </row>
    <row r="5" spans="1:8" ht="12.75" customHeight="1" x14ac:dyDescent="0.35">
      <c r="A5" s="28" t="s">
        <v>0</v>
      </c>
      <c r="B5" s="29">
        <v>-1830</v>
      </c>
      <c r="C5" s="29">
        <v>-774</v>
      </c>
      <c r="D5" s="29">
        <v>149</v>
      </c>
      <c r="E5" s="29">
        <v>-697</v>
      </c>
      <c r="F5" s="29">
        <v>-1632.7</v>
      </c>
      <c r="G5" s="29">
        <f>(F5-B5)</f>
        <v>197.29999999999995</v>
      </c>
      <c r="H5" s="30"/>
    </row>
    <row r="6" spans="1:8" ht="12.75" customHeight="1" x14ac:dyDescent="0.35">
      <c r="A6" s="28" t="s">
        <v>1</v>
      </c>
      <c r="B6" s="29">
        <v>-3014</v>
      </c>
      <c r="C6" s="29">
        <v>-1474</v>
      </c>
      <c r="D6" s="29">
        <v>-268</v>
      </c>
      <c r="E6" s="29">
        <v>-409.3</v>
      </c>
      <c r="F6" s="29">
        <v>-1579.3</v>
      </c>
      <c r="G6" s="29">
        <f t="shared" ref="G6:G13" si="0">(F6-B6)</f>
        <v>1434.7</v>
      </c>
      <c r="H6" s="30"/>
    </row>
    <row r="7" spans="1:8" ht="12.75" customHeight="1" x14ac:dyDescent="0.35">
      <c r="A7" s="28" t="s">
        <v>5</v>
      </c>
      <c r="B7" s="29">
        <v>3174</v>
      </c>
      <c r="C7" s="29">
        <v>5126</v>
      </c>
      <c r="D7" s="29">
        <v>6983</v>
      </c>
      <c r="E7" s="29">
        <v>7374</v>
      </c>
      <c r="F7" s="29">
        <v>7519.1</v>
      </c>
      <c r="G7" s="29">
        <f t="shared" si="0"/>
        <v>4345.1000000000004</v>
      </c>
      <c r="H7" s="30"/>
    </row>
    <row r="8" spans="1:8" ht="12.75" customHeight="1" x14ac:dyDescent="0.35">
      <c r="A8" s="28" t="s">
        <v>6</v>
      </c>
      <c r="B8" s="29">
        <v>1728</v>
      </c>
      <c r="C8" s="29">
        <v>3314</v>
      </c>
      <c r="D8" s="29">
        <v>5060</v>
      </c>
      <c r="E8" s="29">
        <v>5205.1000000000004</v>
      </c>
      <c r="F8" s="29">
        <v>5364.2</v>
      </c>
      <c r="G8" s="29">
        <f t="shared" si="0"/>
        <v>3636.2</v>
      </c>
      <c r="H8" s="30"/>
    </row>
    <row r="9" spans="1:8" ht="12.75" customHeight="1" x14ac:dyDescent="0.35">
      <c r="A9" s="28" t="s">
        <v>7</v>
      </c>
      <c r="B9" s="29">
        <v>156</v>
      </c>
      <c r="C9" s="29">
        <v>250</v>
      </c>
      <c r="D9" s="29">
        <v>303</v>
      </c>
      <c r="E9" s="29">
        <v>289.5</v>
      </c>
      <c r="F9" s="29">
        <v>286.3</v>
      </c>
      <c r="G9" s="29">
        <f t="shared" si="0"/>
        <v>130.30000000000001</v>
      </c>
      <c r="H9" s="30"/>
    </row>
    <row r="10" spans="1:8" ht="12.75" customHeight="1" x14ac:dyDescent="0.35">
      <c r="A10" s="28" t="s">
        <v>8</v>
      </c>
      <c r="B10" s="29">
        <v>15</v>
      </c>
      <c r="C10" s="29">
        <v>16</v>
      </c>
      <c r="D10" s="29">
        <v>29</v>
      </c>
      <c r="E10" s="29">
        <v>28</v>
      </c>
      <c r="F10" s="29">
        <v>28.6</v>
      </c>
      <c r="G10" s="29">
        <f t="shared" si="0"/>
        <v>13.600000000000001</v>
      </c>
      <c r="H10" s="30"/>
    </row>
    <row r="11" spans="1:8" ht="12.75" customHeight="1" x14ac:dyDescent="0.35">
      <c r="A11" s="28" t="s">
        <v>3</v>
      </c>
      <c r="B11" s="29">
        <v>6187</v>
      </c>
      <c r="C11" s="29">
        <v>6600</v>
      </c>
      <c r="D11" s="29">
        <v>7250</v>
      </c>
      <c r="E11" s="29">
        <v>7783.3</v>
      </c>
      <c r="F11" s="29">
        <v>9098.4</v>
      </c>
      <c r="G11" s="29">
        <f t="shared" si="0"/>
        <v>2911.3999999999996</v>
      </c>
      <c r="H11" s="30"/>
    </row>
    <row r="12" spans="1:8" ht="12.75" customHeight="1" x14ac:dyDescent="0.35">
      <c r="A12" s="28" t="s">
        <v>9</v>
      </c>
      <c r="B12" s="29">
        <v>973</v>
      </c>
      <c r="C12" s="29">
        <v>1317</v>
      </c>
      <c r="D12" s="29">
        <v>1569</v>
      </c>
      <c r="E12" s="29">
        <v>1764.1</v>
      </c>
      <c r="F12" s="29">
        <v>2311</v>
      </c>
      <c r="G12" s="29">
        <f t="shared" si="0"/>
        <v>1338</v>
      </c>
      <c r="H12" s="30"/>
    </row>
    <row r="13" spans="1:8" ht="12.75" customHeight="1" x14ac:dyDescent="0.35">
      <c r="A13" s="31" t="s">
        <v>10</v>
      </c>
      <c r="B13" s="32">
        <v>2569</v>
      </c>
      <c r="C13" s="32">
        <v>2595</v>
      </c>
      <c r="D13" s="32">
        <v>2703</v>
      </c>
      <c r="E13" s="32">
        <v>2841.4</v>
      </c>
      <c r="F13" s="32">
        <v>3234.7</v>
      </c>
      <c r="G13" s="32">
        <f t="shared" si="0"/>
        <v>665.69999999999982</v>
      </c>
      <c r="H13" s="30"/>
    </row>
    <row r="14" spans="1:8" ht="30" customHeight="1" x14ac:dyDescent="0.35">
      <c r="A14" s="48" t="s">
        <v>4</v>
      </c>
      <c r="B14" s="48"/>
      <c r="C14" s="48"/>
      <c r="D14" s="48"/>
      <c r="E14" s="48"/>
      <c r="F14" s="49"/>
      <c r="G14" s="49"/>
    </row>
    <row r="15" spans="1:8" ht="103.5" customHeight="1" x14ac:dyDescent="0.35">
      <c r="A15" s="50" t="s">
        <v>47</v>
      </c>
      <c r="B15" s="50"/>
      <c r="C15" s="50"/>
      <c r="D15" s="50"/>
      <c r="E15" s="50"/>
      <c r="F15" s="50"/>
      <c r="G15" s="50"/>
    </row>
  </sheetData>
  <mergeCells count="5">
    <mergeCell ref="A1:G1"/>
    <mergeCell ref="A2:G2"/>
    <mergeCell ref="A3:G3"/>
    <mergeCell ref="A14:G14"/>
    <mergeCell ref="A15:G15"/>
  </mergeCells>
  <pageMargins left="0.7" right="0.7"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6"/>
  <sheetViews>
    <sheetView zoomScaleNormal="100" workbookViewId="0">
      <selection activeCell="C29" sqref="C29"/>
    </sheetView>
  </sheetViews>
  <sheetFormatPr defaultColWidth="9.36328125" defaultRowHeight="12.5" x14ac:dyDescent="0.25"/>
  <cols>
    <col min="1" max="1" width="36.453125" style="23" customWidth="1"/>
    <col min="2" max="3" width="10.6328125" style="23" customWidth="1"/>
    <col min="4" max="4" width="9.36328125" style="23"/>
    <col min="5" max="5" width="9.6328125" style="23" customWidth="1"/>
    <col min="6" max="6" width="11.36328125" style="23" customWidth="1"/>
    <col min="7" max="16384" width="9.36328125" style="23"/>
  </cols>
  <sheetData>
    <row r="1" spans="1:12" ht="25.5" customHeight="1" x14ac:dyDescent="0.3">
      <c r="A1" s="55" t="s">
        <v>59</v>
      </c>
      <c r="B1" s="55"/>
      <c r="C1" s="55"/>
      <c r="D1" s="55"/>
      <c r="E1" s="55"/>
      <c r="F1" s="55"/>
    </row>
    <row r="2" spans="1:12" ht="13" x14ac:dyDescent="0.3">
      <c r="A2" s="56" t="s">
        <v>60</v>
      </c>
      <c r="B2" s="56"/>
      <c r="C2" s="56"/>
      <c r="D2" s="56"/>
      <c r="E2" s="56"/>
      <c r="F2" s="56"/>
    </row>
    <row r="3" spans="1:12" x14ac:dyDescent="0.25">
      <c r="A3" s="57" t="s">
        <v>29</v>
      </c>
      <c r="B3" s="57"/>
      <c r="C3" s="57"/>
      <c r="D3" s="57"/>
      <c r="E3" s="57"/>
      <c r="F3" s="57"/>
    </row>
    <row r="4" spans="1:12" ht="63.75" customHeight="1" x14ac:dyDescent="0.3">
      <c r="A4" s="3"/>
      <c r="B4" s="8" t="s">
        <v>54</v>
      </c>
      <c r="C4" s="8" t="s">
        <v>55</v>
      </c>
      <c r="D4" s="8" t="s">
        <v>11</v>
      </c>
      <c r="E4" s="9" t="s">
        <v>56</v>
      </c>
      <c r="F4" s="9" t="s">
        <v>57</v>
      </c>
      <c r="G4" s="34"/>
      <c r="H4" s="34"/>
      <c r="I4" s="34"/>
      <c r="J4" s="34"/>
      <c r="K4" s="34"/>
      <c r="L4" s="34"/>
    </row>
    <row r="5" spans="1:12" ht="25.5" customHeight="1" x14ac:dyDescent="0.3">
      <c r="A5" s="4" t="s">
        <v>2</v>
      </c>
      <c r="B5" s="6"/>
      <c r="C5" s="6"/>
      <c r="D5" s="6"/>
      <c r="E5" s="6"/>
      <c r="F5" s="6"/>
      <c r="G5" s="34"/>
      <c r="H5" s="34"/>
      <c r="I5" s="34"/>
      <c r="J5" s="34"/>
      <c r="K5" s="34"/>
      <c r="L5" s="34"/>
    </row>
    <row r="6" spans="1:12" x14ac:dyDescent="0.25">
      <c r="A6" s="2" t="s">
        <v>32</v>
      </c>
      <c r="B6" s="41">
        <v>10578.3</v>
      </c>
      <c r="C6" s="41">
        <v>26997.1</v>
      </c>
      <c r="D6" s="10">
        <f t="shared" ref="D6:D12" si="0">(C6-B6)</f>
        <v>16418.8</v>
      </c>
      <c r="E6" s="18">
        <f t="shared" ref="E6:E12" si="1">(C6-B6)/B6*100</f>
        <v>155.2120851176465</v>
      </c>
      <c r="F6" s="18">
        <f>(C6/C12)*100</f>
        <v>68.965508432577707</v>
      </c>
      <c r="G6" s="34"/>
      <c r="H6" s="34"/>
      <c r="I6" s="34"/>
      <c r="J6" s="34"/>
      <c r="K6" s="34"/>
      <c r="L6" s="34"/>
    </row>
    <row r="7" spans="1:12" x14ac:dyDescent="0.25">
      <c r="A7" s="2" t="s">
        <v>12</v>
      </c>
      <c r="B7" s="41">
        <v>1240.9000000000001</v>
      </c>
      <c r="C7" s="41">
        <v>1409.6</v>
      </c>
      <c r="D7" s="10">
        <f t="shared" si="0"/>
        <v>168.69999999999982</v>
      </c>
      <c r="E7" s="18">
        <f t="shared" si="1"/>
        <v>13.594971391731791</v>
      </c>
      <c r="F7" s="18">
        <f>(C7/C12)*100</f>
        <v>3.6008971588267458</v>
      </c>
    </row>
    <row r="8" spans="1:12" x14ac:dyDescent="0.25">
      <c r="A8" s="2" t="s">
        <v>13</v>
      </c>
      <c r="B8" s="41">
        <v>834.3</v>
      </c>
      <c r="C8" s="41">
        <v>1448.9</v>
      </c>
      <c r="D8" s="10">
        <f t="shared" si="0"/>
        <v>614.60000000000014</v>
      </c>
      <c r="E8" s="18">
        <f t="shared" si="1"/>
        <v>73.666546805705408</v>
      </c>
      <c r="F8" s="18">
        <f>(C8/C12)*100</f>
        <v>3.7012910708173044</v>
      </c>
    </row>
    <row r="9" spans="1:12" x14ac:dyDescent="0.25">
      <c r="A9" s="2" t="s">
        <v>14</v>
      </c>
      <c r="B9" s="41">
        <v>101.9</v>
      </c>
      <c r="C9" s="41">
        <v>216.1</v>
      </c>
      <c r="D9" s="10">
        <f t="shared" si="0"/>
        <v>114.19999999999999</v>
      </c>
      <c r="E9" s="18">
        <f t="shared" si="1"/>
        <v>112.07065750736014</v>
      </c>
      <c r="F9" s="18">
        <f>(C9/C12)*100</f>
        <v>0.55203878832467346</v>
      </c>
    </row>
    <row r="10" spans="1:12" x14ac:dyDescent="0.25">
      <c r="A10" s="2" t="s">
        <v>26</v>
      </c>
      <c r="B10" s="41">
        <v>3563.2</v>
      </c>
      <c r="C10" s="41">
        <v>6367.7</v>
      </c>
      <c r="D10" s="10">
        <f t="shared" si="0"/>
        <v>2804.5</v>
      </c>
      <c r="E10" s="18">
        <f t="shared" si="1"/>
        <v>78.707341715312083</v>
      </c>
      <c r="F10" s="18">
        <f>(C10/C12)*100</f>
        <v>16.266623750185204</v>
      </c>
    </row>
    <row r="11" spans="1:12" x14ac:dyDescent="0.25">
      <c r="A11" s="2" t="s">
        <v>27</v>
      </c>
      <c r="B11" s="41">
        <v>1543.1</v>
      </c>
      <c r="C11" s="41">
        <v>2706.4</v>
      </c>
      <c r="D11" s="10">
        <f t="shared" si="0"/>
        <v>1163.3000000000002</v>
      </c>
      <c r="E11" s="18">
        <f t="shared" si="1"/>
        <v>75.387207569178941</v>
      </c>
      <c r="F11" s="18">
        <f>(C11/C12)*100</f>
        <v>6.9136407992683768</v>
      </c>
    </row>
    <row r="12" spans="1:12" ht="13" x14ac:dyDescent="0.3">
      <c r="A12" s="7" t="s">
        <v>37</v>
      </c>
      <c r="B12" s="42">
        <f>SUM(B6:B11)</f>
        <v>17861.699999999997</v>
      </c>
      <c r="C12" s="42">
        <f>SUM(C6:C11)</f>
        <v>39145.799999999996</v>
      </c>
      <c r="D12" s="11">
        <f t="shared" si="0"/>
        <v>21284.1</v>
      </c>
      <c r="E12" s="19">
        <f t="shared" si="1"/>
        <v>119.16055022758194</v>
      </c>
      <c r="F12" s="20">
        <f>SUM(F6:F11)</f>
        <v>100.00000000000001</v>
      </c>
    </row>
    <row r="13" spans="1:12" ht="25.5" customHeight="1" x14ac:dyDescent="0.3">
      <c r="A13" s="7" t="s">
        <v>15</v>
      </c>
      <c r="B13" s="5"/>
      <c r="C13" s="5"/>
      <c r="D13" s="13"/>
      <c r="E13" s="15"/>
      <c r="F13" s="14"/>
    </row>
    <row r="14" spans="1:12" x14ac:dyDescent="0.25">
      <c r="A14" s="2" t="s">
        <v>16</v>
      </c>
      <c r="B14" s="41">
        <v>3536</v>
      </c>
      <c r="C14" s="41">
        <v>8632.4</v>
      </c>
      <c r="D14" s="10">
        <f t="shared" ref="D14:D22" si="2">(C14-B14)</f>
        <v>5096.3999999999996</v>
      </c>
      <c r="E14" s="18">
        <f t="shared" ref="E14:E22" si="3">(C14-B14)/B14*100</f>
        <v>144.12895927601809</v>
      </c>
      <c r="F14" s="18">
        <f>(C14/C22)*100</f>
        <v>19.472867377691159</v>
      </c>
    </row>
    <row r="15" spans="1:12" x14ac:dyDescent="0.25">
      <c r="A15" s="2" t="s">
        <v>17</v>
      </c>
      <c r="B15" s="41">
        <v>11435.3</v>
      </c>
      <c r="C15" s="41">
        <v>15119.7</v>
      </c>
      <c r="D15" s="10">
        <f t="shared" si="2"/>
        <v>3684.4000000000015</v>
      </c>
      <c r="E15" s="18">
        <f t="shared" si="3"/>
        <v>32.219530751270206</v>
      </c>
      <c r="F15" s="18">
        <f>(C15/C22)*100</f>
        <v>34.10684315954741</v>
      </c>
    </row>
    <row r="16" spans="1:12" x14ac:dyDescent="0.25">
      <c r="A16" s="2" t="s">
        <v>18</v>
      </c>
      <c r="B16" s="41">
        <v>2717.4</v>
      </c>
      <c r="C16" s="41">
        <v>2828</v>
      </c>
      <c r="D16" s="10">
        <f t="shared" si="2"/>
        <v>110.59999999999991</v>
      </c>
      <c r="E16" s="18">
        <f t="shared" si="3"/>
        <v>4.0700669757856733</v>
      </c>
      <c r="F16" s="18">
        <f>(C16/C22)*100</f>
        <v>6.3793694620395938</v>
      </c>
    </row>
    <row r="17" spans="1:6" x14ac:dyDescent="0.25">
      <c r="A17" s="2" t="s">
        <v>19</v>
      </c>
      <c r="B17" s="41">
        <v>2403.1</v>
      </c>
      <c r="C17" s="41">
        <v>2463.6</v>
      </c>
      <c r="D17" s="10">
        <f t="shared" si="2"/>
        <v>60.5</v>
      </c>
      <c r="E17" s="18">
        <f t="shared" si="3"/>
        <v>2.5175814572843414</v>
      </c>
      <c r="F17" s="18">
        <f>(C17/C22)*100</f>
        <v>5.5573601862378874</v>
      </c>
    </row>
    <row r="18" spans="1:6" x14ac:dyDescent="0.25">
      <c r="A18" s="2" t="s">
        <v>20</v>
      </c>
      <c r="B18" s="41">
        <v>668.4</v>
      </c>
      <c r="C18" s="41">
        <v>903.3</v>
      </c>
      <c r="D18" s="10">
        <f t="shared" si="2"/>
        <v>234.89999999999998</v>
      </c>
      <c r="E18" s="18">
        <f t="shared" si="3"/>
        <v>35.143626570915615</v>
      </c>
      <c r="F18" s="18">
        <f>(C18/C22)*100</f>
        <v>2.0376536191868335</v>
      </c>
    </row>
    <row r="19" spans="1:6" x14ac:dyDescent="0.25">
      <c r="A19" s="2" t="s">
        <v>21</v>
      </c>
      <c r="B19" s="41">
        <v>537.9</v>
      </c>
      <c r="C19" s="41">
        <v>780</v>
      </c>
      <c r="D19" s="10">
        <f t="shared" si="2"/>
        <v>242.10000000000002</v>
      </c>
      <c r="E19" s="18">
        <f t="shared" si="3"/>
        <v>45.008365867261581</v>
      </c>
      <c r="F19" s="18">
        <f>(C19/C22)*100</f>
        <v>1.7595149152725895</v>
      </c>
    </row>
    <row r="20" spans="1:6" x14ac:dyDescent="0.25">
      <c r="A20" s="2" t="s">
        <v>26</v>
      </c>
      <c r="B20" s="41">
        <v>3507.5</v>
      </c>
      <c r="C20" s="41">
        <v>5230.3</v>
      </c>
      <c r="D20" s="10">
        <f t="shared" si="2"/>
        <v>1722.8000000000002</v>
      </c>
      <c r="E20" s="18">
        <f t="shared" si="3"/>
        <v>49.117605131860302</v>
      </c>
      <c r="F20" s="18">
        <f>(C20/C22)*100</f>
        <v>11.79844982224388</v>
      </c>
    </row>
    <row r="21" spans="1:6" x14ac:dyDescent="0.25">
      <c r="A21" s="2" t="s">
        <v>38</v>
      </c>
      <c r="B21" s="41">
        <v>5714</v>
      </c>
      <c r="C21" s="41">
        <v>8373.1</v>
      </c>
      <c r="D21" s="10">
        <f t="shared" si="2"/>
        <v>2659.1000000000004</v>
      </c>
      <c r="E21" s="18">
        <f t="shared" si="3"/>
        <v>46.536576828841447</v>
      </c>
      <c r="F21" s="18">
        <f>(C21/C22)*100</f>
        <v>18.88794145778067</v>
      </c>
    </row>
    <row r="22" spans="1:6" ht="13" x14ac:dyDescent="0.3">
      <c r="A22" s="7" t="s">
        <v>22</v>
      </c>
      <c r="B22" s="42">
        <f>SUM(B14:B21)</f>
        <v>30519.600000000002</v>
      </c>
      <c r="C22" s="42">
        <f>SUM(C14:C21)</f>
        <v>44330.399999999994</v>
      </c>
      <c r="D22" s="11">
        <f t="shared" si="2"/>
        <v>13810.799999999992</v>
      </c>
      <c r="E22" s="19">
        <f t="shared" si="3"/>
        <v>45.252231352966589</v>
      </c>
      <c r="F22" s="20">
        <f>SUM(F14:F21)</f>
        <v>100.00000000000001</v>
      </c>
    </row>
    <row r="23" spans="1:6" ht="25.5" customHeight="1" x14ac:dyDescent="0.3">
      <c r="A23" s="7" t="s">
        <v>25</v>
      </c>
      <c r="B23" s="5"/>
      <c r="C23" s="5"/>
      <c r="D23" s="13"/>
      <c r="E23" s="15"/>
      <c r="F23" s="14"/>
    </row>
    <row r="24" spans="1:6" ht="13" x14ac:dyDescent="0.3">
      <c r="A24" s="1" t="s">
        <v>23</v>
      </c>
      <c r="B24" s="11">
        <f>(B12-B22)</f>
        <v>-12657.900000000005</v>
      </c>
      <c r="C24" s="11">
        <f>(C12-C22)</f>
        <v>-5184.5999999999985</v>
      </c>
      <c r="D24" s="10">
        <f t="shared" ref="D24" si="4">(C24-B24)</f>
        <v>7473.3000000000065</v>
      </c>
      <c r="E24" s="18">
        <f t="shared" ref="E24" si="5">(C24-B24)/B24*100</f>
        <v>-59.040599151518045</v>
      </c>
      <c r="F24" s="17" t="s">
        <v>31</v>
      </c>
    </row>
    <row r="25" spans="1:6" ht="13" x14ac:dyDescent="0.3">
      <c r="A25" s="1" t="s">
        <v>39</v>
      </c>
      <c r="B25" s="11">
        <f>(B24/B12)*100</f>
        <v>-70.866154957254949</v>
      </c>
      <c r="C25" s="11">
        <f>(C24/C12)*100</f>
        <v>-13.244332725349844</v>
      </c>
      <c r="D25" s="11">
        <f t="shared" ref="D25:D31" si="6">(C25-B25)</f>
        <v>57.621822231905107</v>
      </c>
      <c r="E25" s="17" t="s">
        <v>31</v>
      </c>
      <c r="F25" s="17" t="s">
        <v>31</v>
      </c>
    </row>
    <row r="26" spans="1:6" x14ac:dyDescent="0.25">
      <c r="A26" s="35" t="s">
        <v>40</v>
      </c>
      <c r="B26" s="10">
        <v>7225</v>
      </c>
      <c r="C26" s="10">
        <v>-1429.8</v>
      </c>
      <c r="D26" s="10">
        <f t="shared" si="6"/>
        <v>-8654.7999999999993</v>
      </c>
      <c r="E26" s="18">
        <f t="shared" ref="E26:E30" si="7">(C26-B26)/B26*100</f>
        <v>-119.78961937716261</v>
      </c>
      <c r="F26" s="16" t="s">
        <v>31</v>
      </c>
    </row>
    <row r="27" spans="1:6" ht="13" x14ac:dyDescent="0.3">
      <c r="A27" s="36" t="s">
        <v>24</v>
      </c>
      <c r="B27" s="11">
        <f>SUM(B24,B26)</f>
        <v>-5432.9000000000051</v>
      </c>
      <c r="C27" s="11">
        <f>SUM(C24,C26)</f>
        <v>-6614.3999999999987</v>
      </c>
      <c r="D27" s="10">
        <f t="shared" si="6"/>
        <v>-1181.4999999999936</v>
      </c>
      <c r="E27" s="18">
        <f t="shared" si="7"/>
        <v>21.747133206942749</v>
      </c>
      <c r="F27" s="17" t="s">
        <v>31</v>
      </c>
    </row>
    <row r="28" spans="1:6" x14ac:dyDescent="0.25">
      <c r="A28" s="35" t="s">
        <v>33</v>
      </c>
      <c r="B28" s="10">
        <v>1188.8</v>
      </c>
      <c r="C28" s="10">
        <v>1489.4</v>
      </c>
      <c r="D28" s="10">
        <f t="shared" si="6"/>
        <v>300.60000000000014</v>
      </c>
      <c r="E28" s="18">
        <f t="shared" si="7"/>
        <v>25.286002691790056</v>
      </c>
      <c r="F28" s="16" t="s">
        <v>31</v>
      </c>
    </row>
    <row r="29" spans="1:6" x14ac:dyDescent="0.25">
      <c r="A29" s="35" t="s">
        <v>34</v>
      </c>
      <c r="B29" s="10">
        <v>0</v>
      </c>
      <c r="C29" s="10">
        <v>0</v>
      </c>
      <c r="D29" s="10">
        <f t="shared" si="6"/>
        <v>0</v>
      </c>
      <c r="E29" s="18">
        <v>0</v>
      </c>
      <c r="F29" s="16" t="s">
        <v>31</v>
      </c>
    </row>
    <row r="30" spans="1:6" ht="13" x14ac:dyDescent="0.3">
      <c r="A30" s="37" t="s">
        <v>0</v>
      </c>
      <c r="B30" s="11">
        <f>SUM(B27:B29)</f>
        <v>-4244.1000000000049</v>
      </c>
      <c r="C30" s="11">
        <f>SUM(C27:C29)</f>
        <v>-5124.9999999999982</v>
      </c>
      <c r="D30" s="10">
        <f t="shared" si="6"/>
        <v>-880.89999999999327</v>
      </c>
      <c r="E30" s="18">
        <f t="shared" si="7"/>
        <v>20.755872858792024</v>
      </c>
      <c r="F30" s="17" t="s">
        <v>31</v>
      </c>
    </row>
    <row r="31" spans="1:6" ht="13" x14ac:dyDescent="0.3">
      <c r="A31" s="38" t="s">
        <v>41</v>
      </c>
      <c r="B31" s="12">
        <f>(B30/B12)*100</f>
        <v>-23.76089621928487</v>
      </c>
      <c r="C31" s="12">
        <f>(C30/C12)*100</f>
        <v>-13.092081398259836</v>
      </c>
      <c r="D31" s="11">
        <f t="shared" si="6"/>
        <v>10.668814821025034</v>
      </c>
      <c r="E31" s="17" t="s">
        <v>31</v>
      </c>
      <c r="F31" s="17" t="s">
        <v>31</v>
      </c>
    </row>
    <row r="32" spans="1:6" ht="25.5" customHeight="1" x14ac:dyDescent="0.25">
      <c r="A32" s="58" t="s">
        <v>4</v>
      </c>
      <c r="B32" s="58"/>
      <c r="C32" s="58"/>
      <c r="D32" s="58"/>
      <c r="E32" s="58"/>
      <c r="F32" s="58"/>
    </row>
    <row r="33" spans="1:6" ht="63.75" customHeight="1" x14ac:dyDescent="0.25">
      <c r="A33" s="54" t="s">
        <v>28</v>
      </c>
      <c r="B33" s="54"/>
      <c r="C33" s="54"/>
      <c r="D33" s="54"/>
      <c r="E33" s="54"/>
      <c r="F33" s="54"/>
    </row>
    <row r="34" spans="1:6" ht="51" customHeight="1" x14ac:dyDescent="0.25">
      <c r="A34" s="54" t="s">
        <v>30</v>
      </c>
      <c r="B34" s="54"/>
      <c r="C34" s="54"/>
      <c r="D34" s="54"/>
      <c r="E34" s="54"/>
      <c r="F34" s="54"/>
    </row>
    <row r="35" spans="1:6" ht="89.25" customHeight="1" x14ac:dyDescent="0.25">
      <c r="A35" s="52" t="s">
        <v>48</v>
      </c>
      <c r="B35" s="52"/>
      <c r="C35" s="52"/>
      <c r="D35" s="52"/>
      <c r="E35" s="52"/>
      <c r="F35" s="52"/>
    </row>
    <row r="36" spans="1:6" ht="51" customHeight="1" x14ac:dyDescent="0.25">
      <c r="A36" s="52" t="s">
        <v>42</v>
      </c>
      <c r="B36" s="52"/>
      <c r="C36" s="52"/>
      <c r="D36" s="52"/>
      <c r="E36" s="52"/>
      <c r="F36" s="52"/>
    </row>
    <row r="37" spans="1:6" ht="25.5" customHeight="1" x14ac:dyDescent="0.25">
      <c r="A37" s="52" t="s">
        <v>43</v>
      </c>
      <c r="B37" s="52"/>
      <c r="C37" s="52"/>
      <c r="D37" s="52"/>
      <c r="E37" s="52"/>
      <c r="F37" s="52"/>
    </row>
    <row r="38" spans="1:6" ht="51" customHeight="1" x14ac:dyDescent="0.25">
      <c r="A38" s="52" t="s">
        <v>44</v>
      </c>
      <c r="B38" s="53"/>
      <c r="C38" s="53"/>
      <c r="D38" s="53"/>
      <c r="E38" s="53"/>
      <c r="F38" s="53"/>
    </row>
    <row r="39" spans="1:6" ht="38.25" customHeight="1" x14ac:dyDescent="0.25">
      <c r="A39" s="52" t="s">
        <v>45</v>
      </c>
      <c r="B39" s="52"/>
      <c r="C39" s="52"/>
      <c r="D39" s="52"/>
      <c r="E39" s="52"/>
      <c r="F39" s="52"/>
    </row>
    <row r="40" spans="1:6" x14ac:dyDescent="0.25">
      <c r="A40" s="24"/>
      <c r="B40" s="24"/>
      <c r="C40" s="24"/>
      <c r="D40" s="24"/>
      <c r="E40" s="24"/>
      <c r="F40" s="24"/>
    </row>
    <row r="41" spans="1:6" x14ac:dyDescent="0.25">
      <c r="A41" s="24"/>
      <c r="B41" s="24"/>
      <c r="C41" s="24"/>
      <c r="D41" s="24"/>
      <c r="E41" s="24"/>
      <c r="F41" s="24"/>
    </row>
    <row r="42" spans="1:6" x14ac:dyDescent="0.25">
      <c r="A42" s="24"/>
      <c r="B42" s="24"/>
      <c r="C42" s="24"/>
      <c r="D42" s="24"/>
      <c r="E42" s="24"/>
      <c r="F42" s="24"/>
    </row>
    <row r="43" spans="1:6" x14ac:dyDescent="0.25">
      <c r="A43" s="24"/>
      <c r="B43" s="24"/>
      <c r="C43" s="24"/>
      <c r="D43" s="24"/>
      <c r="E43" s="24"/>
      <c r="F43" s="24"/>
    </row>
    <row r="44" spans="1:6" x14ac:dyDescent="0.25">
      <c r="A44" s="24"/>
      <c r="B44" s="24"/>
      <c r="C44" s="24"/>
      <c r="D44" s="24"/>
      <c r="E44" s="24"/>
      <c r="F44" s="24"/>
    </row>
    <row r="45" spans="1:6" x14ac:dyDescent="0.25">
      <c r="A45" s="24"/>
      <c r="B45" s="24"/>
      <c r="C45" s="24"/>
      <c r="D45" s="24"/>
      <c r="E45" s="24"/>
      <c r="F45" s="24"/>
    </row>
    <row r="46" spans="1:6" x14ac:dyDescent="0.25">
      <c r="A46" s="24"/>
      <c r="B46" s="24"/>
      <c r="C46" s="24"/>
      <c r="D46" s="24"/>
      <c r="E46" s="24"/>
      <c r="F46" s="24"/>
    </row>
  </sheetData>
  <mergeCells count="11">
    <mergeCell ref="A34:F34"/>
    <mergeCell ref="A1:F1"/>
    <mergeCell ref="A2:F2"/>
    <mergeCell ref="A3:F3"/>
    <mergeCell ref="A32:F32"/>
    <mergeCell ref="A33:F33"/>
    <mergeCell ref="A35:F35"/>
    <mergeCell ref="A36:F36"/>
    <mergeCell ref="A37:F37"/>
    <mergeCell ref="A38:F38"/>
    <mergeCell ref="A39:F39"/>
  </mergeCells>
  <pageMargins left="0.7" right="0.7" top="0.75" bottom="0.75" header="0.3" footer="0.3"/>
  <pageSetup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6"/>
  <sheetViews>
    <sheetView zoomScaleNormal="100" workbookViewId="0">
      <selection activeCell="C27" sqref="C27"/>
    </sheetView>
  </sheetViews>
  <sheetFormatPr defaultColWidth="9.36328125" defaultRowHeight="12.5" x14ac:dyDescent="0.25"/>
  <cols>
    <col min="1" max="1" width="39.36328125" style="23" customWidth="1"/>
    <col min="2" max="2" width="9.36328125" style="23"/>
    <col min="3" max="3" width="10.6328125" style="23" customWidth="1"/>
    <col min="4" max="4" width="9.36328125" style="23"/>
    <col min="5" max="5" width="9.6328125" style="23" customWidth="1"/>
    <col min="6" max="6" width="11.90625" style="23" customWidth="1"/>
    <col min="7" max="16384" width="9.36328125" style="23"/>
  </cols>
  <sheetData>
    <row r="1" spans="1:6" ht="25.5" customHeight="1" x14ac:dyDescent="0.3">
      <c r="A1" s="55" t="s">
        <v>58</v>
      </c>
      <c r="B1" s="55"/>
      <c r="C1" s="55"/>
      <c r="D1" s="55"/>
      <c r="E1" s="55"/>
      <c r="F1" s="55"/>
    </row>
    <row r="2" spans="1:6" ht="13" x14ac:dyDescent="0.3">
      <c r="A2" s="56" t="s">
        <v>60</v>
      </c>
      <c r="B2" s="56"/>
      <c r="C2" s="56"/>
      <c r="D2" s="56"/>
      <c r="E2" s="56"/>
      <c r="F2" s="56"/>
    </row>
    <row r="3" spans="1:6" x14ac:dyDescent="0.25">
      <c r="A3" s="57" t="s">
        <v>29</v>
      </c>
      <c r="B3" s="57"/>
      <c r="C3" s="57"/>
      <c r="D3" s="57"/>
      <c r="E3" s="57"/>
      <c r="F3" s="57"/>
    </row>
    <row r="4" spans="1:6" ht="63.75" customHeight="1" x14ac:dyDescent="0.3">
      <c r="A4" s="3"/>
      <c r="B4" s="8" t="s">
        <v>54</v>
      </c>
      <c r="C4" s="8" t="s">
        <v>55</v>
      </c>
      <c r="D4" s="8" t="s">
        <v>11</v>
      </c>
      <c r="E4" s="9" t="s">
        <v>56</v>
      </c>
      <c r="F4" s="9" t="s">
        <v>57</v>
      </c>
    </row>
    <row r="5" spans="1:6" ht="25.5" customHeight="1" x14ac:dyDescent="0.3">
      <c r="A5" s="4" t="s">
        <v>2</v>
      </c>
      <c r="B5" s="6"/>
      <c r="C5" s="6"/>
      <c r="D5" s="6"/>
      <c r="E5" s="6"/>
      <c r="F5" s="6"/>
    </row>
    <row r="6" spans="1:6" x14ac:dyDescent="0.25">
      <c r="A6" s="2" t="s">
        <v>32</v>
      </c>
      <c r="B6" s="41">
        <v>8849.9</v>
      </c>
      <c r="C6" s="41">
        <v>21632.9</v>
      </c>
      <c r="D6" s="10">
        <f t="shared" ref="D6:D12" si="0">(C6-B6)</f>
        <v>12783.000000000002</v>
      </c>
      <c r="E6" s="18">
        <f t="shared" ref="E6:E12" si="1">(C6-B6)/B6*100</f>
        <v>144.44231008259982</v>
      </c>
      <c r="F6" s="18">
        <f>(C6/C12)*100</f>
        <v>68.400749999209538</v>
      </c>
    </row>
    <row r="7" spans="1:6" x14ac:dyDescent="0.25">
      <c r="A7" s="2" t="s">
        <v>12</v>
      </c>
      <c r="B7" s="41">
        <v>364.9</v>
      </c>
      <c r="C7" s="41">
        <v>348.2</v>
      </c>
      <c r="D7" s="10">
        <f t="shared" si="0"/>
        <v>-16.699999999999989</v>
      </c>
      <c r="E7" s="18">
        <f t="shared" si="1"/>
        <v>-4.5765963277610275</v>
      </c>
      <c r="F7" s="18">
        <f>(C7/C12)*100</f>
        <v>1.1009684854885271</v>
      </c>
    </row>
    <row r="8" spans="1:6" x14ac:dyDescent="0.25">
      <c r="A8" s="2" t="s">
        <v>13</v>
      </c>
      <c r="B8" s="41">
        <v>678.2</v>
      </c>
      <c r="C8" s="41">
        <v>1162.5999999999999</v>
      </c>
      <c r="D8" s="10">
        <f t="shared" si="0"/>
        <v>484.39999999999986</v>
      </c>
      <c r="E8" s="18">
        <f t="shared" si="1"/>
        <v>71.42435859628425</v>
      </c>
      <c r="F8" s="18">
        <f>(C8/C12)*100</f>
        <v>3.6760079300085047</v>
      </c>
    </row>
    <row r="9" spans="1:6" x14ac:dyDescent="0.25">
      <c r="A9" s="2" t="s">
        <v>14</v>
      </c>
      <c r="B9" s="41">
        <v>86.6</v>
      </c>
      <c r="C9" s="41">
        <v>187.5</v>
      </c>
      <c r="D9" s="10">
        <f t="shared" si="0"/>
        <v>100.9</v>
      </c>
      <c r="E9" s="18">
        <f t="shared" si="1"/>
        <v>116.51270207852195</v>
      </c>
      <c r="F9" s="18">
        <f>(C9/C12)*100</f>
        <v>0.59285350668896852</v>
      </c>
    </row>
    <row r="10" spans="1:6" x14ac:dyDescent="0.25">
      <c r="A10" s="2" t="s">
        <v>26</v>
      </c>
      <c r="B10" s="41">
        <v>3433.9</v>
      </c>
      <c r="C10" s="41">
        <v>6085.7</v>
      </c>
      <c r="D10" s="10">
        <f t="shared" si="0"/>
        <v>2651.7999999999997</v>
      </c>
      <c r="E10" s="18">
        <f t="shared" si="1"/>
        <v>77.224147470805775</v>
      </c>
      <c r="F10" s="18">
        <f>(C10/C12)*100</f>
        <v>19.242285790170964</v>
      </c>
    </row>
    <row r="11" spans="1:6" x14ac:dyDescent="0.25">
      <c r="A11" s="2" t="s">
        <v>27</v>
      </c>
      <c r="B11" s="41">
        <v>1274.4000000000001</v>
      </c>
      <c r="C11" s="41">
        <v>2209.8000000000002</v>
      </c>
      <c r="D11" s="10">
        <f t="shared" si="0"/>
        <v>935.40000000000009</v>
      </c>
      <c r="E11" s="18">
        <f t="shared" si="1"/>
        <v>73.39924670433146</v>
      </c>
      <c r="F11" s="18">
        <f>(C11/C12)*100</f>
        <v>6.9871342884335084</v>
      </c>
    </row>
    <row r="12" spans="1:6" ht="13" x14ac:dyDescent="0.3">
      <c r="A12" s="7" t="s">
        <v>37</v>
      </c>
      <c r="B12" s="42">
        <f>SUM(B6:B11)</f>
        <v>14687.9</v>
      </c>
      <c r="C12" s="42">
        <f>SUM(C6:C11)</f>
        <v>31626.7</v>
      </c>
      <c r="D12" s="11">
        <f t="shared" si="0"/>
        <v>16938.800000000003</v>
      </c>
      <c r="E12" s="19">
        <f t="shared" si="1"/>
        <v>115.3248592378761</v>
      </c>
      <c r="F12" s="20">
        <f>SUM(F6:F11)</f>
        <v>100.00000000000001</v>
      </c>
    </row>
    <row r="13" spans="1:6" ht="25.5" customHeight="1" x14ac:dyDescent="0.3">
      <c r="A13" s="7" t="s">
        <v>15</v>
      </c>
      <c r="B13" s="5"/>
      <c r="C13" s="5"/>
      <c r="D13" s="13"/>
      <c r="E13" s="15"/>
      <c r="F13" s="14"/>
    </row>
    <row r="14" spans="1:6" x14ac:dyDescent="0.25">
      <c r="A14" s="2" t="s">
        <v>16</v>
      </c>
      <c r="B14" s="41">
        <v>2563.4</v>
      </c>
      <c r="C14" s="41">
        <v>6321.4</v>
      </c>
      <c r="D14" s="10">
        <f t="shared" ref="D14:D22" si="2">(C14-B14)</f>
        <v>3757.9999999999995</v>
      </c>
      <c r="E14" s="18">
        <f t="shared" ref="E14:E22" si="3">(C14-B14)/B14*100</f>
        <v>146.60216899430444</v>
      </c>
      <c r="F14" s="18">
        <f>(C14/C22)*100</f>
        <v>17.942211625794734</v>
      </c>
    </row>
    <row r="15" spans="1:6" x14ac:dyDescent="0.25">
      <c r="A15" s="2" t="s">
        <v>17</v>
      </c>
      <c r="B15" s="41">
        <v>8866.5</v>
      </c>
      <c r="C15" s="41">
        <v>11885</v>
      </c>
      <c r="D15" s="10">
        <f t="shared" si="2"/>
        <v>3018.5</v>
      </c>
      <c r="E15" s="18">
        <f t="shared" si="3"/>
        <v>34.043873005131672</v>
      </c>
      <c r="F15" s="18">
        <f>(C15/C22)*100</f>
        <v>33.733537693006362</v>
      </c>
    </row>
    <row r="16" spans="1:6" x14ac:dyDescent="0.25">
      <c r="A16" s="2" t="s">
        <v>18</v>
      </c>
      <c r="B16" s="41">
        <v>2237.5</v>
      </c>
      <c r="C16" s="41">
        <v>2284.9</v>
      </c>
      <c r="D16" s="10">
        <f t="shared" si="2"/>
        <v>47.400000000000091</v>
      </c>
      <c r="E16" s="18">
        <f t="shared" si="3"/>
        <v>2.1184357541899481</v>
      </c>
      <c r="F16" s="18">
        <f>(C16/C22)*100</f>
        <v>6.4852974568574027</v>
      </c>
    </row>
    <row r="17" spans="1:6" x14ac:dyDescent="0.25">
      <c r="A17" s="2" t="s">
        <v>19</v>
      </c>
      <c r="B17" s="41">
        <v>1832.7</v>
      </c>
      <c r="C17" s="41">
        <v>1873.8</v>
      </c>
      <c r="D17" s="10">
        <f t="shared" si="2"/>
        <v>41.099999999999909</v>
      </c>
      <c r="E17" s="18">
        <f t="shared" si="3"/>
        <v>2.24259289572761</v>
      </c>
      <c r="F17" s="18">
        <f>(C17/C22)*100</f>
        <v>5.3184604904632149</v>
      </c>
    </row>
    <row r="18" spans="1:6" x14ac:dyDescent="0.25">
      <c r="A18" s="2" t="s">
        <v>20</v>
      </c>
      <c r="B18" s="41">
        <v>543.4</v>
      </c>
      <c r="C18" s="41">
        <v>712.7</v>
      </c>
      <c r="D18" s="10">
        <f t="shared" si="2"/>
        <v>169.30000000000007</v>
      </c>
      <c r="E18" s="18">
        <f t="shared" si="3"/>
        <v>31.155686418844326</v>
      </c>
      <c r="F18" s="18">
        <f>(C18/C22)*100</f>
        <v>2.0228769300635787</v>
      </c>
    </row>
    <row r="19" spans="1:6" x14ac:dyDescent="0.25">
      <c r="A19" s="2" t="s">
        <v>21</v>
      </c>
      <c r="B19" s="41">
        <v>446.9</v>
      </c>
      <c r="C19" s="41">
        <v>629.9</v>
      </c>
      <c r="D19" s="10">
        <f t="shared" si="2"/>
        <v>183</v>
      </c>
      <c r="E19" s="18">
        <f t="shared" si="3"/>
        <v>40.94875811143433</v>
      </c>
      <c r="F19" s="18">
        <f>(C19/C22)*100</f>
        <v>1.7878633060853768</v>
      </c>
    </row>
    <row r="20" spans="1:6" x14ac:dyDescent="0.25">
      <c r="A20" s="2" t="s">
        <v>26</v>
      </c>
      <c r="B20" s="41">
        <v>3452.2</v>
      </c>
      <c r="C20" s="41">
        <v>5104.3</v>
      </c>
      <c r="D20" s="10">
        <f t="shared" si="2"/>
        <v>1652.1000000000004</v>
      </c>
      <c r="E20" s="18">
        <f t="shared" si="3"/>
        <v>47.856439371994682</v>
      </c>
      <c r="F20" s="18">
        <f>(C20/C22)*100</f>
        <v>14.487681653042689</v>
      </c>
    </row>
    <row r="21" spans="1:6" x14ac:dyDescent="0.25">
      <c r="A21" s="2" t="s">
        <v>38</v>
      </c>
      <c r="B21" s="41">
        <v>4389.6000000000004</v>
      </c>
      <c r="C21" s="41">
        <v>6420</v>
      </c>
      <c r="D21" s="10">
        <f t="shared" si="2"/>
        <v>2030.3999999999996</v>
      </c>
      <c r="E21" s="18">
        <f t="shared" si="3"/>
        <v>46.254784034991786</v>
      </c>
      <c r="F21" s="18">
        <f>(C21/C22)*100</f>
        <v>18.222070844686648</v>
      </c>
    </row>
    <row r="22" spans="1:6" ht="13" x14ac:dyDescent="0.3">
      <c r="A22" s="7" t="s">
        <v>22</v>
      </c>
      <c r="B22" s="42">
        <f>SUM(B14:B21)</f>
        <v>24332.200000000004</v>
      </c>
      <c r="C22" s="42">
        <f>SUM(C14:C21)</f>
        <v>35232</v>
      </c>
      <c r="D22" s="11">
        <f t="shared" si="2"/>
        <v>10899.799999999996</v>
      </c>
      <c r="E22" s="19">
        <f t="shared" si="3"/>
        <v>44.795785009164781</v>
      </c>
      <c r="F22" s="20">
        <f>SUM(F14:F21)</f>
        <v>100</v>
      </c>
    </row>
    <row r="23" spans="1:6" ht="25.5" customHeight="1" x14ac:dyDescent="0.3">
      <c r="A23" s="7" t="s">
        <v>25</v>
      </c>
      <c r="B23" s="5"/>
      <c r="C23" s="5"/>
      <c r="D23" s="13"/>
      <c r="E23" s="15"/>
      <c r="F23" s="14"/>
    </row>
    <row r="24" spans="1:6" ht="13" x14ac:dyDescent="0.3">
      <c r="A24" s="1" t="s">
        <v>23</v>
      </c>
      <c r="B24" s="11">
        <f>(B12-B22)</f>
        <v>-9644.3000000000047</v>
      </c>
      <c r="C24" s="11">
        <f>(C12-C22)</f>
        <v>-3605.2999999999993</v>
      </c>
      <c r="D24" s="10">
        <f t="shared" ref="D24" si="4">(C24-B24)</f>
        <v>6039.0000000000055</v>
      </c>
      <c r="E24" s="18">
        <f t="shared" ref="E24" si="5">(C24-B24)/B24*100</f>
        <v>-62.617297263668725</v>
      </c>
      <c r="F24" s="17" t="s">
        <v>31</v>
      </c>
    </row>
    <row r="25" spans="1:6" ht="13" x14ac:dyDescent="0.3">
      <c r="A25" s="1" t="s">
        <v>39</v>
      </c>
      <c r="B25" s="11">
        <f>(B24/B12)*100</f>
        <v>-65.661530920009028</v>
      </c>
      <c r="C25" s="11">
        <f>(C24/C12)*100</f>
        <v>-11.399545320883934</v>
      </c>
      <c r="D25" s="11">
        <f t="shared" ref="D25:D31" si="6">(C25-B25)</f>
        <v>54.261985599125097</v>
      </c>
      <c r="E25" s="17" t="s">
        <v>31</v>
      </c>
      <c r="F25" s="17" t="s">
        <v>31</v>
      </c>
    </row>
    <row r="26" spans="1:6" x14ac:dyDescent="0.25">
      <c r="A26" s="21" t="s">
        <v>40</v>
      </c>
      <c r="B26" s="10">
        <v>6263.3</v>
      </c>
      <c r="C26" s="10">
        <v>-1140.7</v>
      </c>
      <c r="D26" s="10">
        <f t="shared" si="6"/>
        <v>-7404</v>
      </c>
      <c r="E26" s="18">
        <f t="shared" ref="E26:E30" si="7">(C26-B26)/B26*100</f>
        <v>-118.21244391933965</v>
      </c>
      <c r="F26" s="16" t="s">
        <v>31</v>
      </c>
    </row>
    <row r="27" spans="1:6" ht="13" x14ac:dyDescent="0.3">
      <c r="A27" s="22" t="s">
        <v>24</v>
      </c>
      <c r="B27" s="11">
        <f>SUM(B24,B26)</f>
        <v>-3381.0000000000045</v>
      </c>
      <c r="C27" s="11">
        <f>SUM(C24,C26)</f>
        <v>-4745.9999999999991</v>
      </c>
      <c r="D27" s="10">
        <f t="shared" si="6"/>
        <v>-1364.9999999999945</v>
      </c>
      <c r="E27" s="18">
        <f t="shared" si="7"/>
        <v>40.372670807453197</v>
      </c>
      <c r="F27" s="17" t="s">
        <v>31</v>
      </c>
    </row>
    <row r="28" spans="1:6" x14ac:dyDescent="0.25">
      <c r="A28" s="21" t="s">
        <v>33</v>
      </c>
      <c r="B28" s="10">
        <v>966.7</v>
      </c>
      <c r="C28" s="10">
        <v>1253.7</v>
      </c>
      <c r="D28" s="10">
        <f t="shared" si="6"/>
        <v>287</v>
      </c>
      <c r="E28" s="18">
        <f t="shared" si="7"/>
        <v>29.688631426502532</v>
      </c>
      <c r="F28" s="16" t="s">
        <v>31</v>
      </c>
    </row>
    <row r="29" spans="1:6" x14ac:dyDescent="0.25">
      <c r="A29" s="21" t="s">
        <v>34</v>
      </c>
      <c r="B29" s="10">
        <v>0</v>
      </c>
      <c r="C29" s="10">
        <v>0</v>
      </c>
      <c r="D29" s="10">
        <f t="shared" si="6"/>
        <v>0</v>
      </c>
      <c r="E29" s="18">
        <v>0</v>
      </c>
      <c r="F29" s="16" t="s">
        <v>31</v>
      </c>
    </row>
    <row r="30" spans="1:6" ht="13" x14ac:dyDescent="0.3">
      <c r="A30" s="1" t="s">
        <v>0</v>
      </c>
      <c r="B30" s="11">
        <f>SUM(B27:B29)</f>
        <v>-2414.3000000000047</v>
      </c>
      <c r="C30" s="11">
        <f>SUM(C27:C29)</f>
        <v>-3492.2999999999993</v>
      </c>
      <c r="D30" s="10">
        <f t="shared" si="6"/>
        <v>-1077.9999999999945</v>
      </c>
      <c r="E30" s="18">
        <f t="shared" si="7"/>
        <v>44.65062336909218</v>
      </c>
      <c r="F30" s="17" t="s">
        <v>31</v>
      </c>
    </row>
    <row r="31" spans="1:6" ht="13" x14ac:dyDescent="0.3">
      <c r="A31" s="7" t="s">
        <v>41</v>
      </c>
      <c r="B31" s="12">
        <f>(B30/B12)*100</f>
        <v>-16.437339578837033</v>
      </c>
      <c r="C31" s="12">
        <f>(C30/C12)*100</f>
        <v>-11.042252274186048</v>
      </c>
      <c r="D31" s="11">
        <f t="shared" si="6"/>
        <v>5.3950873046509855</v>
      </c>
      <c r="E31" s="17" t="s">
        <v>31</v>
      </c>
      <c r="F31" s="17" t="s">
        <v>31</v>
      </c>
    </row>
    <row r="32" spans="1:6" ht="25.5" customHeight="1" x14ac:dyDescent="0.25">
      <c r="A32" s="58" t="s">
        <v>4</v>
      </c>
      <c r="B32" s="58"/>
      <c r="C32" s="58"/>
      <c r="D32" s="58"/>
      <c r="E32" s="58"/>
      <c r="F32" s="58"/>
    </row>
    <row r="33" spans="1:6" ht="63.75" customHeight="1" x14ac:dyDescent="0.25">
      <c r="A33" s="54" t="s">
        <v>28</v>
      </c>
      <c r="B33" s="54"/>
      <c r="C33" s="54"/>
      <c r="D33" s="54"/>
      <c r="E33" s="54"/>
      <c r="F33" s="54"/>
    </row>
    <row r="34" spans="1:6" ht="51" customHeight="1" x14ac:dyDescent="0.25">
      <c r="A34" s="54" t="s">
        <v>30</v>
      </c>
      <c r="B34" s="54"/>
      <c r="C34" s="54"/>
      <c r="D34" s="54"/>
      <c r="E34" s="54"/>
      <c r="F34" s="54"/>
    </row>
    <row r="35" spans="1:6" ht="89.25" customHeight="1" x14ac:dyDescent="0.25">
      <c r="A35" s="52" t="s">
        <v>48</v>
      </c>
      <c r="B35" s="52"/>
      <c r="C35" s="52"/>
      <c r="D35" s="52"/>
      <c r="E35" s="52"/>
      <c r="F35" s="52"/>
    </row>
    <row r="36" spans="1:6" ht="51" customHeight="1" x14ac:dyDescent="0.25">
      <c r="A36" s="52" t="s">
        <v>42</v>
      </c>
      <c r="B36" s="52"/>
      <c r="C36" s="52"/>
      <c r="D36" s="52"/>
      <c r="E36" s="52"/>
      <c r="F36" s="52"/>
    </row>
    <row r="37" spans="1:6" ht="25.5" customHeight="1" x14ac:dyDescent="0.25">
      <c r="A37" s="52" t="s">
        <v>43</v>
      </c>
      <c r="B37" s="52"/>
      <c r="C37" s="52"/>
      <c r="D37" s="52"/>
      <c r="E37" s="52"/>
      <c r="F37" s="52"/>
    </row>
    <row r="38" spans="1:6" ht="51" customHeight="1" x14ac:dyDescent="0.25">
      <c r="A38" s="52" t="s">
        <v>44</v>
      </c>
      <c r="B38" s="53"/>
      <c r="C38" s="53"/>
      <c r="D38" s="53"/>
      <c r="E38" s="53"/>
      <c r="F38" s="53"/>
    </row>
    <row r="39" spans="1:6" ht="38.25" customHeight="1" x14ac:dyDescent="0.25">
      <c r="A39" s="52" t="s">
        <v>45</v>
      </c>
      <c r="B39" s="52"/>
      <c r="C39" s="52"/>
      <c r="D39" s="52"/>
      <c r="E39" s="52"/>
      <c r="F39" s="52"/>
    </row>
    <row r="40" spans="1:6" x14ac:dyDescent="0.25">
      <c r="A40" s="24"/>
      <c r="B40" s="24"/>
      <c r="C40" s="24"/>
      <c r="D40" s="24"/>
      <c r="E40" s="24"/>
      <c r="F40" s="24"/>
    </row>
    <row r="41" spans="1:6" x14ac:dyDescent="0.25">
      <c r="A41" s="24"/>
      <c r="B41" s="24"/>
      <c r="C41" s="24"/>
      <c r="D41" s="24"/>
      <c r="E41" s="24"/>
      <c r="F41" s="24"/>
    </row>
    <row r="42" spans="1:6" x14ac:dyDescent="0.25">
      <c r="A42" s="24"/>
      <c r="B42" s="24"/>
      <c r="C42" s="24"/>
      <c r="D42" s="24"/>
      <c r="E42" s="24"/>
      <c r="F42" s="24"/>
    </row>
    <row r="43" spans="1:6" x14ac:dyDescent="0.25">
      <c r="A43" s="24"/>
      <c r="B43" s="24"/>
      <c r="C43" s="24"/>
      <c r="D43" s="24"/>
      <c r="E43" s="24"/>
      <c r="F43" s="24"/>
    </row>
    <row r="44" spans="1:6" x14ac:dyDescent="0.25">
      <c r="A44" s="24"/>
      <c r="B44" s="24"/>
      <c r="C44" s="24"/>
      <c r="D44" s="24"/>
      <c r="E44" s="24"/>
      <c r="F44" s="24"/>
    </row>
    <row r="45" spans="1:6" x14ac:dyDescent="0.25">
      <c r="A45" s="24"/>
      <c r="B45" s="24"/>
      <c r="C45" s="24"/>
      <c r="D45" s="24"/>
      <c r="E45" s="24"/>
      <c r="F45" s="24"/>
    </row>
    <row r="46" spans="1:6" x14ac:dyDescent="0.25">
      <c r="A46" s="24"/>
      <c r="B46" s="24"/>
      <c r="C46" s="24"/>
      <c r="D46" s="24"/>
      <c r="E46" s="24"/>
      <c r="F46" s="24"/>
    </row>
  </sheetData>
  <mergeCells count="11">
    <mergeCell ref="A34:F34"/>
    <mergeCell ref="A1:F1"/>
    <mergeCell ref="A2:F2"/>
    <mergeCell ref="A3:F3"/>
    <mergeCell ref="A32:F32"/>
    <mergeCell ref="A33:F33"/>
    <mergeCell ref="A35:F35"/>
    <mergeCell ref="A36:F36"/>
    <mergeCell ref="A37:F37"/>
    <mergeCell ref="A38:F38"/>
    <mergeCell ref="A39:F39"/>
  </mergeCells>
  <pageMargins left="0.45" right="0.45" top="0.5" bottom="0.5" header="0.3" footer="0.3"/>
  <pageSetup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6"/>
  <sheetViews>
    <sheetView zoomScaleNormal="100" workbookViewId="0">
      <selection activeCell="A2" sqref="A2:F2"/>
    </sheetView>
  </sheetViews>
  <sheetFormatPr defaultColWidth="9.36328125" defaultRowHeight="12.5" x14ac:dyDescent="0.25"/>
  <cols>
    <col min="1" max="1" width="40.6328125" style="23" customWidth="1"/>
    <col min="2" max="2" width="9.36328125" style="23"/>
    <col min="3" max="3" width="10.6328125" style="23" customWidth="1"/>
    <col min="4" max="4" width="9.36328125" style="23"/>
    <col min="5" max="5" width="9.6328125" style="23" customWidth="1"/>
    <col min="6" max="6" width="11.36328125" style="23" customWidth="1"/>
    <col min="7" max="16384" width="9.36328125" style="23"/>
  </cols>
  <sheetData>
    <row r="1" spans="1:10" ht="38.25" customHeight="1" x14ac:dyDescent="0.3">
      <c r="A1" s="55" t="s">
        <v>53</v>
      </c>
      <c r="B1" s="55"/>
      <c r="C1" s="55"/>
      <c r="D1" s="55"/>
      <c r="E1" s="55"/>
      <c r="F1" s="55"/>
    </row>
    <row r="2" spans="1:10" ht="13" x14ac:dyDescent="0.3">
      <c r="A2" s="56" t="s">
        <v>67</v>
      </c>
      <c r="B2" s="56"/>
      <c r="C2" s="56"/>
      <c r="D2" s="56"/>
      <c r="E2" s="56"/>
      <c r="F2" s="56"/>
    </row>
    <row r="3" spans="1:10" x14ac:dyDescent="0.25">
      <c r="A3" s="57" t="s">
        <v>29</v>
      </c>
      <c r="B3" s="57"/>
      <c r="C3" s="57"/>
      <c r="D3" s="57"/>
      <c r="E3" s="57"/>
      <c r="F3" s="57"/>
    </row>
    <row r="4" spans="1:10" ht="65" x14ac:dyDescent="0.3">
      <c r="A4" s="3"/>
      <c r="B4" s="8" t="s">
        <v>54</v>
      </c>
      <c r="C4" s="8" t="s">
        <v>55</v>
      </c>
      <c r="D4" s="8" t="s">
        <v>11</v>
      </c>
      <c r="E4" s="9" t="s">
        <v>56</v>
      </c>
      <c r="F4" s="9" t="s">
        <v>57</v>
      </c>
      <c r="G4" s="39"/>
      <c r="H4" s="39"/>
      <c r="I4" s="39"/>
      <c r="J4" s="39"/>
    </row>
    <row r="5" spans="1:10" ht="25.5" customHeight="1" x14ac:dyDescent="0.3">
      <c r="A5" s="4" t="s">
        <v>2</v>
      </c>
      <c r="B5" s="6"/>
      <c r="C5" s="6"/>
      <c r="D5" s="6"/>
      <c r="E5" s="6"/>
      <c r="F5" s="6"/>
      <c r="G5" s="39"/>
      <c r="H5" s="39"/>
      <c r="I5" s="39"/>
      <c r="J5" s="39"/>
    </row>
    <row r="6" spans="1:10" x14ac:dyDescent="0.25">
      <c r="A6" s="2" t="s">
        <v>32</v>
      </c>
      <c r="B6" s="41">
        <v>1728.4</v>
      </c>
      <c r="C6" s="41">
        <v>5364.2</v>
      </c>
      <c r="D6" s="10">
        <f t="shared" ref="D6:D12" si="0">(C6-B6)</f>
        <v>3635.7999999999997</v>
      </c>
      <c r="E6" s="18">
        <f t="shared" ref="E6:E12" si="1">(C6-B6)/B6*100</f>
        <v>210.35639898171718</v>
      </c>
      <c r="F6" s="18">
        <f>(C6/C12)*100</f>
        <v>71.340984958306166</v>
      </c>
      <c r="G6" s="39"/>
      <c r="H6" s="39"/>
      <c r="I6" s="39"/>
      <c r="J6" s="39"/>
    </row>
    <row r="7" spans="1:10" x14ac:dyDescent="0.25">
      <c r="A7" s="2" t="s">
        <v>12</v>
      </c>
      <c r="B7" s="41">
        <v>876</v>
      </c>
      <c r="C7" s="41">
        <v>1061.4000000000001</v>
      </c>
      <c r="D7" s="10">
        <f t="shared" si="0"/>
        <v>185.40000000000009</v>
      </c>
      <c r="E7" s="18">
        <f t="shared" si="1"/>
        <v>21.164383561643845</v>
      </c>
      <c r="F7" s="18">
        <f>(C7/C12)*100</f>
        <v>14.116051123139735</v>
      </c>
      <c r="G7" s="40"/>
      <c r="H7" s="40"/>
      <c r="I7" s="40"/>
      <c r="J7" s="40"/>
    </row>
    <row r="8" spans="1:10" x14ac:dyDescent="0.25">
      <c r="A8" s="2" t="s">
        <v>13</v>
      </c>
      <c r="B8" s="41">
        <v>156.1</v>
      </c>
      <c r="C8" s="41">
        <v>286.3</v>
      </c>
      <c r="D8" s="10">
        <f t="shared" si="0"/>
        <v>130.20000000000002</v>
      </c>
      <c r="E8" s="18">
        <f t="shared" si="1"/>
        <v>83.408071748878939</v>
      </c>
      <c r="F8" s="18">
        <f>(C8/C12)*100</f>
        <v>3.8076365522469438</v>
      </c>
      <c r="G8" s="40"/>
      <c r="H8" s="40"/>
      <c r="I8" s="40"/>
      <c r="J8" s="40"/>
    </row>
    <row r="9" spans="1:10" x14ac:dyDescent="0.25">
      <c r="A9" s="2" t="s">
        <v>14</v>
      </c>
      <c r="B9" s="41">
        <v>15.3</v>
      </c>
      <c r="C9" s="41">
        <v>28.6</v>
      </c>
      <c r="D9" s="10">
        <f t="shared" si="0"/>
        <v>13.3</v>
      </c>
      <c r="E9" s="18">
        <f t="shared" si="1"/>
        <v>86.928104575163403</v>
      </c>
      <c r="F9" s="18">
        <f>(C9/C12)*100</f>
        <v>0.3803646713037464</v>
      </c>
      <c r="G9" s="40"/>
      <c r="H9" s="40"/>
      <c r="I9" s="40"/>
      <c r="J9" s="40"/>
    </row>
    <row r="10" spans="1:10" x14ac:dyDescent="0.25">
      <c r="A10" s="2" t="s">
        <v>26</v>
      </c>
      <c r="B10" s="41">
        <v>129.30000000000001</v>
      </c>
      <c r="C10" s="41">
        <v>282</v>
      </c>
      <c r="D10" s="10">
        <f t="shared" si="0"/>
        <v>152.69999999999999</v>
      </c>
      <c r="E10" s="18">
        <f t="shared" si="1"/>
        <v>118.09744779582365</v>
      </c>
      <c r="F10" s="18">
        <f>(C10/C12)*100</f>
        <v>3.7504488569110657</v>
      </c>
      <c r="G10" s="40"/>
      <c r="H10" s="40"/>
      <c r="I10" s="40"/>
      <c r="J10" s="40"/>
    </row>
    <row r="11" spans="1:10" x14ac:dyDescent="0.25">
      <c r="A11" s="2" t="s">
        <v>27</v>
      </c>
      <c r="B11" s="41">
        <v>268.7</v>
      </c>
      <c r="C11" s="41">
        <v>496.6</v>
      </c>
      <c r="D11" s="10">
        <f t="shared" si="0"/>
        <v>227.90000000000003</v>
      </c>
      <c r="E11" s="18">
        <f t="shared" si="1"/>
        <v>84.815779679940476</v>
      </c>
      <c r="F11" s="18">
        <f>(C11/C12)*100</f>
        <v>6.6045138380923243</v>
      </c>
      <c r="G11" s="40"/>
      <c r="H11" s="40"/>
      <c r="I11" s="40"/>
      <c r="J11" s="40"/>
    </row>
    <row r="12" spans="1:10" ht="13" x14ac:dyDescent="0.3">
      <c r="A12" s="7" t="s">
        <v>37</v>
      </c>
      <c r="B12" s="42">
        <f>SUM(B6:B11)</f>
        <v>3173.8</v>
      </c>
      <c r="C12" s="42">
        <f>SUM(C6:C11)</f>
        <v>7519.1000000000013</v>
      </c>
      <c r="D12" s="11">
        <f t="shared" si="0"/>
        <v>4345.3000000000011</v>
      </c>
      <c r="E12" s="19">
        <f t="shared" si="1"/>
        <v>136.91158863192391</v>
      </c>
      <c r="F12" s="20">
        <f>SUM(F6:F11)</f>
        <v>100</v>
      </c>
      <c r="G12" s="40"/>
      <c r="H12" s="40"/>
      <c r="I12" s="40"/>
      <c r="J12" s="40"/>
    </row>
    <row r="13" spans="1:10" ht="25.5" customHeight="1" x14ac:dyDescent="0.3">
      <c r="A13" s="7" t="s">
        <v>15</v>
      </c>
      <c r="B13" s="5"/>
      <c r="C13" s="5"/>
      <c r="D13" s="13"/>
      <c r="E13" s="15"/>
      <c r="F13" s="14"/>
      <c r="G13" s="40"/>
      <c r="H13" s="40"/>
      <c r="I13" s="40"/>
      <c r="J13" s="40"/>
    </row>
    <row r="14" spans="1:10" x14ac:dyDescent="0.25">
      <c r="A14" s="2" t="s">
        <v>16</v>
      </c>
      <c r="B14" s="41">
        <v>972.6</v>
      </c>
      <c r="C14" s="41">
        <v>2311</v>
      </c>
      <c r="D14" s="10">
        <f t="shared" ref="D14:D22" si="2">(C14-B14)</f>
        <v>1338.4</v>
      </c>
      <c r="E14" s="18">
        <f t="shared" ref="E14:E22" si="3">(C14-B14)/B14*100</f>
        <v>137.61052848036192</v>
      </c>
      <c r="F14" s="18">
        <f>(C14/C22)*100</f>
        <v>25.400070342038156</v>
      </c>
      <c r="G14" s="40"/>
      <c r="H14" s="40"/>
      <c r="I14" s="40"/>
      <c r="J14" s="40"/>
    </row>
    <row r="15" spans="1:10" x14ac:dyDescent="0.25">
      <c r="A15" s="2" t="s">
        <v>17</v>
      </c>
      <c r="B15" s="41">
        <v>2568.8000000000002</v>
      </c>
      <c r="C15" s="41">
        <v>3234.7</v>
      </c>
      <c r="D15" s="10">
        <f t="shared" si="2"/>
        <v>665.89999999999964</v>
      </c>
      <c r="E15" s="18">
        <f t="shared" si="3"/>
        <v>25.922609778885064</v>
      </c>
      <c r="F15" s="18">
        <f>(C15/C22)*100</f>
        <v>35.552404818429608</v>
      </c>
      <c r="G15" s="40"/>
      <c r="H15" s="40"/>
      <c r="I15" s="40"/>
      <c r="J15" s="40"/>
    </row>
    <row r="16" spans="1:10" x14ac:dyDescent="0.25">
      <c r="A16" s="2" t="s">
        <v>18</v>
      </c>
      <c r="B16" s="41">
        <v>479.9</v>
      </c>
      <c r="C16" s="41">
        <v>543.1</v>
      </c>
      <c r="D16" s="10">
        <f t="shared" si="2"/>
        <v>63.200000000000045</v>
      </c>
      <c r="E16" s="18">
        <f t="shared" si="3"/>
        <v>13.16941029381122</v>
      </c>
      <c r="F16" s="18">
        <f>(C16/C22)*100</f>
        <v>5.9691813945309056</v>
      </c>
      <c r="G16" s="40"/>
      <c r="H16" s="40"/>
      <c r="I16" s="40"/>
      <c r="J16" s="40"/>
    </row>
    <row r="17" spans="1:10" x14ac:dyDescent="0.25">
      <c r="A17" s="2" t="s">
        <v>19</v>
      </c>
      <c r="B17" s="41">
        <v>570.4</v>
      </c>
      <c r="C17" s="41">
        <v>589.79999999999995</v>
      </c>
      <c r="D17" s="10">
        <f t="shared" si="2"/>
        <v>19.399999999999977</v>
      </c>
      <c r="E17" s="18">
        <f t="shared" si="3"/>
        <v>3.40112201963534</v>
      </c>
      <c r="F17" s="18">
        <f>(C17/C22)*100</f>
        <v>6.4824584542337096</v>
      </c>
      <c r="G17" s="40"/>
      <c r="H17" s="40"/>
      <c r="I17" s="40"/>
      <c r="J17" s="40"/>
    </row>
    <row r="18" spans="1:10" x14ac:dyDescent="0.25">
      <c r="A18" s="2" t="s">
        <v>20</v>
      </c>
      <c r="B18" s="41">
        <v>125</v>
      </c>
      <c r="C18" s="41">
        <v>190.6</v>
      </c>
      <c r="D18" s="10">
        <f t="shared" si="2"/>
        <v>65.599999999999994</v>
      </c>
      <c r="E18" s="18">
        <f t="shared" si="3"/>
        <v>52.47999999999999</v>
      </c>
      <c r="F18" s="18">
        <f>(C18/C22)*100</f>
        <v>2.0948738239690492</v>
      </c>
      <c r="G18" s="40"/>
      <c r="H18" s="40"/>
      <c r="I18" s="40"/>
      <c r="J18" s="40"/>
    </row>
    <row r="19" spans="1:10" x14ac:dyDescent="0.25">
      <c r="A19" s="2" t="s">
        <v>21</v>
      </c>
      <c r="B19" s="41">
        <v>91</v>
      </c>
      <c r="C19" s="41">
        <v>150.1</v>
      </c>
      <c r="D19" s="10">
        <f t="shared" si="2"/>
        <v>59.099999999999994</v>
      </c>
      <c r="E19" s="18">
        <f t="shared" si="3"/>
        <v>64.945054945054935</v>
      </c>
      <c r="F19" s="18">
        <f>(C19/C22)*100</f>
        <v>1.6497406137342827</v>
      </c>
      <c r="G19" s="40"/>
      <c r="H19" s="40"/>
      <c r="I19" s="40"/>
      <c r="J19" s="40"/>
    </row>
    <row r="20" spans="1:10" x14ac:dyDescent="0.25">
      <c r="A20" s="2" t="s">
        <v>26</v>
      </c>
      <c r="B20" s="41">
        <v>55.3</v>
      </c>
      <c r="C20" s="41">
        <v>126</v>
      </c>
      <c r="D20" s="10">
        <f t="shared" si="2"/>
        <v>70.7</v>
      </c>
      <c r="E20" s="18">
        <f t="shared" si="3"/>
        <v>127.84810126582281</v>
      </c>
      <c r="F20" s="18">
        <f>(C20/C22)*100</f>
        <v>1.3848588762859402</v>
      </c>
      <c r="G20" s="40"/>
      <c r="H20" s="40"/>
      <c r="I20" s="40"/>
      <c r="J20" s="40"/>
    </row>
    <row r="21" spans="1:10" x14ac:dyDescent="0.25">
      <c r="A21" s="2" t="s">
        <v>38</v>
      </c>
      <c r="B21" s="41">
        <v>1324.4</v>
      </c>
      <c r="C21" s="41">
        <v>1953.1</v>
      </c>
      <c r="D21" s="10">
        <f t="shared" si="2"/>
        <v>628.69999999999982</v>
      </c>
      <c r="E21" s="18">
        <f t="shared" si="3"/>
        <v>47.470552703110826</v>
      </c>
      <c r="F21" s="18">
        <f>(C21/C22)*100</f>
        <v>21.466411676778328</v>
      </c>
      <c r="G21" s="40"/>
      <c r="H21" s="40"/>
      <c r="I21" s="40"/>
      <c r="J21" s="40"/>
    </row>
    <row r="22" spans="1:10" ht="13" x14ac:dyDescent="0.3">
      <c r="A22" s="7" t="s">
        <v>22</v>
      </c>
      <c r="B22" s="42">
        <f>SUM(B14:B21)</f>
        <v>6187.4</v>
      </c>
      <c r="C22" s="42">
        <f>SUM(C14:C21)</f>
        <v>9098.4000000000015</v>
      </c>
      <c r="D22" s="11">
        <f t="shared" si="2"/>
        <v>2911.0000000000018</v>
      </c>
      <c r="E22" s="19">
        <f t="shared" si="3"/>
        <v>47.047225005656692</v>
      </c>
      <c r="F22" s="20">
        <f>SUM(F14:F21)</f>
        <v>99.999999999999972</v>
      </c>
      <c r="G22" s="40"/>
      <c r="H22" s="40"/>
      <c r="I22" s="40"/>
      <c r="J22" s="40"/>
    </row>
    <row r="23" spans="1:10" ht="25.5" customHeight="1" x14ac:dyDescent="0.3">
      <c r="A23" s="7" t="s">
        <v>25</v>
      </c>
      <c r="B23" s="5"/>
      <c r="C23" s="5"/>
      <c r="D23" s="13"/>
      <c r="E23" s="15"/>
      <c r="F23" s="14"/>
      <c r="G23" s="40"/>
      <c r="H23" s="40"/>
      <c r="I23" s="40"/>
      <c r="J23" s="40"/>
    </row>
    <row r="24" spans="1:10" ht="13" x14ac:dyDescent="0.3">
      <c r="A24" s="1" t="s">
        <v>23</v>
      </c>
      <c r="B24" s="11">
        <f>(B12-B22)</f>
        <v>-3013.5999999999995</v>
      </c>
      <c r="C24" s="11">
        <f>(C12-C22)</f>
        <v>-1579.3000000000002</v>
      </c>
      <c r="D24" s="10">
        <f t="shared" ref="D24" si="4">(C24-B24)</f>
        <v>1434.2999999999993</v>
      </c>
      <c r="E24" s="18">
        <f t="shared" ref="E24" si="5">(C24-B24)/B24*100</f>
        <v>-47.594239447836465</v>
      </c>
      <c r="F24" s="17" t="s">
        <v>31</v>
      </c>
      <c r="G24" s="40"/>
      <c r="H24" s="40"/>
      <c r="I24" s="40"/>
      <c r="J24" s="40"/>
    </row>
    <row r="25" spans="1:10" ht="13" x14ac:dyDescent="0.3">
      <c r="A25" s="1" t="s">
        <v>39</v>
      </c>
      <c r="B25" s="11">
        <f>(B24/B12)*100</f>
        <v>-94.952422963009624</v>
      </c>
      <c r="C25" s="11">
        <f>(C24/C12)*100</f>
        <v>-21.003843545105131</v>
      </c>
      <c r="D25" s="11">
        <f t="shared" ref="D25:D31" si="6">(C25-B25)</f>
        <v>73.948579417904497</v>
      </c>
      <c r="E25" s="17" t="s">
        <v>31</v>
      </c>
      <c r="F25" s="17" t="s">
        <v>31</v>
      </c>
      <c r="G25" s="40"/>
      <c r="H25" s="40"/>
      <c r="I25" s="40"/>
      <c r="J25" s="40"/>
    </row>
    <row r="26" spans="1:10" x14ac:dyDescent="0.25">
      <c r="A26" s="21" t="s">
        <v>40</v>
      </c>
      <c r="B26" s="10">
        <v>961.7</v>
      </c>
      <c r="C26" s="10">
        <v>-289.10000000000002</v>
      </c>
      <c r="D26" s="10">
        <f t="shared" si="6"/>
        <v>-1250.8000000000002</v>
      </c>
      <c r="E26" s="18">
        <f t="shared" ref="E26:E30" si="7">(C26-B26)/B26*100</f>
        <v>-130.06134969325154</v>
      </c>
      <c r="F26" s="16" t="s">
        <v>31</v>
      </c>
      <c r="G26" s="40"/>
      <c r="H26" s="40"/>
      <c r="I26" s="40"/>
      <c r="J26" s="40"/>
    </row>
    <row r="27" spans="1:10" ht="13" x14ac:dyDescent="0.3">
      <c r="A27" s="22" t="s">
        <v>24</v>
      </c>
      <c r="B27" s="11">
        <f>SUM(B24,B26)</f>
        <v>-2051.8999999999996</v>
      </c>
      <c r="C27" s="11">
        <f>SUM(C24,C26)</f>
        <v>-1868.4</v>
      </c>
      <c r="D27" s="10">
        <f t="shared" si="6"/>
        <v>183.49999999999955</v>
      </c>
      <c r="E27" s="18">
        <f t="shared" si="7"/>
        <v>-8.9429309420536853</v>
      </c>
      <c r="F27" s="17" t="s">
        <v>31</v>
      </c>
      <c r="G27" s="40"/>
      <c r="H27" s="40"/>
      <c r="I27" s="40"/>
      <c r="J27" s="40"/>
    </row>
    <row r="28" spans="1:10" x14ac:dyDescent="0.25">
      <c r="A28" s="21" t="s">
        <v>33</v>
      </c>
      <c r="B28" s="10">
        <v>222.1</v>
      </c>
      <c r="C28" s="10">
        <v>235.7</v>
      </c>
      <c r="D28" s="10">
        <f t="shared" si="6"/>
        <v>13.599999999999994</v>
      </c>
      <c r="E28" s="18">
        <f t="shared" si="7"/>
        <v>6.1233678523187729</v>
      </c>
      <c r="F28" s="16" t="s">
        <v>31</v>
      </c>
      <c r="G28" s="40"/>
      <c r="H28" s="40"/>
      <c r="I28" s="40"/>
      <c r="J28" s="40"/>
    </row>
    <row r="29" spans="1:10" x14ac:dyDescent="0.25">
      <c r="A29" s="21" t="s">
        <v>34</v>
      </c>
      <c r="B29" s="10">
        <v>0</v>
      </c>
      <c r="C29" s="10">
        <v>0</v>
      </c>
      <c r="D29" s="10">
        <f t="shared" si="6"/>
        <v>0</v>
      </c>
      <c r="E29" s="18">
        <v>0</v>
      </c>
      <c r="F29" s="16" t="s">
        <v>31</v>
      </c>
      <c r="G29" s="40"/>
      <c r="H29" s="40"/>
      <c r="I29" s="40"/>
      <c r="J29" s="40"/>
    </row>
    <row r="30" spans="1:10" ht="13" x14ac:dyDescent="0.3">
      <c r="A30" s="1" t="s">
        <v>0</v>
      </c>
      <c r="B30" s="11">
        <f>SUM(B27:B29)</f>
        <v>-1829.7999999999997</v>
      </c>
      <c r="C30" s="11">
        <f>SUM(C27:C29)</f>
        <v>-1632.7</v>
      </c>
      <c r="D30" s="10">
        <f t="shared" si="6"/>
        <v>197.09999999999968</v>
      </c>
      <c r="E30" s="18">
        <f t="shared" si="7"/>
        <v>-10.771669034867184</v>
      </c>
      <c r="F30" s="17" t="s">
        <v>31</v>
      </c>
      <c r="G30" s="40"/>
      <c r="H30" s="40"/>
      <c r="I30" s="40"/>
      <c r="J30" s="40"/>
    </row>
    <row r="31" spans="1:10" ht="13" x14ac:dyDescent="0.3">
      <c r="A31" s="7" t="s">
        <v>41</v>
      </c>
      <c r="B31" s="12">
        <f>(B30/B12)*100</f>
        <v>-57.653286281429196</v>
      </c>
      <c r="C31" s="12">
        <f>(C30/C12)*100</f>
        <v>-21.714034924392543</v>
      </c>
      <c r="D31" s="11">
        <f t="shared" si="6"/>
        <v>35.939251357036653</v>
      </c>
      <c r="E31" s="17" t="s">
        <v>31</v>
      </c>
      <c r="F31" s="17" t="s">
        <v>31</v>
      </c>
      <c r="G31" s="40"/>
      <c r="H31" s="40"/>
      <c r="I31" s="40"/>
      <c r="J31" s="40"/>
    </row>
    <row r="32" spans="1:10" ht="25.5" customHeight="1" x14ac:dyDescent="0.25">
      <c r="A32" s="58" t="s">
        <v>4</v>
      </c>
      <c r="B32" s="58"/>
      <c r="C32" s="58"/>
      <c r="D32" s="58"/>
      <c r="E32" s="58"/>
      <c r="F32" s="58"/>
    </row>
    <row r="33" spans="1:6" ht="63.75" customHeight="1" x14ac:dyDescent="0.25">
      <c r="A33" s="54" t="s">
        <v>28</v>
      </c>
      <c r="B33" s="54"/>
      <c r="C33" s="54"/>
      <c r="D33" s="54"/>
      <c r="E33" s="54"/>
      <c r="F33" s="54"/>
    </row>
    <row r="34" spans="1:6" ht="51" customHeight="1" x14ac:dyDescent="0.25">
      <c r="A34" s="54" t="s">
        <v>30</v>
      </c>
      <c r="B34" s="54"/>
      <c r="C34" s="54"/>
      <c r="D34" s="54"/>
      <c r="E34" s="54"/>
      <c r="F34" s="54"/>
    </row>
    <row r="35" spans="1:6" ht="89.25" customHeight="1" x14ac:dyDescent="0.25">
      <c r="A35" s="52" t="s">
        <v>48</v>
      </c>
      <c r="B35" s="52"/>
      <c r="C35" s="52"/>
      <c r="D35" s="52"/>
      <c r="E35" s="52"/>
      <c r="F35" s="52"/>
    </row>
    <row r="36" spans="1:6" ht="51" customHeight="1" x14ac:dyDescent="0.25">
      <c r="A36" s="52" t="s">
        <v>42</v>
      </c>
      <c r="B36" s="52"/>
      <c r="C36" s="52"/>
      <c r="D36" s="52"/>
      <c r="E36" s="52"/>
      <c r="F36" s="52"/>
    </row>
    <row r="37" spans="1:6" ht="25.5" customHeight="1" x14ac:dyDescent="0.25">
      <c r="A37" s="52" t="s">
        <v>43</v>
      </c>
      <c r="B37" s="52"/>
      <c r="C37" s="52"/>
      <c r="D37" s="52"/>
      <c r="E37" s="52"/>
      <c r="F37" s="52"/>
    </row>
    <row r="38" spans="1:6" ht="51" customHeight="1" x14ac:dyDescent="0.25">
      <c r="A38" s="52" t="s">
        <v>44</v>
      </c>
      <c r="B38" s="53"/>
      <c r="C38" s="53"/>
      <c r="D38" s="53"/>
      <c r="E38" s="53"/>
      <c r="F38" s="53"/>
    </row>
    <row r="39" spans="1:6" ht="38.25" customHeight="1" x14ac:dyDescent="0.25">
      <c r="A39" s="52" t="s">
        <v>45</v>
      </c>
      <c r="B39" s="52"/>
      <c r="C39" s="52"/>
      <c r="D39" s="52"/>
      <c r="E39" s="52"/>
      <c r="F39" s="52"/>
    </row>
    <row r="40" spans="1:6" x14ac:dyDescent="0.25">
      <c r="A40" s="24"/>
      <c r="B40" s="24"/>
      <c r="C40" s="24"/>
      <c r="D40" s="24"/>
      <c r="E40" s="24"/>
      <c r="F40" s="24"/>
    </row>
    <row r="41" spans="1:6" x14ac:dyDescent="0.25">
      <c r="A41" s="24"/>
      <c r="B41" s="24"/>
      <c r="C41" s="24"/>
      <c r="D41" s="24"/>
      <c r="E41" s="24"/>
      <c r="F41" s="24"/>
    </row>
    <row r="42" spans="1:6" x14ac:dyDescent="0.25">
      <c r="A42" s="24"/>
      <c r="B42" s="24"/>
      <c r="C42" s="24"/>
      <c r="D42" s="24"/>
      <c r="E42" s="24"/>
      <c r="F42" s="24"/>
    </row>
    <row r="43" spans="1:6" x14ac:dyDescent="0.25">
      <c r="A43" s="24"/>
      <c r="B43" s="24"/>
      <c r="C43" s="24"/>
      <c r="D43" s="24"/>
      <c r="E43" s="24"/>
      <c r="F43" s="24"/>
    </row>
    <row r="44" spans="1:6" x14ac:dyDescent="0.25">
      <c r="A44" s="24"/>
      <c r="B44" s="24"/>
      <c r="C44" s="24"/>
      <c r="D44" s="24"/>
      <c r="E44" s="24"/>
      <c r="F44" s="24"/>
    </row>
    <row r="45" spans="1:6" x14ac:dyDescent="0.25">
      <c r="A45" s="24"/>
      <c r="B45" s="24"/>
      <c r="C45" s="24"/>
      <c r="D45" s="24"/>
      <c r="E45" s="24"/>
      <c r="F45" s="24"/>
    </row>
    <row r="46" spans="1:6" x14ac:dyDescent="0.25">
      <c r="A46" s="24"/>
      <c r="B46" s="24"/>
      <c r="C46" s="24"/>
      <c r="D46" s="24"/>
      <c r="E46" s="24"/>
      <c r="F46" s="24"/>
    </row>
  </sheetData>
  <mergeCells count="11">
    <mergeCell ref="A34:F34"/>
    <mergeCell ref="A1:F1"/>
    <mergeCell ref="A2:F2"/>
    <mergeCell ref="A3:F3"/>
    <mergeCell ref="A32:F32"/>
    <mergeCell ref="A33:F33"/>
    <mergeCell ref="A35:F35"/>
    <mergeCell ref="A36:F36"/>
    <mergeCell ref="A37:F37"/>
    <mergeCell ref="A38:F38"/>
    <mergeCell ref="A39:F39"/>
  </mergeCells>
  <pageMargins left="0.45" right="0.45" top="0.5" bottom="0.5" header="0.3" footer="0.3"/>
  <pageSetup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1</vt:lpstr>
      <vt:lpstr>Table 2</vt:lpstr>
      <vt:lpstr>Table 3</vt:lpstr>
      <vt:lpstr>Table 4</vt:lpstr>
      <vt:lpstr>Table 5</vt:lpstr>
      <vt:lpstr>Table 6</vt:lpstr>
      <vt:lpstr>'Table 1'!Print_Area</vt:lpstr>
      <vt:lpstr>'Table 2'!Print_Area</vt:lpstr>
      <vt:lpstr>'Table 3'!Print_Area</vt:lpstr>
      <vt:lpstr>'Table 4'!Print_Area</vt:lpstr>
      <vt:lpstr>'Table 5'!Print_Area</vt:lpstr>
      <vt:lpstr>'Table 6'!Print_Area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david.smallen</dc:creator>
  <cp:lastModifiedBy>Parker, Kiara CTR (OST)</cp:lastModifiedBy>
  <cp:lastPrinted>2022-06-06T19:32:39Z</cp:lastPrinted>
  <dcterms:created xsi:type="dcterms:W3CDTF">2012-05-10T15:47:12Z</dcterms:created>
  <dcterms:modified xsi:type="dcterms:W3CDTF">2022-06-13T14:29:18Z</dcterms:modified>
</cp:coreProperties>
</file>