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/>
  <mc:AlternateContent xmlns:mc="http://schemas.openxmlformats.org/markup-compatibility/2006">
    <mc:Choice Requires="x15">
      <x15ac:absPath xmlns:x15ac="http://schemas.microsoft.com/office/spreadsheetml/2010/11/ac" url="P:\CRobinson\"/>
    </mc:Choice>
  </mc:AlternateContent>
  <xr:revisionPtr revIDLastSave="0" documentId="13_ncr:1_{2B9B688F-6304-4711-B5E5-40D9F6157071}" xr6:coauthVersionLast="47" xr6:coauthVersionMax="47" xr10:uidLastSave="{00000000-0000-0000-0000-000000000000}"/>
  <bookViews>
    <workbookView xWindow="-110" yWindow="-110" windowWidth="19420" windowHeight="10420" activeTab="2" xr2:uid="{00000000-000D-0000-FFFF-FFFF00000000}"/>
  </bookViews>
  <sheets>
    <sheet name="Operated Domestic Flights" sheetId="3" r:id="rId1"/>
    <sheet name="Scheduled Domestic Flights" sheetId="1" r:id="rId2"/>
    <sheet name="Canceled Domestic Flights" sheetId="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56" i="2" l="1"/>
  <c r="E56" i="2"/>
  <c r="F56" i="2"/>
  <c r="G56" i="2"/>
  <c r="H56" i="2"/>
  <c r="I56" i="2"/>
  <c r="J56" i="2"/>
  <c r="K56" i="2"/>
  <c r="L56" i="2"/>
  <c r="M56" i="2"/>
  <c r="C56" i="2"/>
  <c r="D55" i="2"/>
  <c r="E55" i="2"/>
  <c r="F55" i="2"/>
  <c r="G55" i="2"/>
  <c r="H55" i="2"/>
  <c r="I55" i="2"/>
  <c r="J55" i="2"/>
  <c r="K55" i="2"/>
  <c r="L55" i="2"/>
  <c r="M55" i="2"/>
  <c r="C55" i="2"/>
  <c r="D56" i="1"/>
  <c r="E56" i="1"/>
  <c r="F56" i="1"/>
  <c r="G56" i="1"/>
  <c r="H56" i="1"/>
  <c r="I56" i="1"/>
  <c r="J56" i="1"/>
  <c r="K56" i="1"/>
  <c r="L56" i="1"/>
  <c r="M56" i="1"/>
  <c r="C56" i="1"/>
  <c r="D55" i="1"/>
  <c r="E55" i="1"/>
  <c r="F55" i="1"/>
  <c r="G55" i="1"/>
  <c r="H55" i="1"/>
  <c r="I55" i="1"/>
  <c r="J55" i="1"/>
  <c r="K55" i="1"/>
  <c r="L55" i="1"/>
  <c r="M55" i="1"/>
  <c r="C55" i="1"/>
  <c r="D51" i="3"/>
  <c r="E51" i="3"/>
  <c r="F51" i="3"/>
  <c r="G51" i="3"/>
  <c r="H51" i="3"/>
  <c r="I51" i="3"/>
  <c r="J51" i="3"/>
  <c r="K51" i="3"/>
  <c r="L51" i="3"/>
  <c r="M51" i="3"/>
  <c r="C51" i="3"/>
  <c r="D50" i="3"/>
  <c r="E50" i="3"/>
  <c r="F50" i="3"/>
  <c r="G50" i="3"/>
  <c r="H50" i="3"/>
  <c r="I50" i="3"/>
  <c r="J50" i="3"/>
  <c r="K50" i="3"/>
  <c r="L50" i="3"/>
  <c r="M50" i="3"/>
  <c r="C50" i="3"/>
  <c r="D49" i="3"/>
  <c r="E49" i="3"/>
  <c r="F49" i="3"/>
  <c r="G49" i="3"/>
  <c r="H49" i="3"/>
  <c r="I49" i="3"/>
  <c r="J49" i="3"/>
  <c r="K49" i="3"/>
  <c r="L49" i="3"/>
  <c r="M49" i="3"/>
  <c r="C49" i="3"/>
  <c r="D48" i="3"/>
  <c r="E48" i="3"/>
  <c r="F48" i="3"/>
  <c r="G48" i="3"/>
  <c r="H48" i="3"/>
  <c r="I48" i="3"/>
  <c r="J48" i="3"/>
  <c r="K48" i="3"/>
  <c r="L48" i="3"/>
  <c r="M48" i="3"/>
  <c r="C48" i="3"/>
  <c r="M47" i="3"/>
  <c r="L47" i="3"/>
  <c r="K47" i="3"/>
  <c r="J47" i="3"/>
  <c r="I47" i="3"/>
  <c r="H47" i="3"/>
  <c r="G47" i="3"/>
  <c r="F47" i="3"/>
  <c r="E47" i="3"/>
  <c r="D47" i="3"/>
  <c r="C47" i="3"/>
  <c r="D53" i="2"/>
  <c r="E53" i="2"/>
  <c r="F53" i="2"/>
  <c r="G53" i="2"/>
  <c r="H53" i="2"/>
  <c r="I53" i="2"/>
  <c r="J53" i="2"/>
  <c r="K53" i="2"/>
  <c r="L53" i="2"/>
  <c r="M53" i="2"/>
  <c r="D52" i="2"/>
  <c r="E52" i="2"/>
  <c r="F52" i="2"/>
  <c r="G52" i="2"/>
  <c r="H52" i="2"/>
  <c r="I52" i="2"/>
  <c r="J52" i="2"/>
  <c r="K52" i="2"/>
  <c r="L52" i="2"/>
  <c r="M52" i="2"/>
  <c r="C53" i="2"/>
  <c r="C52" i="2"/>
  <c r="D50" i="2"/>
  <c r="E50" i="2"/>
  <c r="F50" i="2"/>
  <c r="G50" i="2"/>
  <c r="H50" i="2"/>
  <c r="I50" i="2"/>
  <c r="J50" i="2"/>
  <c r="K50" i="2"/>
  <c r="L50" i="2"/>
  <c r="M50" i="2"/>
  <c r="M49" i="2"/>
  <c r="L49" i="2"/>
  <c r="K49" i="2"/>
  <c r="J49" i="2"/>
  <c r="I49" i="2"/>
  <c r="H49" i="2"/>
  <c r="G49" i="2"/>
  <c r="F49" i="2"/>
  <c r="E49" i="2"/>
  <c r="D49" i="2"/>
  <c r="C49" i="2"/>
  <c r="M46" i="2"/>
  <c r="L46" i="2"/>
  <c r="K46" i="2"/>
  <c r="J46" i="2"/>
  <c r="I46" i="2"/>
  <c r="H46" i="2"/>
  <c r="G46" i="2"/>
  <c r="F46" i="2"/>
  <c r="E46" i="2"/>
  <c r="D46" i="2"/>
  <c r="M53" i="1"/>
  <c r="L53" i="1"/>
  <c r="K53" i="1"/>
  <c r="J53" i="1"/>
  <c r="I53" i="1"/>
  <c r="H53" i="1"/>
  <c r="G53" i="1"/>
  <c r="F53" i="1"/>
  <c r="E53" i="1"/>
  <c r="D53" i="1"/>
  <c r="M52" i="1"/>
  <c r="L52" i="1"/>
  <c r="K52" i="1"/>
  <c r="J52" i="1"/>
  <c r="I52" i="1"/>
  <c r="H52" i="1"/>
  <c r="G52" i="1"/>
  <c r="F52" i="1"/>
  <c r="E52" i="1"/>
  <c r="D52" i="1"/>
  <c r="M47" i="1"/>
  <c r="L47" i="1"/>
  <c r="K47" i="1"/>
  <c r="J47" i="1"/>
  <c r="I47" i="1"/>
  <c r="I46" i="1"/>
  <c r="H47" i="1"/>
  <c r="G47" i="1"/>
  <c r="F47" i="1"/>
  <c r="E47" i="1"/>
  <c r="D47" i="1"/>
  <c r="C41" i="1"/>
  <c r="C46" i="1" s="1"/>
  <c r="M46" i="1"/>
  <c r="L46" i="1"/>
  <c r="K46" i="1"/>
  <c r="J46" i="1"/>
  <c r="H46" i="1"/>
  <c r="G46" i="1"/>
  <c r="F46" i="1"/>
  <c r="E46" i="1"/>
  <c r="D46" i="1"/>
  <c r="C43" i="1"/>
  <c r="C52" i="1" s="1"/>
  <c r="M48" i="1"/>
  <c r="M50" i="1" s="1"/>
  <c r="L48" i="1"/>
  <c r="L50" i="1" s="1"/>
  <c r="K48" i="1"/>
  <c r="K50" i="1" s="1"/>
  <c r="J48" i="1"/>
  <c r="J50" i="1" s="1"/>
  <c r="I48" i="1"/>
  <c r="I50" i="1" s="1"/>
  <c r="H48" i="1"/>
  <c r="H49" i="1" s="1"/>
  <c r="G48" i="1"/>
  <c r="G49" i="1" s="1"/>
  <c r="F48" i="1"/>
  <c r="F50" i="1" s="1"/>
  <c r="E48" i="1"/>
  <c r="E50" i="1" s="1"/>
  <c r="D48" i="1"/>
  <c r="D50" i="1" s="1"/>
  <c r="M43" i="3"/>
  <c r="L43" i="3"/>
  <c r="K43" i="3"/>
  <c r="J43" i="3"/>
  <c r="I43" i="3"/>
  <c r="H43" i="3"/>
  <c r="G43" i="3"/>
  <c r="F43" i="3"/>
  <c r="E43" i="3"/>
  <c r="D43" i="3"/>
  <c r="C42" i="1"/>
  <c r="C42" i="2"/>
  <c r="C48" i="1" s="1"/>
  <c r="C53" i="1" l="1"/>
  <c r="C50" i="2"/>
  <c r="C43" i="3"/>
  <c r="I49" i="1"/>
  <c r="J49" i="1"/>
  <c r="C47" i="1"/>
  <c r="G50" i="1"/>
  <c r="H50" i="1"/>
  <c r="C50" i="1"/>
  <c r="C49" i="1"/>
  <c r="K49" i="1"/>
  <c r="D49" i="1"/>
  <c r="L49" i="1"/>
  <c r="E49" i="1"/>
  <c r="M49" i="1"/>
  <c r="F49" i="1"/>
  <c r="M47" i="2"/>
  <c r="L47" i="2"/>
  <c r="I47" i="2"/>
  <c r="G47" i="2"/>
  <c r="M42" i="3"/>
  <c r="L42" i="3"/>
  <c r="K42" i="3"/>
  <c r="J42" i="3"/>
  <c r="I42" i="3"/>
  <c r="H42" i="3"/>
  <c r="G42" i="3"/>
  <c r="F42" i="3"/>
  <c r="E42" i="3"/>
  <c r="D42" i="3"/>
  <c r="C41" i="2"/>
  <c r="C46" i="2" s="1"/>
  <c r="H47" i="2" l="1"/>
  <c r="D47" i="2"/>
  <c r="J47" i="2"/>
  <c r="E47" i="2"/>
  <c r="K47" i="2"/>
  <c r="C42" i="3"/>
  <c r="F47" i="2"/>
  <c r="C40" i="1"/>
  <c r="M41" i="3"/>
  <c r="L41" i="3"/>
  <c r="K41" i="3"/>
  <c r="J41" i="3"/>
  <c r="I41" i="3"/>
  <c r="H41" i="3"/>
  <c r="G41" i="3"/>
  <c r="F41" i="3"/>
  <c r="E41" i="3"/>
  <c r="D41" i="3"/>
  <c r="C40" i="2"/>
  <c r="C41" i="3" l="1"/>
  <c r="C47" i="2"/>
  <c r="M40" i="3"/>
  <c r="L40" i="3"/>
  <c r="K40" i="3"/>
  <c r="J40" i="3"/>
  <c r="I40" i="3"/>
  <c r="H40" i="3"/>
  <c r="G40" i="3"/>
  <c r="F40" i="3"/>
  <c r="E40" i="3"/>
  <c r="D40" i="3"/>
  <c r="C39" i="2"/>
  <c r="C39" i="1"/>
  <c r="C40" i="3" l="1"/>
  <c r="C38" i="2"/>
  <c r="M39" i="3"/>
  <c r="L39" i="3"/>
  <c r="K39" i="3"/>
  <c r="J39" i="3"/>
  <c r="I39" i="3"/>
  <c r="H39" i="3"/>
  <c r="G39" i="3"/>
  <c r="F39" i="3"/>
  <c r="E39" i="3"/>
  <c r="D39" i="3"/>
  <c r="C38" i="1"/>
  <c r="C39" i="3" l="1"/>
  <c r="M38" i="3"/>
  <c r="L38" i="3"/>
  <c r="K38" i="3"/>
  <c r="J38" i="3"/>
  <c r="I38" i="3"/>
  <c r="H38" i="3"/>
  <c r="G38" i="3"/>
  <c r="F38" i="3"/>
  <c r="E38" i="3"/>
  <c r="D38" i="3"/>
  <c r="C37" i="2"/>
  <c r="C37" i="1"/>
  <c r="C38" i="3" l="1"/>
  <c r="M37" i="3"/>
  <c r="L37" i="3"/>
  <c r="K37" i="3"/>
  <c r="J37" i="3"/>
  <c r="I37" i="3"/>
  <c r="H37" i="3"/>
  <c r="G37" i="3"/>
  <c r="F37" i="3"/>
  <c r="E37" i="3"/>
  <c r="D37" i="3"/>
  <c r="C36" i="2"/>
  <c r="C36" i="1"/>
  <c r="C37" i="3" l="1"/>
  <c r="M36" i="3"/>
  <c r="L36" i="3"/>
  <c r="K36" i="3"/>
  <c r="J36" i="3"/>
  <c r="I36" i="3"/>
  <c r="H36" i="3"/>
  <c r="G36" i="3"/>
  <c r="F36" i="3"/>
  <c r="E36" i="3"/>
  <c r="D36" i="3"/>
  <c r="C35" i="2"/>
  <c r="C35" i="1"/>
  <c r="C36" i="3" l="1"/>
  <c r="L35" i="3"/>
  <c r="K35" i="3"/>
  <c r="J35" i="3"/>
  <c r="I35" i="3"/>
  <c r="H35" i="3"/>
  <c r="G35" i="3"/>
  <c r="F35" i="3"/>
  <c r="E35" i="3"/>
  <c r="D35" i="3"/>
  <c r="M35" i="3"/>
  <c r="C34" i="1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35" i="3" l="1"/>
</calcChain>
</file>

<file path=xl/sharedStrings.xml><?xml version="1.0" encoding="utf-8"?>
<sst xmlns="http://schemas.openxmlformats.org/spreadsheetml/2006/main" count="205" uniqueCount="54">
  <si>
    <t xml:space="preserve">January   </t>
  </si>
  <si>
    <t xml:space="preserve">February  </t>
  </si>
  <si>
    <t xml:space="preserve">March     </t>
  </si>
  <si>
    <t xml:space="preserve">April     </t>
  </si>
  <si>
    <t xml:space="preserve">May       </t>
  </si>
  <si>
    <t xml:space="preserve">June      </t>
  </si>
  <si>
    <t xml:space="preserve">July      </t>
  </si>
  <si>
    <t xml:space="preserve">August    </t>
  </si>
  <si>
    <t xml:space="preserve">September </t>
  </si>
  <si>
    <t xml:space="preserve">October   </t>
  </si>
  <si>
    <t xml:space="preserve">November  </t>
  </si>
  <si>
    <t xml:space="preserve">December  </t>
  </si>
  <si>
    <t xml:space="preserve">Allegiant </t>
  </si>
  <si>
    <t>Frontier</t>
  </si>
  <si>
    <t>JetBlue</t>
  </si>
  <si>
    <t>Southwest</t>
  </si>
  <si>
    <t>Spirit</t>
  </si>
  <si>
    <t>April</t>
  </si>
  <si>
    <t xml:space="preserve">Source: Bureau of Transportation Statisics, Airline On-Time Data </t>
  </si>
  <si>
    <t>Alaska*</t>
  </si>
  <si>
    <t xml:space="preserve">American* </t>
  </si>
  <si>
    <t>Delta*</t>
  </si>
  <si>
    <t>Hawaiian*</t>
  </si>
  <si>
    <t>United*</t>
  </si>
  <si>
    <t>Percent canceled</t>
  </si>
  <si>
    <t xml:space="preserve">* A flight is listed as canceled if it was listed in a carrier's computer reservation system during the seven calendar days prior to scheduled departure but was not operated. </t>
  </si>
  <si>
    <t>Flights Operated</t>
  </si>
  <si>
    <t>Scheduled Flights</t>
  </si>
  <si>
    <t>Operated = Scheduled Flights Minus Canceled Flights</t>
  </si>
  <si>
    <t>June</t>
  </si>
  <si>
    <t>Total Domestic Flights Operated</t>
  </si>
  <si>
    <t>Total Scheduled Domestic Flights</t>
  </si>
  <si>
    <t>Total Domestic Flight Cancellations</t>
  </si>
  <si>
    <t>July</t>
  </si>
  <si>
    <t>September</t>
  </si>
  <si>
    <t>October</t>
  </si>
  <si>
    <t>November</t>
  </si>
  <si>
    <t>December</t>
  </si>
  <si>
    <t>February</t>
  </si>
  <si>
    <t>Hawaiian</t>
  </si>
  <si>
    <t>* Includes flights by branded code-share partners. Hawaiian affiliation with branded code-share partners ended after January 2021.</t>
  </si>
  <si>
    <t>Year-over-year percent chg</t>
  </si>
  <si>
    <t>Month-over-month percent chg</t>
  </si>
  <si>
    <t>January 2022</t>
  </si>
  <si>
    <t>Number canceled*</t>
  </si>
  <si>
    <t>Flights Scheduled</t>
  </si>
  <si>
    <t>February 2022</t>
  </si>
  <si>
    <t>March 2022</t>
  </si>
  <si>
    <t>April 2022</t>
  </si>
  <si>
    <t>Percent operated compared to April 2019 (same month, pre-pandemic)</t>
  </si>
  <si>
    <t>Percent Chg from Apr 2020</t>
  </si>
  <si>
    <t>Operated Marketing Network Domestic Flights January 2019 thru April 2022</t>
  </si>
  <si>
    <t>Scheduled Marketing Network Domestic Flights January 2019 thru April 2022</t>
  </si>
  <si>
    <t>Canceled Marketing Network Domestic Flights January 2019 thru April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</si>
</sst>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.0%"/>
    <numFmt numFmtId="165" formatCode="_(* #,##0_);_(* \(#,##0\);_(* &quot;-&quot;??_);_(@_)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color rgb="FF000000"/>
      <name val="Arial"/>
      <family val="2"/>
    </font>
    <font>
      <sz val="11"/>
      <color rgb="FF9C5700"/>
      <name val="Calibri"/>
      <family val="2"/>
      <scheme val="minor"/>
    </font>
    <font>
      <sz val="8"/>
      <color rgb="FF000000"/>
      <name val="Arial"/>
      <family val="2"/>
    </font>
    <font>
      <i/>
      <sz val="8"/>
      <color rgb="FF00000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1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9" fontId="1" fillId="0" borderId="0" applyFont="0" applyFill="0" applyBorder="0" applyAlignment="0" applyProtection="0"/>
    <xf numFmtId="0" fontId="19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87">
    <xf numFmtId="0" fontId="0" fillId="0" borderId="0" xfId="0"/>
    <xf numFmtId="3" fontId="0" fillId="0" borderId="0" xfId="0" applyNumberFormat="1"/>
    <xf numFmtId="0" fontId="0" fillId="0" borderId="10" xfId="0" applyBorder="1"/>
    <xf numFmtId="0" fontId="16" fillId="0" borderId="10" xfId="0" applyFont="1" applyBorder="1" applyAlignment="1">
      <alignment horizontal="center" wrapText="1"/>
    </xf>
    <xf numFmtId="0" fontId="0" fillId="0" borderId="0" xfId="0"/>
    <xf numFmtId="0" fontId="0" fillId="0" borderId="0" xfId="0"/>
    <xf numFmtId="0" fontId="16" fillId="0" borderId="0" xfId="0" applyFont="1" applyFill="1" applyBorder="1"/>
    <xf numFmtId="0" fontId="16" fillId="0" borderId="10" xfId="0" applyFont="1" applyFill="1" applyBorder="1"/>
    <xf numFmtId="3" fontId="0" fillId="0" borderId="0" xfId="0" applyNumberFormat="1" applyBorder="1"/>
    <xf numFmtId="0" fontId="0" fillId="0" borderId="0" xfId="0"/>
    <xf numFmtId="0" fontId="0" fillId="0" borderId="0" xfId="0"/>
    <xf numFmtId="0" fontId="0" fillId="0" borderId="0" xfId="0" applyBorder="1"/>
    <xf numFmtId="3" fontId="0" fillId="0" borderId="0" xfId="0" applyNumberFormat="1" applyFont="1" applyBorder="1"/>
    <xf numFmtId="164" fontId="0" fillId="0" borderId="0" xfId="42" applyNumberFormat="1" applyFont="1"/>
    <xf numFmtId="0" fontId="16" fillId="0" borderId="0" xfId="0" applyFont="1" applyFill="1" applyBorder="1" applyAlignment="1">
      <alignment wrapText="1"/>
    </xf>
    <xf numFmtId="0" fontId="0" fillId="0" borderId="0" xfId="0"/>
    <xf numFmtId="3" fontId="0" fillId="0" borderId="0" xfId="0" applyNumberFormat="1" applyBorder="1" applyAlignment="1">
      <alignment horizontal="right"/>
    </xf>
    <xf numFmtId="3" fontId="0" fillId="0" borderId="0" xfId="0" applyNumberFormat="1" applyFont="1" applyBorder="1" applyAlignment="1">
      <alignment horizontal="right"/>
    </xf>
    <xf numFmtId="0" fontId="0" fillId="0" borderId="0" xfId="0" applyFill="1" applyBorder="1"/>
    <xf numFmtId="3" fontId="1" fillId="0" borderId="0" xfId="42" applyNumberFormat="1" applyFont="1" applyBorder="1"/>
    <xf numFmtId="3" fontId="0" fillId="0" borderId="0" xfId="0" applyNumberFormat="1" applyFont="1" applyBorder="1" applyAlignment="1">
      <alignment horizontal="right" wrapText="1"/>
    </xf>
    <xf numFmtId="0" fontId="0" fillId="0" borderId="0" xfId="0" applyFont="1" applyBorder="1" applyAlignment="1">
      <alignment horizontal="right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Font="1"/>
    <xf numFmtId="0" fontId="0" fillId="0" borderId="0" xfId="0"/>
    <xf numFmtId="1" fontId="0" fillId="0" borderId="0" xfId="0" applyNumberFormat="1"/>
    <xf numFmtId="0" fontId="0" fillId="0" borderId="0" xfId="0"/>
    <xf numFmtId="0" fontId="0" fillId="0" borderId="0" xfId="0"/>
    <xf numFmtId="3" fontId="0" fillId="0" borderId="10" xfId="0" applyNumberFormat="1" applyBorder="1"/>
    <xf numFmtId="0" fontId="0" fillId="0" borderId="0" xfId="0"/>
    <xf numFmtId="0" fontId="0" fillId="0" borderId="0" xfId="0"/>
    <xf numFmtId="0" fontId="0" fillId="0" borderId="0" xfId="0"/>
    <xf numFmtId="0" fontId="16" fillId="0" borderId="12" xfId="0" applyFont="1" applyFill="1" applyBorder="1" applyAlignment="1">
      <alignment wrapText="1"/>
    </xf>
    <xf numFmtId="164" fontId="16" fillId="0" borderId="12" xfId="42" applyNumberFormat="1" applyFont="1" applyBorder="1"/>
    <xf numFmtId="10" fontId="16" fillId="0" borderId="10" xfId="42" applyNumberFormat="1" applyFont="1" applyBorder="1"/>
    <xf numFmtId="0" fontId="0" fillId="0" borderId="0" xfId="0"/>
    <xf numFmtId="3" fontId="16" fillId="0" borderId="0" xfId="0" applyNumberFormat="1" applyFont="1"/>
    <xf numFmtId="0" fontId="0" fillId="0" borderId="0" xfId="0"/>
    <xf numFmtId="0" fontId="18" fillId="0" borderId="0" xfId="0" applyFont="1" applyBorder="1" applyAlignment="1">
      <alignment horizontal="right" vertical="center" wrapText="1"/>
    </xf>
    <xf numFmtId="0" fontId="0" fillId="0" borderId="0" xfId="0" applyFont="1" applyBorder="1"/>
    <xf numFmtId="1" fontId="0" fillId="0" borderId="0" xfId="0" applyNumberFormat="1" applyBorder="1"/>
    <xf numFmtId="164" fontId="0" fillId="0" borderId="0" xfId="42" applyNumberFormat="1" applyFont="1" applyBorder="1"/>
    <xf numFmtId="0" fontId="0" fillId="0" borderId="0" xfId="0"/>
    <xf numFmtId="0" fontId="0" fillId="0" borderId="0" xfId="0"/>
    <xf numFmtId="0" fontId="0" fillId="0" borderId="0" xfId="0" applyBorder="1" applyAlignment="1">
      <alignment wrapText="1"/>
    </xf>
    <xf numFmtId="49" fontId="16" fillId="0" borderId="0" xfId="0" applyNumberFormat="1" applyFont="1" applyBorder="1" applyAlignment="1">
      <alignment horizontal="center" vertical="center" wrapText="1"/>
    </xf>
    <xf numFmtId="0" fontId="0" fillId="0" borderId="0" xfId="0"/>
    <xf numFmtId="0" fontId="20" fillId="0" borderId="0" xfId="0" applyFont="1" applyBorder="1" applyAlignment="1">
      <alignment horizontal="right" vertical="center" wrapText="1"/>
    </xf>
    <xf numFmtId="0" fontId="0" fillId="0" borderId="0" xfId="0" applyBorder="1" applyAlignment="1"/>
    <xf numFmtId="164" fontId="16" fillId="0" borderId="0" xfId="42" applyNumberFormat="1" applyFont="1" applyBorder="1"/>
    <xf numFmtId="1" fontId="16" fillId="0" borderId="0" xfId="0" applyNumberFormat="1" applyFont="1"/>
    <xf numFmtId="17" fontId="0" fillId="0" borderId="0" xfId="0" applyNumberFormat="1"/>
    <xf numFmtId="0" fontId="0" fillId="0" borderId="0" xfId="0"/>
    <xf numFmtId="0" fontId="0" fillId="0" borderId="0" xfId="0"/>
    <xf numFmtId="0" fontId="0" fillId="0" borderId="0" xfId="0" applyFont="1" applyFill="1" applyBorder="1" applyAlignment="1">
      <alignment horizontal="left"/>
    </xf>
    <xf numFmtId="0" fontId="0" fillId="0" borderId="0" xfId="0" applyFont="1" applyAlignment="1">
      <alignment horizontal="right"/>
    </xf>
    <xf numFmtId="0" fontId="0" fillId="0" borderId="0" xfId="0" applyFont="1" applyBorder="1" applyAlignment="1">
      <alignment horizontal="right"/>
    </xf>
    <xf numFmtId="0" fontId="0" fillId="0" borderId="0" xfId="0"/>
    <xf numFmtId="0" fontId="16" fillId="0" borderId="12" xfId="0" applyFont="1" applyBorder="1"/>
    <xf numFmtId="3" fontId="16" fillId="0" borderId="12" xfId="0" applyNumberFormat="1" applyFont="1" applyBorder="1" applyAlignment="1">
      <alignment horizontal="right" wrapText="1"/>
    </xf>
    <xf numFmtId="0" fontId="16" fillId="0" borderId="12" xfId="0" applyFont="1" applyFill="1" applyBorder="1"/>
    <xf numFmtId="0" fontId="0" fillId="0" borderId="0" xfId="0"/>
    <xf numFmtId="3" fontId="0" fillId="0" borderId="0" xfId="0" applyNumberFormat="1" applyFill="1" applyBorder="1"/>
    <xf numFmtId="0" fontId="18" fillId="0" borderId="0" xfId="0" applyFont="1" applyBorder="1" applyAlignment="1">
      <alignment vertical="center" wrapText="1"/>
    </xf>
    <xf numFmtId="0" fontId="21" fillId="0" borderId="0" xfId="0" applyFont="1" applyBorder="1" applyAlignment="1">
      <alignment vertical="center" wrapText="1"/>
    </xf>
    <xf numFmtId="165" fontId="0" fillId="0" borderId="0" xfId="50" applyNumberFormat="1" applyFont="1"/>
    <xf numFmtId="10" fontId="0" fillId="0" borderId="0" xfId="42" applyNumberFormat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49" fontId="16" fillId="0" borderId="0" xfId="0" applyNumberFormat="1" applyFont="1" applyBorder="1" applyAlignment="1">
      <alignment horizontal="center" vertical="center" wrapText="1"/>
    </xf>
    <xf numFmtId="3" fontId="16" fillId="0" borderId="12" xfId="0" applyNumberFormat="1" applyFont="1" applyBorder="1"/>
    <xf numFmtId="3" fontId="16" fillId="0" borderId="10" xfId="0" applyNumberFormat="1" applyFont="1" applyBorder="1"/>
    <xf numFmtId="3" fontId="16" fillId="0" borderId="11" xfId="0" applyNumberFormat="1" applyFont="1" applyBorder="1"/>
    <xf numFmtId="10" fontId="16" fillId="0" borderId="0" xfId="0" applyNumberFormat="1" applyFont="1" applyBorder="1"/>
    <xf numFmtId="0" fontId="16" fillId="0" borderId="11" xfId="0" applyFont="1" applyFill="1" applyBorder="1"/>
    <xf numFmtId="10" fontId="16" fillId="0" borderId="11" xfId="0" applyNumberFormat="1" applyFont="1" applyBorder="1"/>
    <xf numFmtId="0" fontId="16" fillId="0" borderId="0" xfId="0" applyFont="1"/>
    <xf numFmtId="0" fontId="0" fillId="0" borderId="0" xfId="0"/>
    <xf numFmtId="49" fontId="16" fillId="0" borderId="0" xfId="0" applyNumberFormat="1" applyFont="1" applyBorder="1" applyAlignment="1">
      <alignment horizontal="center" vertical="center" wrapText="1"/>
    </xf>
    <xf numFmtId="49" fontId="16" fillId="0" borderId="10" xfId="0" applyNumberFormat="1" applyFont="1" applyBorder="1" applyAlignment="1">
      <alignment horizontal="center" vertical="center" wrapText="1"/>
    </xf>
    <xf numFmtId="0" fontId="0" fillId="0" borderId="11" xfId="0" applyBorder="1" applyAlignment="1">
      <alignment wrapText="1"/>
    </xf>
    <xf numFmtId="49" fontId="16" fillId="0" borderId="11" xfId="0" applyNumberFormat="1" applyFont="1" applyBorder="1" applyAlignment="1">
      <alignment horizontal="center" vertical="center" wrapText="1"/>
    </xf>
  </cellXfs>
  <cellStyles count="51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1 2" xfId="44" xr:uid="{82DB4192-9575-47C0-AB7E-EFBFC51E612A}"/>
    <cellStyle name="60% - Accent2" xfId="25" builtinId="36" customBuiltin="1"/>
    <cellStyle name="60% - Accent2 2" xfId="45" xr:uid="{9D21B243-3C1C-4DD1-8728-57C3BC3E72ED}"/>
    <cellStyle name="60% - Accent3" xfId="29" builtinId="40" customBuiltin="1"/>
    <cellStyle name="60% - Accent3 2" xfId="46" xr:uid="{4F434866-F9C7-4505-9650-5E1287177E16}"/>
    <cellStyle name="60% - Accent4" xfId="33" builtinId="44" customBuiltin="1"/>
    <cellStyle name="60% - Accent4 2" xfId="47" xr:uid="{FC69DF69-0794-4827-AE88-46C56CC4E92B}"/>
    <cellStyle name="60% - Accent5" xfId="37" builtinId="48" customBuiltin="1"/>
    <cellStyle name="60% - Accent5 2" xfId="48" xr:uid="{C9C31D5D-E7D5-4903-8CAC-E47B7EB97C30}"/>
    <cellStyle name="60% - Accent6" xfId="41" builtinId="52" customBuiltin="1"/>
    <cellStyle name="60% - Accent6 2" xfId="49" xr:uid="{4DDD42A0-96F6-4292-AFE6-6336AC4602E9}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50" builtinId="3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eutral 2" xfId="43" xr:uid="{B3211130-9A08-4138-BB37-9CE63DB874B9}"/>
    <cellStyle name="Normal" xfId="0" builtinId="0"/>
    <cellStyle name="Note" xfId="15" builtinId="10" customBuiltin="1"/>
    <cellStyle name="Output" xfId="10" builtinId="21" customBuiltin="1"/>
    <cellStyle name="Percent" xfId="42" builtinId="5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53"/>
  <sheetViews>
    <sheetView topLeftCell="A40" workbookViewId="0">
      <selection activeCell="J46" sqref="J46"/>
    </sheetView>
  </sheetViews>
  <sheetFormatPr defaultColWidth="9.1796875" defaultRowHeight="14.5" x14ac:dyDescent="0.35"/>
  <cols>
    <col min="1" max="1" width="11.7265625" style="5" customWidth="1"/>
    <col min="2" max="2" width="18.81640625" style="5" customWidth="1"/>
    <col min="3" max="3" width="16.26953125" style="5" customWidth="1"/>
    <col min="4" max="4" width="10.1796875" style="5" bestFit="1" customWidth="1"/>
    <col min="5" max="5" width="9.1796875" style="5"/>
    <col min="6" max="6" width="11.54296875" style="5" customWidth="1"/>
    <col min="7" max="8" width="9.1796875" style="5"/>
    <col min="9" max="9" width="10.7265625" style="5" customWidth="1"/>
    <col min="10" max="10" width="9.1796875" style="5"/>
    <col min="11" max="11" width="10.1796875" style="5" customWidth="1"/>
    <col min="12" max="13" width="9.1796875" style="5"/>
    <col min="14" max="14" width="13.1796875" style="5" bestFit="1" customWidth="1"/>
    <col min="15" max="15" width="9.1796875" style="5"/>
    <col min="16" max="16" width="9.1796875" style="5" customWidth="1"/>
    <col min="17" max="16384" width="9.1796875" style="5"/>
  </cols>
  <sheetData>
    <row r="1" spans="1:13" x14ac:dyDescent="0.35">
      <c r="A1" s="81" t="s">
        <v>51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</row>
    <row r="2" spans="1:13" x14ac:dyDescent="0.35">
      <c r="A2" s="82" t="s">
        <v>18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</row>
    <row r="3" spans="1:13" x14ac:dyDescent="0.35">
      <c r="A3" s="82" t="s">
        <v>28</v>
      </c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</row>
    <row r="4" spans="1:13" x14ac:dyDescent="0.35">
      <c r="A4" s="82" t="s">
        <v>40</v>
      </c>
      <c r="B4" s="82"/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</row>
    <row r="5" spans="1:13" ht="45" customHeight="1" x14ac:dyDescent="0.35">
      <c r="A5" s="2"/>
      <c r="B5" s="2"/>
      <c r="C5" s="3" t="s">
        <v>30</v>
      </c>
      <c r="D5" s="3" t="s">
        <v>19</v>
      </c>
      <c r="E5" s="3" t="s">
        <v>12</v>
      </c>
      <c r="F5" s="3" t="s">
        <v>20</v>
      </c>
      <c r="G5" s="3" t="s">
        <v>21</v>
      </c>
      <c r="H5" s="3" t="s">
        <v>13</v>
      </c>
      <c r="I5" s="3" t="s">
        <v>39</v>
      </c>
      <c r="J5" s="3" t="s">
        <v>14</v>
      </c>
      <c r="K5" s="3" t="s">
        <v>15</v>
      </c>
      <c r="L5" s="3" t="s">
        <v>16</v>
      </c>
      <c r="M5" s="3" t="s">
        <v>23</v>
      </c>
    </row>
    <row r="6" spans="1:13" x14ac:dyDescent="0.35">
      <c r="A6" s="5">
        <v>2019</v>
      </c>
      <c r="B6" s="5" t="s">
        <v>0</v>
      </c>
      <c r="C6" s="1">
        <v>619099</v>
      </c>
      <c r="D6" s="1">
        <v>34663</v>
      </c>
      <c r="E6" s="1">
        <v>6713</v>
      </c>
      <c r="F6" s="1">
        <v>162931</v>
      </c>
      <c r="G6" s="1">
        <v>134243</v>
      </c>
      <c r="H6" s="1">
        <v>9496</v>
      </c>
      <c r="I6" s="1">
        <v>7514</v>
      </c>
      <c r="J6" s="1">
        <v>23463</v>
      </c>
      <c r="K6" s="1">
        <v>107363</v>
      </c>
      <c r="L6" s="1">
        <v>15023</v>
      </c>
      <c r="M6" s="1">
        <v>117690</v>
      </c>
    </row>
    <row r="7" spans="1:13" x14ac:dyDescent="0.35">
      <c r="B7" s="5" t="s">
        <v>1</v>
      </c>
      <c r="C7" s="1">
        <v>564614</v>
      </c>
      <c r="D7" s="1">
        <v>30069</v>
      </c>
      <c r="E7" s="1">
        <v>7180</v>
      </c>
      <c r="F7" s="1">
        <v>150607</v>
      </c>
      <c r="G7" s="1">
        <v>121264</v>
      </c>
      <c r="H7" s="1">
        <v>8643</v>
      </c>
      <c r="I7" s="1">
        <v>6668</v>
      </c>
      <c r="J7" s="1">
        <v>22053</v>
      </c>
      <c r="K7" s="1">
        <v>94922</v>
      </c>
      <c r="L7" s="1">
        <v>13447</v>
      </c>
      <c r="M7" s="1">
        <v>109761</v>
      </c>
    </row>
    <row r="8" spans="1:13" x14ac:dyDescent="0.35">
      <c r="B8" s="5" t="s">
        <v>2</v>
      </c>
      <c r="C8" s="1">
        <v>675659</v>
      </c>
      <c r="D8" s="1">
        <v>35864</v>
      </c>
      <c r="E8" s="1">
        <v>10218</v>
      </c>
      <c r="F8" s="1">
        <v>173395</v>
      </c>
      <c r="G8" s="1">
        <v>151495</v>
      </c>
      <c r="H8" s="1">
        <v>9663</v>
      </c>
      <c r="I8" s="1">
        <v>7581</v>
      </c>
      <c r="J8" s="1">
        <v>25502</v>
      </c>
      <c r="K8" s="1">
        <v>114119</v>
      </c>
      <c r="L8" s="1">
        <v>17034</v>
      </c>
      <c r="M8" s="1">
        <v>130788</v>
      </c>
    </row>
    <row r="9" spans="1:13" x14ac:dyDescent="0.35">
      <c r="B9" s="5" t="s">
        <v>3</v>
      </c>
      <c r="C9" s="1">
        <v>652533</v>
      </c>
      <c r="D9" s="1">
        <v>35270</v>
      </c>
      <c r="E9" s="1">
        <v>9219</v>
      </c>
      <c r="F9" s="1">
        <v>165821</v>
      </c>
      <c r="G9" s="1">
        <v>146206</v>
      </c>
      <c r="H9" s="1">
        <v>9637</v>
      </c>
      <c r="I9" s="1">
        <v>7611</v>
      </c>
      <c r="J9" s="1">
        <v>24966</v>
      </c>
      <c r="K9" s="1">
        <v>110752</v>
      </c>
      <c r="L9" s="1">
        <v>16316</v>
      </c>
      <c r="M9" s="1">
        <v>126735</v>
      </c>
    </row>
    <row r="10" spans="1:13" x14ac:dyDescent="0.35">
      <c r="B10" s="5" t="s">
        <v>4</v>
      </c>
      <c r="C10" s="1">
        <v>680165</v>
      </c>
      <c r="D10" s="1">
        <v>37218</v>
      </c>
      <c r="E10" s="1">
        <v>9008</v>
      </c>
      <c r="F10" s="1">
        <v>177012</v>
      </c>
      <c r="G10" s="1">
        <v>151695</v>
      </c>
      <c r="H10" s="1">
        <v>11254</v>
      </c>
      <c r="I10" s="1">
        <v>7958</v>
      </c>
      <c r="J10" s="1">
        <v>24886</v>
      </c>
      <c r="K10" s="1">
        <v>113709</v>
      </c>
      <c r="L10" s="1">
        <v>17814</v>
      </c>
      <c r="M10" s="1">
        <v>129611</v>
      </c>
    </row>
    <row r="11" spans="1:13" x14ac:dyDescent="0.35">
      <c r="B11" s="5" t="s">
        <v>5</v>
      </c>
      <c r="C11" s="1">
        <v>679802</v>
      </c>
      <c r="D11" s="1">
        <v>37953</v>
      </c>
      <c r="E11" s="1">
        <v>11037</v>
      </c>
      <c r="F11" s="1">
        <v>173440</v>
      </c>
      <c r="G11" s="1">
        <v>153427</v>
      </c>
      <c r="H11" s="1">
        <v>11337</v>
      </c>
      <c r="I11" s="1">
        <v>7896</v>
      </c>
      <c r="J11" s="1">
        <v>24204</v>
      </c>
      <c r="K11" s="1">
        <v>112879</v>
      </c>
      <c r="L11" s="1">
        <v>17553</v>
      </c>
      <c r="M11" s="1">
        <v>130076</v>
      </c>
    </row>
    <row r="12" spans="1:13" x14ac:dyDescent="0.35">
      <c r="B12" s="5" t="s">
        <v>6</v>
      </c>
      <c r="C12" s="1">
        <v>702876</v>
      </c>
      <c r="D12" s="1">
        <v>40009</v>
      </c>
      <c r="E12" s="1">
        <v>11745</v>
      </c>
      <c r="F12" s="1">
        <v>178279</v>
      </c>
      <c r="G12" s="1">
        <v>157028</v>
      </c>
      <c r="H12" s="1">
        <v>12247</v>
      </c>
      <c r="I12" s="1">
        <v>8060</v>
      </c>
      <c r="J12" s="1">
        <v>25142</v>
      </c>
      <c r="K12" s="1">
        <v>117728</v>
      </c>
      <c r="L12" s="1">
        <v>18428</v>
      </c>
      <c r="M12" s="1">
        <v>134210</v>
      </c>
    </row>
    <row r="13" spans="1:13" x14ac:dyDescent="0.35">
      <c r="B13" s="5" t="s">
        <v>7</v>
      </c>
      <c r="C13" s="1">
        <v>704553</v>
      </c>
      <c r="D13" s="1">
        <v>40149</v>
      </c>
      <c r="E13" s="1">
        <v>8693</v>
      </c>
      <c r="F13" s="1">
        <v>180925</v>
      </c>
      <c r="G13" s="1">
        <v>160708</v>
      </c>
      <c r="H13" s="1">
        <v>12252</v>
      </c>
      <c r="I13" s="1">
        <v>8079</v>
      </c>
      <c r="J13" s="1">
        <v>25270</v>
      </c>
      <c r="K13" s="1">
        <v>114987</v>
      </c>
      <c r="L13" s="1">
        <v>18296</v>
      </c>
      <c r="M13" s="1">
        <v>135194</v>
      </c>
    </row>
    <row r="14" spans="1:13" x14ac:dyDescent="0.35">
      <c r="B14" s="5" t="s">
        <v>8</v>
      </c>
      <c r="C14" s="1">
        <v>649667</v>
      </c>
      <c r="D14" s="1">
        <v>36211</v>
      </c>
      <c r="E14" s="1">
        <v>5582</v>
      </c>
      <c r="F14" s="1">
        <v>170557</v>
      </c>
      <c r="G14" s="1">
        <v>143164</v>
      </c>
      <c r="H14" s="1">
        <v>11895</v>
      </c>
      <c r="I14" s="1">
        <v>7573</v>
      </c>
      <c r="J14" s="1">
        <v>23638</v>
      </c>
      <c r="K14" s="1">
        <v>107436</v>
      </c>
      <c r="L14" s="1">
        <v>15996</v>
      </c>
      <c r="M14" s="1">
        <v>127615</v>
      </c>
    </row>
    <row r="15" spans="1:13" x14ac:dyDescent="0.35">
      <c r="B15" s="5" t="s">
        <v>9</v>
      </c>
      <c r="C15" s="1">
        <v>686811</v>
      </c>
      <c r="D15" s="1">
        <v>37274</v>
      </c>
      <c r="E15" s="1">
        <v>7860</v>
      </c>
      <c r="F15" s="1">
        <v>178680</v>
      </c>
      <c r="G15" s="1">
        <v>151118</v>
      </c>
      <c r="H15" s="1">
        <v>12581</v>
      </c>
      <c r="I15" s="1">
        <v>7811</v>
      </c>
      <c r="J15" s="1">
        <v>24795</v>
      </c>
      <c r="K15" s="1">
        <v>115051</v>
      </c>
      <c r="L15" s="1">
        <v>16797</v>
      </c>
      <c r="M15" s="1">
        <v>134844</v>
      </c>
    </row>
    <row r="16" spans="1:13" x14ac:dyDescent="0.35">
      <c r="B16" s="5" t="s">
        <v>10</v>
      </c>
      <c r="C16" s="1">
        <v>649511</v>
      </c>
      <c r="D16" s="1">
        <v>35303</v>
      </c>
      <c r="E16" s="1">
        <v>8115</v>
      </c>
      <c r="F16" s="1">
        <v>170286</v>
      </c>
      <c r="G16" s="1">
        <v>139471</v>
      </c>
      <c r="H16" s="1">
        <v>12129</v>
      </c>
      <c r="I16" s="1">
        <v>7605</v>
      </c>
      <c r="J16" s="1">
        <v>24694</v>
      </c>
      <c r="K16" s="1">
        <v>108130</v>
      </c>
      <c r="L16" s="1">
        <v>17350</v>
      </c>
      <c r="M16" s="1">
        <v>126428</v>
      </c>
    </row>
    <row r="17" spans="1:17" x14ac:dyDescent="0.35">
      <c r="B17" s="5" t="s">
        <v>11</v>
      </c>
      <c r="C17" s="1">
        <v>672765</v>
      </c>
      <c r="D17" s="1">
        <v>37034</v>
      </c>
      <c r="E17" s="1">
        <v>9311</v>
      </c>
      <c r="F17" s="1">
        <v>175590</v>
      </c>
      <c r="G17" s="1">
        <v>144276</v>
      </c>
      <c r="H17" s="1">
        <v>12128</v>
      </c>
      <c r="I17" s="1">
        <v>7953</v>
      </c>
      <c r="J17" s="1">
        <v>25034</v>
      </c>
      <c r="K17" s="1">
        <v>113248</v>
      </c>
      <c r="L17" s="1">
        <v>17201</v>
      </c>
      <c r="M17" s="1">
        <v>130990</v>
      </c>
      <c r="N17" s="1"/>
      <c r="O17" s="1"/>
      <c r="P17" s="1"/>
      <c r="Q17" s="60"/>
    </row>
    <row r="18" spans="1:17" x14ac:dyDescent="0.35">
      <c r="A18" s="5">
        <v>2020</v>
      </c>
      <c r="B18" s="5" t="s">
        <v>0</v>
      </c>
      <c r="C18" s="1">
        <v>652140</v>
      </c>
      <c r="D18" s="1">
        <v>35480</v>
      </c>
      <c r="E18" s="1">
        <v>7688</v>
      </c>
      <c r="F18" s="1">
        <v>169735</v>
      </c>
      <c r="G18" s="1">
        <v>143251</v>
      </c>
      <c r="H18" s="1">
        <v>12322</v>
      </c>
      <c r="I18" s="1">
        <v>7687</v>
      </c>
      <c r="J18" s="1">
        <v>24691</v>
      </c>
      <c r="K18" s="1">
        <v>107849</v>
      </c>
      <c r="L18" s="1">
        <v>17358</v>
      </c>
      <c r="M18" s="1">
        <v>126079</v>
      </c>
      <c r="P18" s="60"/>
      <c r="Q18" s="60"/>
    </row>
    <row r="19" spans="1:17" x14ac:dyDescent="0.35">
      <c r="B19" s="5" t="s">
        <v>1</v>
      </c>
      <c r="C19" s="1">
        <v>617008</v>
      </c>
      <c r="D19" s="1">
        <v>33330</v>
      </c>
      <c r="E19" s="1">
        <v>8690</v>
      </c>
      <c r="F19" s="1">
        <v>159989</v>
      </c>
      <c r="G19" s="1">
        <v>133626</v>
      </c>
      <c r="H19" s="1">
        <v>11442</v>
      </c>
      <c r="I19" s="1">
        <v>7135</v>
      </c>
      <c r="J19" s="1">
        <v>23499</v>
      </c>
      <c r="K19" s="1">
        <v>100472</v>
      </c>
      <c r="L19" s="1">
        <v>17305</v>
      </c>
      <c r="M19" s="1">
        <v>121520</v>
      </c>
      <c r="P19" s="60"/>
      <c r="Q19" s="60"/>
    </row>
    <row r="20" spans="1:17" x14ac:dyDescent="0.35">
      <c r="B20" s="5" t="s">
        <v>2</v>
      </c>
      <c r="C20" s="1">
        <v>582998</v>
      </c>
      <c r="D20" s="1">
        <v>31996</v>
      </c>
      <c r="E20" s="1">
        <v>8856</v>
      </c>
      <c r="F20" s="1">
        <v>151444</v>
      </c>
      <c r="G20" s="1">
        <v>126137</v>
      </c>
      <c r="H20" s="1">
        <v>9999</v>
      </c>
      <c r="I20" s="1">
        <v>6768</v>
      </c>
      <c r="J20" s="1">
        <v>21238</v>
      </c>
      <c r="K20" s="1">
        <v>96818</v>
      </c>
      <c r="L20" s="1">
        <v>18271</v>
      </c>
      <c r="M20" s="1">
        <v>111471</v>
      </c>
      <c r="P20" s="60"/>
      <c r="Q20" s="60"/>
    </row>
    <row r="21" spans="1:17" x14ac:dyDescent="0.35">
      <c r="A21" s="11"/>
      <c r="B21" s="11" t="s">
        <v>17</v>
      </c>
      <c r="C21" s="8">
        <v>194390</v>
      </c>
      <c r="D21" s="8">
        <v>9940</v>
      </c>
      <c r="E21" s="8">
        <v>958</v>
      </c>
      <c r="F21" s="8">
        <v>59604</v>
      </c>
      <c r="G21" s="8">
        <v>36717</v>
      </c>
      <c r="H21" s="8">
        <v>1432</v>
      </c>
      <c r="I21" s="8">
        <v>1358</v>
      </c>
      <c r="J21" s="8">
        <v>4422</v>
      </c>
      <c r="K21" s="8">
        <v>45655</v>
      </c>
      <c r="L21" s="8">
        <v>4444</v>
      </c>
      <c r="M21" s="8">
        <v>29860</v>
      </c>
      <c r="P21" s="60"/>
      <c r="Q21" s="60"/>
    </row>
    <row r="22" spans="1:17" s="10" customFormat="1" x14ac:dyDescent="0.35">
      <c r="A22" s="11"/>
      <c r="B22" s="11" t="s">
        <v>4</v>
      </c>
      <c r="C22" s="19">
        <v>180151</v>
      </c>
      <c r="D22" s="19">
        <v>9968</v>
      </c>
      <c r="E22" s="19">
        <v>4477</v>
      </c>
      <c r="F22" s="19">
        <v>53495</v>
      </c>
      <c r="G22" s="19">
        <v>30824</v>
      </c>
      <c r="H22" s="19">
        <v>2858</v>
      </c>
      <c r="I22" s="19">
        <v>1527</v>
      </c>
      <c r="J22" s="19">
        <v>2550</v>
      </c>
      <c r="K22" s="19">
        <v>42650</v>
      </c>
      <c r="L22" s="19">
        <v>1410</v>
      </c>
      <c r="M22" s="19">
        <v>30392</v>
      </c>
      <c r="P22" s="60"/>
      <c r="Q22" s="60"/>
    </row>
    <row r="23" spans="1:17" s="9" customFormat="1" x14ac:dyDescent="0.35">
      <c r="A23" s="11"/>
      <c r="B23" s="11" t="s">
        <v>29</v>
      </c>
      <c r="C23" s="19">
        <v>236234</v>
      </c>
      <c r="D23" s="19">
        <v>15662</v>
      </c>
      <c r="E23" s="19">
        <v>8885</v>
      </c>
      <c r="F23" s="19">
        <v>62388</v>
      </c>
      <c r="G23" s="19">
        <v>38696</v>
      </c>
      <c r="H23" s="19">
        <v>4749</v>
      </c>
      <c r="I23" s="19">
        <v>1947</v>
      </c>
      <c r="J23" s="19">
        <v>5327</v>
      </c>
      <c r="K23" s="19">
        <v>63656</v>
      </c>
      <c r="L23" s="19">
        <v>4395</v>
      </c>
      <c r="M23" s="19">
        <v>30529</v>
      </c>
      <c r="N23" s="11"/>
      <c r="P23" s="60"/>
      <c r="Q23" s="60"/>
    </row>
    <row r="24" spans="1:17" s="15" customFormat="1" x14ac:dyDescent="0.35">
      <c r="A24" s="11"/>
      <c r="B24" s="11" t="s">
        <v>33</v>
      </c>
      <c r="C24" s="19">
        <v>367933</v>
      </c>
      <c r="D24" s="19">
        <v>19524</v>
      </c>
      <c r="E24" s="19">
        <v>10265</v>
      </c>
      <c r="F24" s="19">
        <v>100269</v>
      </c>
      <c r="G24" s="19">
        <v>67766</v>
      </c>
      <c r="H24" s="19">
        <v>7295</v>
      </c>
      <c r="I24" s="19">
        <v>3161</v>
      </c>
      <c r="J24" s="19">
        <v>10206</v>
      </c>
      <c r="K24" s="19">
        <v>82164</v>
      </c>
      <c r="L24" s="19">
        <v>15985</v>
      </c>
      <c r="M24" s="19">
        <v>51298</v>
      </c>
      <c r="Q24" s="13"/>
    </row>
    <row r="25" spans="1:17" s="22" customFormat="1" x14ac:dyDescent="0.35">
      <c r="A25" s="11"/>
      <c r="B25" s="11" t="s">
        <v>7</v>
      </c>
      <c r="C25" s="19">
        <v>394143</v>
      </c>
      <c r="D25" s="19">
        <v>23051</v>
      </c>
      <c r="E25" s="19">
        <v>8362</v>
      </c>
      <c r="F25" s="19">
        <v>100246</v>
      </c>
      <c r="G25" s="19">
        <v>86926</v>
      </c>
      <c r="H25" s="19">
        <v>7068</v>
      </c>
      <c r="I25" s="19">
        <v>2679</v>
      </c>
      <c r="J25" s="19">
        <v>7640</v>
      </c>
      <c r="K25" s="19">
        <v>83791</v>
      </c>
      <c r="L25" s="19">
        <v>11515</v>
      </c>
      <c r="M25" s="19">
        <v>62865</v>
      </c>
      <c r="Q25" s="13"/>
    </row>
    <row r="26" spans="1:17" s="23" customFormat="1" x14ac:dyDescent="0.35">
      <c r="A26" s="11"/>
      <c r="B26" s="11" t="s">
        <v>34</v>
      </c>
      <c r="C26" s="19">
        <v>342771</v>
      </c>
      <c r="D26" s="19">
        <v>21580</v>
      </c>
      <c r="E26" s="19">
        <v>4837</v>
      </c>
      <c r="F26" s="19">
        <v>88952</v>
      </c>
      <c r="G26" s="19">
        <v>82294</v>
      </c>
      <c r="H26" s="19">
        <v>6726</v>
      </c>
      <c r="I26" s="19">
        <v>1812</v>
      </c>
      <c r="J26" s="19">
        <v>6320</v>
      </c>
      <c r="K26" s="19">
        <v>62996</v>
      </c>
      <c r="L26" s="19">
        <v>7460</v>
      </c>
      <c r="M26" s="19">
        <v>59794</v>
      </c>
      <c r="Q26" s="13"/>
    </row>
    <row r="27" spans="1:17" s="25" customFormat="1" x14ac:dyDescent="0.35">
      <c r="A27" s="11"/>
      <c r="B27" s="11" t="s">
        <v>35</v>
      </c>
      <c r="C27" s="19">
        <v>372544</v>
      </c>
      <c r="D27" s="19">
        <v>23599</v>
      </c>
      <c r="E27" s="19">
        <v>7081</v>
      </c>
      <c r="F27" s="19">
        <v>92727</v>
      </c>
      <c r="G27" s="19">
        <v>88521</v>
      </c>
      <c r="H27" s="19">
        <v>7897</v>
      </c>
      <c r="I27" s="19">
        <v>2476</v>
      </c>
      <c r="J27" s="19">
        <v>8794</v>
      </c>
      <c r="K27" s="19">
        <v>63892</v>
      </c>
      <c r="L27" s="19">
        <v>9115</v>
      </c>
      <c r="M27" s="19">
        <v>68442</v>
      </c>
      <c r="Q27" s="13"/>
    </row>
    <row r="28" spans="1:17" s="27" customFormat="1" x14ac:dyDescent="0.35">
      <c r="A28" s="11"/>
      <c r="B28" s="11" t="s">
        <v>36</v>
      </c>
      <c r="C28" s="19">
        <v>387481</v>
      </c>
      <c r="D28" s="19">
        <v>23703</v>
      </c>
      <c r="E28" s="19">
        <v>6878</v>
      </c>
      <c r="F28" s="19">
        <v>93402</v>
      </c>
      <c r="G28" s="19">
        <v>91070</v>
      </c>
      <c r="H28" s="19">
        <v>7412</v>
      </c>
      <c r="I28" s="19">
        <v>3136</v>
      </c>
      <c r="J28" s="19">
        <v>10659</v>
      </c>
      <c r="K28" s="19">
        <v>69784</v>
      </c>
      <c r="L28" s="19">
        <v>12271</v>
      </c>
      <c r="M28" s="19">
        <v>69166</v>
      </c>
      <c r="Q28" s="13"/>
    </row>
    <row r="29" spans="1:17" s="24" customFormat="1" x14ac:dyDescent="0.35">
      <c r="A29" s="11"/>
      <c r="B29" s="11" t="s">
        <v>37</v>
      </c>
      <c r="C29" s="19">
        <v>393549</v>
      </c>
      <c r="D29" s="19">
        <v>24634</v>
      </c>
      <c r="E29" s="19">
        <v>7216</v>
      </c>
      <c r="F29" s="19">
        <v>97556</v>
      </c>
      <c r="G29" s="19">
        <v>95890</v>
      </c>
      <c r="H29" s="19">
        <v>7284</v>
      </c>
      <c r="I29" s="19">
        <v>3331</v>
      </c>
      <c r="J29" s="19">
        <v>10835</v>
      </c>
      <c r="K29" s="19">
        <v>63707</v>
      </c>
      <c r="L29" s="19">
        <v>12609</v>
      </c>
      <c r="M29" s="19">
        <v>70487</v>
      </c>
      <c r="N29" s="1"/>
      <c r="O29" s="1"/>
      <c r="P29" s="28"/>
      <c r="Q29" s="13"/>
    </row>
    <row r="30" spans="1:17" s="30" customFormat="1" x14ac:dyDescent="0.35">
      <c r="A30" s="11">
        <v>2021</v>
      </c>
      <c r="B30" s="11" t="s">
        <v>0</v>
      </c>
      <c r="C30" s="19">
        <v>375229</v>
      </c>
      <c r="D30" s="19">
        <v>23742</v>
      </c>
      <c r="E30" s="19">
        <v>5550</v>
      </c>
      <c r="F30" s="19">
        <v>96435</v>
      </c>
      <c r="G30" s="19">
        <v>92429</v>
      </c>
      <c r="H30" s="19">
        <v>6243</v>
      </c>
      <c r="I30" s="19">
        <v>3304</v>
      </c>
      <c r="J30" s="19">
        <v>8838</v>
      </c>
      <c r="K30" s="19">
        <v>60630</v>
      </c>
      <c r="L30" s="19">
        <v>11103</v>
      </c>
      <c r="M30" s="19">
        <v>66955</v>
      </c>
      <c r="N30" s="1"/>
      <c r="O30" s="1"/>
      <c r="P30" s="28"/>
      <c r="Q30" s="13"/>
    </row>
    <row r="31" spans="1:17" s="32" customFormat="1" x14ac:dyDescent="0.35">
      <c r="A31" s="11"/>
      <c r="B31" s="11" t="s">
        <v>38</v>
      </c>
      <c r="C31" s="8">
        <v>329969</v>
      </c>
      <c r="D31" s="8">
        <v>22107</v>
      </c>
      <c r="E31" s="8">
        <v>7534</v>
      </c>
      <c r="F31" s="8">
        <v>81315</v>
      </c>
      <c r="G31" s="8">
        <v>81995</v>
      </c>
      <c r="H31" s="8">
        <v>6484</v>
      </c>
      <c r="I31" s="8">
        <v>2703</v>
      </c>
      <c r="J31" s="8">
        <v>9577</v>
      </c>
      <c r="K31" s="8">
        <v>48893</v>
      </c>
      <c r="L31" s="8">
        <v>9756</v>
      </c>
      <c r="M31" s="8">
        <v>59605</v>
      </c>
      <c r="N31" s="1"/>
      <c r="O31" s="1"/>
      <c r="P31" s="28"/>
      <c r="Q31" s="13"/>
    </row>
    <row r="32" spans="1:17" s="33" customFormat="1" x14ac:dyDescent="0.35">
      <c r="A32" s="11"/>
      <c r="B32" s="11" t="s">
        <v>2</v>
      </c>
      <c r="C32" s="19">
        <v>461222</v>
      </c>
      <c r="D32" s="19">
        <v>28118</v>
      </c>
      <c r="E32" s="19">
        <v>11622</v>
      </c>
      <c r="F32" s="19">
        <v>117467</v>
      </c>
      <c r="G32" s="19">
        <v>104828</v>
      </c>
      <c r="H32" s="19">
        <v>10561</v>
      </c>
      <c r="I32" s="19">
        <v>3261</v>
      </c>
      <c r="J32" s="19">
        <v>13653</v>
      </c>
      <c r="K32" s="19">
        <v>78792</v>
      </c>
      <c r="L32" s="19">
        <v>14631</v>
      </c>
      <c r="M32" s="19">
        <v>78289</v>
      </c>
      <c r="N32" s="1"/>
      <c r="O32" s="1"/>
      <c r="P32" s="28"/>
      <c r="Q32" s="13"/>
    </row>
    <row r="33" spans="1:17" s="38" customFormat="1" x14ac:dyDescent="0.35">
      <c r="A33" s="11"/>
      <c r="B33" s="11" t="s">
        <v>17</v>
      </c>
      <c r="C33" s="8">
        <v>471375</v>
      </c>
      <c r="D33" s="8">
        <v>29427</v>
      </c>
      <c r="E33" s="8">
        <v>9329</v>
      </c>
      <c r="F33" s="8">
        <v>125331</v>
      </c>
      <c r="G33" s="8">
        <v>105660</v>
      </c>
      <c r="H33" s="8">
        <v>10817</v>
      </c>
      <c r="I33" s="8">
        <v>4028</v>
      </c>
      <c r="J33" s="8">
        <v>15123</v>
      </c>
      <c r="K33" s="8">
        <v>79762</v>
      </c>
      <c r="L33" s="8">
        <v>14255</v>
      </c>
      <c r="M33" s="8">
        <v>77643</v>
      </c>
      <c r="N33" s="1"/>
      <c r="O33" s="1"/>
      <c r="P33" s="28"/>
      <c r="Q33" s="13"/>
    </row>
    <row r="34" spans="1:17" s="11" customFormat="1" x14ac:dyDescent="0.35">
      <c r="B34" s="11" t="s">
        <v>4</v>
      </c>
      <c r="C34" s="12">
        <v>517709</v>
      </c>
      <c r="D34" s="12">
        <v>31254</v>
      </c>
      <c r="E34" s="12">
        <v>8897</v>
      </c>
      <c r="F34" s="12">
        <v>140809</v>
      </c>
      <c r="G34" s="12">
        <v>115010</v>
      </c>
      <c r="H34" s="12">
        <v>11928</v>
      </c>
      <c r="I34" s="12">
        <v>4578</v>
      </c>
      <c r="J34" s="12">
        <v>17522</v>
      </c>
      <c r="K34" s="12">
        <v>87029</v>
      </c>
      <c r="L34" s="12">
        <v>17012</v>
      </c>
      <c r="M34" s="12">
        <v>83670</v>
      </c>
      <c r="N34" s="8"/>
      <c r="O34" s="8"/>
      <c r="P34" s="43"/>
      <c r="Q34" s="44"/>
    </row>
    <row r="35" spans="1:17" s="11" customFormat="1" x14ac:dyDescent="0.35">
      <c r="B35" s="18" t="s">
        <v>29</v>
      </c>
      <c r="C35" s="8">
        <f>'Scheduled Domestic Flights'!C34-'Canceled Domestic Flights'!C34</f>
        <v>564583</v>
      </c>
      <c r="D35" s="8">
        <f>'Scheduled Domestic Flights'!D34-'Canceled Domestic Flights'!D34</f>
        <v>32367</v>
      </c>
      <c r="E35" s="8">
        <f>'Scheduled Domestic Flights'!E34-'Canceled Domestic Flights'!E34</f>
        <v>12290</v>
      </c>
      <c r="F35" s="8">
        <f>'Scheduled Domestic Flights'!F34-'Canceled Domestic Flights'!F34</f>
        <v>153830</v>
      </c>
      <c r="G35" s="8">
        <f>'Scheduled Domestic Flights'!G34-'Canceled Domestic Flights'!G34</f>
        <v>122487</v>
      </c>
      <c r="H35" s="8">
        <f>'Scheduled Domestic Flights'!H34-'Canceled Domestic Flights'!H34</f>
        <v>12389</v>
      </c>
      <c r="I35" s="8">
        <f>'Scheduled Domestic Flights'!I34-'Canceled Domestic Flights'!I34</f>
        <v>5978</v>
      </c>
      <c r="J35" s="8">
        <f>'Scheduled Domestic Flights'!J34-'Canceled Domestic Flights'!J34</f>
        <v>18256</v>
      </c>
      <c r="K35" s="8">
        <f>'Scheduled Domestic Flights'!K34-'Canceled Domestic Flights'!K34</f>
        <v>95282</v>
      </c>
      <c r="L35" s="8">
        <f>'Scheduled Domestic Flights'!L34-'Canceled Domestic Flights'!L34</f>
        <v>16503</v>
      </c>
      <c r="M35" s="8">
        <f>'Scheduled Domestic Flights'!M34-'Canceled Domestic Flights'!M34</f>
        <v>95201</v>
      </c>
      <c r="N35" s="8"/>
      <c r="O35" s="8"/>
      <c r="P35" s="43"/>
      <c r="Q35" s="44"/>
    </row>
    <row r="36" spans="1:17" s="45" customFormat="1" x14ac:dyDescent="0.35">
      <c r="B36" s="18" t="s">
        <v>33</v>
      </c>
      <c r="C36" s="8">
        <f>'Scheduled Domestic Flights'!C35-'Canceled Domestic Flights'!C35</f>
        <v>605508</v>
      </c>
      <c r="D36" s="8">
        <f>'Scheduled Domestic Flights'!D35-'Canceled Domestic Flights'!D35</f>
        <v>33921</v>
      </c>
      <c r="E36" s="8">
        <f>'Scheduled Domestic Flights'!E35-'Canceled Domestic Flights'!E35</f>
        <v>13310</v>
      </c>
      <c r="F36" s="8">
        <f>'Scheduled Domestic Flights'!F35-'Canceled Domestic Flights'!F35</f>
        <v>160199</v>
      </c>
      <c r="G36" s="8">
        <f>'Scheduled Domestic Flights'!G35-'Canceled Domestic Flights'!G35</f>
        <v>127268</v>
      </c>
      <c r="H36" s="8">
        <f>'Scheduled Domestic Flights'!H35-'Canceled Domestic Flights'!H35</f>
        <v>13004</v>
      </c>
      <c r="I36" s="8">
        <f>'Scheduled Domestic Flights'!I35-'Canceled Domestic Flights'!I35</f>
        <v>6201</v>
      </c>
      <c r="J36" s="8">
        <f>'Scheduled Domestic Flights'!J35-'Canceled Domestic Flights'!J35</f>
        <v>19610</v>
      </c>
      <c r="K36" s="8">
        <f>'Scheduled Domestic Flights'!K35-'Canceled Domestic Flights'!K35</f>
        <v>102231</v>
      </c>
      <c r="L36" s="8">
        <f>'Scheduled Domestic Flights'!L35-'Canceled Domestic Flights'!L35</f>
        <v>18660</v>
      </c>
      <c r="M36" s="8">
        <f>'Scheduled Domestic Flights'!M35-'Canceled Domestic Flights'!M35</f>
        <v>111104</v>
      </c>
      <c r="N36" s="13"/>
      <c r="O36" s="1"/>
      <c r="P36" s="28"/>
      <c r="Q36" s="13"/>
    </row>
    <row r="37" spans="1:17" s="46" customFormat="1" x14ac:dyDescent="0.35">
      <c r="B37" s="18" t="s">
        <v>7</v>
      </c>
      <c r="C37" s="8">
        <f>'Scheduled Domestic Flights'!C36-'Canceled Domestic Flights'!C36</f>
        <v>592760</v>
      </c>
      <c r="D37" s="8">
        <f>'Scheduled Domestic Flights'!D36-'Canceled Domestic Flights'!D36</f>
        <v>34060</v>
      </c>
      <c r="E37" s="8">
        <f>'Scheduled Domestic Flights'!E36-'Canceled Domestic Flights'!E36</f>
        <v>9350</v>
      </c>
      <c r="F37" s="8">
        <f>'Scheduled Domestic Flights'!F36-'Canceled Domestic Flights'!F36</f>
        <v>155581</v>
      </c>
      <c r="G37" s="8">
        <f>'Scheduled Domestic Flights'!G36-'Canceled Domestic Flights'!G36</f>
        <v>124623</v>
      </c>
      <c r="H37" s="8">
        <f>'Scheduled Domestic Flights'!H36-'Canceled Domestic Flights'!H36</f>
        <v>13076</v>
      </c>
      <c r="I37" s="8">
        <f>'Scheduled Domestic Flights'!I36-'Canceled Domestic Flights'!I36</f>
        <v>6465</v>
      </c>
      <c r="J37" s="8">
        <f>'Scheduled Domestic Flights'!J36-'Canceled Domestic Flights'!J36</f>
        <v>19846</v>
      </c>
      <c r="K37" s="8">
        <f>'Scheduled Domestic Flights'!K36-'Canceled Domestic Flights'!K36</f>
        <v>100929</v>
      </c>
      <c r="L37" s="8">
        <f>'Scheduled Domestic Flights'!L36-'Canceled Domestic Flights'!L36</f>
        <v>16173</v>
      </c>
      <c r="M37" s="8">
        <f>'Scheduled Domestic Flights'!M36-'Canceled Domestic Flights'!M36</f>
        <v>112657</v>
      </c>
      <c r="N37" s="13"/>
      <c r="O37" s="1"/>
      <c r="P37" s="53"/>
      <c r="Q37" s="13"/>
    </row>
    <row r="38" spans="1:17" s="49" customFormat="1" x14ac:dyDescent="0.35">
      <c r="A38" s="11"/>
      <c r="B38" s="18" t="s">
        <v>34</v>
      </c>
      <c r="C38" s="8">
        <f>'Scheduled Domestic Flights'!C37-'Canceled Domestic Flights'!C37</f>
        <v>560140</v>
      </c>
      <c r="D38" s="8">
        <f>'Scheduled Domestic Flights'!D37-'Canceled Domestic Flights'!D37</f>
        <v>31577</v>
      </c>
      <c r="E38" s="8">
        <f>'Scheduled Domestic Flights'!E37-'Canceled Domestic Flights'!E37</f>
        <v>6654</v>
      </c>
      <c r="F38" s="8">
        <f>'Scheduled Domestic Flights'!F37-'Canceled Domestic Flights'!F37</f>
        <v>147057</v>
      </c>
      <c r="G38" s="8">
        <f>'Scheduled Domestic Flights'!G37-'Canceled Domestic Flights'!G37</f>
        <v>118317</v>
      </c>
      <c r="H38" s="8">
        <f>'Scheduled Domestic Flights'!H37-'Canceled Domestic Flights'!H37</f>
        <v>12076</v>
      </c>
      <c r="I38" s="8">
        <f>'Scheduled Domestic Flights'!I37-'Canceled Domestic Flights'!I37</f>
        <v>6197</v>
      </c>
      <c r="J38" s="8">
        <f>'Scheduled Domestic Flights'!J37-'Canceled Domestic Flights'!J37</f>
        <v>18088</v>
      </c>
      <c r="K38" s="8">
        <f>'Scheduled Domestic Flights'!K37-'Canceled Domestic Flights'!K37</f>
        <v>95112</v>
      </c>
      <c r="L38" s="8">
        <f>'Scheduled Domestic Flights'!L37-'Canceled Domestic Flights'!L37</f>
        <v>16551</v>
      </c>
      <c r="M38" s="8">
        <f>'Scheduled Domestic Flights'!M37-'Canceled Domestic Flights'!M37</f>
        <v>108511</v>
      </c>
      <c r="N38" s="13"/>
      <c r="O38" s="1"/>
      <c r="P38" s="28"/>
      <c r="Q38" s="13"/>
    </row>
    <row r="39" spans="1:17" s="55" customFormat="1" x14ac:dyDescent="0.35">
      <c r="A39" s="11"/>
      <c r="B39" s="18" t="s">
        <v>35</v>
      </c>
      <c r="C39" s="8">
        <f>'Scheduled Domestic Flights'!C38-'Canceled Domestic Flights'!C38</f>
        <v>582759</v>
      </c>
      <c r="D39" s="8">
        <f>'Scheduled Domestic Flights'!D38-'Canceled Domestic Flights'!D38</f>
        <v>30358</v>
      </c>
      <c r="E39" s="8">
        <f>'Scheduled Domestic Flights'!E38-'Canceled Domestic Flights'!E38</f>
        <v>8980</v>
      </c>
      <c r="F39" s="8">
        <f>'Scheduled Domestic Flights'!F38-'Canceled Domestic Flights'!F38</f>
        <v>154855</v>
      </c>
      <c r="G39" s="8">
        <f>'Scheduled Domestic Flights'!G38-'Canceled Domestic Flights'!G38</f>
        <v>122435</v>
      </c>
      <c r="H39" s="8">
        <f>'Scheduled Domestic Flights'!H38-'Canceled Domestic Flights'!H38</f>
        <v>12908</v>
      </c>
      <c r="I39" s="8">
        <f>'Scheduled Domestic Flights'!I38-'Canceled Domestic Flights'!I38</f>
        <v>5847</v>
      </c>
      <c r="J39" s="8">
        <f>'Scheduled Domestic Flights'!J38-'Canceled Domestic Flights'!J38</f>
        <v>19029</v>
      </c>
      <c r="K39" s="8">
        <f>'Scheduled Domestic Flights'!K38-'Canceled Domestic Flights'!K38</f>
        <v>99328</v>
      </c>
      <c r="L39" s="8">
        <f>'Scheduled Domestic Flights'!L38-'Canceled Domestic Flights'!L38</f>
        <v>16609</v>
      </c>
      <c r="M39" s="8">
        <f>'Scheduled Domestic Flights'!M38-'Canceled Domestic Flights'!M38</f>
        <v>112410</v>
      </c>
      <c r="N39" s="13"/>
      <c r="O39" s="1"/>
      <c r="P39" s="28"/>
      <c r="Q39" s="13"/>
    </row>
    <row r="40" spans="1:17" s="56" customFormat="1" x14ac:dyDescent="0.35">
      <c r="A40" s="11"/>
      <c r="B40" s="18" t="s">
        <v>36</v>
      </c>
      <c r="C40" s="8">
        <f>'Scheduled Domestic Flights'!C39-'Canceled Domestic Flights'!C39</f>
        <v>573134</v>
      </c>
      <c r="D40" s="8">
        <f>'Scheduled Domestic Flights'!D39-'Canceled Domestic Flights'!D39</f>
        <v>29056</v>
      </c>
      <c r="E40" s="8">
        <f>'Scheduled Domestic Flights'!E39-'Canceled Domestic Flights'!E39</f>
        <v>8846</v>
      </c>
      <c r="F40" s="8">
        <f>'Scheduled Domestic Flights'!F39-'Canceled Domestic Flights'!F39</f>
        <v>154179</v>
      </c>
      <c r="G40" s="8">
        <f>'Scheduled Domestic Flights'!G39-'Canceled Domestic Flights'!G39</f>
        <v>119193</v>
      </c>
      <c r="H40" s="8">
        <f>'Scheduled Domestic Flights'!H39-'Canceled Domestic Flights'!H39</f>
        <v>12779</v>
      </c>
      <c r="I40" s="8">
        <f>'Scheduled Domestic Flights'!I39-'Canceled Domestic Flights'!I39</f>
        <v>5745</v>
      </c>
      <c r="J40" s="8">
        <f>'Scheduled Domestic Flights'!J39-'Canceled Domestic Flights'!J39</f>
        <v>19598</v>
      </c>
      <c r="K40" s="8">
        <f>'Scheduled Domestic Flights'!K39-'Canceled Domestic Flights'!K39</f>
        <v>96908</v>
      </c>
      <c r="L40" s="8">
        <f>'Scheduled Domestic Flights'!L39-'Canceled Domestic Flights'!L39</f>
        <v>17333</v>
      </c>
      <c r="M40" s="8">
        <f>'Scheduled Domestic Flights'!M39-'Canceled Domestic Flights'!M39</f>
        <v>109497</v>
      </c>
      <c r="N40" s="68"/>
      <c r="O40" s="1"/>
      <c r="P40" s="28"/>
      <c r="Q40" s="13"/>
    </row>
    <row r="41" spans="1:17" s="60" customFormat="1" x14ac:dyDescent="0.35">
      <c r="A41" s="11"/>
      <c r="B41" s="18" t="s">
        <v>37</v>
      </c>
      <c r="C41" s="8">
        <f>'Scheduled Domestic Flights'!C40-'Canceled Domestic Flights'!C40</f>
        <v>566465</v>
      </c>
      <c r="D41" s="8">
        <f>'Scheduled Domestic Flights'!D40-'Canceled Domestic Flights'!D40</f>
        <v>27461</v>
      </c>
      <c r="E41" s="8">
        <f>'Scheduled Domestic Flights'!E40-'Canceled Domestic Flights'!E40</f>
        <v>9690</v>
      </c>
      <c r="F41" s="8">
        <f>'Scheduled Domestic Flights'!F40-'Canceled Domestic Flights'!F40</f>
        <v>153861</v>
      </c>
      <c r="G41" s="8">
        <f>'Scheduled Domestic Flights'!G40-'Canceled Domestic Flights'!G40</f>
        <v>115211</v>
      </c>
      <c r="H41" s="8">
        <f>'Scheduled Domestic Flights'!H40-'Canceled Domestic Flights'!H40</f>
        <v>12948</v>
      </c>
      <c r="I41" s="8">
        <f>'Scheduled Domestic Flights'!I40-'Canceled Domestic Flights'!I40</f>
        <v>6083</v>
      </c>
      <c r="J41" s="8">
        <f>'Scheduled Domestic Flights'!J40-'Canceled Domestic Flights'!J40</f>
        <v>20263</v>
      </c>
      <c r="K41" s="8">
        <f>'Scheduled Domestic Flights'!K40-'Canceled Domestic Flights'!K40</f>
        <v>96239</v>
      </c>
      <c r="L41" s="8">
        <f>'Scheduled Domestic Flights'!L40-'Canceled Domestic Flights'!L40</f>
        <v>17114</v>
      </c>
      <c r="M41" s="8">
        <f>'Scheduled Domestic Flights'!M40-'Canceled Domestic Flights'!M40</f>
        <v>107595</v>
      </c>
      <c r="N41" s="68"/>
      <c r="O41" s="69"/>
      <c r="P41" s="28"/>
      <c r="Q41" s="13"/>
    </row>
    <row r="42" spans="1:17" s="64" customFormat="1" x14ac:dyDescent="0.35">
      <c r="A42" s="11">
        <v>2022</v>
      </c>
      <c r="B42" s="18" t="s">
        <v>0</v>
      </c>
      <c r="C42" s="8">
        <f>'Scheduled Domestic Flights'!C41-'Canceled Domestic Flights'!C41</f>
        <v>528070</v>
      </c>
      <c r="D42" s="8">
        <f>'Scheduled Domestic Flights'!D41-'Canceled Domestic Flights'!D41</f>
        <v>27805</v>
      </c>
      <c r="E42" s="8">
        <f>'Scheduled Domestic Flights'!E41-'Canceled Domestic Flights'!E41</f>
        <v>7990</v>
      </c>
      <c r="F42" s="8">
        <f>'Scheduled Domestic Flights'!F41-'Canceled Domestic Flights'!F41</f>
        <v>140821</v>
      </c>
      <c r="G42" s="8">
        <f>'Scheduled Domestic Flights'!G41-'Canceled Domestic Flights'!G41</f>
        <v>112221</v>
      </c>
      <c r="H42" s="8">
        <f>'Scheduled Domestic Flights'!H41-'Canceled Domestic Flights'!H41</f>
        <v>11503</v>
      </c>
      <c r="I42" s="8">
        <f>'Scheduled Domestic Flights'!I41-'Canceled Domestic Flights'!I41</f>
        <v>5651</v>
      </c>
      <c r="J42" s="8">
        <f>'Scheduled Domestic Flights'!J41-'Canceled Domestic Flights'!J41</f>
        <v>19244</v>
      </c>
      <c r="K42" s="8">
        <f>'Scheduled Domestic Flights'!K41-'Canceled Domestic Flights'!K41</f>
        <v>90988</v>
      </c>
      <c r="L42" s="8">
        <f>'Scheduled Domestic Flights'!L41-'Canceled Domestic Flights'!L41</f>
        <v>16953</v>
      </c>
      <c r="M42" s="8">
        <f>'Scheduled Domestic Flights'!M41-'Canceled Domestic Flights'!M41</f>
        <v>94894</v>
      </c>
      <c r="N42" s="68"/>
      <c r="O42" s="69"/>
      <c r="P42" s="28"/>
      <c r="Q42" s="13"/>
    </row>
    <row r="43" spans="1:17" s="70" customFormat="1" x14ac:dyDescent="0.35">
      <c r="A43" s="11"/>
      <c r="B43" s="18" t="s">
        <v>38</v>
      </c>
      <c r="C43" s="8">
        <f>'Scheduled Domestic Flights'!C42-'Canceled Domestic Flights'!C42</f>
        <v>496531</v>
      </c>
      <c r="D43" s="8">
        <f>'Scheduled Domestic Flights'!D42-'Canceled Domestic Flights'!D42</f>
        <v>26694</v>
      </c>
      <c r="E43" s="8">
        <f>'Scheduled Domestic Flights'!E42-'Canceled Domestic Flights'!E42</f>
        <v>8179</v>
      </c>
      <c r="F43" s="8">
        <f>'Scheduled Domestic Flights'!F42-'Canceled Domestic Flights'!F42</f>
        <v>127685</v>
      </c>
      <c r="G43" s="8">
        <f>'Scheduled Domestic Flights'!G42-'Canceled Domestic Flights'!G42</f>
        <v>103364</v>
      </c>
      <c r="H43" s="8">
        <f>'Scheduled Domestic Flights'!H42-'Canceled Domestic Flights'!H42</f>
        <v>10649</v>
      </c>
      <c r="I43" s="8">
        <f>'Scheduled Domestic Flights'!I42-'Canceled Domestic Flights'!I42</f>
        <v>4973</v>
      </c>
      <c r="J43" s="8">
        <f>'Scheduled Domestic Flights'!J42-'Canceled Domestic Flights'!J42</f>
        <v>19531</v>
      </c>
      <c r="K43" s="8">
        <f>'Scheduled Domestic Flights'!K42-'Canceled Domestic Flights'!K42</f>
        <v>87186</v>
      </c>
      <c r="L43" s="8">
        <f>'Scheduled Domestic Flights'!L42-'Canceled Domestic Flights'!L42</f>
        <v>16170</v>
      </c>
      <c r="M43" s="8">
        <f>'Scheduled Domestic Flights'!M42-'Canceled Domestic Flights'!M42</f>
        <v>92100</v>
      </c>
      <c r="N43" s="68"/>
      <c r="O43" s="69"/>
      <c r="P43" s="28"/>
      <c r="Q43" s="13"/>
    </row>
    <row r="44" spans="1:17" s="72" customFormat="1" x14ac:dyDescent="0.35">
      <c r="A44" s="11"/>
      <c r="B44" s="18" t="s">
        <v>2</v>
      </c>
      <c r="C44" s="8">
        <v>581434</v>
      </c>
      <c r="D44" s="8">
        <v>30986</v>
      </c>
      <c r="E44" s="8">
        <v>11133</v>
      </c>
      <c r="F44" s="8">
        <v>148989</v>
      </c>
      <c r="G44" s="8">
        <v>122848</v>
      </c>
      <c r="H44" s="8">
        <v>12316</v>
      </c>
      <c r="I44" s="8">
        <v>5985</v>
      </c>
      <c r="J44" s="8">
        <v>22314</v>
      </c>
      <c r="K44" s="8">
        <v>101672</v>
      </c>
      <c r="L44" s="8">
        <v>18826</v>
      </c>
      <c r="M44" s="8">
        <v>106365</v>
      </c>
      <c r="N44" s="68"/>
      <c r="O44" s="69"/>
      <c r="P44" s="28"/>
      <c r="Q44" s="13"/>
    </row>
    <row r="45" spans="1:17" s="73" customFormat="1" x14ac:dyDescent="0.35">
      <c r="A45" s="11"/>
      <c r="B45" s="18" t="s">
        <v>17</v>
      </c>
      <c r="C45" s="8">
        <v>566893</v>
      </c>
      <c r="D45" s="8">
        <v>31269</v>
      </c>
      <c r="E45" s="8">
        <v>10232</v>
      </c>
      <c r="F45" s="8">
        <v>144520</v>
      </c>
      <c r="G45" s="8">
        <v>120262</v>
      </c>
      <c r="H45" s="8">
        <v>11765</v>
      </c>
      <c r="I45" s="8">
        <v>5937</v>
      </c>
      <c r="J45" s="8">
        <v>21978</v>
      </c>
      <c r="K45" s="8">
        <v>100990</v>
      </c>
      <c r="L45" s="8">
        <v>16733</v>
      </c>
      <c r="M45" s="8">
        <v>103207</v>
      </c>
      <c r="N45" s="68"/>
      <c r="O45" s="69"/>
      <c r="P45" s="28"/>
      <c r="Q45" s="13"/>
    </row>
    <row r="46" spans="1:17" x14ac:dyDescent="0.35">
      <c r="A46" s="83" t="s">
        <v>48</v>
      </c>
      <c r="B46" s="63" t="s">
        <v>27</v>
      </c>
      <c r="C46" s="62">
        <v>580290</v>
      </c>
      <c r="D46" s="62">
        <v>32496</v>
      </c>
      <c r="E46" s="62">
        <v>10542</v>
      </c>
      <c r="F46" s="62">
        <v>146833</v>
      </c>
      <c r="G46" s="62">
        <v>121603</v>
      </c>
      <c r="H46" s="62">
        <v>12203</v>
      </c>
      <c r="I46" s="62">
        <v>6019</v>
      </c>
      <c r="J46" s="62">
        <v>24141</v>
      </c>
      <c r="K46" s="62">
        <v>102931</v>
      </c>
      <c r="L46" s="62">
        <v>18653</v>
      </c>
      <c r="M46" s="62">
        <v>104869</v>
      </c>
      <c r="N46" s="11"/>
      <c r="P46" s="54"/>
    </row>
    <row r="47" spans="1:17" x14ac:dyDescent="0.35">
      <c r="A47" s="83"/>
      <c r="B47" s="7" t="s">
        <v>24</v>
      </c>
      <c r="C47" s="37">
        <f t="shared" ref="C47:M47" si="0">(C46-C45)/C46</f>
        <v>2.3086732495821057E-2</v>
      </c>
      <c r="D47" s="37">
        <f t="shared" si="0"/>
        <v>3.7758493353028062E-2</v>
      </c>
      <c r="E47" s="37">
        <f t="shared" si="0"/>
        <v>2.9406184784670841E-2</v>
      </c>
      <c r="F47" s="37">
        <f t="shared" si="0"/>
        <v>1.5752589676707552E-2</v>
      </c>
      <c r="G47" s="37">
        <f t="shared" si="0"/>
        <v>1.1027688461633349E-2</v>
      </c>
      <c r="H47" s="37">
        <f t="shared" si="0"/>
        <v>3.5892813242645254E-2</v>
      </c>
      <c r="I47" s="37">
        <f t="shared" si="0"/>
        <v>1.3623525502575179E-2</v>
      </c>
      <c r="J47" s="37">
        <f t="shared" si="0"/>
        <v>8.9598608176960359E-2</v>
      </c>
      <c r="K47" s="37">
        <f t="shared" si="0"/>
        <v>1.8857292749511808E-2</v>
      </c>
      <c r="L47" s="37">
        <f t="shared" si="0"/>
        <v>0.10293250415482764</v>
      </c>
      <c r="M47" s="37">
        <f t="shared" si="0"/>
        <v>1.5848344124574469E-2</v>
      </c>
      <c r="P47" s="54"/>
    </row>
    <row r="48" spans="1:17" s="9" customFormat="1" ht="29" x14ac:dyDescent="0.35">
      <c r="A48" s="83"/>
      <c r="B48" s="35" t="s">
        <v>41</v>
      </c>
      <c r="C48" s="36">
        <f>(C45-C33)/C33</f>
        <v>0.20263696632193051</v>
      </c>
      <c r="D48" s="36">
        <f t="shared" ref="D48:M48" si="1">(D45-D33)/D33</f>
        <v>6.2595575491895192E-2</v>
      </c>
      <c r="E48" s="36">
        <f t="shared" si="1"/>
        <v>9.679494050809305E-2</v>
      </c>
      <c r="F48" s="36">
        <f t="shared" si="1"/>
        <v>0.15310657379259721</v>
      </c>
      <c r="G48" s="36">
        <f t="shared" si="1"/>
        <v>0.13819799356426274</v>
      </c>
      <c r="H48" s="36">
        <f t="shared" si="1"/>
        <v>8.7639826199500781E-2</v>
      </c>
      <c r="I48" s="36">
        <f t="shared" si="1"/>
        <v>0.47393247269116184</v>
      </c>
      <c r="J48" s="36">
        <f t="shared" si="1"/>
        <v>0.45328307875421542</v>
      </c>
      <c r="K48" s="36">
        <f t="shared" si="1"/>
        <v>0.26614177177101878</v>
      </c>
      <c r="L48" s="36">
        <f t="shared" si="1"/>
        <v>0.17383374254647493</v>
      </c>
      <c r="M48" s="36">
        <f t="shared" si="1"/>
        <v>0.32925054415723248</v>
      </c>
      <c r="P48" s="54"/>
    </row>
    <row r="49" spans="1:13" s="34" customFormat="1" ht="29" x14ac:dyDescent="0.35">
      <c r="A49" s="83"/>
      <c r="B49" s="35" t="s">
        <v>42</v>
      </c>
      <c r="C49" s="36">
        <f>(C45-C44)/C44</f>
        <v>-2.5008857411159307E-2</v>
      </c>
      <c r="D49" s="36">
        <f t="shared" ref="D49:M49" si="2">(D45-D44)/D44</f>
        <v>9.1331569095720651E-3</v>
      </c>
      <c r="E49" s="36">
        <f t="shared" si="2"/>
        <v>-8.093056678343663E-2</v>
      </c>
      <c r="F49" s="36">
        <f t="shared" si="2"/>
        <v>-2.999550302371316E-2</v>
      </c>
      <c r="G49" s="36">
        <f t="shared" si="2"/>
        <v>-2.1050403750976818E-2</v>
      </c>
      <c r="H49" s="36">
        <f t="shared" si="2"/>
        <v>-4.473855147775252E-2</v>
      </c>
      <c r="I49" s="36">
        <f t="shared" si="2"/>
        <v>-8.0200501253132831E-3</v>
      </c>
      <c r="J49" s="36">
        <f t="shared" si="2"/>
        <v>-1.5057811239580532E-2</v>
      </c>
      <c r="K49" s="36">
        <f t="shared" si="2"/>
        <v>-6.7078448343693446E-3</v>
      </c>
      <c r="L49" s="36">
        <f t="shared" si="2"/>
        <v>-0.11117603314564964</v>
      </c>
      <c r="M49" s="36">
        <f t="shared" si="2"/>
        <v>-2.9690217646782306E-2</v>
      </c>
    </row>
    <row r="50" spans="1:13" ht="61.9" customHeight="1" x14ac:dyDescent="0.35">
      <c r="A50" s="84"/>
      <c r="B50" s="35" t="s">
        <v>49</v>
      </c>
      <c r="C50" s="36">
        <f>C45/C9</f>
        <v>0.86875759540130537</v>
      </c>
      <c r="D50" s="36">
        <f t="shared" ref="D50:M50" si="3">D45/D9</f>
        <v>0.88656081655798125</v>
      </c>
      <c r="E50" s="36">
        <f t="shared" si="3"/>
        <v>1.1098817659182123</v>
      </c>
      <c r="F50" s="36">
        <f t="shared" si="3"/>
        <v>0.87154220514892566</v>
      </c>
      <c r="G50" s="36">
        <f t="shared" si="3"/>
        <v>0.8225517420625692</v>
      </c>
      <c r="H50" s="36">
        <f t="shared" si="3"/>
        <v>1.2208156065165507</v>
      </c>
      <c r="I50" s="36">
        <f t="shared" si="3"/>
        <v>0.78005518328734724</v>
      </c>
      <c r="J50" s="36">
        <f t="shared" si="3"/>
        <v>0.88031723143475127</v>
      </c>
      <c r="K50" s="36">
        <f t="shared" si="3"/>
        <v>0.91185712221901183</v>
      </c>
      <c r="L50" s="36">
        <f t="shared" si="3"/>
        <v>1.0255577347389067</v>
      </c>
      <c r="M50" s="36">
        <f t="shared" si="3"/>
        <v>0.81435278336686789</v>
      </c>
    </row>
    <row r="51" spans="1:13" s="46" customFormat="1" ht="29" x14ac:dyDescent="0.35">
      <c r="A51" s="48"/>
      <c r="B51" s="14" t="s">
        <v>50</v>
      </c>
      <c r="C51" s="52">
        <f>(C44-C21)/C8</f>
        <v>0.57283925767287935</v>
      </c>
      <c r="D51" s="52">
        <f t="shared" ref="D51:M51" si="4">(D44-D21)/D8</f>
        <v>0.5868280169529333</v>
      </c>
      <c r="E51" s="52">
        <f t="shared" si="4"/>
        <v>0.99579174006654925</v>
      </c>
      <c r="F51" s="52">
        <f t="shared" si="4"/>
        <v>0.51549929352057444</v>
      </c>
      <c r="G51" s="52">
        <f t="shared" si="4"/>
        <v>0.56854021584870784</v>
      </c>
      <c r="H51" s="52">
        <f t="shared" si="4"/>
        <v>1.1263582738280038</v>
      </c>
      <c r="I51" s="52">
        <f t="shared" si="4"/>
        <v>0.61034164358264076</v>
      </c>
      <c r="J51" s="52">
        <f t="shared" si="4"/>
        <v>0.70159203199749043</v>
      </c>
      <c r="K51" s="52">
        <f t="shared" si="4"/>
        <v>0.49086479902557856</v>
      </c>
      <c r="L51" s="52">
        <f t="shared" si="4"/>
        <v>0.84431137724550898</v>
      </c>
      <c r="M51" s="52">
        <f t="shared" si="4"/>
        <v>0.58495427715080894</v>
      </c>
    </row>
    <row r="52" spans="1:13" ht="14.5" customHeight="1" x14ac:dyDescent="0.35">
      <c r="A52" s="51" t="s">
        <v>25</v>
      </c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</row>
    <row r="53" spans="1:13" x14ac:dyDescent="0.35">
      <c r="B53" s="47"/>
      <c r="C53" s="47"/>
      <c r="D53" s="47"/>
      <c r="E53" s="47"/>
      <c r="F53" s="47"/>
      <c r="G53" s="47"/>
      <c r="H53" s="47"/>
      <c r="I53" s="47"/>
      <c r="J53" s="47"/>
      <c r="K53" s="47"/>
      <c r="L53" s="47"/>
      <c r="M53" s="47"/>
    </row>
  </sheetData>
  <mergeCells count="5">
    <mergeCell ref="A1:M1"/>
    <mergeCell ref="A2:M2"/>
    <mergeCell ref="A4:M4"/>
    <mergeCell ref="A3:M3"/>
    <mergeCell ref="A46:A50"/>
  </mergeCells>
  <printOptions gridLines="1"/>
  <pageMargins left="0.7" right="0.7" top="0.75" bottom="0.75" header="0.3" footer="0.3"/>
  <pageSetup scale="57" fitToWidth="0" orientation="landscape" horizontalDpi="3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61"/>
  <sheetViews>
    <sheetView topLeftCell="A43" workbookViewId="0">
      <selection activeCell="C55" sqref="C55"/>
    </sheetView>
  </sheetViews>
  <sheetFormatPr defaultRowHeight="14.5" x14ac:dyDescent="0.35"/>
  <cols>
    <col min="1" max="1" width="13" customWidth="1"/>
    <col min="2" max="2" width="24.54296875" customWidth="1"/>
    <col min="3" max="3" width="16.26953125" customWidth="1"/>
    <col min="4" max="4" width="10.1796875" bestFit="1" customWidth="1"/>
    <col min="6" max="6" width="11.54296875" customWidth="1"/>
    <col min="9" max="9" width="10.7265625" customWidth="1"/>
    <col min="11" max="11" width="10.1796875" customWidth="1"/>
    <col min="14" max="14" width="11.26953125" customWidth="1"/>
  </cols>
  <sheetData>
    <row r="1" spans="1:16" x14ac:dyDescent="0.35">
      <c r="A1" s="81" t="s">
        <v>52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</row>
    <row r="2" spans="1:16" x14ac:dyDescent="0.35">
      <c r="A2" s="82" t="s">
        <v>18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</row>
    <row r="3" spans="1:16" x14ac:dyDescent="0.35">
      <c r="A3" s="82" t="s">
        <v>40</v>
      </c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</row>
    <row r="4" spans="1:16" ht="45" customHeight="1" x14ac:dyDescent="0.35">
      <c r="A4" s="2"/>
      <c r="B4" s="2"/>
      <c r="C4" s="3" t="s">
        <v>31</v>
      </c>
      <c r="D4" s="3" t="s">
        <v>19</v>
      </c>
      <c r="E4" s="3" t="s">
        <v>12</v>
      </c>
      <c r="F4" s="3" t="s">
        <v>20</v>
      </c>
      <c r="G4" s="3" t="s">
        <v>21</v>
      </c>
      <c r="H4" s="3" t="s">
        <v>13</v>
      </c>
      <c r="I4" s="3" t="s">
        <v>22</v>
      </c>
      <c r="J4" s="3" t="s">
        <v>14</v>
      </c>
      <c r="K4" s="3" t="s">
        <v>15</v>
      </c>
      <c r="L4" s="3" t="s">
        <v>16</v>
      </c>
      <c r="M4" s="3" t="s">
        <v>23</v>
      </c>
    </row>
    <row r="5" spans="1:16" x14ac:dyDescent="0.35">
      <c r="A5">
        <v>2019</v>
      </c>
      <c r="B5" t="s">
        <v>0</v>
      </c>
      <c r="C5" s="1">
        <v>638649</v>
      </c>
      <c r="D5" s="1">
        <v>35399</v>
      </c>
      <c r="E5" s="1">
        <v>6763</v>
      </c>
      <c r="F5" s="1">
        <v>168763</v>
      </c>
      <c r="G5" s="1">
        <v>135756</v>
      </c>
      <c r="H5" s="1">
        <v>9647</v>
      </c>
      <c r="I5" s="1">
        <v>7540</v>
      </c>
      <c r="J5" s="1">
        <v>24443</v>
      </c>
      <c r="K5" s="1">
        <v>111312</v>
      </c>
      <c r="L5" s="1">
        <v>15222</v>
      </c>
      <c r="M5" s="1">
        <v>123804</v>
      </c>
    </row>
    <row r="6" spans="1:16" x14ac:dyDescent="0.35">
      <c r="B6" t="s">
        <v>1</v>
      </c>
      <c r="C6" s="1">
        <v>582966</v>
      </c>
      <c r="D6" s="1">
        <v>31911</v>
      </c>
      <c r="E6" s="1">
        <v>7271</v>
      </c>
      <c r="F6" s="1">
        <v>155611</v>
      </c>
      <c r="G6" s="1">
        <v>123369</v>
      </c>
      <c r="H6" s="1">
        <v>8750</v>
      </c>
      <c r="I6" s="1">
        <v>6705</v>
      </c>
      <c r="J6" s="1">
        <v>22398</v>
      </c>
      <c r="K6" s="1">
        <v>99500</v>
      </c>
      <c r="L6" s="1">
        <v>13654</v>
      </c>
      <c r="M6" s="1">
        <v>113797</v>
      </c>
      <c r="P6" s="41"/>
    </row>
    <row r="7" spans="1:16" x14ac:dyDescent="0.35">
      <c r="B7" t="s">
        <v>2</v>
      </c>
      <c r="C7" s="1">
        <v>689221</v>
      </c>
      <c r="D7" s="1">
        <v>36336</v>
      </c>
      <c r="E7" s="1">
        <v>10260</v>
      </c>
      <c r="F7" s="1">
        <v>176699</v>
      </c>
      <c r="G7" s="1">
        <v>151995</v>
      </c>
      <c r="H7" s="1">
        <v>9845</v>
      </c>
      <c r="I7" s="1">
        <v>7605</v>
      </c>
      <c r="J7" s="1">
        <v>25927</v>
      </c>
      <c r="K7" s="1">
        <v>119413</v>
      </c>
      <c r="L7" s="1">
        <v>17154</v>
      </c>
      <c r="M7" s="1">
        <v>133987</v>
      </c>
      <c r="P7" s="41"/>
    </row>
    <row r="8" spans="1:16" x14ac:dyDescent="0.35">
      <c r="B8" t="s">
        <v>3</v>
      </c>
      <c r="C8" s="1">
        <v>668259</v>
      </c>
      <c r="D8" s="1">
        <v>35590</v>
      </c>
      <c r="E8" s="1">
        <v>9283</v>
      </c>
      <c r="F8" s="1">
        <v>171291</v>
      </c>
      <c r="G8" s="1">
        <v>147269</v>
      </c>
      <c r="H8" s="1">
        <v>9819</v>
      </c>
      <c r="I8" s="1">
        <v>7622</v>
      </c>
      <c r="J8" s="1">
        <v>25329</v>
      </c>
      <c r="K8" s="1">
        <v>115401</v>
      </c>
      <c r="L8" s="1">
        <v>16774</v>
      </c>
      <c r="M8" s="1">
        <v>129881</v>
      </c>
      <c r="P8" s="41"/>
    </row>
    <row r="9" spans="1:16" x14ac:dyDescent="0.35">
      <c r="B9" t="s">
        <v>4</v>
      </c>
      <c r="C9" s="1">
        <v>694311</v>
      </c>
      <c r="D9" s="1">
        <v>37474</v>
      </c>
      <c r="E9" s="1">
        <v>9021</v>
      </c>
      <c r="F9" s="1">
        <v>182971</v>
      </c>
      <c r="G9" s="1">
        <v>152126</v>
      </c>
      <c r="H9" s="1">
        <v>11383</v>
      </c>
      <c r="I9" s="1">
        <v>7973</v>
      </c>
      <c r="J9" s="1">
        <v>24967</v>
      </c>
      <c r="K9" s="1">
        <v>117849</v>
      </c>
      <c r="L9" s="1">
        <v>18055</v>
      </c>
      <c r="M9" s="1">
        <v>132492</v>
      </c>
      <c r="P9" s="41"/>
    </row>
    <row r="10" spans="1:16" x14ac:dyDescent="0.35">
      <c r="B10" t="s">
        <v>5</v>
      </c>
      <c r="C10" s="1">
        <v>694469</v>
      </c>
      <c r="D10" s="1">
        <v>38270</v>
      </c>
      <c r="E10" s="1">
        <v>11091</v>
      </c>
      <c r="F10" s="1">
        <v>180658</v>
      </c>
      <c r="G10" s="1">
        <v>154416</v>
      </c>
      <c r="H10" s="1">
        <v>11647</v>
      </c>
      <c r="I10" s="1">
        <v>7926</v>
      </c>
      <c r="J10" s="1">
        <v>24324</v>
      </c>
      <c r="K10" s="1">
        <v>115213</v>
      </c>
      <c r="L10" s="1">
        <v>17874</v>
      </c>
      <c r="M10" s="1">
        <v>133050</v>
      </c>
      <c r="P10" s="41"/>
    </row>
    <row r="11" spans="1:16" x14ac:dyDescent="0.35">
      <c r="B11" t="s">
        <v>6</v>
      </c>
      <c r="C11" s="1">
        <v>717684</v>
      </c>
      <c r="D11" s="1">
        <v>40244</v>
      </c>
      <c r="E11" s="1">
        <v>11786</v>
      </c>
      <c r="F11" s="1">
        <v>184808</v>
      </c>
      <c r="G11" s="1">
        <v>158870</v>
      </c>
      <c r="H11" s="1">
        <v>12535</v>
      </c>
      <c r="I11" s="1">
        <v>8089</v>
      </c>
      <c r="J11" s="1">
        <v>25545</v>
      </c>
      <c r="K11" s="1">
        <v>119342</v>
      </c>
      <c r="L11" s="1">
        <v>18845</v>
      </c>
      <c r="M11" s="1">
        <v>137620</v>
      </c>
      <c r="P11" s="41"/>
    </row>
    <row r="12" spans="1:16" x14ac:dyDescent="0.35">
      <c r="B12" t="s">
        <v>7</v>
      </c>
      <c r="C12" s="1">
        <v>717456</v>
      </c>
      <c r="D12" s="1">
        <v>40538</v>
      </c>
      <c r="E12" s="1">
        <v>8717</v>
      </c>
      <c r="F12" s="1">
        <v>186252</v>
      </c>
      <c r="G12" s="1">
        <v>162194</v>
      </c>
      <c r="H12" s="1">
        <v>12454</v>
      </c>
      <c r="I12" s="1">
        <v>8115</v>
      </c>
      <c r="J12" s="1">
        <v>25518</v>
      </c>
      <c r="K12" s="1">
        <v>116526</v>
      </c>
      <c r="L12" s="1">
        <v>18860</v>
      </c>
      <c r="M12" s="1">
        <v>138282</v>
      </c>
      <c r="P12" s="41"/>
    </row>
    <row r="13" spans="1:16" x14ac:dyDescent="0.35">
      <c r="B13" t="s">
        <v>8</v>
      </c>
      <c r="C13" s="1">
        <v>660712</v>
      </c>
      <c r="D13" s="1">
        <v>36547</v>
      </c>
      <c r="E13" s="1">
        <v>5726</v>
      </c>
      <c r="F13" s="1">
        <v>173864</v>
      </c>
      <c r="G13" s="1">
        <v>143790</v>
      </c>
      <c r="H13" s="1">
        <v>12200</v>
      </c>
      <c r="I13" s="1">
        <v>7605</v>
      </c>
      <c r="J13" s="1">
        <v>24143</v>
      </c>
      <c r="K13" s="1">
        <v>109217</v>
      </c>
      <c r="L13" s="1">
        <v>16759</v>
      </c>
      <c r="M13" s="1">
        <v>130861</v>
      </c>
      <c r="P13" s="41"/>
    </row>
    <row r="14" spans="1:16" x14ac:dyDescent="0.35">
      <c r="B14" t="s">
        <v>9</v>
      </c>
      <c r="C14" s="1">
        <v>692944</v>
      </c>
      <c r="D14" s="1">
        <v>37643</v>
      </c>
      <c r="E14" s="1">
        <v>7866</v>
      </c>
      <c r="F14" s="1">
        <v>181077</v>
      </c>
      <c r="G14" s="1">
        <v>151331</v>
      </c>
      <c r="H14" s="1">
        <v>12769</v>
      </c>
      <c r="I14" s="1">
        <v>7875</v>
      </c>
      <c r="J14" s="1">
        <v>24891</v>
      </c>
      <c r="K14" s="1">
        <v>116465</v>
      </c>
      <c r="L14" s="1">
        <v>16911</v>
      </c>
      <c r="M14" s="1">
        <v>136116</v>
      </c>
      <c r="P14" s="41"/>
    </row>
    <row r="15" spans="1:16" x14ac:dyDescent="0.35">
      <c r="B15" t="s">
        <v>10</v>
      </c>
      <c r="C15" s="1">
        <v>655072</v>
      </c>
      <c r="D15" s="1">
        <v>35747</v>
      </c>
      <c r="E15" s="1">
        <v>8140</v>
      </c>
      <c r="F15" s="1">
        <v>171695</v>
      </c>
      <c r="G15" s="1">
        <v>139753</v>
      </c>
      <c r="H15" s="1">
        <v>12227</v>
      </c>
      <c r="I15" s="1">
        <v>7643</v>
      </c>
      <c r="J15" s="1">
        <v>24709</v>
      </c>
      <c r="K15" s="1">
        <v>109266</v>
      </c>
      <c r="L15" s="1">
        <v>17438</v>
      </c>
      <c r="M15" s="1">
        <v>128454</v>
      </c>
      <c r="P15" s="41"/>
    </row>
    <row r="16" spans="1:16" x14ac:dyDescent="0.35">
      <c r="B16" t="s">
        <v>11</v>
      </c>
      <c r="C16" s="1">
        <v>679941</v>
      </c>
      <c r="D16" s="1">
        <v>37735</v>
      </c>
      <c r="E16" s="1">
        <v>9381</v>
      </c>
      <c r="F16" s="1">
        <v>177350</v>
      </c>
      <c r="G16" s="1">
        <v>145164</v>
      </c>
      <c r="H16" s="1">
        <v>12267</v>
      </c>
      <c r="I16" s="1">
        <v>8026</v>
      </c>
      <c r="J16" s="1">
        <v>25217</v>
      </c>
      <c r="K16" s="1">
        <v>114442</v>
      </c>
      <c r="L16" s="1">
        <v>17299</v>
      </c>
      <c r="M16" s="1">
        <v>133060</v>
      </c>
    </row>
    <row r="17" spans="1:16" x14ac:dyDescent="0.35">
      <c r="A17">
        <v>2020</v>
      </c>
      <c r="B17" t="s">
        <v>0</v>
      </c>
      <c r="C17" s="1">
        <v>660556</v>
      </c>
      <c r="D17" s="1">
        <v>36197</v>
      </c>
      <c r="E17" s="1">
        <v>7774</v>
      </c>
      <c r="F17" s="1">
        <v>172420</v>
      </c>
      <c r="G17" s="1">
        <v>143649</v>
      </c>
      <c r="H17" s="1">
        <v>12467</v>
      </c>
      <c r="I17" s="1">
        <v>7787</v>
      </c>
      <c r="J17" s="1">
        <v>24709</v>
      </c>
      <c r="K17" s="1">
        <v>109770</v>
      </c>
      <c r="L17" s="1">
        <v>17477</v>
      </c>
      <c r="M17" s="1">
        <v>128306</v>
      </c>
    </row>
    <row r="18" spans="1:16" x14ac:dyDescent="0.35">
      <c r="B18" t="s">
        <v>1</v>
      </c>
      <c r="C18" s="1">
        <v>623103</v>
      </c>
      <c r="D18" s="1">
        <v>33621</v>
      </c>
      <c r="E18" s="1">
        <v>8714</v>
      </c>
      <c r="F18" s="1">
        <v>162929</v>
      </c>
      <c r="G18" s="1">
        <v>133856</v>
      </c>
      <c r="H18" s="1">
        <v>11549</v>
      </c>
      <c r="I18" s="1">
        <v>7211</v>
      </c>
      <c r="J18" s="1">
        <v>23527</v>
      </c>
      <c r="K18" s="1">
        <v>101581</v>
      </c>
      <c r="L18" s="1">
        <v>17364</v>
      </c>
      <c r="M18" s="1">
        <v>122751</v>
      </c>
    </row>
    <row r="19" spans="1:16" x14ac:dyDescent="0.35">
      <c r="B19" t="s">
        <v>2</v>
      </c>
      <c r="C19" s="8">
        <v>701274</v>
      </c>
      <c r="D19" s="8">
        <v>36232</v>
      </c>
      <c r="E19" s="8">
        <v>11754</v>
      </c>
      <c r="F19" s="8">
        <v>180502</v>
      </c>
      <c r="G19" s="8">
        <v>152194</v>
      </c>
      <c r="H19" s="8">
        <v>12765</v>
      </c>
      <c r="I19" s="8">
        <v>7532</v>
      </c>
      <c r="J19" s="8">
        <v>25657</v>
      </c>
      <c r="K19" s="8">
        <v>116689</v>
      </c>
      <c r="L19" s="8">
        <v>19729</v>
      </c>
      <c r="M19" s="8">
        <v>138220</v>
      </c>
    </row>
    <row r="20" spans="1:16" x14ac:dyDescent="0.35">
      <c r="A20" s="11"/>
      <c r="B20" s="11" t="s">
        <v>17</v>
      </c>
      <c r="C20" s="12">
        <v>331238</v>
      </c>
      <c r="D20" s="12">
        <v>12473</v>
      </c>
      <c r="E20" s="12">
        <v>6256</v>
      </c>
      <c r="F20" s="12">
        <v>103173</v>
      </c>
      <c r="G20" s="12">
        <v>50314</v>
      </c>
      <c r="H20" s="12">
        <v>2736</v>
      </c>
      <c r="I20" s="12">
        <v>1648</v>
      </c>
      <c r="J20" s="12">
        <v>6886</v>
      </c>
      <c r="K20" s="12">
        <v>94362</v>
      </c>
      <c r="L20" s="12">
        <v>5543</v>
      </c>
      <c r="M20" s="12">
        <v>47847</v>
      </c>
      <c r="N20" s="11"/>
      <c r="O20" s="41"/>
      <c r="P20" s="41"/>
    </row>
    <row r="21" spans="1:16" s="10" customFormat="1" x14ac:dyDescent="0.35">
      <c r="A21" s="11"/>
      <c r="B21" s="11" t="s">
        <v>4</v>
      </c>
      <c r="C21" s="12">
        <v>192412</v>
      </c>
      <c r="D21" s="16">
        <v>10581</v>
      </c>
      <c r="E21" s="17">
        <v>9643</v>
      </c>
      <c r="F21" s="17">
        <v>54099</v>
      </c>
      <c r="G21" s="17">
        <v>32473</v>
      </c>
      <c r="H21" s="17">
        <v>2863</v>
      </c>
      <c r="I21" s="17">
        <v>1531</v>
      </c>
      <c r="J21" s="17">
        <v>2762</v>
      </c>
      <c r="K21" s="17">
        <v>45347</v>
      </c>
      <c r="L21" s="17">
        <v>1410</v>
      </c>
      <c r="M21" s="17">
        <v>31703</v>
      </c>
      <c r="N21" s="11"/>
      <c r="O21" s="41"/>
      <c r="P21" s="41"/>
    </row>
    <row r="22" spans="1:16" s="9" customFormat="1" x14ac:dyDescent="0.35">
      <c r="A22" s="11"/>
      <c r="B22" s="18" t="s">
        <v>29</v>
      </c>
      <c r="C22" s="20">
        <v>237264</v>
      </c>
      <c r="D22" s="20">
        <v>15976</v>
      </c>
      <c r="E22" s="20">
        <v>9019</v>
      </c>
      <c r="F22" s="20">
        <v>62436</v>
      </c>
      <c r="G22" s="20">
        <v>38946</v>
      </c>
      <c r="H22" s="20">
        <v>4754</v>
      </c>
      <c r="I22" s="20">
        <v>1952</v>
      </c>
      <c r="J22" s="20">
        <v>5367</v>
      </c>
      <c r="K22" s="20">
        <v>63828</v>
      </c>
      <c r="L22" s="20">
        <v>4395</v>
      </c>
      <c r="M22" s="20">
        <v>30591</v>
      </c>
      <c r="O22" s="41"/>
      <c r="P22" s="41"/>
    </row>
    <row r="23" spans="1:16" s="15" customFormat="1" x14ac:dyDescent="0.35">
      <c r="A23" s="11"/>
      <c r="B23" s="11" t="s">
        <v>33</v>
      </c>
      <c r="C23" s="20">
        <v>370859</v>
      </c>
      <c r="D23" s="20">
        <v>19675</v>
      </c>
      <c r="E23" s="20">
        <v>10349</v>
      </c>
      <c r="F23" s="20">
        <v>100841</v>
      </c>
      <c r="G23" s="20">
        <v>68278</v>
      </c>
      <c r="H23" s="20">
        <v>7533</v>
      </c>
      <c r="I23" s="20">
        <v>3296</v>
      </c>
      <c r="J23" s="20">
        <v>10495</v>
      </c>
      <c r="K23" s="20">
        <v>82736</v>
      </c>
      <c r="L23" s="20">
        <v>15993</v>
      </c>
      <c r="M23" s="20">
        <v>51663</v>
      </c>
      <c r="O23" s="41"/>
      <c r="P23" s="41"/>
    </row>
    <row r="24" spans="1:16" s="22" customFormat="1" x14ac:dyDescent="0.35">
      <c r="A24" s="11"/>
      <c r="B24" s="18" t="s">
        <v>7</v>
      </c>
      <c r="C24" s="20">
        <v>398470</v>
      </c>
      <c r="D24" s="20">
        <v>23260</v>
      </c>
      <c r="E24" s="20">
        <v>8619</v>
      </c>
      <c r="F24" s="20">
        <v>100805</v>
      </c>
      <c r="G24" s="20">
        <v>87235</v>
      </c>
      <c r="H24" s="20">
        <v>7112</v>
      </c>
      <c r="I24" s="20">
        <v>2945</v>
      </c>
      <c r="J24" s="20">
        <v>7870</v>
      </c>
      <c r="K24" s="20">
        <v>84843</v>
      </c>
      <c r="L24" s="20">
        <v>11578</v>
      </c>
      <c r="M24" s="20">
        <v>64203</v>
      </c>
      <c r="O24" s="41"/>
      <c r="P24" s="41"/>
    </row>
    <row r="25" spans="1:16" s="23" customFormat="1" x14ac:dyDescent="0.35">
      <c r="A25" s="11"/>
      <c r="B25" s="18" t="s">
        <v>34</v>
      </c>
      <c r="C25" s="20">
        <v>345294</v>
      </c>
      <c r="D25" s="20">
        <v>22272</v>
      </c>
      <c r="E25" s="20">
        <v>4917</v>
      </c>
      <c r="F25" s="20">
        <v>89490</v>
      </c>
      <c r="G25" s="20">
        <v>82525</v>
      </c>
      <c r="H25" s="20">
        <v>6734</v>
      </c>
      <c r="I25" s="20">
        <v>1824</v>
      </c>
      <c r="J25" s="20">
        <v>6378</v>
      </c>
      <c r="K25" s="20">
        <v>63439</v>
      </c>
      <c r="L25" s="20">
        <v>7460</v>
      </c>
      <c r="M25" s="20">
        <v>60255</v>
      </c>
      <c r="O25" s="41"/>
      <c r="P25" s="41"/>
    </row>
    <row r="26" spans="1:16" s="25" customFormat="1" x14ac:dyDescent="0.35">
      <c r="A26" s="11"/>
      <c r="B26" s="18" t="s">
        <v>9</v>
      </c>
      <c r="C26" s="20">
        <v>374538</v>
      </c>
      <c r="D26" s="20">
        <v>23703</v>
      </c>
      <c r="E26" s="20">
        <v>7141</v>
      </c>
      <c r="F26" s="20">
        <v>92958</v>
      </c>
      <c r="G26" s="20">
        <v>88613</v>
      </c>
      <c r="H26" s="20">
        <v>7917</v>
      </c>
      <c r="I26" s="20">
        <v>3237</v>
      </c>
      <c r="J26" s="20">
        <v>8811</v>
      </c>
      <c r="K26" s="20">
        <v>64101</v>
      </c>
      <c r="L26" s="20">
        <v>9117</v>
      </c>
      <c r="M26" s="20">
        <v>68940</v>
      </c>
      <c r="O26" s="41"/>
      <c r="P26" s="41"/>
    </row>
    <row r="27" spans="1:16" s="27" customFormat="1" x14ac:dyDescent="0.35">
      <c r="A27" s="11"/>
      <c r="B27" s="18" t="s">
        <v>36</v>
      </c>
      <c r="C27" s="20">
        <v>389587</v>
      </c>
      <c r="D27" s="20">
        <v>23966</v>
      </c>
      <c r="E27" s="20">
        <v>6935</v>
      </c>
      <c r="F27" s="20">
        <v>93559</v>
      </c>
      <c r="G27" s="20">
        <v>91944</v>
      </c>
      <c r="H27" s="20">
        <v>7425</v>
      </c>
      <c r="I27" s="20">
        <v>3154</v>
      </c>
      <c r="J27" s="20">
        <v>10737</v>
      </c>
      <c r="K27" s="20">
        <v>70238</v>
      </c>
      <c r="L27" s="20">
        <v>12291</v>
      </c>
      <c r="M27" s="20">
        <v>69338</v>
      </c>
      <c r="O27" s="41"/>
      <c r="P27" s="41"/>
    </row>
    <row r="28" spans="1:16" s="24" customFormat="1" x14ac:dyDescent="0.35">
      <c r="A28" s="11"/>
      <c r="B28" s="11" t="s">
        <v>37</v>
      </c>
      <c r="C28" s="20">
        <v>397802</v>
      </c>
      <c r="D28" s="20">
        <v>25011</v>
      </c>
      <c r="E28" s="20">
        <v>7368</v>
      </c>
      <c r="F28" s="20">
        <v>98250</v>
      </c>
      <c r="G28" s="20">
        <v>96881</v>
      </c>
      <c r="H28" s="20">
        <v>7320</v>
      </c>
      <c r="I28" s="20">
        <v>3387</v>
      </c>
      <c r="J28" s="20">
        <v>10964</v>
      </c>
      <c r="K28" s="20">
        <v>64342</v>
      </c>
      <c r="L28" s="20">
        <v>12745</v>
      </c>
      <c r="M28" s="20">
        <v>71534</v>
      </c>
      <c r="N28" s="26"/>
      <c r="O28" s="41"/>
      <c r="P28" s="41"/>
    </row>
    <row r="29" spans="1:16" s="30" customFormat="1" x14ac:dyDescent="0.35">
      <c r="A29" s="11">
        <v>2021</v>
      </c>
      <c r="B29" s="11" t="s">
        <v>0</v>
      </c>
      <c r="C29" s="20">
        <v>379384</v>
      </c>
      <c r="D29" s="20">
        <v>23947</v>
      </c>
      <c r="E29" s="20">
        <v>5827</v>
      </c>
      <c r="F29" s="20">
        <v>97830</v>
      </c>
      <c r="G29" s="20">
        <v>92599</v>
      </c>
      <c r="H29" s="20">
        <v>6264</v>
      </c>
      <c r="I29" s="20">
        <v>3311</v>
      </c>
      <c r="J29" s="20">
        <v>8937</v>
      </c>
      <c r="K29" s="20">
        <v>61307</v>
      </c>
      <c r="L29" s="20">
        <v>11202</v>
      </c>
      <c r="M29" s="20">
        <v>68160</v>
      </c>
      <c r="N29" s="26"/>
      <c r="O29" s="41"/>
      <c r="P29" s="41"/>
    </row>
    <row r="30" spans="1:16" s="32" customFormat="1" x14ac:dyDescent="0.35">
      <c r="A30" s="11"/>
      <c r="B30" s="11" t="s">
        <v>38</v>
      </c>
      <c r="C30" s="20">
        <v>350170</v>
      </c>
      <c r="D30" s="20">
        <v>23585</v>
      </c>
      <c r="E30" s="20">
        <v>7977</v>
      </c>
      <c r="F30" s="20">
        <v>87883</v>
      </c>
      <c r="G30" s="20">
        <v>83997</v>
      </c>
      <c r="H30" s="20">
        <v>6582</v>
      </c>
      <c r="I30" s="20">
        <v>2707</v>
      </c>
      <c r="J30" s="20">
        <v>10003</v>
      </c>
      <c r="K30" s="20">
        <v>52733</v>
      </c>
      <c r="L30" s="20">
        <v>10105</v>
      </c>
      <c r="M30" s="20">
        <v>64598</v>
      </c>
      <c r="N30" s="26"/>
      <c r="O30" s="41"/>
      <c r="P30" s="41"/>
    </row>
    <row r="31" spans="1:16" s="33" customFormat="1" x14ac:dyDescent="0.35">
      <c r="A31" s="11"/>
      <c r="B31" s="11" t="s">
        <v>2</v>
      </c>
      <c r="C31" s="20">
        <v>467126</v>
      </c>
      <c r="D31" s="20">
        <v>28459</v>
      </c>
      <c r="E31" s="20">
        <v>11709</v>
      </c>
      <c r="F31" s="20">
        <v>118297</v>
      </c>
      <c r="G31" s="20">
        <v>104997</v>
      </c>
      <c r="H31" s="20">
        <v>10886</v>
      </c>
      <c r="I31" s="20">
        <v>3268</v>
      </c>
      <c r="J31" s="20">
        <v>13724</v>
      </c>
      <c r="K31" s="20">
        <v>80574</v>
      </c>
      <c r="L31" s="20">
        <v>14687</v>
      </c>
      <c r="M31" s="20">
        <v>80525</v>
      </c>
      <c r="N31" s="26"/>
      <c r="O31" s="41"/>
      <c r="P31" s="41"/>
    </row>
    <row r="32" spans="1:16" s="38" customFormat="1" x14ac:dyDescent="0.35">
      <c r="A32" s="11"/>
      <c r="B32" s="11" t="s">
        <v>17</v>
      </c>
      <c r="C32" s="20">
        <v>473936</v>
      </c>
      <c r="D32" s="20">
        <v>29659</v>
      </c>
      <c r="E32" s="20">
        <v>9475</v>
      </c>
      <c r="F32" s="20">
        <v>125976</v>
      </c>
      <c r="G32" s="20">
        <v>106021</v>
      </c>
      <c r="H32" s="20">
        <v>10910</v>
      </c>
      <c r="I32" s="20">
        <v>4032</v>
      </c>
      <c r="J32" s="20">
        <v>15243</v>
      </c>
      <c r="K32" s="20">
        <v>80253</v>
      </c>
      <c r="L32" s="20">
        <v>14487</v>
      </c>
      <c r="M32" s="20">
        <v>77880</v>
      </c>
      <c r="N32" s="26"/>
      <c r="O32" s="41"/>
      <c r="P32" s="41"/>
    </row>
    <row r="33" spans="1:17" s="11" customFormat="1" x14ac:dyDescent="0.35">
      <c r="B33" s="11" t="s">
        <v>4</v>
      </c>
      <c r="C33" s="20">
        <v>520059</v>
      </c>
      <c r="D33" s="20">
        <v>31376</v>
      </c>
      <c r="E33" s="20">
        <v>8920</v>
      </c>
      <c r="F33" s="20">
        <v>142408</v>
      </c>
      <c r="G33" s="20">
        <v>115034</v>
      </c>
      <c r="H33" s="20">
        <v>11940</v>
      </c>
      <c r="I33" s="20">
        <v>4580</v>
      </c>
      <c r="J33" s="20">
        <v>17565</v>
      </c>
      <c r="K33" s="20">
        <v>87286</v>
      </c>
      <c r="L33" s="20">
        <v>17032</v>
      </c>
      <c r="M33" s="20">
        <v>83918</v>
      </c>
      <c r="N33" s="42"/>
      <c r="O33" s="41"/>
      <c r="P33" s="41"/>
    </row>
    <row r="34" spans="1:17" s="29" customFormat="1" x14ac:dyDescent="0.35">
      <c r="B34" s="11" t="s">
        <v>29</v>
      </c>
      <c r="C34" s="20">
        <f t="shared" ref="C34:C43" si="0">SUM(D34:M34)</f>
        <v>573779</v>
      </c>
      <c r="D34" s="20">
        <v>32845</v>
      </c>
      <c r="E34" s="20">
        <v>12568</v>
      </c>
      <c r="F34" s="20">
        <v>157537</v>
      </c>
      <c r="G34" s="20">
        <v>122641</v>
      </c>
      <c r="H34" s="20">
        <v>12590</v>
      </c>
      <c r="I34" s="20">
        <v>5980</v>
      </c>
      <c r="J34" s="20">
        <v>18369</v>
      </c>
      <c r="K34" s="20">
        <v>98532</v>
      </c>
      <c r="L34" s="20">
        <v>16608</v>
      </c>
      <c r="M34" s="20">
        <v>96109</v>
      </c>
      <c r="N34" s="26"/>
      <c r="O34" s="41"/>
      <c r="P34" s="41"/>
    </row>
    <row r="35" spans="1:17" s="45" customFormat="1" x14ac:dyDescent="0.35">
      <c r="B35" s="18" t="s">
        <v>33</v>
      </c>
      <c r="C35" s="20">
        <f t="shared" si="0"/>
        <v>615703</v>
      </c>
      <c r="D35" s="20">
        <v>34194</v>
      </c>
      <c r="E35" s="20">
        <v>14130</v>
      </c>
      <c r="F35" s="20">
        <v>162954</v>
      </c>
      <c r="G35" s="20">
        <v>127674</v>
      </c>
      <c r="H35" s="20">
        <v>13467</v>
      </c>
      <c r="I35" s="20">
        <v>6214</v>
      </c>
      <c r="J35" s="20">
        <v>20126</v>
      </c>
      <c r="K35" s="20">
        <v>103956</v>
      </c>
      <c r="L35" s="20">
        <v>18993</v>
      </c>
      <c r="M35" s="20">
        <v>113995</v>
      </c>
      <c r="N35" s="26"/>
      <c r="O35" s="41"/>
      <c r="P35" s="41"/>
    </row>
    <row r="36" spans="1:17" s="46" customFormat="1" x14ac:dyDescent="0.35">
      <c r="B36" s="18" t="s">
        <v>7</v>
      </c>
      <c r="C36" s="20">
        <f t="shared" si="0"/>
        <v>611494</v>
      </c>
      <c r="D36" s="20">
        <v>34394</v>
      </c>
      <c r="E36" s="20">
        <v>9920</v>
      </c>
      <c r="F36" s="20">
        <v>162110</v>
      </c>
      <c r="G36" s="20">
        <v>124983</v>
      </c>
      <c r="H36" s="20">
        <v>13398</v>
      </c>
      <c r="I36" s="20">
        <v>6518</v>
      </c>
      <c r="J36" s="20">
        <v>20271</v>
      </c>
      <c r="K36" s="20">
        <v>104524</v>
      </c>
      <c r="L36" s="20">
        <v>19096</v>
      </c>
      <c r="M36" s="20">
        <v>116280</v>
      </c>
      <c r="N36" s="26"/>
      <c r="O36" s="41"/>
      <c r="P36" s="41"/>
    </row>
    <row r="37" spans="1:17" s="11" customFormat="1" x14ac:dyDescent="0.35">
      <c r="B37" s="18" t="s">
        <v>34</v>
      </c>
      <c r="C37" s="20">
        <f t="shared" si="0"/>
        <v>567916</v>
      </c>
      <c r="D37" s="20">
        <v>31764</v>
      </c>
      <c r="E37" s="20">
        <v>6704</v>
      </c>
      <c r="F37" s="20">
        <v>148592</v>
      </c>
      <c r="G37" s="20">
        <v>118854</v>
      </c>
      <c r="H37" s="20">
        <v>12155</v>
      </c>
      <c r="I37" s="20">
        <v>6233</v>
      </c>
      <c r="J37" s="20">
        <v>18575</v>
      </c>
      <c r="K37" s="20">
        <v>97438</v>
      </c>
      <c r="L37" s="20">
        <v>16867</v>
      </c>
      <c r="M37" s="20">
        <v>110734</v>
      </c>
      <c r="N37" s="42"/>
      <c r="O37" s="41"/>
      <c r="P37" s="41"/>
    </row>
    <row r="38" spans="1:17" s="59" customFormat="1" x14ac:dyDescent="0.35">
      <c r="B38" s="57" t="s">
        <v>9</v>
      </c>
      <c r="C38" s="20">
        <f t="shared" si="0"/>
        <v>595373</v>
      </c>
      <c r="D38" s="20">
        <v>30792</v>
      </c>
      <c r="E38" s="20">
        <v>9313</v>
      </c>
      <c r="F38" s="58">
        <v>159334</v>
      </c>
      <c r="G38" s="58">
        <v>123084</v>
      </c>
      <c r="H38" s="58">
        <v>12987</v>
      </c>
      <c r="I38" s="58">
        <v>5856</v>
      </c>
      <c r="J38" s="58">
        <v>19083</v>
      </c>
      <c r="K38" s="58">
        <v>103300</v>
      </c>
      <c r="L38" s="58">
        <v>16858</v>
      </c>
      <c r="M38" s="58">
        <v>114766</v>
      </c>
      <c r="O38" s="50"/>
      <c r="P38" s="50"/>
    </row>
    <row r="39" spans="1:17" s="59" customFormat="1" x14ac:dyDescent="0.35">
      <c r="B39" s="57" t="s">
        <v>36</v>
      </c>
      <c r="C39" s="20">
        <f t="shared" si="0"/>
        <v>576693</v>
      </c>
      <c r="D39" s="20">
        <v>29399</v>
      </c>
      <c r="E39" s="20">
        <v>8999</v>
      </c>
      <c r="F39" s="58">
        <v>155826</v>
      </c>
      <c r="G39" s="58">
        <v>119239</v>
      </c>
      <c r="H39" s="58">
        <v>12803</v>
      </c>
      <c r="I39" s="58">
        <v>5749</v>
      </c>
      <c r="J39" s="58">
        <v>19625</v>
      </c>
      <c r="K39" s="58">
        <v>97398</v>
      </c>
      <c r="L39" s="58">
        <v>17441</v>
      </c>
      <c r="M39" s="58">
        <v>110214</v>
      </c>
      <c r="N39" s="68"/>
      <c r="O39" s="1"/>
    </row>
    <row r="40" spans="1:17" s="59" customFormat="1" x14ac:dyDescent="0.35">
      <c r="B40" s="57" t="s">
        <v>37</v>
      </c>
      <c r="C40" s="20">
        <f t="shared" si="0"/>
        <v>580238</v>
      </c>
      <c r="D40" s="20">
        <v>29044</v>
      </c>
      <c r="E40" s="20">
        <v>10339</v>
      </c>
      <c r="F40" s="58">
        <v>155624</v>
      </c>
      <c r="G40" s="58">
        <v>118199</v>
      </c>
      <c r="H40" s="58">
        <v>13160</v>
      </c>
      <c r="I40" s="58">
        <v>6206</v>
      </c>
      <c r="J40" s="58">
        <v>21181</v>
      </c>
      <c r="K40" s="58">
        <v>97339</v>
      </c>
      <c r="L40" s="58">
        <v>17985</v>
      </c>
      <c r="M40" s="58">
        <v>111161</v>
      </c>
      <c r="N40" s="68"/>
      <c r="O40" s="69"/>
    </row>
    <row r="41" spans="1:17" s="64" customFormat="1" x14ac:dyDescent="0.35">
      <c r="A41" s="11">
        <v>2022</v>
      </c>
      <c r="B41" s="18" t="s">
        <v>0</v>
      </c>
      <c r="C41" s="8">
        <f t="shared" si="0"/>
        <v>563737</v>
      </c>
      <c r="D41" s="8">
        <v>29671</v>
      </c>
      <c r="E41" s="8">
        <v>8714</v>
      </c>
      <c r="F41" s="8">
        <v>149453</v>
      </c>
      <c r="G41" s="8">
        <v>117742</v>
      </c>
      <c r="H41" s="8">
        <v>12039</v>
      </c>
      <c r="I41" s="8">
        <v>5868</v>
      </c>
      <c r="J41" s="8">
        <v>21332</v>
      </c>
      <c r="K41" s="8">
        <v>97436</v>
      </c>
      <c r="L41" s="8">
        <v>17554</v>
      </c>
      <c r="M41" s="8">
        <v>103928</v>
      </c>
      <c r="N41" s="68"/>
      <c r="O41" s="69"/>
      <c r="P41" s="28"/>
      <c r="Q41" s="13"/>
    </row>
    <row r="42" spans="1:17" s="70" customFormat="1" x14ac:dyDescent="0.35">
      <c r="A42" s="11"/>
      <c r="B42" s="57" t="s">
        <v>38</v>
      </c>
      <c r="C42" s="8">
        <f t="shared" si="0"/>
        <v>519952</v>
      </c>
      <c r="D42" s="8">
        <v>27087</v>
      </c>
      <c r="E42" s="8">
        <v>8672</v>
      </c>
      <c r="F42" s="8">
        <v>137618</v>
      </c>
      <c r="G42" s="8">
        <v>105862</v>
      </c>
      <c r="H42" s="8">
        <v>11131</v>
      </c>
      <c r="I42" s="8">
        <v>4984</v>
      </c>
      <c r="J42" s="8">
        <v>20579</v>
      </c>
      <c r="K42" s="8">
        <v>90965</v>
      </c>
      <c r="L42" s="8">
        <v>16729</v>
      </c>
      <c r="M42" s="8">
        <v>96325</v>
      </c>
      <c r="N42" s="68"/>
      <c r="O42" s="69"/>
      <c r="P42" s="28"/>
      <c r="Q42" s="13"/>
    </row>
    <row r="43" spans="1:17" s="71" customFormat="1" x14ac:dyDescent="0.35">
      <c r="A43" s="11"/>
      <c r="B43" s="57" t="s">
        <v>2</v>
      </c>
      <c r="C43" s="8">
        <f t="shared" si="0"/>
        <v>590542</v>
      </c>
      <c r="D43" s="8">
        <v>31388</v>
      </c>
      <c r="E43" s="8">
        <v>11766</v>
      </c>
      <c r="F43" s="8">
        <v>151200</v>
      </c>
      <c r="G43" s="8">
        <v>123959</v>
      </c>
      <c r="H43" s="8">
        <v>12901</v>
      </c>
      <c r="I43" s="8">
        <v>6009</v>
      </c>
      <c r="J43" s="8">
        <v>22949</v>
      </c>
      <c r="K43" s="8">
        <v>103720</v>
      </c>
      <c r="L43" s="8">
        <v>19236</v>
      </c>
      <c r="M43" s="8">
        <v>107414</v>
      </c>
      <c r="N43" s="68"/>
      <c r="O43" s="69"/>
      <c r="P43" s="28"/>
      <c r="Q43" s="13"/>
    </row>
    <row r="44" spans="1:17" s="73" customFormat="1" x14ac:dyDescent="0.35">
      <c r="A44" s="11"/>
      <c r="B44" s="57" t="s">
        <v>17</v>
      </c>
      <c r="C44" s="8">
        <v>580290</v>
      </c>
      <c r="D44" s="8">
        <v>32496</v>
      </c>
      <c r="E44" s="8">
        <v>10542</v>
      </c>
      <c r="F44" s="8">
        <v>146833</v>
      </c>
      <c r="G44" s="8">
        <v>121603</v>
      </c>
      <c r="H44" s="8">
        <v>12203</v>
      </c>
      <c r="I44" s="8">
        <v>6019</v>
      </c>
      <c r="J44" s="8">
        <v>24141</v>
      </c>
      <c r="K44" s="8">
        <v>102931</v>
      </c>
      <c r="L44" s="8">
        <v>18653</v>
      </c>
      <c r="M44" s="8">
        <v>104869</v>
      </c>
      <c r="N44" s="68"/>
      <c r="O44" s="69"/>
      <c r="P44" s="28"/>
      <c r="Q44" s="13"/>
    </row>
    <row r="45" spans="1:17" ht="14.5" customHeight="1" x14ac:dyDescent="0.35">
      <c r="A45" s="86" t="s">
        <v>43</v>
      </c>
      <c r="B45" s="63" t="s">
        <v>44</v>
      </c>
      <c r="C45" s="62">
        <v>35667</v>
      </c>
      <c r="D45" s="62">
        <v>1866</v>
      </c>
      <c r="E45" s="62">
        <v>724</v>
      </c>
      <c r="F45" s="62">
        <v>8609</v>
      </c>
      <c r="G45" s="62">
        <v>5521</v>
      </c>
      <c r="H45" s="62">
        <v>536</v>
      </c>
      <c r="I45" s="62">
        <v>205</v>
      </c>
      <c r="J45" s="62">
        <v>2088</v>
      </c>
      <c r="K45" s="62">
        <v>6448</v>
      </c>
      <c r="L45" s="62">
        <v>601</v>
      </c>
      <c r="M45" s="62">
        <v>8149</v>
      </c>
      <c r="P45" s="11"/>
      <c r="Q45" s="11"/>
    </row>
    <row r="46" spans="1:17" x14ac:dyDescent="0.35">
      <c r="A46" s="83"/>
      <c r="B46" s="7" t="s">
        <v>24</v>
      </c>
      <c r="C46" s="37">
        <f t="shared" ref="C46:M46" si="1">C45/C41</f>
        <v>6.3268864736570424E-2</v>
      </c>
      <c r="D46" s="37">
        <f t="shared" si="1"/>
        <v>6.2889690269960566E-2</v>
      </c>
      <c r="E46" s="37">
        <f t="shared" si="1"/>
        <v>8.3084691301354138E-2</v>
      </c>
      <c r="F46" s="37">
        <f t="shared" si="1"/>
        <v>5.7603393709059036E-2</v>
      </c>
      <c r="G46" s="37">
        <f t="shared" si="1"/>
        <v>4.6890659237994937E-2</v>
      </c>
      <c r="H46" s="37">
        <f t="shared" si="1"/>
        <v>4.4521970263310909E-2</v>
      </c>
      <c r="I46" s="37">
        <f t="shared" si="1"/>
        <v>3.4935241990456715E-2</v>
      </c>
      <c r="J46" s="37">
        <f t="shared" si="1"/>
        <v>9.7881117569848117E-2</v>
      </c>
      <c r="K46" s="37">
        <f t="shared" si="1"/>
        <v>6.6176772445502685E-2</v>
      </c>
      <c r="L46" s="37">
        <f t="shared" si="1"/>
        <v>3.4237210892104367E-2</v>
      </c>
      <c r="M46" s="37">
        <f t="shared" si="1"/>
        <v>7.8410053113694089E-2</v>
      </c>
      <c r="O46" s="41"/>
      <c r="P46" s="11"/>
      <c r="Q46" s="11"/>
    </row>
    <row r="47" spans="1:17" s="4" customFormat="1" x14ac:dyDescent="0.35">
      <c r="A47" s="84"/>
      <c r="B47" s="6" t="s">
        <v>26</v>
      </c>
      <c r="C47" s="39">
        <f t="shared" ref="C47:M47" si="2">C41-C45</f>
        <v>528070</v>
      </c>
      <c r="D47" s="39">
        <f t="shared" si="2"/>
        <v>27805</v>
      </c>
      <c r="E47" s="39">
        <f t="shared" si="2"/>
        <v>7990</v>
      </c>
      <c r="F47" s="39">
        <f t="shared" si="2"/>
        <v>140844</v>
      </c>
      <c r="G47" s="39">
        <f t="shared" si="2"/>
        <v>112221</v>
      </c>
      <c r="H47" s="39">
        <f t="shared" si="2"/>
        <v>11503</v>
      </c>
      <c r="I47" s="39">
        <f t="shared" si="2"/>
        <v>5663</v>
      </c>
      <c r="J47" s="39">
        <f t="shared" si="2"/>
        <v>19244</v>
      </c>
      <c r="K47" s="39">
        <f t="shared" si="2"/>
        <v>90988</v>
      </c>
      <c r="L47" s="39">
        <f t="shared" si="2"/>
        <v>16953</v>
      </c>
      <c r="M47" s="39">
        <f t="shared" si="2"/>
        <v>95779</v>
      </c>
      <c r="O47" s="11"/>
      <c r="P47" s="11"/>
      <c r="Q47" s="11"/>
    </row>
    <row r="48" spans="1:17" s="71" customFormat="1" ht="14.5" customHeight="1" x14ac:dyDescent="0.35">
      <c r="A48" s="86" t="s">
        <v>46</v>
      </c>
      <c r="B48" s="63" t="s">
        <v>44</v>
      </c>
      <c r="C48" s="62">
        <f>'Canceled Domestic Flights'!C42</f>
        <v>23421</v>
      </c>
      <c r="D48" s="62">
        <f>'Canceled Domestic Flights'!D42</f>
        <v>393</v>
      </c>
      <c r="E48" s="62">
        <f>'Canceled Domestic Flights'!E42</f>
        <v>493</v>
      </c>
      <c r="F48" s="62">
        <f>'Canceled Domestic Flights'!F42</f>
        <v>9933</v>
      </c>
      <c r="G48" s="62">
        <f>'Canceled Domestic Flights'!G42</f>
        <v>2498</v>
      </c>
      <c r="H48" s="62">
        <f>'Canceled Domestic Flights'!H42</f>
        <v>482</v>
      </c>
      <c r="I48" s="62">
        <f>'Canceled Domestic Flights'!I42</f>
        <v>11</v>
      </c>
      <c r="J48" s="62">
        <f>'Canceled Domestic Flights'!J42</f>
        <v>1048</v>
      </c>
      <c r="K48" s="62">
        <f>'Canceled Domestic Flights'!K42</f>
        <v>3779</v>
      </c>
      <c r="L48" s="62">
        <f>'Canceled Domestic Flights'!L42</f>
        <v>559</v>
      </c>
      <c r="M48" s="62">
        <f>'Canceled Domestic Flights'!M42</f>
        <v>4225</v>
      </c>
      <c r="P48" s="11"/>
      <c r="Q48" s="11"/>
    </row>
    <row r="49" spans="1:17" s="71" customFormat="1" x14ac:dyDescent="0.35">
      <c r="A49" s="83"/>
      <c r="B49" s="7" t="s">
        <v>24</v>
      </c>
      <c r="C49" s="37">
        <f t="shared" ref="C49:M49" si="3">C48/C42</f>
        <v>4.5044542573160602E-2</v>
      </c>
      <c r="D49" s="37">
        <f t="shared" si="3"/>
        <v>1.4508804961789789E-2</v>
      </c>
      <c r="E49" s="37">
        <f t="shared" si="3"/>
        <v>5.6849630996309963E-2</v>
      </c>
      <c r="F49" s="37">
        <f t="shared" si="3"/>
        <v>7.2178058102864456E-2</v>
      </c>
      <c r="G49" s="37">
        <f t="shared" si="3"/>
        <v>2.3596758043490582E-2</v>
      </c>
      <c r="H49" s="37">
        <f t="shared" si="3"/>
        <v>4.3302488545503545E-2</v>
      </c>
      <c r="I49" s="37">
        <f t="shared" si="3"/>
        <v>2.2070626003210273E-3</v>
      </c>
      <c r="J49" s="37">
        <f t="shared" si="3"/>
        <v>5.0925700957286553E-2</v>
      </c>
      <c r="K49" s="37">
        <f t="shared" si="3"/>
        <v>4.1543450777771669E-2</v>
      </c>
      <c r="L49" s="37">
        <f t="shared" si="3"/>
        <v>3.3415027796042801E-2</v>
      </c>
      <c r="M49" s="37">
        <f t="shared" si="3"/>
        <v>4.3861925772125616E-2</v>
      </c>
      <c r="P49" s="11"/>
      <c r="Q49" s="11"/>
    </row>
    <row r="50" spans="1:17" s="71" customFormat="1" x14ac:dyDescent="0.35">
      <c r="A50" s="84"/>
      <c r="B50" s="6" t="s">
        <v>26</v>
      </c>
      <c r="C50" s="39">
        <f t="shared" ref="C50:M50" si="4">C42-C48</f>
        <v>496531</v>
      </c>
      <c r="D50" s="39">
        <f t="shared" si="4"/>
        <v>26694</v>
      </c>
      <c r="E50" s="39">
        <f t="shared" si="4"/>
        <v>8179</v>
      </c>
      <c r="F50" s="39">
        <f t="shared" si="4"/>
        <v>127685</v>
      </c>
      <c r="G50" s="39">
        <f t="shared" si="4"/>
        <v>103364</v>
      </c>
      <c r="H50" s="39">
        <f t="shared" si="4"/>
        <v>10649</v>
      </c>
      <c r="I50" s="39">
        <f t="shared" si="4"/>
        <v>4973</v>
      </c>
      <c r="J50" s="39">
        <f t="shared" si="4"/>
        <v>19531</v>
      </c>
      <c r="K50" s="39">
        <f t="shared" si="4"/>
        <v>87186</v>
      </c>
      <c r="L50" s="39">
        <f t="shared" si="4"/>
        <v>16170</v>
      </c>
      <c r="M50" s="39">
        <f t="shared" si="4"/>
        <v>92100</v>
      </c>
      <c r="P50" s="11"/>
      <c r="Q50" s="11"/>
    </row>
    <row r="51" spans="1:17" ht="14.5" customHeight="1" x14ac:dyDescent="0.35">
      <c r="A51" s="86" t="s">
        <v>47</v>
      </c>
      <c r="B51" s="63" t="s">
        <v>44</v>
      </c>
      <c r="C51" s="62">
        <v>9108</v>
      </c>
      <c r="D51" s="62">
        <v>402</v>
      </c>
      <c r="E51" s="62">
        <v>633</v>
      </c>
      <c r="F51" s="62">
        <v>2211</v>
      </c>
      <c r="G51" s="62">
        <v>1111</v>
      </c>
      <c r="H51" s="62">
        <v>585</v>
      </c>
      <c r="I51" s="62">
        <v>24</v>
      </c>
      <c r="J51" s="62">
        <v>635</v>
      </c>
      <c r="K51" s="62">
        <v>2048</v>
      </c>
      <c r="L51" s="62">
        <v>410</v>
      </c>
      <c r="M51" s="62">
        <v>1049</v>
      </c>
      <c r="P51" s="11"/>
      <c r="Q51" s="11"/>
    </row>
    <row r="52" spans="1:17" x14ac:dyDescent="0.35">
      <c r="A52" s="83"/>
      <c r="B52" s="7" t="s">
        <v>24</v>
      </c>
      <c r="C52" s="37">
        <f t="shared" ref="C52:M52" si="5">C51/C43</f>
        <v>1.5423119778102149E-2</v>
      </c>
      <c r="D52" s="37">
        <f t="shared" si="5"/>
        <v>1.2807442334650185E-2</v>
      </c>
      <c r="E52" s="37">
        <f t="shared" si="5"/>
        <v>5.3799082100968891E-2</v>
      </c>
      <c r="F52" s="37">
        <f t="shared" si="5"/>
        <v>1.4623015873015873E-2</v>
      </c>
      <c r="G52" s="37">
        <f t="shared" si="5"/>
        <v>8.9626408731919432E-3</v>
      </c>
      <c r="H52" s="37">
        <f t="shared" si="5"/>
        <v>4.5345322068056741E-2</v>
      </c>
      <c r="I52" s="37">
        <f t="shared" si="5"/>
        <v>3.99400898652022E-3</v>
      </c>
      <c r="J52" s="37">
        <f t="shared" si="5"/>
        <v>2.7670050982613621E-2</v>
      </c>
      <c r="K52" s="37">
        <f t="shared" si="5"/>
        <v>1.9745468569224836E-2</v>
      </c>
      <c r="L52" s="37">
        <f t="shared" si="5"/>
        <v>2.1314202536909962E-2</v>
      </c>
      <c r="M52" s="37">
        <f t="shared" si="5"/>
        <v>9.765952296721097E-3</v>
      </c>
      <c r="P52" s="11"/>
      <c r="Q52" s="11"/>
    </row>
    <row r="53" spans="1:17" x14ac:dyDescent="0.35">
      <c r="A53" s="84"/>
      <c r="B53" s="63" t="s">
        <v>26</v>
      </c>
      <c r="C53" s="75">
        <f t="shared" ref="C53:M53" si="6">C43-C51</f>
        <v>581434</v>
      </c>
      <c r="D53" s="75">
        <f t="shared" si="6"/>
        <v>30986</v>
      </c>
      <c r="E53" s="75">
        <f t="shared" si="6"/>
        <v>11133</v>
      </c>
      <c r="F53" s="75">
        <f t="shared" si="6"/>
        <v>148989</v>
      </c>
      <c r="G53" s="75">
        <f t="shared" si="6"/>
        <v>122848</v>
      </c>
      <c r="H53" s="75">
        <f t="shared" si="6"/>
        <v>12316</v>
      </c>
      <c r="I53" s="75">
        <f t="shared" si="6"/>
        <v>5985</v>
      </c>
      <c r="J53" s="75">
        <f t="shared" si="6"/>
        <v>22314</v>
      </c>
      <c r="K53" s="75">
        <f t="shared" si="6"/>
        <v>101672</v>
      </c>
      <c r="L53" s="75">
        <f t="shared" si="6"/>
        <v>18826</v>
      </c>
      <c r="M53" s="75">
        <f t="shared" si="6"/>
        <v>106365</v>
      </c>
      <c r="P53" s="11"/>
      <c r="Q53" s="11"/>
    </row>
    <row r="54" spans="1:17" s="73" customFormat="1" x14ac:dyDescent="0.35">
      <c r="A54" s="86" t="s">
        <v>48</v>
      </c>
      <c r="B54" s="63" t="s">
        <v>44</v>
      </c>
      <c r="C54" s="77">
        <v>13397</v>
      </c>
      <c r="D54" s="77">
        <v>1227</v>
      </c>
      <c r="E54" s="77">
        <v>310</v>
      </c>
      <c r="F54" s="77">
        <v>2313</v>
      </c>
      <c r="G54" s="77">
        <v>1341</v>
      </c>
      <c r="H54" s="77">
        <v>438</v>
      </c>
      <c r="I54" s="77">
        <v>82</v>
      </c>
      <c r="J54" s="77">
        <v>2163</v>
      </c>
      <c r="K54" s="77">
        <v>1941</v>
      </c>
      <c r="L54" s="77">
        <v>1920</v>
      </c>
      <c r="M54" s="77">
        <v>1662</v>
      </c>
      <c r="P54" s="11"/>
      <c r="Q54" s="11"/>
    </row>
    <row r="55" spans="1:17" s="73" customFormat="1" x14ac:dyDescent="0.35">
      <c r="A55" s="83"/>
      <c r="B55" s="63" t="s">
        <v>24</v>
      </c>
      <c r="C55" s="78">
        <f>C54/C44</f>
        <v>2.3086732495821057E-2</v>
      </c>
      <c r="D55" s="78">
        <f t="shared" ref="D55:M55" si="7">D54/D44</f>
        <v>3.7758493353028062E-2</v>
      </c>
      <c r="E55" s="78">
        <f t="shared" si="7"/>
        <v>2.9406184784670841E-2</v>
      </c>
      <c r="F55" s="78">
        <f t="shared" si="7"/>
        <v>1.5752589676707552E-2</v>
      </c>
      <c r="G55" s="78">
        <f t="shared" si="7"/>
        <v>1.1027688461633349E-2</v>
      </c>
      <c r="H55" s="78">
        <f t="shared" si="7"/>
        <v>3.5892813242645254E-2</v>
      </c>
      <c r="I55" s="78">
        <f t="shared" si="7"/>
        <v>1.3623525502575179E-2</v>
      </c>
      <c r="J55" s="78">
        <f t="shared" si="7"/>
        <v>8.9598608176960359E-2</v>
      </c>
      <c r="K55" s="78">
        <f t="shared" si="7"/>
        <v>1.8857292749511808E-2</v>
      </c>
      <c r="L55" s="78">
        <f t="shared" si="7"/>
        <v>0.10293250415482764</v>
      </c>
      <c r="M55" s="78">
        <f t="shared" si="7"/>
        <v>1.5848344124574469E-2</v>
      </c>
      <c r="P55" s="11"/>
      <c r="Q55" s="11"/>
    </row>
    <row r="56" spans="1:17" s="73" customFormat="1" x14ac:dyDescent="0.35">
      <c r="A56" s="84"/>
      <c r="B56" s="7" t="s">
        <v>26</v>
      </c>
      <c r="C56" s="76">
        <f>C44-C54</f>
        <v>566893</v>
      </c>
      <c r="D56" s="76">
        <f t="shared" ref="D56:M56" si="8">D44-D54</f>
        <v>31269</v>
      </c>
      <c r="E56" s="76">
        <f t="shared" si="8"/>
        <v>10232</v>
      </c>
      <c r="F56" s="76">
        <f t="shared" si="8"/>
        <v>144520</v>
      </c>
      <c r="G56" s="76">
        <f t="shared" si="8"/>
        <v>120262</v>
      </c>
      <c r="H56" s="76">
        <f t="shared" si="8"/>
        <v>11765</v>
      </c>
      <c r="I56" s="76">
        <f t="shared" si="8"/>
        <v>5937</v>
      </c>
      <c r="J56" s="76">
        <f t="shared" si="8"/>
        <v>21978</v>
      </c>
      <c r="K56" s="76">
        <f t="shared" si="8"/>
        <v>100990</v>
      </c>
      <c r="L56" s="76">
        <f t="shared" si="8"/>
        <v>16733</v>
      </c>
      <c r="M56" s="76">
        <f t="shared" si="8"/>
        <v>103207</v>
      </c>
      <c r="P56" s="11"/>
      <c r="Q56" s="11"/>
    </row>
    <row r="57" spans="1:17" x14ac:dyDescent="0.35">
      <c r="A57" s="85" t="s">
        <v>25</v>
      </c>
      <c r="B57" s="85"/>
      <c r="C57" s="85"/>
      <c r="D57" s="85"/>
      <c r="E57" s="85"/>
      <c r="F57" s="85"/>
      <c r="G57" s="85"/>
      <c r="H57" s="85"/>
      <c r="I57" s="85"/>
      <c r="J57" s="85"/>
      <c r="K57" s="85"/>
      <c r="L57" s="85"/>
      <c r="M57" s="85"/>
      <c r="P57" s="67"/>
      <c r="Q57" s="50"/>
    </row>
    <row r="58" spans="1:17" x14ac:dyDescent="0.35">
      <c r="A58" s="71"/>
      <c r="B58" s="7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P58" s="67"/>
      <c r="Q58" s="50"/>
    </row>
    <row r="59" spans="1:17" x14ac:dyDescent="0.35"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P59" s="67"/>
      <c r="Q59" s="50"/>
    </row>
    <row r="60" spans="1:17" x14ac:dyDescent="0.35">
      <c r="P60" s="67"/>
      <c r="Q60" s="50"/>
    </row>
    <row r="61" spans="1:17" x14ac:dyDescent="0.35">
      <c r="P61" s="67"/>
      <c r="Q61" s="50"/>
    </row>
  </sheetData>
  <sortState xmlns:xlrd2="http://schemas.microsoft.com/office/spreadsheetml/2017/richdata2" ref="P39:Q61">
    <sortCondition ref="P39:P61"/>
  </sortState>
  <mergeCells count="8">
    <mergeCell ref="A57:M57"/>
    <mergeCell ref="A1:M1"/>
    <mergeCell ref="A2:M2"/>
    <mergeCell ref="A3:M3"/>
    <mergeCell ref="A48:A50"/>
    <mergeCell ref="A51:A53"/>
    <mergeCell ref="A45:A47"/>
    <mergeCell ref="A54:A56"/>
  </mergeCells>
  <printOptions gridLines="1"/>
  <pageMargins left="0.7" right="0.7" top="0.75" bottom="0.75" header="0.3" footer="0.3"/>
  <pageSetup scale="58" fitToWidth="0" orientation="landscape" horizontalDpi="3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Q64"/>
  <sheetViews>
    <sheetView tabSelected="1" topLeftCell="A40" workbookViewId="0">
      <selection activeCell="C55" sqref="C55"/>
    </sheetView>
  </sheetViews>
  <sheetFormatPr defaultColWidth="9.1796875" defaultRowHeight="14.5" x14ac:dyDescent="0.35"/>
  <cols>
    <col min="1" max="1" width="13.7265625" style="5" customWidth="1"/>
    <col min="2" max="2" width="18.81640625" style="5" customWidth="1"/>
    <col min="3" max="3" width="16.26953125" style="5" customWidth="1"/>
    <col min="4" max="4" width="10.1796875" style="5" bestFit="1" customWidth="1"/>
    <col min="5" max="5" width="9.1796875" style="5"/>
    <col min="6" max="6" width="11.54296875" style="5" customWidth="1"/>
    <col min="7" max="8" width="9.1796875" style="5"/>
    <col min="9" max="9" width="10.7265625" style="5" customWidth="1"/>
    <col min="10" max="10" width="9.1796875" style="5"/>
    <col min="11" max="11" width="10.1796875" style="5" customWidth="1"/>
    <col min="12" max="16384" width="9.1796875" style="5"/>
  </cols>
  <sheetData>
    <row r="1" spans="1:17" x14ac:dyDescent="0.35">
      <c r="A1" s="81" t="s">
        <v>53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</row>
    <row r="2" spans="1:17" x14ac:dyDescent="0.35">
      <c r="A2" s="82" t="s">
        <v>18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</row>
    <row r="3" spans="1:17" x14ac:dyDescent="0.35">
      <c r="A3" s="82" t="s">
        <v>40</v>
      </c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</row>
    <row r="4" spans="1:17" ht="45" customHeight="1" x14ac:dyDescent="0.35">
      <c r="A4" s="2"/>
      <c r="B4" s="2"/>
      <c r="C4" s="3" t="s">
        <v>32</v>
      </c>
      <c r="D4" s="3" t="s">
        <v>19</v>
      </c>
      <c r="E4" s="3" t="s">
        <v>12</v>
      </c>
      <c r="F4" s="3" t="s">
        <v>20</v>
      </c>
      <c r="G4" s="3" t="s">
        <v>21</v>
      </c>
      <c r="H4" s="3" t="s">
        <v>13</v>
      </c>
      <c r="I4" s="3" t="s">
        <v>22</v>
      </c>
      <c r="J4" s="3" t="s">
        <v>14</v>
      </c>
      <c r="K4" s="3" t="s">
        <v>15</v>
      </c>
      <c r="L4" s="3" t="s">
        <v>16</v>
      </c>
      <c r="M4" s="3" t="s">
        <v>23</v>
      </c>
    </row>
    <row r="5" spans="1:17" x14ac:dyDescent="0.35">
      <c r="A5" s="5">
        <v>2019</v>
      </c>
      <c r="B5" s="5" t="s">
        <v>0</v>
      </c>
      <c r="C5" s="1">
        <v>19550</v>
      </c>
      <c r="D5" s="1">
        <v>736</v>
      </c>
      <c r="E5" s="1">
        <v>50</v>
      </c>
      <c r="F5" s="1">
        <v>5832</v>
      </c>
      <c r="G5" s="1">
        <v>1513</v>
      </c>
      <c r="H5" s="1">
        <v>151</v>
      </c>
      <c r="I5" s="1">
        <v>26</v>
      </c>
      <c r="J5" s="1">
        <v>980</v>
      </c>
      <c r="K5" s="1">
        <v>3949</v>
      </c>
      <c r="L5" s="1">
        <v>199</v>
      </c>
      <c r="M5" s="1">
        <v>6114</v>
      </c>
      <c r="N5" s="69"/>
    </row>
    <row r="6" spans="1:17" x14ac:dyDescent="0.35">
      <c r="B6" s="5" t="s">
        <v>1</v>
      </c>
      <c r="C6" s="1">
        <v>18352</v>
      </c>
      <c r="D6" s="1">
        <v>1842</v>
      </c>
      <c r="E6" s="1">
        <v>91</v>
      </c>
      <c r="F6" s="1">
        <v>5004</v>
      </c>
      <c r="G6" s="1">
        <v>2105</v>
      </c>
      <c r="H6" s="1">
        <v>107</v>
      </c>
      <c r="I6" s="1">
        <v>37</v>
      </c>
      <c r="J6" s="1">
        <v>345</v>
      </c>
      <c r="K6" s="1">
        <v>4578</v>
      </c>
      <c r="L6" s="1">
        <v>207</v>
      </c>
      <c r="M6" s="1">
        <v>4036</v>
      </c>
      <c r="N6" s="69"/>
      <c r="P6" s="11"/>
      <c r="Q6" s="41"/>
    </row>
    <row r="7" spans="1:17" x14ac:dyDescent="0.35">
      <c r="B7" s="5" t="s">
        <v>2</v>
      </c>
      <c r="C7" s="1">
        <v>13562</v>
      </c>
      <c r="D7" s="1">
        <v>472</v>
      </c>
      <c r="E7" s="1">
        <v>42</v>
      </c>
      <c r="F7" s="1">
        <v>3304</v>
      </c>
      <c r="G7" s="1">
        <v>500</v>
      </c>
      <c r="H7" s="1">
        <v>182</v>
      </c>
      <c r="I7" s="1">
        <v>24</v>
      </c>
      <c r="J7" s="1">
        <v>425</v>
      </c>
      <c r="K7" s="1">
        <v>5294</v>
      </c>
      <c r="L7" s="1">
        <v>120</v>
      </c>
      <c r="M7" s="1">
        <v>3199</v>
      </c>
      <c r="N7" s="69"/>
      <c r="P7" s="11"/>
      <c r="Q7" s="50"/>
    </row>
    <row r="8" spans="1:17" x14ac:dyDescent="0.35">
      <c r="B8" s="5" t="s">
        <v>3</v>
      </c>
      <c r="C8" s="1">
        <v>15726</v>
      </c>
      <c r="D8" s="1">
        <v>320</v>
      </c>
      <c r="E8" s="1">
        <v>64</v>
      </c>
      <c r="F8" s="1">
        <v>5470</v>
      </c>
      <c r="G8" s="1">
        <v>1063</v>
      </c>
      <c r="H8" s="1">
        <v>182</v>
      </c>
      <c r="I8" s="1">
        <v>11</v>
      </c>
      <c r="J8" s="1">
        <v>363</v>
      </c>
      <c r="K8" s="1">
        <v>4649</v>
      </c>
      <c r="L8" s="1">
        <v>458</v>
      </c>
      <c r="M8" s="1">
        <v>3146</v>
      </c>
      <c r="N8" s="69"/>
      <c r="P8" s="11"/>
      <c r="Q8" s="50"/>
    </row>
    <row r="9" spans="1:17" x14ac:dyDescent="0.35">
      <c r="B9" s="5" t="s">
        <v>4</v>
      </c>
      <c r="C9" s="1">
        <v>14146</v>
      </c>
      <c r="D9" s="1">
        <v>256</v>
      </c>
      <c r="E9" s="1">
        <v>13</v>
      </c>
      <c r="F9" s="1">
        <v>5959</v>
      </c>
      <c r="G9" s="1">
        <v>431</v>
      </c>
      <c r="H9" s="1">
        <v>129</v>
      </c>
      <c r="I9" s="1">
        <v>15</v>
      </c>
      <c r="J9" s="1">
        <v>81</v>
      </c>
      <c r="K9" s="1">
        <v>4140</v>
      </c>
      <c r="L9" s="1">
        <v>241</v>
      </c>
      <c r="M9" s="1">
        <v>2881</v>
      </c>
      <c r="N9" s="69"/>
      <c r="O9" s="1"/>
      <c r="P9" s="11"/>
      <c r="Q9" s="41"/>
    </row>
    <row r="10" spans="1:17" x14ac:dyDescent="0.35">
      <c r="B10" s="5" t="s">
        <v>5</v>
      </c>
      <c r="C10" s="1">
        <v>14667</v>
      </c>
      <c r="D10" s="1">
        <v>317</v>
      </c>
      <c r="E10" s="1">
        <v>54</v>
      </c>
      <c r="F10" s="1">
        <v>7218</v>
      </c>
      <c r="G10" s="1">
        <v>989</v>
      </c>
      <c r="H10" s="1">
        <v>310</v>
      </c>
      <c r="I10" s="1">
        <v>30</v>
      </c>
      <c r="J10" s="1">
        <v>120</v>
      </c>
      <c r="K10" s="1">
        <v>2334</v>
      </c>
      <c r="L10" s="1">
        <v>321</v>
      </c>
      <c r="M10" s="1">
        <v>2974</v>
      </c>
      <c r="N10" s="69"/>
      <c r="P10" s="11"/>
      <c r="Q10" s="41"/>
    </row>
    <row r="11" spans="1:17" x14ac:dyDescent="0.35">
      <c r="B11" s="5" t="s">
        <v>6</v>
      </c>
      <c r="C11" s="1">
        <v>14808</v>
      </c>
      <c r="D11" s="1">
        <v>235</v>
      </c>
      <c r="E11" s="1">
        <v>41</v>
      </c>
      <c r="F11" s="1">
        <v>6529</v>
      </c>
      <c r="G11" s="1">
        <v>1842</v>
      </c>
      <c r="H11" s="1">
        <v>288</v>
      </c>
      <c r="I11" s="1">
        <v>29</v>
      </c>
      <c r="J11" s="1">
        <v>403</v>
      </c>
      <c r="K11" s="1">
        <v>1614</v>
      </c>
      <c r="L11" s="1">
        <v>417</v>
      </c>
      <c r="M11" s="1">
        <v>3410</v>
      </c>
      <c r="N11" s="69"/>
      <c r="P11" s="11"/>
      <c r="Q11" s="50"/>
    </row>
    <row r="12" spans="1:17" x14ac:dyDescent="0.35">
      <c r="B12" s="5" t="s">
        <v>7</v>
      </c>
      <c r="C12" s="1">
        <v>12903</v>
      </c>
      <c r="D12" s="1">
        <v>389</v>
      </c>
      <c r="E12" s="1">
        <v>24</v>
      </c>
      <c r="F12" s="1">
        <v>5327</v>
      </c>
      <c r="G12" s="1">
        <v>1486</v>
      </c>
      <c r="H12" s="1">
        <v>202</v>
      </c>
      <c r="I12" s="1">
        <v>36</v>
      </c>
      <c r="J12" s="1">
        <v>248</v>
      </c>
      <c r="K12" s="1">
        <v>1539</v>
      </c>
      <c r="L12" s="1">
        <v>564</v>
      </c>
      <c r="M12" s="1">
        <v>3088</v>
      </c>
      <c r="N12" s="69"/>
      <c r="P12" s="11"/>
      <c r="Q12" s="50"/>
    </row>
    <row r="13" spans="1:17" x14ac:dyDescent="0.35">
      <c r="B13" s="5" t="s">
        <v>8</v>
      </c>
      <c r="C13" s="1">
        <v>11045</v>
      </c>
      <c r="D13" s="1">
        <v>336</v>
      </c>
      <c r="E13" s="1">
        <v>144</v>
      </c>
      <c r="F13" s="1">
        <v>3307</v>
      </c>
      <c r="G13" s="1">
        <v>626</v>
      </c>
      <c r="H13" s="1">
        <v>305</v>
      </c>
      <c r="I13" s="1">
        <v>32</v>
      </c>
      <c r="J13" s="1">
        <v>505</v>
      </c>
      <c r="K13" s="1">
        <v>1781</v>
      </c>
      <c r="L13" s="1">
        <v>763</v>
      </c>
      <c r="M13" s="1">
        <v>3246</v>
      </c>
      <c r="N13" s="69"/>
      <c r="P13" s="11"/>
      <c r="Q13" s="41"/>
    </row>
    <row r="14" spans="1:17" x14ac:dyDescent="0.35">
      <c r="B14" s="5" t="s">
        <v>9</v>
      </c>
      <c r="C14" s="1">
        <v>6133</v>
      </c>
      <c r="D14" s="1">
        <v>369</v>
      </c>
      <c r="E14" s="1">
        <v>6</v>
      </c>
      <c r="F14" s="1">
        <v>2397</v>
      </c>
      <c r="G14" s="1">
        <v>213</v>
      </c>
      <c r="H14" s="1">
        <v>188</v>
      </c>
      <c r="I14" s="1">
        <v>64</v>
      </c>
      <c r="J14" s="1">
        <v>96</v>
      </c>
      <c r="K14" s="1">
        <v>1414</v>
      </c>
      <c r="L14" s="1">
        <v>114</v>
      </c>
      <c r="M14" s="1">
        <v>1272</v>
      </c>
      <c r="N14" s="69"/>
      <c r="P14" s="11"/>
      <c r="Q14" s="41"/>
    </row>
    <row r="15" spans="1:17" x14ac:dyDescent="0.35">
      <c r="B15" s="5" t="s">
        <v>10</v>
      </c>
      <c r="C15" s="1">
        <v>5561</v>
      </c>
      <c r="D15" s="1">
        <v>444</v>
      </c>
      <c r="E15" s="1">
        <v>25</v>
      </c>
      <c r="F15" s="1">
        <v>1409</v>
      </c>
      <c r="G15" s="1">
        <v>282</v>
      </c>
      <c r="H15" s="1">
        <v>98</v>
      </c>
      <c r="I15" s="1">
        <v>38</v>
      </c>
      <c r="J15" s="1">
        <v>15</v>
      </c>
      <c r="K15" s="1">
        <v>1136</v>
      </c>
      <c r="L15" s="1">
        <v>88</v>
      </c>
      <c r="M15" s="1">
        <v>2026</v>
      </c>
      <c r="N15" s="69"/>
      <c r="P15" s="11"/>
      <c r="Q15" s="41"/>
    </row>
    <row r="16" spans="1:17" x14ac:dyDescent="0.35">
      <c r="A16" s="2"/>
      <c r="B16" s="2" t="s">
        <v>11</v>
      </c>
      <c r="C16" s="31">
        <v>7176</v>
      </c>
      <c r="D16" s="31">
        <v>701</v>
      </c>
      <c r="E16" s="31">
        <v>70</v>
      </c>
      <c r="F16" s="31">
        <v>1760</v>
      </c>
      <c r="G16" s="31">
        <v>888</v>
      </c>
      <c r="H16" s="31">
        <v>139</v>
      </c>
      <c r="I16" s="31">
        <v>73</v>
      </c>
      <c r="J16" s="31">
        <v>183</v>
      </c>
      <c r="K16" s="31">
        <v>1194</v>
      </c>
      <c r="L16" s="31">
        <v>98</v>
      </c>
      <c r="M16" s="31">
        <v>2070</v>
      </c>
      <c r="N16" s="69"/>
      <c r="P16" s="50"/>
      <c r="Q16" s="50"/>
    </row>
    <row r="17" spans="1:17" x14ac:dyDescent="0.35">
      <c r="A17" s="5">
        <v>2020</v>
      </c>
      <c r="B17" s="5" t="s">
        <v>0</v>
      </c>
      <c r="C17" s="1">
        <f t="shared" ref="C17:C42" si="0">SUM(D17:M17)</f>
        <v>8416</v>
      </c>
      <c r="D17" s="1">
        <v>717</v>
      </c>
      <c r="E17" s="1">
        <v>86</v>
      </c>
      <c r="F17" s="1">
        <v>2685</v>
      </c>
      <c r="G17" s="1">
        <v>398</v>
      </c>
      <c r="H17" s="1">
        <v>145</v>
      </c>
      <c r="I17" s="1">
        <v>100</v>
      </c>
      <c r="J17" s="1">
        <v>18</v>
      </c>
      <c r="K17" s="1">
        <v>1921</v>
      </c>
      <c r="L17" s="1">
        <v>119</v>
      </c>
      <c r="M17" s="1">
        <v>2227</v>
      </c>
      <c r="N17" s="69"/>
      <c r="P17" s="50"/>
      <c r="Q17" s="50"/>
    </row>
    <row r="18" spans="1:17" x14ac:dyDescent="0.35">
      <c r="B18" s="5" t="s">
        <v>1</v>
      </c>
      <c r="C18" s="1">
        <f t="shared" si="0"/>
        <v>6095</v>
      </c>
      <c r="D18" s="1">
        <v>291</v>
      </c>
      <c r="E18" s="1">
        <v>24</v>
      </c>
      <c r="F18" s="1">
        <v>2940</v>
      </c>
      <c r="G18" s="1">
        <v>230</v>
      </c>
      <c r="H18" s="1">
        <v>107</v>
      </c>
      <c r="I18" s="1">
        <v>76</v>
      </c>
      <c r="J18" s="1">
        <v>28</v>
      </c>
      <c r="K18" s="1">
        <v>1109</v>
      </c>
      <c r="L18" s="1">
        <v>59</v>
      </c>
      <c r="M18" s="1">
        <v>1231</v>
      </c>
      <c r="N18" s="69"/>
      <c r="P18" s="11"/>
      <c r="Q18" s="41"/>
    </row>
    <row r="19" spans="1:17" x14ac:dyDescent="0.35">
      <c r="B19" s="5" t="s">
        <v>2</v>
      </c>
      <c r="C19" s="1">
        <f t="shared" si="0"/>
        <v>118276</v>
      </c>
      <c r="D19" s="1">
        <v>4236</v>
      </c>
      <c r="E19" s="1">
        <v>2898</v>
      </c>
      <c r="F19" s="1">
        <v>29058</v>
      </c>
      <c r="G19" s="1">
        <v>26057</v>
      </c>
      <c r="H19" s="1">
        <v>2766</v>
      </c>
      <c r="I19" s="1">
        <v>764</v>
      </c>
      <c r="J19" s="1">
        <v>4419</v>
      </c>
      <c r="K19" s="1">
        <v>19871</v>
      </c>
      <c r="L19" s="1">
        <v>1458</v>
      </c>
      <c r="M19" s="1">
        <v>26749</v>
      </c>
      <c r="N19" s="69"/>
      <c r="P19" s="11"/>
      <c r="Q19" s="41"/>
    </row>
    <row r="20" spans="1:17" x14ac:dyDescent="0.35">
      <c r="A20" s="11"/>
      <c r="B20" s="11" t="s">
        <v>17</v>
      </c>
      <c r="C20" s="1">
        <f t="shared" si="0"/>
        <v>136848</v>
      </c>
      <c r="D20" s="1">
        <v>2533</v>
      </c>
      <c r="E20" s="1">
        <v>5298</v>
      </c>
      <c r="F20" s="1">
        <v>43569</v>
      </c>
      <c r="G20" s="1">
        <v>13597</v>
      </c>
      <c r="H20" s="1">
        <v>1304</v>
      </c>
      <c r="I20" s="1">
        <v>290</v>
      </c>
      <c r="J20" s="1">
        <v>2464</v>
      </c>
      <c r="K20" s="1">
        <v>48707</v>
      </c>
      <c r="L20" s="1">
        <v>1099</v>
      </c>
      <c r="M20" s="1">
        <v>17987</v>
      </c>
      <c r="N20" s="69"/>
      <c r="P20" s="50"/>
      <c r="Q20" s="50"/>
    </row>
    <row r="21" spans="1:17" s="10" customFormat="1" x14ac:dyDescent="0.35">
      <c r="A21" s="11"/>
      <c r="B21" s="11" t="s">
        <v>4</v>
      </c>
      <c r="C21" s="1">
        <f t="shared" si="0"/>
        <v>12261</v>
      </c>
      <c r="D21" s="16">
        <v>613</v>
      </c>
      <c r="E21" s="17">
        <v>5166</v>
      </c>
      <c r="F21" s="17">
        <v>604</v>
      </c>
      <c r="G21" s="17">
        <v>1649</v>
      </c>
      <c r="H21" s="17">
        <v>5</v>
      </c>
      <c r="I21" s="17">
        <v>4</v>
      </c>
      <c r="J21" s="17">
        <v>212</v>
      </c>
      <c r="K21" s="17">
        <v>2697</v>
      </c>
      <c r="L21" s="17">
        <v>0</v>
      </c>
      <c r="M21" s="17">
        <v>1311</v>
      </c>
      <c r="N21" s="69"/>
      <c r="P21" s="50"/>
      <c r="Q21" s="50"/>
    </row>
    <row r="22" spans="1:17" s="9" customFormat="1" x14ac:dyDescent="0.35">
      <c r="A22" s="11"/>
      <c r="B22" s="11" t="s">
        <v>5</v>
      </c>
      <c r="C22" s="1">
        <f t="shared" si="0"/>
        <v>1030</v>
      </c>
      <c r="D22" s="21">
        <v>314</v>
      </c>
      <c r="E22" s="21">
        <v>134</v>
      </c>
      <c r="F22" s="21">
        <v>48</v>
      </c>
      <c r="G22" s="21">
        <v>250</v>
      </c>
      <c r="H22" s="21">
        <v>5</v>
      </c>
      <c r="I22" s="21">
        <v>5</v>
      </c>
      <c r="J22" s="21">
        <v>40</v>
      </c>
      <c r="K22" s="21">
        <v>172</v>
      </c>
      <c r="L22" s="21">
        <v>0</v>
      </c>
      <c r="M22" s="21">
        <v>62</v>
      </c>
      <c r="N22" s="69"/>
      <c r="P22" s="11"/>
      <c r="Q22" s="41"/>
    </row>
    <row r="23" spans="1:17" s="15" customFormat="1" x14ac:dyDescent="0.35">
      <c r="A23" s="11"/>
      <c r="B23" s="11" t="s">
        <v>33</v>
      </c>
      <c r="C23" s="1">
        <f t="shared" si="0"/>
        <v>2926</v>
      </c>
      <c r="D23" s="20">
        <v>151</v>
      </c>
      <c r="E23" s="20">
        <v>84</v>
      </c>
      <c r="F23" s="20">
        <v>572</v>
      </c>
      <c r="G23" s="20">
        <v>512</v>
      </c>
      <c r="H23" s="20">
        <v>238</v>
      </c>
      <c r="I23" s="20">
        <v>135</v>
      </c>
      <c r="J23" s="20">
        <v>289</v>
      </c>
      <c r="K23" s="20">
        <v>572</v>
      </c>
      <c r="L23" s="20">
        <v>8</v>
      </c>
      <c r="M23" s="20">
        <v>365</v>
      </c>
      <c r="N23" s="69"/>
      <c r="P23" s="11"/>
      <c r="Q23" s="41"/>
    </row>
    <row r="24" spans="1:17" s="22" customFormat="1" x14ac:dyDescent="0.35">
      <c r="A24" s="11"/>
      <c r="B24" s="11" t="s">
        <v>7</v>
      </c>
      <c r="C24" s="1">
        <f t="shared" si="0"/>
        <v>4327</v>
      </c>
      <c r="D24" s="20">
        <v>209</v>
      </c>
      <c r="E24" s="20">
        <v>257</v>
      </c>
      <c r="F24" s="20">
        <v>559</v>
      </c>
      <c r="G24" s="20">
        <v>309</v>
      </c>
      <c r="H24" s="20">
        <v>44</v>
      </c>
      <c r="I24" s="20">
        <v>266</v>
      </c>
      <c r="J24" s="20">
        <v>230</v>
      </c>
      <c r="K24" s="20">
        <v>1052</v>
      </c>
      <c r="L24" s="20">
        <v>63</v>
      </c>
      <c r="M24" s="20">
        <v>1338</v>
      </c>
      <c r="N24" s="69"/>
    </row>
    <row r="25" spans="1:17" s="23" customFormat="1" x14ac:dyDescent="0.35">
      <c r="A25" s="11"/>
      <c r="B25" s="18" t="s">
        <v>34</v>
      </c>
      <c r="C25" s="1">
        <f t="shared" si="0"/>
        <v>2523</v>
      </c>
      <c r="D25" s="21">
        <v>692</v>
      </c>
      <c r="E25" s="21">
        <v>80</v>
      </c>
      <c r="F25" s="21">
        <v>538</v>
      </c>
      <c r="G25" s="21">
        <v>231</v>
      </c>
      <c r="H25" s="21">
        <v>8</v>
      </c>
      <c r="I25" s="21">
        <v>12</v>
      </c>
      <c r="J25" s="21">
        <v>58</v>
      </c>
      <c r="K25" s="21">
        <v>443</v>
      </c>
      <c r="L25" s="21">
        <v>0</v>
      </c>
      <c r="M25" s="21">
        <v>461</v>
      </c>
      <c r="N25" s="69"/>
    </row>
    <row r="26" spans="1:17" s="25" customFormat="1" x14ac:dyDescent="0.35">
      <c r="A26" s="11"/>
      <c r="B26" s="18" t="s">
        <v>9</v>
      </c>
      <c r="C26" s="1">
        <f t="shared" si="0"/>
        <v>1994</v>
      </c>
      <c r="D26" s="20">
        <v>104</v>
      </c>
      <c r="E26" s="20">
        <v>60</v>
      </c>
      <c r="F26" s="20">
        <v>231</v>
      </c>
      <c r="G26" s="20">
        <v>92</v>
      </c>
      <c r="H26" s="20">
        <v>20</v>
      </c>
      <c r="I26" s="20">
        <v>761</v>
      </c>
      <c r="J26" s="20">
        <v>17</v>
      </c>
      <c r="K26" s="20">
        <v>209</v>
      </c>
      <c r="L26" s="20">
        <v>2</v>
      </c>
      <c r="M26" s="20">
        <v>498</v>
      </c>
      <c r="N26" s="69"/>
    </row>
    <row r="27" spans="1:17" s="27" customFormat="1" x14ac:dyDescent="0.35">
      <c r="A27" s="11"/>
      <c r="B27" s="11" t="s">
        <v>36</v>
      </c>
      <c r="C27" s="1">
        <f t="shared" si="0"/>
        <v>2106</v>
      </c>
      <c r="D27" s="21">
        <v>263</v>
      </c>
      <c r="E27" s="21">
        <v>57</v>
      </c>
      <c r="F27" s="21">
        <v>157</v>
      </c>
      <c r="G27" s="21">
        <v>874</v>
      </c>
      <c r="H27" s="21">
        <v>13</v>
      </c>
      <c r="I27" s="21">
        <v>18</v>
      </c>
      <c r="J27" s="21">
        <v>78</v>
      </c>
      <c r="K27" s="21">
        <v>454</v>
      </c>
      <c r="L27" s="21">
        <v>20</v>
      </c>
      <c r="M27" s="21">
        <v>172</v>
      </c>
      <c r="N27" s="69"/>
    </row>
    <row r="28" spans="1:17" s="24" customFormat="1" x14ac:dyDescent="0.35">
      <c r="A28" s="11"/>
      <c r="B28" s="11" t="s">
        <v>37</v>
      </c>
      <c r="C28" s="1">
        <f t="shared" si="0"/>
        <v>4253</v>
      </c>
      <c r="D28" s="21">
        <v>377</v>
      </c>
      <c r="E28" s="21">
        <v>152</v>
      </c>
      <c r="F28" s="21">
        <v>694</v>
      </c>
      <c r="G28" s="21">
        <v>991</v>
      </c>
      <c r="H28" s="21">
        <v>36</v>
      </c>
      <c r="I28" s="21">
        <v>56</v>
      </c>
      <c r="J28" s="21">
        <v>129</v>
      </c>
      <c r="K28" s="21">
        <v>635</v>
      </c>
      <c r="L28" s="21">
        <v>136</v>
      </c>
      <c r="M28" s="20">
        <v>1047</v>
      </c>
      <c r="N28" s="69"/>
    </row>
    <row r="29" spans="1:17" s="30" customFormat="1" x14ac:dyDescent="0.35">
      <c r="A29" s="11">
        <v>2021</v>
      </c>
      <c r="B29" s="11" t="s">
        <v>0</v>
      </c>
      <c r="C29" s="1">
        <f t="shared" si="0"/>
        <v>4155</v>
      </c>
      <c r="D29" s="20">
        <v>205</v>
      </c>
      <c r="E29" s="20">
        <v>277</v>
      </c>
      <c r="F29" s="20">
        <v>1395</v>
      </c>
      <c r="G29" s="20">
        <v>170</v>
      </c>
      <c r="H29" s="20">
        <v>21</v>
      </c>
      <c r="I29" s="20">
        <v>7</v>
      </c>
      <c r="J29" s="20">
        <v>99</v>
      </c>
      <c r="K29" s="20">
        <v>677</v>
      </c>
      <c r="L29" s="20">
        <v>99</v>
      </c>
      <c r="M29" s="20">
        <v>1205</v>
      </c>
      <c r="N29" s="69"/>
    </row>
    <row r="30" spans="1:17" s="32" customFormat="1" x14ac:dyDescent="0.35">
      <c r="A30" s="11"/>
      <c r="B30" s="11" t="s">
        <v>38</v>
      </c>
      <c r="C30" s="1">
        <f t="shared" si="0"/>
        <v>20201</v>
      </c>
      <c r="D30" s="20">
        <v>1478</v>
      </c>
      <c r="E30" s="20">
        <v>443</v>
      </c>
      <c r="F30" s="20">
        <v>6568</v>
      </c>
      <c r="G30" s="20">
        <v>2002</v>
      </c>
      <c r="H30" s="20">
        <v>98</v>
      </c>
      <c r="I30" s="20">
        <v>4</v>
      </c>
      <c r="J30" s="20">
        <v>426</v>
      </c>
      <c r="K30" s="20">
        <v>3840</v>
      </c>
      <c r="L30" s="20">
        <v>349</v>
      </c>
      <c r="M30" s="20">
        <v>4993</v>
      </c>
      <c r="N30" s="69"/>
    </row>
    <row r="31" spans="1:17" s="33" customFormat="1" x14ac:dyDescent="0.35">
      <c r="A31" s="11"/>
      <c r="B31" s="11" t="s">
        <v>2</v>
      </c>
      <c r="C31" s="1">
        <f t="shared" si="0"/>
        <v>5904</v>
      </c>
      <c r="D31" s="20">
        <v>341</v>
      </c>
      <c r="E31" s="20">
        <v>87</v>
      </c>
      <c r="F31" s="20">
        <v>830</v>
      </c>
      <c r="G31" s="20">
        <v>169</v>
      </c>
      <c r="H31" s="20">
        <v>325</v>
      </c>
      <c r="I31" s="20">
        <v>7</v>
      </c>
      <c r="J31" s="20">
        <v>71</v>
      </c>
      <c r="K31" s="20">
        <v>1782</v>
      </c>
      <c r="L31" s="20">
        <v>56</v>
      </c>
      <c r="M31" s="20">
        <v>2236</v>
      </c>
      <c r="N31" s="69"/>
    </row>
    <row r="32" spans="1:17" s="38" customFormat="1" x14ac:dyDescent="0.35">
      <c r="A32" s="11"/>
      <c r="B32" s="11" t="s">
        <v>17</v>
      </c>
      <c r="C32" s="1">
        <f t="shared" si="0"/>
        <v>2561</v>
      </c>
      <c r="D32" s="21">
        <v>232</v>
      </c>
      <c r="E32" s="21">
        <v>146</v>
      </c>
      <c r="F32" s="21">
        <v>645</v>
      </c>
      <c r="G32" s="21">
        <v>361</v>
      </c>
      <c r="H32" s="21">
        <v>93</v>
      </c>
      <c r="I32" s="21">
        <v>4</v>
      </c>
      <c r="J32" s="21">
        <v>120</v>
      </c>
      <c r="K32" s="21">
        <v>491</v>
      </c>
      <c r="L32" s="21">
        <v>232</v>
      </c>
      <c r="M32" s="21">
        <v>237</v>
      </c>
      <c r="N32" s="69"/>
    </row>
    <row r="33" spans="1:15" s="40" customFormat="1" x14ac:dyDescent="0.35">
      <c r="A33" s="11"/>
      <c r="B33" s="11" t="s">
        <v>4</v>
      </c>
      <c r="C33" s="8">
        <f t="shared" si="0"/>
        <v>2350</v>
      </c>
      <c r="D33" s="20">
        <v>122</v>
      </c>
      <c r="E33" s="20">
        <v>23</v>
      </c>
      <c r="F33" s="20">
        <v>1599</v>
      </c>
      <c r="G33" s="20">
        <v>24</v>
      </c>
      <c r="H33" s="20">
        <v>12</v>
      </c>
      <c r="I33" s="20">
        <v>2</v>
      </c>
      <c r="J33" s="20">
        <v>43</v>
      </c>
      <c r="K33" s="20">
        <v>257</v>
      </c>
      <c r="L33" s="20">
        <v>20</v>
      </c>
      <c r="M33" s="20">
        <v>248</v>
      </c>
      <c r="N33" s="69"/>
    </row>
    <row r="34" spans="1:15" s="11" customFormat="1" x14ac:dyDescent="0.35">
      <c r="B34" s="11" t="s">
        <v>5</v>
      </c>
      <c r="C34" s="8">
        <f t="shared" si="0"/>
        <v>9196</v>
      </c>
      <c r="D34" s="20">
        <v>478</v>
      </c>
      <c r="E34" s="20">
        <v>278</v>
      </c>
      <c r="F34" s="20">
        <v>3707</v>
      </c>
      <c r="G34" s="20">
        <v>154</v>
      </c>
      <c r="H34" s="20">
        <v>201</v>
      </c>
      <c r="I34" s="20">
        <v>2</v>
      </c>
      <c r="J34" s="20">
        <v>113</v>
      </c>
      <c r="K34" s="20">
        <v>3250</v>
      </c>
      <c r="L34" s="20">
        <v>105</v>
      </c>
      <c r="M34" s="20">
        <v>908</v>
      </c>
      <c r="N34" s="69"/>
    </row>
    <row r="35" spans="1:15" s="45" customFormat="1" x14ac:dyDescent="0.35">
      <c r="B35" s="11" t="s">
        <v>33</v>
      </c>
      <c r="C35" s="8">
        <f t="shared" si="0"/>
        <v>10195</v>
      </c>
      <c r="D35" s="20">
        <v>273</v>
      </c>
      <c r="E35" s="20">
        <v>820</v>
      </c>
      <c r="F35" s="20">
        <v>2755</v>
      </c>
      <c r="G35" s="20">
        <v>406</v>
      </c>
      <c r="H35" s="20">
        <v>463</v>
      </c>
      <c r="I35" s="20">
        <v>13</v>
      </c>
      <c r="J35" s="20">
        <v>516</v>
      </c>
      <c r="K35" s="20">
        <v>1725</v>
      </c>
      <c r="L35" s="20">
        <v>333</v>
      </c>
      <c r="M35" s="20">
        <v>2891</v>
      </c>
      <c r="N35" s="69"/>
    </row>
    <row r="36" spans="1:15" s="46" customFormat="1" x14ac:dyDescent="0.35">
      <c r="B36" s="11" t="s">
        <v>7</v>
      </c>
      <c r="C36" s="8">
        <f t="shared" si="0"/>
        <v>18734</v>
      </c>
      <c r="D36" s="20">
        <v>334</v>
      </c>
      <c r="E36" s="20">
        <v>570</v>
      </c>
      <c r="F36" s="20">
        <v>6529</v>
      </c>
      <c r="G36" s="20">
        <v>360</v>
      </c>
      <c r="H36" s="20">
        <v>322</v>
      </c>
      <c r="I36" s="20">
        <v>53</v>
      </c>
      <c r="J36" s="20">
        <v>425</v>
      </c>
      <c r="K36" s="20">
        <v>3595</v>
      </c>
      <c r="L36" s="20">
        <v>2923</v>
      </c>
      <c r="M36" s="20">
        <v>3623</v>
      </c>
      <c r="N36" s="69"/>
    </row>
    <row r="37" spans="1:15" s="11" customFormat="1" x14ac:dyDescent="0.35">
      <c r="B37" s="18" t="s">
        <v>34</v>
      </c>
      <c r="C37" s="8">
        <f t="shared" si="0"/>
        <v>7776</v>
      </c>
      <c r="D37" s="20">
        <v>187</v>
      </c>
      <c r="E37" s="20">
        <v>50</v>
      </c>
      <c r="F37" s="20">
        <v>1535</v>
      </c>
      <c r="G37" s="20">
        <v>537</v>
      </c>
      <c r="H37" s="20">
        <v>79</v>
      </c>
      <c r="I37" s="20">
        <v>36</v>
      </c>
      <c r="J37" s="20">
        <v>487</v>
      </c>
      <c r="K37" s="20">
        <v>2326</v>
      </c>
      <c r="L37" s="20">
        <v>316</v>
      </c>
      <c r="M37" s="20">
        <v>2223</v>
      </c>
      <c r="N37" s="69"/>
    </row>
    <row r="38" spans="1:15" s="11" customFormat="1" x14ac:dyDescent="0.35">
      <c r="B38" s="18" t="s">
        <v>9</v>
      </c>
      <c r="C38" s="8">
        <f t="shared" si="0"/>
        <v>12614</v>
      </c>
      <c r="D38" s="20">
        <v>434</v>
      </c>
      <c r="E38" s="20">
        <v>333</v>
      </c>
      <c r="F38" s="20">
        <v>4479</v>
      </c>
      <c r="G38" s="20">
        <v>649</v>
      </c>
      <c r="H38" s="20">
        <v>79</v>
      </c>
      <c r="I38" s="20">
        <v>9</v>
      </c>
      <c r="J38" s="20">
        <v>54</v>
      </c>
      <c r="K38" s="20">
        <v>3972</v>
      </c>
      <c r="L38" s="20">
        <v>249</v>
      </c>
      <c r="M38" s="20">
        <v>2356</v>
      </c>
      <c r="N38" s="69"/>
    </row>
    <row r="39" spans="1:15" s="11" customFormat="1" x14ac:dyDescent="0.35">
      <c r="B39" s="18" t="s">
        <v>36</v>
      </c>
      <c r="C39" s="8">
        <f t="shared" si="0"/>
        <v>3559</v>
      </c>
      <c r="D39" s="20">
        <v>343</v>
      </c>
      <c r="E39" s="20">
        <v>153</v>
      </c>
      <c r="F39" s="20">
        <v>1647</v>
      </c>
      <c r="G39" s="20">
        <v>46</v>
      </c>
      <c r="H39" s="20">
        <v>24</v>
      </c>
      <c r="I39" s="20">
        <v>4</v>
      </c>
      <c r="J39" s="20">
        <v>27</v>
      </c>
      <c r="K39" s="20">
        <v>490</v>
      </c>
      <c r="L39" s="20">
        <v>108</v>
      </c>
      <c r="M39" s="20">
        <v>717</v>
      </c>
      <c r="N39" s="69"/>
      <c r="O39" s="69"/>
    </row>
    <row r="40" spans="1:15" s="11" customFormat="1" x14ac:dyDescent="0.35">
      <c r="B40" s="18" t="s">
        <v>37</v>
      </c>
      <c r="C40" s="65">
        <f t="shared" si="0"/>
        <v>13773</v>
      </c>
      <c r="D40" s="8">
        <v>1583</v>
      </c>
      <c r="E40" s="20">
        <v>649</v>
      </c>
      <c r="F40" s="20">
        <v>1763</v>
      </c>
      <c r="G40" s="20">
        <v>2988</v>
      </c>
      <c r="H40" s="20">
        <v>212</v>
      </c>
      <c r="I40" s="20">
        <v>123</v>
      </c>
      <c r="J40" s="20">
        <v>918</v>
      </c>
      <c r="K40" s="20">
        <v>1100</v>
      </c>
      <c r="L40" s="20">
        <v>871</v>
      </c>
      <c r="M40" s="20">
        <v>3566</v>
      </c>
      <c r="N40" s="69"/>
      <c r="O40" s="69"/>
    </row>
    <row r="41" spans="1:15" s="11" customFormat="1" x14ac:dyDescent="0.35">
      <c r="A41" s="11">
        <v>2022</v>
      </c>
      <c r="B41" s="18" t="s">
        <v>0</v>
      </c>
      <c r="C41" s="65">
        <f t="shared" si="0"/>
        <v>35667</v>
      </c>
      <c r="D41" s="8">
        <v>1866</v>
      </c>
      <c r="E41" s="20">
        <v>724</v>
      </c>
      <c r="F41" s="20">
        <v>8632</v>
      </c>
      <c r="G41" s="20">
        <v>5521</v>
      </c>
      <c r="H41" s="20">
        <v>536</v>
      </c>
      <c r="I41" s="20">
        <v>217</v>
      </c>
      <c r="J41" s="20">
        <v>2088</v>
      </c>
      <c r="K41" s="20">
        <v>6448</v>
      </c>
      <c r="L41" s="20">
        <v>601</v>
      </c>
      <c r="M41" s="20">
        <v>9034</v>
      </c>
      <c r="N41" s="69"/>
      <c r="O41" s="69"/>
    </row>
    <row r="42" spans="1:15" s="11" customFormat="1" x14ac:dyDescent="0.35">
      <c r="B42" s="18" t="s">
        <v>38</v>
      </c>
      <c r="C42" s="65">
        <f t="shared" si="0"/>
        <v>23421</v>
      </c>
      <c r="D42" s="8">
        <v>393</v>
      </c>
      <c r="E42" s="20">
        <v>493</v>
      </c>
      <c r="F42" s="20">
        <v>9933</v>
      </c>
      <c r="G42" s="20">
        <v>2498</v>
      </c>
      <c r="H42" s="20">
        <v>482</v>
      </c>
      <c r="I42" s="20">
        <v>11</v>
      </c>
      <c r="J42" s="20">
        <v>1048</v>
      </c>
      <c r="K42" s="20">
        <v>3779</v>
      </c>
      <c r="L42" s="20">
        <v>559</v>
      </c>
      <c r="M42" s="20">
        <v>4225</v>
      </c>
      <c r="N42" s="69"/>
      <c r="O42" s="69"/>
    </row>
    <row r="43" spans="1:15" s="11" customFormat="1" x14ac:dyDescent="0.35">
      <c r="B43" s="18" t="s">
        <v>2</v>
      </c>
      <c r="C43" s="65">
        <v>9108</v>
      </c>
      <c r="D43" s="8">
        <v>402</v>
      </c>
      <c r="E43" s="20">
        <v>633</v>
      </c>
      <c r="F43" s="20">
        <v>2211</v>
      </c>
      <c r="G43" s="20">
        <v>1111</v>
      </c>
      <c r="H43" s="20">
        <v>585</v>
      </c>
      <c r="I43" s="20">
        <v>24</v>
      </c>
      <c r="J43" s="20">
        <v>635</v>
      </c>
      <c r="K43" s="20">
        <v>2048</v>
      </c>
      <c r="L43" s="20">
        <v>410</v>
      </c>
      <c r="M43" s="20">
        <v>1049</v>
      </c>
      <c r="N43" s="69"/>
      <c r="O43" s="69"/>
    </row>
    <row r="44" spans="1:15" s="11" customFormat="1" x14ac:dyDescent="0.35">
      <c r="B44" s="18" t="s">
        <v>17</v>
      </c>
      <c r="C44" s="65">
        <v>13397</v>
      </c>
      <c r="D44" s="8">
        <v>1227</v>
      </c>
      <c r="E44" s="20">
        <v>310</v>
      </c>
      <c r="F44" s="20">
        <v>2313</v>
      </c>
      <c r="G44" s="20">
        <v>1341</v>
      </c>
      <c r="H44" s="20">
        <v>438</v>
      </c>
      <c r="I44" s="20">
        <v>82</v>
      </c>
      <c r="J44" s="20">
        <v>2163</v>
      </c>
      <c r="K44" s="20">
        <v>1941</v>
      </c>
      <c r="L44" s="20">
        <v>1920</v>
      </c>
      <c r="M44" s="20">
        <v>1662</v>
      </c>
      <c r="N44" s="69"/>
      <c r="O44" s="69"/>
    </row>
    <row r="45" spans="1:15" ht="15" customHeight="1" x14ac:dyDescent="0.35">
      <c r="A45" s="86" t="s">
        <v>43</v>
      </c>
      <c r="B45" s="61" t="s">
        <v>45</v>
      </c>
      <c r="C45" s="62">
        <v>563737</v>
      </c>
      <c r="D45" s="62">
        <v>29671</v>
      </c>
      <c r="E45" s="62">
        <v>8714</v>
      </c>
      <c r="F45" s="62">
        <v>149453</v>
      </c>
      <c r="G45" s="62">
        <v>117742</v>
      </c>
      <c r="H45" s="62">
        <v>12039</v>
      </c>
      <c r="I45" s="62">
        <v>5856</v>
      </c>
      <c r="J45" s="62">
        <v>21332</v>
      </c>
      <c r="K45" s="62">
        <v>97436</v>
      </c>
      <c r="L45" s="62">
        <v>17554</v>
      </c>
      <c r="M45" s="62">
        <v>103043</v>
      </c>
    </row>
    <row r="46" spans="1:15" ht="15" customHeight="1" x14ac:dyDescent="0.35">
      <c r="A46" s="83"/>
      <c r="B46" s="7" t="s">
        <v>24</v>
      </c>
      <c r="C46" s="37">
        <f t="shared" ref="C46:M46" si="1">C41/C45</f>
        <v>6.3268864736570424E-2</v>
      </c>
      <c r="D46" s="37">
        <f t="shared" si="1"/>
        <v>6.2889690269960566E-2</v>
      </c>
      <c r="E46" s="37">
        <f t="shared" si="1"/>
        <v>8.3084691301354138E-2</v>
      </c>
      <c r="F46" s="37">
        <f t="shared" si="1"/>
        <v>5.7757288244464813E-2</v>
      </c>
      <c r="G46" s="37">
        <f t="shared" si="1"/>
        <v>4.6890659237994937E-2</v>
      </c>
      <c r="H46" s="37">
        <f t="shared" si="1"/>
        <v>4.4521970263310909E-2</v>
      </c>
      <c r="I46" s="37">
        <f t="shared" si="1"/>
        <v>3.7056010928961748E-2</v>
      </c>
      <c r="J46" s="37">
        <f t="shared" si="1"/>
        <v>9.7881117569848117E-2</v>
      </c>
      <c r="K46" s="37">
        <f t="shared" si="1"/>
        <v>6.6176772445502685E-2</v>
      </c>
      <c r="L46" s="37">
        <f t="shared" si="1"/>
        <v>3.4237210892104367E-2</v>
      </c>
      <c r="M46" s="37">
        <f t="shared" si="1"/>
        <v>8.7672136874896889E-2</v>
      </c>
    </row>
    <row r="47" spans="1:15" x14ac:dyDescent="0.35">
      <c r="A47" s="84"/>
      <c r="B47" s="6" t="s">
        <v>26</v>
      </c>
      <c r="C47" s="39">
        <f t="shared" ref="C47:M47" si="2">C45-C41</f>
        <v>528070</v>
      </c>
      <c r="D47" s="39">
        <f t="shared" si="2"/>
        <v>27805</v>
      </c>
      <c r="E47" s="39">
        <f t="shared" si="2"/>
        <v>7990</v>
      </c>
      <c r="F47" s="39">
        <f t="shared" si="2"/>
        <v>140821</v>
      </c>
      <c r="G47" s="39">
        <f t="shared" si="2"/>
        <v>112221</v>
      </c>
      <c r="H47" s="39">
        <f t="shared" si="2"/>
        <v>11503</v>
      </c>
      <c r="I47" s="39">
        <f t="shared" si="2"/>
        <v>5639</v>
      </c>
      <c r="J47" s="39">
        <f t="shared" si="2"/>
        <v>19244</v>
      </c>
      <c r="K47" s="39">
        <f t="shared" si="2"/>
        <v>90988</v>
      </c>
      <c r="L47" s="39">
        <f t="shared" si="2"/>
        <v>16953</v>
      </c>
      <c r="M47" s="39">
        <f t="shared" si="2"/>
        <v>94009</v>
      </c>
    </row>
    <row r="48" spans="1:15" ht="14" customHeight="1" x14ac:dyDescent="0.35">
      <c r="A48" s="86" t="s">
        <v>46</v>
      </c>
      <c r="B48" s="61" t="s">
        <v>45</v>
      </c>
      <c r="C48" s="62">
        <v>519952</v>
      </c>
      <c r="D48" s="62">
        <v>27087</v>
      </c>
      <c r="E48" s="62">
        <v>8672</v>
      </c>
      <c r="F48" s="62">
        <v>137618</v>
      </c>
      <c r="G48" s="62">
        <v>105862</v>
      </c>
      <c r="H48" s="62">
        <v>11131</v>
      </c>
      <c r="I48" s="62">
        <v>4984</v>
      </c>
      <c r="J48" s="62">
        <v>20579</v>
      </c>
      <c r="K48" s="62">
        <v>90965</v>
      </c>
      <c r="L48" s="62">
        <v>16729</v>
      </c>
      <c r="M48" s="62">
        <v>96325</v>
      </c>
    </row>
    <row r="49" spans="1:13" ht="14.5" customHeight="1" x14ac:dyDescent="0.35">
      <c r="A49" s="83"/>
      <c r="B49" s="7" t="s">
        <v>24</v>
      </c>
      <c r="C49" s="37">
        <f t="shared" ref="C49:M49" si="3">C42/C48</f>
        <v>4.5044542573160602E-2</v>
      </c>
      <c r="D49" s="37">
        <f t="shared" si="3"/>
        <v>1.4508804961789789E-2</v>
      </c>
      <c r="E49" s="37">
        <f t="shared" si="3"/>
        <v>5.6849630996309963E-2</v>
      </c>
      <c r="F49" s="37">
        <f t="shared" si="3"/>
        <v>7.2178058102864456E-2</v>
      </c>
      <c r="G49" s="37">
        <f t="shared" si="3"/>
        <v>2.3596758043490582E-2</v>
      </c>
      <c r="H49" s="37">
        <f t="shared" si="3"/>
        <v>4.3302488545503545E-2</v>
      </c>
      <c r="I49" s="37">
        <f t="shared" si="3"/>
        <v>2.2070626003210273E-3</v>
      </c>
      <c r="J49" s="37">
        <f t="shared" si="3"/>
        <v>5.0925700957286553E-2</v>
      </c>
      <c r="K49" s="37">
        <f t="shared" si="3"/>
        <v>4.1543450777771669E-2</v>
      </c>
      <c r="L49" s="37">
        <f t="shared" si="3"/>
        <v>3.3415027796042801E-2</v>
      </c>
      <c r="M49" s="37">
        <f t="shared" si="3"/>
        <v>4.3861925772125616E-2</v>
      </c>
    </row>
    <row r="50" spans="1:13" x14ac:dyDescent="0.35">
      <c r="A50" s="84"/>
      <c r="B50" s="63" t="s">
        <v>26</v>
      </c>
      <c r="C50" s="75">
        <f>C48-C42</f>
        <v>496531</v>
      </c>
      <c r="D50" s="75">
        <f t="shared" ref="D50:M50" si="4">D48-D42</f>
        <v>26694</v>
      </c>
      <c r="E50" s="75">
        <f t="shared" si="4"/>
        <v>8179</v>
      </c>
      <c r="F50" s="75">
        <f t="shared" si="4"/>
        <v>127685</v>
      </c>
      <c r="G50" s="75">
        <f t="shared" si="4"/>
        <v>103364</v>
      </c>
      <c r="H50" s="75">
        <f t="shared" si="4"/>
        <v>10649</v>
      </c>
      <c r="I50" s="75">
        <f t="shared" si="4"/>
        <v>4973</v>
      </c>
      <c r="J50" s="75">
        <f t="shared" si="4"/>
        <v>19531</v>
      </c>
      <c r="K50" s="75">
        <f t="shared" si="4"/>
        <v>87186</v>
      </c>
      <c r="L50" s="75">
        <f t="shared" si="4"/>
        <v>16170</v>
      </c>
      <c r="M50" s="75">
        <f t="shared" si="4"/>
        <v>92100</v>
      </c>
    </row>
    <row r="51" spans="1:13" x14ac:dyDescent="0.35">
      <c r="A51" s="86" t="s">
        <v>47</v>
      </c>
      <c r="B51" s="61" t="s">
        <v>45</v>
      </c>
      <c r="C51" s="62">
        <v>590542</v>
      </c>
      <c r="D51" s="62">
        <v>31388</v>
      </c>
      <c r="E51" s="62">
        <v>11766</v>
      </c>
      <c r="F51" s="62">
        <v>151200</v>
      </c>
      <c r="G51" s="62">
        <v>123959</v>
      </c>
      <c r="H51" s="62">
        <v>12901</v>
      </c>
      <c r="I51" s="62">
        <v>6009</v>
      </c>
      <c r="J51" s="62">
        <v>22949</v>
      </c>
      <c r="K51" s="62">
        <v>103720</v>
      </c>
      <c r="L51" s="62">
        <v>19236</v>
      </c>
      <c r="M51" s="62">
        <v>107414</v>
      </c>
    </row>
    <row r="52" spans="1:13" x14ac:dyDescent="0.35">
      <c r="A52" s="83"/>
      <c r="B52" s="7" t="s">
        <v>24</v>
      </c>
      <c r="C52" s="37">
        <f>C43/C51</f>
        <v>1.5423119778102149E-2</v>
      </c>
      <c r="D52" s="37">
        <f t="shared" ref="D52:M52" si="5">D43/D51</f>
        <v>1.2807442334650185E-2</v>
      </c>
      <c r="E52" s="37">
        <f t="shared" si="5"/>
        <v>5.3799082100968891E-2</v>
      </c>
      <c r="F52" s="37">
        <f t="shared" si="5"/>
        <v>1.4623015873015873E-2</v>
      </c>
      <c r="G52" s="37">
        <f t="shared" si="5"/>
        <v>8.9626408731919432E-3</v>
      </c>
      <c r="H52" s="37">
        <f t="shared" si="5"/>
        <v>4.5345322068056741E-2</v>
      </c>
      <c r="I52" s="37">
        <f t="shared" si="5"/>
        <v>3.99400898652022E-3</v>
      </c>
      <c r="J52" s="37">
        <f t="shared" si="5"/>
        <v>2.7670050982613621E-2</v>
      </c>
      <c r="K52" s="37">
        <f t="shared" si="5"/>
        <v>1.9745468569224836E-2</v>
      </c>
      <c r="L52" s="37">
        <f t="shared" si="5"/>
        <v>2.1314202536909962E-2</v>
      </c>
      <c r="M52" s="37">
        <f t="shared" si="5"/>
        <v>9.765952296721097E-3</v>
      </c>
    </row>
    <row r="53" spans="1:13" x14ac:dyDescent="0.35">
      <c r="A53" s="84"/>
      <c r="B53" s="63" t="s">
        <v>26</v>
      </c>
      <c r="C53" s="75">
        <f>C51-C43</f>
        <v>581434</v>
      </c>
      <c r="D53" s="75">
        <f t="shared" ref="D53:M53" si="6">D51-D43</f>
        <v>30986</v>
      </c>
      <c r="E53" s="75">
        <f t="shared" si="6"/>
        <v>11133</v>
      </c>
      <c r="F53" s="75">
        <f t="shared" si="6"/>
        <v>148989</v>
      </c>
      <c r="G53" s="75">
        <f t="shared" si="6"/>
        <v>122848</v>
      </c>
      <c r="H53" s="75">
        <f t="shared" si="6"/>
        <v>12316</v>
      </c>
      <c r="I53" s="75">
        <f t="shared" si="6"/>
        <v>5985</v>
      </c>
      <c r="J53" s="75">
        <f t="shared" si="6"/>
        <v>22314</v>
      </c>
      <c r="K53" s="75">
        <f t="shared" si="6"/>
        <v>101672</v>
      </c>
      <c r="L53" s="75">
        <f t="shared" si="6"/>
        <v>18826</v>
      </c>
      <c r="M53" s="75">
        <f t="shared" si="6"/>
        <v>106365</v>
      </c>
    </row>
    <row r="54" spans="1:13" s="73" customFormat="1" x14ac:dyDescent="0.35">
      <c r="A54" s="74"/>
      <c r="B54" s="79" t="s">
        <v>45</v>
      </c>
      <c r="C54" s="77">
        <v>580290</v>
      </c>
      <c r="D54" s="77">
        <v>32496</v>
      </c>
      <c r="E54" s="77">
        <v>10542</v>
      </c>
      <c r="F54" s="77">
        <v>146833</v>
      </c>
      <c r="G54" s="77">
        <v>121603</v>
      </c>
      <c r="H54" s="77">
        <v>12203</v>
      </c>
      <c r="I54" s="77">
        <v>6019</v>
      </c>
      <c r="J54" s="77">
        <v>24141</v>
      </c>
      <c r="K54" s="77">
        <v>102931</v>
      </c>
      <c r="L54" s="77">
        <v>18653</v>
      </c>
      <c r="M54" s="77">
        <v>104869</v>
      </c>
    </row>
    <row r="55" spans="1:13" s="73" customFormat="1" x14ac:dyDescent="0.35">
      <c r="A55" s="74" t="s">
        <v>48</v>
      </c>
      <c r="B55" s="79" t="s">
        <v>24</v>
      </c>
      <c r="C55" s="80">
        <f>C44/C54</f>
        <v>2.3086732495821057E-2</v>
      </c>
      <c r="D55" s="80">
        <f t="shared" ref="D55:M55" si="7">D44/D54</f>
        <v>3.7758493353028062E-2</v>
      </c>
      <c r="E55" s="80">
        <f t="shared" si="7"/>
        <v>2.9406184784670841E-2</v>
      </c>
      <c r="F55" s="80">
        <f t="shared" si="7"/>
        <v>1.5752589676707552E-2</v>
      </c>
      <c r="G55" s="80">
        <f t="shared" si="7"/>
        <v>1.1027688461633349E-2</v>
      </c>
      <c r="H55" s="80">
        <f t="shared" si="7"/>
        <v>3.5892813242645254E-2</v>
      </c>
      <c r="I55" s="80">
        <f t="shared" si="7"/>
        <v>1.3623525502575179E-2</v>
      </c>
      <c r="J55" s="80">
        <f t="shared" si="7"/>
        <v>8.9598608176960359E-2</v>
      </c>
      <c r="K55" s="80">
        <f t="shared" si="7"/>
        <v>1.8857292749511808E-2</v>
      </c>
      <c r="L55" s="80">
        <f t="shared" si="7"/>
        <v>0.10293250415482764</v>
      </c>
      <c r="M55" s="80">
        <f t="shared" si="7"/>
        <v>1.5848344124574469E-2</v>
      </c>
    </row>
    <row r="56" spans="1:13" s="73" customFormat="1" x14ac:dyDescent="0.35">
      <c r="A56" s="74"/>
      <c r="B56" s="79" t="s">
        <v>26</v>
      </c>
      <c r="C56" s="77">
        <f>C54-C44</f>
        <v>566893</v>
      </c>
      <c r="D56" s="77">
        <f t="shared" ref="D56:M56" si="8">D54-D44</f>
        <v>31269</v>
      </c>
      <c r="E56" s="77">
        <f t="shared" si="8"/>
        <v>10232</v>
      </c>
      <c r="F56" s="77">
        <f t="shared" si="8"/>
        <v>144520</v>
      </c>
      <c r="G56" s="77">
        <f t="shared" si="8"/>
        <v>120262</v>
      </c>
      <c r="H56" s="77">
        <f t="shared" si="8"/>
        <v>11765</v>
      </c>
      <c r="I56" s="77">
        <f t="shared" si="8"/>
        <v>5937</v>
      </c>
      <c r="J56" s="77">
        <f t="shared" si="8"/>
        <v>21978</v>
      </c>
      <c r="K56" s="77">
        <f t="shared" si="8"/>
        <v>100990</v>
      </c>
      <c r="L56" s="77">
        <f t="shared" si="8"/>
        <v>16733</v>
      </c>
      <c r="M56" s="77">
        <f t="shared" si="8"/>
        <v>103207</v>
      </c>
    </row>
    <row r="57" spans="1:13" x14ac:dyDescent="0.35">
      <c r="A57" s="85" t="s">
        <v>25</v>
      </c>
      <c r="B57" s="85"/>
      <c r="C57" s="85"/>
      <c r="D57" s="85"/>
      <c r="E57" s="85"/>
      <c r="F57" s="85"/>
      <c r="G57" s="85"/>
      <c r="H57" s="85"/>
      <c r="I57" s="85"/>
      <c r="J57" s="85"/>
      <c r="K57" s="85"/>
      <c r="L57" s="85"/>
      <c r="M57" s="85"/>
    </row>
    <row r="59" spans="1:13" x14ac:dyDescent="0.35">
      <c r="B59" s="66"/>
      <c r="C59" s="41"/>
    </row>
    <row r="60" spans="1:13" x14ac:dyDescent="0.35">
      <c r="B60" s="66"/>
      <c r="C60" s="41"/>
    </row>
    <row r="61" spans="1:13" x14ac:dyDescent="0.35">
      <c r="B61" s="66"/>
      <c r="C61" s="41"/>
    </row>
    <row r="62" spans="1:13" x14ac:dyDescent="0.35">
      <c r="B62" s="66"/>
      <c r="C62" s="41"/>
    </row>
    <row r="63" spans="1:13" x14ac:dyDescent="0.35">
      <c r="B63" s="66"/>
      <c r="C63" s="41"/>
    </row>
    <row r="64" spans="1:13" x14ac:dyDescent="0.35">
      <c r="B64" s="67"/>
      <c r="C64" s="50"/>
    </row>
  </sheetData>
  <mergeCells count="7">
    <mergeCell ref="A51:A53"/>
    <mergeCell ref="A57:M57"/>
    <mergeCell ref="A1:M1"/>
    <mergeCell ref="A2:M2"/>
    <mergeCell ref="A3:M3"/>
    <mergeCell ref="A45:A47"/>
    <mergeCell ref="A48:A50"/>
  </mergeCells>
  <printOptions gridLines="1"/>
  <pageMargins left="0.7" right="0.7" top="0.75" bottom="0.75" header="0.3" footer="0.3"/>
  <pageSetup scale="58" fitToWidth="0" orientation="landscape" horizontalDpi="3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9B3CF37514DF844959748B29B766A64" ma:contentTypeVersion="11" ma:contentTypeDescription="Create a new document." ma:contentTypeScope="" ma:versionID="c11abd6d17d7a71894df8030771c9af2">
  <xsd:schema xmlns:xsd="http://www.w3.org/2001/XMLSchema" xmlns:xs="http://www.w3.org/2001/XMLSchema" xmlns:p="http://schemas.microsoft.com/office/2006/metadata/properties" xmlns:ns3="cd78b78f-602d-4b39-8580-03a63c1ad609" xmlns:ns4="8a9cb27e-f2b2-4a07-a3a7-bc3bb2725105" targetNamespace="http://schemas.microsoft.com/office/2006/metadata/properties" ma:root="true" ma:fieldsID="d6310bb0b41201eff4ea8d67e6a930fa" ns3:_="" ns4:_="">
    <xsd:import namespace="cd78b78f-602d-4b39-8580-03a63c1ad609"/>
    <xsd:import namespace="8a9cb27e-f2b2-4a07-a3a7-bc3bb272510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78b78f-602d-4b39-8580-03a63c1ad6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9cb27e-f2b2-4a07-a3a7-bc3bb272510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48C2113-691A-4351-89EB-1BAD2AAB0A0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1382F1C-3782-40D0-9D27-04ED7B816DDB}">
  <ds:schemaRefs>
    <ds:schemaRef ds:uri="http://purl.org/dc/elements/1.1/"/>
    <ds:schemaRef ds:uri="http://schemas.microsoft.com/office/2006/metadata/properties"/>
    <ds:schemaRef ds:uri="http://purl.org/dc/terms/"/>
    <ds:schemaRef ds:uri="cd78b78f-602d-4b39-8580-03a63c1ad609"/>
    <ds:schemaRef ds:uri="http://schemas.microsoft.com/office/2006/documentManagement/types"/>
    <ds:schemaRef ds:uri="http://schemas.microsoft.com/office/infopath/2007/PartnerControls"/>
    <ds:schemaRef ds:uri="8a9cb27e-f2b2-4a07-a3a7-bc3bb2725105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DBF6A02D-295C-4399-B9C2-1FB3226908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d78b78f-602d-4b39-8580-03a63c1ad609"/>
    <ds:schemaRef ds:uri="8a9cb27e-f2b2-4a07-a3a7-bc3bb272510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Operated Domestic Flights</vt:lpstr>
      <vt:lpstr>Scheduled Domestic Flights</vt:lpstr>
      <vt:lpstr>Canceled Domestic Flights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Smallen, David (OST)</dc:creator>
  <cp:lastModifiedBy>Robinson, Cecelia (OST)</cp:lastModifiedBy>
  <cp:lastPrinted>2022-06-15T11:33:17Z</cp:lastPrinted>
  <dcterms:created xsi:type="dcterms:W3CDTF">2020-05-28T16:42:26Z</dcterms:created>
  <dcterms:modified xsi:type="dcterms:W3CDTF">2022-06-15T16:36:00Z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0x010100A9B3CF37514DF844959748B29B766A64</vt:lpwstr>
  </property>
</Properties>
</file>