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M:\External Affairs\Press\Scheduled releases\Airline Finances Releases\Releases 2022\2Q 2022\"/>
    </mc:Choice>
  </mc:AlternateContent>
  <xr:revisionPtr revIDLastSave="0" documentId="13_ncr:1_{D84E35B5-0DA1-4CC8-B629-39585A60792D}" xr6:coauthVersionLast="47" xr6:coauthVersionMax="47" xr10:uidLastSave="{00000000-0000-0000-0000-000000000000}"/>
  <bookViews>
    <workbookView xWindow="-110" yWindow="-110" windowWidth="19420" windowHeight="10420" tabRatio="864" xr2:uid="{00000000-000D-0000-FFFF-FFFF00000000}"/>
  </bookViews>
  <sheets>
    <sheet name="Table 1" sheetId="27" r:id="rId1"/>
    <sheet name="Table 2" sheetId="28" r:id="rId2"/>
    <sheet name="Table 3" sheetId="29" r:id="rId3"/>
    <sheet name="Table 4" sheetId="30" r:id="rId4"/>
    <sheet name="Table 5" sheetId="31" r:id="rId5"/>
    <sheet name="Table 6" sheetId="32" r:id="rId6"/>
  </sheets>
  <definedNames>
    <definedName name="_xlnm.Print_Area" localSheetId="0">'Table 1'!$A$1:$I$15</definedName>
    <definedName name="_xlnm.Print_Area" localSheetId="1">'Table 2'!$A$1:$I$15</definedName>
    <definedName name="_xlnm.Print_Area" localSheetId="2">'Table 3'!$A$1:$I$15</definedName>
    <definedName name="_xlnm.Print_Area" localSheetId="3">'Table 4'!$A$1:$F$39</definedName>
    <definedName name="_xlnm.Print_Area" localSheetId="4">'Table 5'!$A$1:$F$39</definedName>
    <definedName name="_xlnm.Print_Area" localSheetId="5">'Table 6'!$A$1:$F$39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3" i="29" l="1"/>
  <c r="G12" i="29"/>
  <c r="G11" i="29"/>
  <c r="G10" i="29"/>
  <c r="G9" i="29"/>
  <c r="G8" i="29"/>
  <c r="G7" i="29"/>
  <c r="G6" i="29"/>
  <c r="G5" i="29"/>
  <c r="G13" i="28"/>
  <c r="G12" i="28"/>
  <c r="G11" i="28"/>
  <c r="G10" i="28"/>
  <c r="G9" i="28"/>
  <c r="G8" i="28"/>
  <c r="G7" i="28"/>
  <c r="G6" i="28"/>
  <c r="G5" i="28"/>
  <c r="G13" i="27"/>
  <c r="G12" i="27"/>
  <c r="G11" i="27"/>
  <c r="G10" i="27"/>
  <c r="G9" i="27"/>
  <c r="G8" i="27"/>
  <c r="G7" i="27"/>
  <c r="G6" i="27"/>
  <c r="G5" i="27"/>
  <c r="B12" i="31"/>
  <c r="C22" i="32" l="1"/>
  <c r="B22" i="32"/>
  <c r="C12" i="32"/>
  <c r="B12" i="32"/>
  <c r="C22" i="31"/>
  <c r="B22" i="31"/>
  <c r="B24" i="31" s="1"/>
  <c r="B27" i="31" s="1"/>
  <c r="B30" i="31" s="1"/>
  <c r="C12" i="31"/>
  <c r="C22" i="30"/>
  <c r="B22" i="30"/>
  <c r="C12" i="30"/>
  <c r="B12" i="30"/>
  <c r="B24" i="32" l="1"/>
  <c r="B27" i="32" s="1"/>
  <c r="B30" i="32" s="1"/>
  <c r="C24" i="30"/>
  <c r="C27" i="30" s="1"/>
  <c r="C30" i="30" s="1"/>
  <c r="B24" i="30"/>
  <c r="B27" i="30" s="1"/>
  <c r="B30" i="30" s="1"/>
  <c r="C24" i="32"/>
  <c r="C27" i="32" s="1"/>
  <c r="C30" i="32" s="1"/>
  <c r="C24" i="31"/>
  <c r="C27" i="31" s="1"/>
  <c r="C30" i="31" s="1"/>
  <c r="C25" i="30" l="1"/>
  <c r="B25" i="30"/>
  <c r="C31" i="30"/>
  <c r="B31" i="30"/>
  <c r="C31" i="31"/>
  <c r="B31" i="31"/>
  <c r="C25" i="31"/>
  <c r="B25" i="31"/>
  <c r="C31" i="32"/>
  <c r="B31" i="32"/>
  <c r="C25" i="32"/>
  <c r="B25" i="32"/>
  <c r="E30" i="32" l="1"/>
  <c r="D30" i="32"/>
  <c r="D29" i="32"/>
  <c r="E28" i="32"/>
  <c r="D28" i="32"/>
  <c r="E27" i="32"/>
  <c r="D27" i="32"/>
  <c r="E26" i="32"/>
  <c r="D26" i="32"/>
  <c r="E24" i="32"/>
  <c r="D24" i="32"/>
  <c r="E30" i="31"/>
  <c r="D30" i="31"/>
  <c r="D29" i="31"/>
  <c r="E28" i="31"/>
  <c r="D28" i="31"/>
  <c r="E27" i="31"/>
  <c r="D27" i="31"/>
  <c r="E26" i="31"/>
  <c r="D26" i="31"/>
  <c r="E24" i="31"/>
  <c r="D24" i="31"/>
  <c r="E30" i="30"/>
  <c r="D30" i="30"/>
  <c r="D29" i="30"/>
  <c r="E28" i="30"/>
  <c r="D28" i="30"/>
  <c r="E27" i="30"/>
  <c r="D27" i="30"/>
  <c r="E26" i="30"/>
  <c r="D26" i="30"/>
  <c r="E24" i="30"/>
  <c r="D24" i="30"/>
  <c r="E21" i="30" l="1"/>
  <c r="D21" i="30"/>
  <c r="E20" i="30"/>
  <c r="D20" i="30"/>
  <c r="E19" i="30"/>
  <c r="D19" i="30"/>
  <c r="E18" i="30"/>
  <c r="D18" i="30"/>
  <c r="E17" i="30"/>
  <c r="D17" i="30"/>
  <c r="E16" i="30"/>
  <c r="D16" i="30"/>
  <c r="E15" i="30"/>
  <c r="D15" i="30"/>
  <c r="E14" i="30"/>
  <c r="D14" i="30"/>
  <c r="E11" i="30"/>
  <c r="D11" i="30"/>
  <c r="E10" i="30"/>
  <c r="D10" i="30"/>
  <c r="E9" i="30"/>
  <c r="D9" i="30"/>
  <c r="E8" i="30"/>
  <c r="D8" i="30"/>
  <c r="E7" i="30"/>
  <c r="D7" i="30"/>
  <c r="E6" i="30"/>
  <c r="D6" i="30"/>
  <c r="F21" i="31"/>
  <c r="E21" i="31"/>
  <c r="D21" i="31"/>
  <c r="E20" i="31"/>
  <c r="D20" i="31"/>
  <c r="E19" i="31"/>
  <c r="D19" i="31"/>
  <c r="E18" i="31"/>
  <c r="D18" i="31"/>
  <c r="E17" i="31"/>
  <c r="D17" i="31"/>
  <c r="E16" i="31"/>
  <c r="D16" i="31"/>
  <c r="E15" i="31"/>
  <c r="D15" i="31"/>
  <c r="E14" i="31"/>
  <c r="D14" i="31"/>
  <c r="E11" i="31"/>
  <c r="D11" i="31"/>
  <c r="E10" i="31"/>
  <c r="D10" i="31"/>
  <c r="E9" i="31"/>
  <c r="D9" i="31"/>
  <c r="E8" i="31"/>
  <c r="D8" i="31"/>
  <c r="E7" i="31"/>
  <c r="D7" i="31"/>
  <c r="E6" i="31"/>
  <c r="D6" i="31"/>
  <c r="F15" i="31" l="1"/>
  <c r="F17" i="31"/>
  <c r="F8" i="31"/>
  <c r="F11" i="31"/>
  <c r="D31" i="31"/>
  <c r="F6" i="31"/>
  <c r="F9" i="31"/>
  <c r="F7" i="31"/>
  <c r="F10" i="31"/>
  <c r="F7" i="30"/>
  <c r="F11" i="30"/>
  <c r="E22" i="30"/>
  <c r="D31" i="30"/>
  <c r="F20" i="30"/>
  <c r="F21" i="30"/>
  <c r="F19" i="30"/>
  <c r="F14" i="30"/>
  <c r="F17" i="30"/>
  <c r="D22" i="31"/>
  <c r="F15" i="30"/>
  <c r="F19" i="31"/>
  <c r="F18" i="30"/>
  <c r="F9" i="30"/>
  <c r="F16" i="30"/>
  <c r="D22" i="30"/>
  <c r="E12" i="30"/>
  <c r="D25" i="30"/>
  <c r="F6" i="30"/>
  <c r="F8" i="30"/>
  <c r="F10" i="30"/>
  <c r="D12" i="30"/>
  <c r="D12" i="31"/>
  <c r="E22" i="31"/>
  <c r="D25" i="31"/>
  <c r="E12" i="31"/>
  <c r="F14" i="31"/>
  <c r="F16" i="31"/>
  <c r="F18" i="31"/>
  <c r="F20" i="31"/>
  <c r="F22" i="31" l="1"/>
  <c r="F12" i="31"/>
  <c r="F22" i="30"/>
  <c r="F12" i="30"/>
  <c r="F21" i="32" l="1"/>
  <c r="E21" i="32"/>
  <c r="D21" i="32"/>
  <c r="F20" i="32"/>
  <c r="E20" i="32"/>
  <c r="D20" i="32"/>
  <c r="E19" i="32"/>
  <c r="D19" i="32"/>
  <c r="E18" i="32"/>
  <c r="D18" i="32"/>
  <c r="E17" i="32"/>
  <c r="D17" i="32"/>
  <c r="E16" i="32"/>
  <c r="D16" i="32"/>
  <c r="F15" i="32"/>
  <c r="E15" i="32"/>
  <c r="D15" i="32"/>
  <c r="E14" i="32"/>
  <c r="D14" i="32"/>
  <c r="F6" i="32"/>
  <c r="E11" i="32"/>
  <c r="D11" i="32"/>
  <c r="E10" i="32"/>
  <c r="D10" i="32"/>
  <c r="E9" i="32"/>
  <c r="D9" i="32"/>
  <c r="E8" i="32"/>
  <c r="D8" i="32"/>
  <c r="E7" i="32"/>
  <c r="D7" i="32"/>
  <c r="E6" i="32"/>
  <c r="D6" i="32"/>
  <c r="F18" i="32" l="1"/>
  <c r="F14" i="32"/>
  <c r="F16" i="32"/>
  <c r="F19" i="32"/>
  <c r="E22" i="32"/>
  <c r="F9" i="32"/>
  <c r="F10" i="32"/>
  <c r="F8" i="32"/>
  <c r="F11" i="32"/>
  <c r="D22" i="32"/>
  <c r="D31" i="32"/>
  <c r="D12" i="32"/>
  <c r="F7" i="32"/>
  <c r="E12" i="32"/>
  <c r="F17" i="32"/>
  <c r="F22" i="32" l="1"/>
  <c r="F12" i="32"/>
  <c r="D25" i="32"/>
</calcChain>
</file>

<file path=xl/sharedStrings.xml><?xml version="1.0" encoding="utf-8"?>
<sst xmlns="http://schemas.openxmlformats.org/spreadsheetml/2006/main" count="221" uniqueCount="68">
  <si>
    <t>Net Income</t>
  </si>
  <si>
    <t>Operating Profit/Loss</t>
  </si>
  <si>
    <t>Operating Revenue</t>
  </si>
  <si>
    <t>Operating Expenses</t>
  </si>
  <si>
    <t>Source: Bureau of Transportation Statistics, Form 41; Schedules P1.2 and P6</t>
  </si>
  <si>
    <t>Operating Revenue*</t>
  </si>
  <si>
    <t xml:space="preserve">     Fares</t>
  </si>
  <si>
    <t xml:space="preserve">     Baggage Fees</t>
  </si>
  <si>
    <t xml:space="preserve">     Reservation Change Fees</t>
  </si>
  <si>
    <t xml:space="preserve">     Fuel </t>
  </si>
  <si>
    <t xml:space="preserve">     Labor</t>
  </si>
  <si>
    <t>Change</t>
  </si>
  <si>
    <t>Cargo</t>
  </si>
  <si>
    <t>Baggage</t>
  </si>
  <si>
    <t>Reservation Changes</t>
  </si>
  <si>
    <t>Operating Expense</t>
  </si>
  <si>
    <t>Fuel</t>
  </si>
  <si>
    <t>Labor</t>
  </si>
  <si>
    <t>Rentals</t>
  </si>
  <si>
    <t>Depreciation &amp; Amortization</t>
  </si>
  <si>
    <t>Landing Fees</t>
  </si>
  <si>
    <t>Maintenance Materials</t>
  </si>
  <si>
    <t>Total Operating Expense</t>
  </si>
  <si>
    <t>Operating Profit</t>
  </si>
  <si>
    <t>Pre-Tax Income</t>
  </si>
  <si>
    <t>Profits or Losses</t>
  </si>
  <si>
    <t>Transport-Related*</t>
  </si>
  <si>
    <t>Other**</t>
  </si>
  <si>
    <t xml:space="preserve">* Transport-Related is revenue/expenses from services which grow from and are incidental to the air transportation services performed by the air carrier. Examples are in-flight onboard sales (food, liquor, pillows, etc), code share revenues, revenues and expenses from associated businesses (aircraft maintenance, fuel sales, restaurants, vending machines, etc).  </t>
  </si>
  <si>
    <t>(millions of dollars)</t>
  </si>
  <si>
    <t>** Other revenue includes miscellaneous operating revenue (including pet transportation, sale of frequent flyer award miles to airline business partners and standby passenger fees) and public service revenues subsidy.</t>
  </si>
  <si>
    <t>N/A</t>
  </si>
  <si>
    <t>Passenger Fares (scheduled/charter)</t>
  </si>
  <si>
    <t>Income Tax Benefit/(Expense)</t>
  </si>
  <si>
    <t>Other Income/(Expense)</t>
  </si>
  <si>
    <t>Domestic Operations</t>
  </si>
  <si>
    <t>International Operations</t>
  </si>
  <si>
    <r>
      <t>Total Operating Revenue</t>
    </r>
    <r>
      <rPr>
        <sz val="10"/>
        <color theme="1"/>
        <rFont val="Arial"/>
        <family val="2"/>
      </rPr>
      <t>***</t>
    </r>
  </si>
  <si>
    <t>Other****</t>
  </si>
  <si>
    <t>Operating Margin# (%)</t>
  </si>
  <si>
    <t>Nonoperating Income/(Expense)##</t>
  </si>
  <si>
    <t>Net Margin### (%)</t>
  </si>
  <si>
    <t xml:space="preserve">**** Other expense includes purchase of materials such as passenger food and other materials; and purchase of services such as advertising, communication, insurance, outside flight equipment maintenance, traffic commissions and other services. </t>
  </si>
  <si>
    <t># Operating margin is the operating profit or loss as a percentage of operating revenue</t>
  </si>
  <si>
    <t>## Nonoperating Income and Expense includes interest on long-term debt and capital leases, other interest expense, foreign exchange gains and losses, capital gains and losses and other income and expenses.</t>
  </si>
  <si>
    <t>### Net margin is the net income or loss as a percentage of operating revenue.</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</si>
  <si>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</si>
  <si>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</si>
  <si>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Based on U.S. Department of Transportation accounting standards, Total Operating Revenues are overstated by code share revenues which are included in both the mainline Transport-Related Revenues and the code share Passenger Revenue. Code share revenues are expensed out in the mainline Transport-Related Expense to allow a true Operating Profit(Loss). This reporting may understate all components of operating revenue, including Passenger Revenue, as a percentage of Total Operating Revenue.</t>
  </si>
  <si>
    <t>2Q                 2021</t>
  </si>
  <si>
    <t>3Q                 2021</t>
  </si>
  <si>
    <t>4Q                 2021</t>
  </si>
  <si>
    <t>Table 6. International Quarterly U.S. Scheduled Passenger Airlines Revenue, Expenses and Profits</t>
  </si>
  <si>
    <t>2021-2022 % Change</t>
  </si>
  <si>
    <t>Table 5. Domestic Quarterly U.S. Scheduled Passenger Airlines Revenue, Expenses and Profits</t>
  </si>
  <si>
    <r>
      <t>Table 4.</t>
    </r>
    <r>
      <rPr>
        <b/>
        <sz val="10"/>
        <color rgb="FF00B050"/>
        <rFont val="Arial"/>
        <family val="2"/>
      </rPr>
      <t xml:space="preserve"> </t>
    </r>
    <r>
      <rPr>
        <b/>
        <sz val="10"/>
        <rFont val="Arial"/>
        <family val="2"/>
      </rPr>
      <t>Quarterly U.S. Scheduled Passenger Airlines Revenue, Expenses and Profits</t>
    </r>
  </si>
  <si>
    <t>Table 3. International Quarterly U.S. Scheduled Service Passenger Airlines Financial Reports</t>
  </si>
  <si>
    <t>1Q                 2022</t>
  </si>
  <si>
    <t>Table 2. Domestic Quarterly U.S. Scheduled Service Passenger Airlines Financial Reports</t>
  </si>
  <si>
    <r>
      <t>Table 1.</t>
    </r>
    <r>
      <rPr>
        <b/>
        <sz val="10"/>
        <color rgb="FF00B050"/>
        <rFont val="Arial"/>
        <family val="2"/>
      </rPr>
      <t xml:space="preserve"> </t>
    </r>
    <r>
      <rPr>
        <b/>
        <sz val="10"/>
        <color theme="1"/>
        <rFont val="Arial"/>
        <family val="2"/>
      </rPr>
      <t>Quarterly U.S. Scheduled Service Passenger Airlines Financial Reports</t>
    </r>
  </si>
  <si>
    <t>Reports from 25 airlines in 2Q 2022</t>
  </si>
  <si>
    <t>Reports from 20 airlines in 2Q 2022</t>
  </si>
  <si>
    <t>2Q                 2022</t>
  </si>
  <si>
    <t>Dollar Change         2Q2021-2Q2022</t>
  </si>
  <si>
    <t>Dollar Change          2Q2021-2Q2022</t>
  </si>
  <si>
    <t>2Q 2021</t>
  </si>
  <si>
    <t>2Q 2022</t>
  </si>
  <si>
    <t>% of 2Q 2022 Revenue or Expense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</si>
</sst>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quot;$&quot;#,##0,,_);[Red]\(&quot;$&quot;#,##0,,\)"/>
  </numFmts>
  <fonts count="1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color theme="1"/>
      <name val="Arial"/>
      <family val="2"/>
    </font>
    <font>
      <sz val="10"/>
      <color theme="1"/>
      <name val="Arial"/>
      <family val="2"/>
    </font>
    <font>
      <b/>
      <sz val="10"/>
      <color rgb="FF00B050"/>
      <name val="Arial"/>
      <family val="2"/>
    </font>
    <font>
      <sz val="10"/>
      <color theme="5"/>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0">
    <xf numFmtId="0" fontId="0" fillId="0" borderId="0"/>
    <xf numFmtId="0" fontId="8" fillId="0" borderId="0"/>
    <xf numFmtId="0" fontId="6" fillId="0" borderId="0"/>
    <xf numFmtId="0" fontId="10" fillId="0" borderId="0"/>
    <xf numFmtId="0" fontId="5" fillId="0" borderId="0"/>
    <xf numFmtId="9" fontId="8" fillId="0" borderId="0" applyFont="0" applyFill="0" applyBorder="0" applyAlignment="0" applyProtection="0"/>
    <xf numFmtId="0" fontId="4" fillId="0" borderId="0"/>
    <xf numFmtId="0" fontId="3" fillId="0" borderId="0"/>
    <xf numFmtId="0" fontId="2" fillId="0" borderId="0"/>
    <xf numFmtId="0" fontId="1" fillId="0" borderId="0"/>
  </cellStyleXfs>
  <cellXfs count="59">
    <xf numFmtId="0" fontId="0" fillId="0" borderId="0" xfId="0"/>
    <xf numFmtId="0" fontId="9" fillId="0" borderId="0" xfId="3" applyFont="1"/>
    <xf numFmtId="0" fontId="10" fillId="0" borderId="0" xfId="3" applyAlignment="1">
      <alignment horizontal="left" indent="1"/>
    </xf>
    <xf numFmtId="0" fontId="0" fillId="0" borderId="1" xfId="0" applyBorder="1"/>
    <xf numFmtId="0" fontId="9" fillId="0" borderId="3" xfId="3" applyFont="1" applyBorder="1"/>
    <xf numFmtId="166" fontId="10" fillId="0" borderId="1" xfId="3" applyNumberFormat="1" applyBorder="1"/>
    <xf numFmtId="166" fontId="10" fillId="0" borderId="3" xfId="3" applyNumberFormat="1" applyBorder="1" applyAlignment="1">
      <alignment horizontal="right"/>
    </xf>
    <xf numFmtId="0" fontId="9" fillId="0" borderId="1" xfId="3" applyFont="1" applyBorder="1"/>
    <xf numFmtId="0" fontId="9" fillId="0" borderId="1" xfId="3" applyFont="1" applyBorder="1" applyAlignment="1">
      <alignment horizontal="center"/>
    </xf>
    <xf numFmtId="0" fontId="9" fillId="0" borderId="1" xfId="3" applyFont="1" applyBorder="1" applyAlignment="1">
      <alignment horizontal="center" wrapText="1"/>
    </xf>
    <xf numFmtId="165" fontId="10" fillId="0" borderId="0" xfId="3" applyNumberFormat="1"/>
    <xf numFmtId="165" fontId="9" fillId="0" borderId="0" xfId="3" applyNumberFormat="1" applyFont="1"/>
    <xf numFmtId="165" fontId="9" fillId="0" borderId="1" xfId="3" applyNumberFormat="1" applyFont="1" applyBorder="1" applyAlignment="1">
      <alignment horizontal="right"/>
    </xf>
    <xf numFmtId="166" fontId="10" fillId="0" borderId="3" xfId="3" applyNumberFormat="1" applyBorder="1"/>
    <xf numFmtId="164" fontId="10" fillId="0" borderId="1" xfId="3" applyNumberFormat="1" applyBorder="1"/>
    <xf numFmtId="164" fontId="10" fillId="0" borderId="3" xfId="3" applyNumberFormat="1" applyBorder="1"/>
    <xf numFmtId="164" fontId="10" fillId="0" borderId="0" xfId="3" applyNumberFormat="1" applyBorder="1" applyAlignment="1">
      <alignment horizontal="right"/>
    </xf>
    <xf numFmtId="164" fontId="9" fillId="0" borderId="0" xfId="3" applyNumberFormat="1" applyFont="1" applyBorder="1" applyAlignment="1">
      <alignment horizontal="right"/>
    </xf>
    <xf numFmtId="4" fontId="10" fillId="0" borderId="0" xfId="3" applyNumberFormat="1"/>
    <xf numFmtId="4" fontId="9" fillId="0" borderId="0" xfId="3" applyNumberFormat="1" applyFont="1"/>
    <xf numFmtId="4" fontId="9" fillId="0" borderId="1" xfId="3" applyNumberFormat="1" applyFont="1" applyBorder="1"/>
    <xf numFmtId="0" fontId="8" fillId="0" borderId="0" xfId="3" applyFont="1" applyAlignment="1">
      <alignment horizontal="left" indent="1"/>
    </xf>
    <xf numFmtId="0" fontId="7" fillId="0" borderId="0" xfId="3" applyFont="1"/>
    <xf numFmtId="0" fontId="0" fillId="0" borderId="0" xfId="0"/>
    <xf numFmtId="0" fontId="8" fillId="0" borderId="0" xfId="1"/>
    <xf numFmtId="0" fontId="2" fillId="0" borderId="0" xfId="8"/>
    <xf numFmtId="0" fontId="10" fillId="0" borderId="1" xfId="8" applyFont="1" applyBorder="1"/>
    <xf numFmtId="0" fontId="9" fillId="0" borderId="1" xfId="8" applyFont="1" applyBorder="1" applyAlignment="1">
      <alignment horizontal="center" wrapText="1"/>
    </xf>
    <xf numFmtId="0" fontId="9" fillId="0" borderId="0" xfId="8" applyFont="1" applyAlignment="1">
      <alignment vertical="center"/>
    </xf>
    <xf numFmtId="3" fontId="10" fillId="0" borderId="0" xfId="8" applyNumberFormat="1" applyFont="1"/>
    <xf numFmtId="164" fontId="10" fillId="0" borderId="0" xfId="8" applyNumberFormat="1" applyFont="1"/>
    <xf numFmtId="0" fontId="9" fillId="0" borderId="1" xfId="8" applyFont="1" applyBorder="1" applyAlignment="1">
      <alignment vertical="center"/>
    </xf>
    <xf numFmtId="3" fontId="10" fillId="0" borderId="1" xfId="8" applyNumberFormat="1" applyFont="1" applyBorder="1"/>
    <xf numFmtId="0" fontId="9" fillId="0" borderId="1" xfId="8" applyFont="1" applyBorder="1" applyAlignment="1">
      <alignment horizontal="center"/>
    </xf>
    <xf numFmtId="0" fontId="0" fillId="0" borderId="0" xfId="0" applyAlignment="1"/>
    <xf numFmtId="0" fontId="8" fillId="0" borderId="0" xfId="3" applyFont="1" applyFill="1" applyAlignment="1">
      <alignment horizontal="left" indent="1"/>
    </xf>
    <xf numFmtId="0" fontId="7" fillId="0" borderId="0" xfId="3" applyFont="1" applyFill="1"/>
    <xf numFmtId="0" fontId="9" fillId="0" borderId="0" xfId="3" applyFont="1" applyFill="1"/>
    <xf numFmtId="0" fontId="9" fillId="0" borderId="1" xfId="3" applyFont="1" applyFill="1" applyBorder="1"/>
    <xf numFmtId="0" fontId="12" fillId="0" borderId="0" xfId="0" applyFont="1" applyAlignment="1"/>
    <xf numFmtId="0" fontId="12" fillId="0" borderId="0" xfId="0" applyFont="1"/>
    <xf numFmtId="165" fontId="0" fillId="0" borderId="0" xfId="0" applyNumberFormat="1"/>
    <xf numFmtId="165" fontId="7" fillId="0" borderId="1" xfId="0" applyNumberFormat="1" applyFont="1" applyBorder="1"/>
    <xf numFmtId="3" fontId="10" fillId="0" borderId="0" xfId="3" applyNumberFormat="1" applyFont="1"/>
    <xf numFmtId="3" fontId="2" fillId="0" borderId="0" xfId="8" applyNumberFormat="1"/>
    <xf numFmtId="0" fontId="9" fillId="0" borderId="0" xfId="8" applyFont="1" applyAlignment="1"/>
    <xf numFmtId="0" fontId="9" fillId="0" borderId="0" xfId="8" applyFont="1" applyAlignment="1">
      <alignment vertical="center"/>
    </xf>
    <xf numFmtId="0" fontId="10" fillId="0" borderId="0" xfId="8" applyFont="1" applyAlignment="1">
      <alignment vertical="center"/>
    </xf>
    <xf numFmtId="0" fontId="10" fillId="0" borderId="2" xfId="8" applyFont="1" applyBorder="1"/>
    <xf numFmtId="0" fontId="10" fillId="0" borderId="0" xfId="8" applyFont="1" applyBorder="1"/>
    <xf numFmtId="0" fontId="10" fillId="0" borderId="0" xfId="8" applyFont="1" applyAlignment="1">
      <alignment wrapText="1"/>
    </xf>
    <xf numFmtId="0" fontId="7" fillId="0" borderId="0" xfId="8" applyFont="1" applyAlignment="1"/>
    <xf numFmtId="0" fontId="8" fillId="0" borderId="0" xfId="1" applyFont="1" applyAlignment="1">
      <alignment wrapText="1"/>
    </xf>
    <xf numFmtId="0" fontId="8" fillId="0" borderId="0" xfId="1" applyAlignment="1">
      <alignment wrapText="1"/>
    </xf>
    <xf numFmtId="0" fontId="8" fillId="0" borderId="0" xfId="0" applyFont="1" applyAlignment="1">
      <alignment wrapText="1"/>
    </xf>
    <xf numFmtId="0" fontId="7" fillId="0" borderId="0" xfId="0" applyFont="1" applyAlignment="1">
      <alignment wrapText="1"/>
    </xf>
    <xf numFmtId="0" fontId="7" fillId="0" borderId="0" xfId="0" applyFont="1"/>
    <xf numFmtId="0" fontId="8" fillId="0" borderId="0" xfId="0" applyFont="1" applyBorder="1"/>
    <xf numFmtId="0" fontId="10" fillId="0" borderId="2" xfId="3" applyFont="1" applyFill="1" applyBorder="1"/>
  </cellXfs>
  <cellStyles count="10">
    <cellStyle name="Normal" xfId="0" builtinId="0"/>
    <cellStyle name="Normal 2" xfId="1" xr:uid="{00000000-0005-0000-0000-000001000000}"/>
    <cellStyle name="Normal 3" xfId="2" xr:uid="{00000000-0005-0000-0000-000002000000}"/>
    <cellStyle name="Normal 3 2" xfId="4" xr:uid="{00000000-0005-0000-0000-000003000000}"/>
    <cellStyle name="Normal 3 2 2" xfId="7" xr:uid="{00000000-0005-0000-0000-000004000000}"/>
    <cellStyle name="Normal 3 2 2 2" xfId="9" xr:uid="{00000000-0005-0000-0000-000005000000}"/>
    <cellStyle name="Normal 3 3" xfId="8" xr:uid="{00000000-0005-0000-0000-000006000000}"/>
    <cellStyle name="Normal 4" xfId="3" xr:uid="{00000000-0005-0000-0000-000007000000}"/>
    <cellStyle name="Normal 5" xfId="6" xr:uid="{00000000-0005-0000-0000-000008000000}"/>
    <cellStyle name="Percent 2" xfId="5"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0"/>
  <sheetViews>
    <sheetView tabSelected="1" zoomScaleNormal="100" workbookViewId="0">
      <selection sqref="A1:H1"/>
    </sheetView>
  </sheetViews>
  <sheetFormatPr defaultColWidth="9.36328125" defaultRowHeight="14.5" x14ac:dyDescent="0.35"/>
  <cols>
    <col min="1" max="1" width="30" style="25" customWidth="1"/>
    <col min="2" max="6" width="9.54296875" style="25" customWidth="1"/>
    <col min="7" max="7" width="16" style="25" customWidth="1"/>
    <col min="8" max="8" width="14.36328125" style="25" customWidth="1"/>
    <col min="9" max="16384" width="9.36328125" style="25"/>
  </cols>
  <sheetData>
    <row r="1" spans="1:8" ht="25.5" customHeight="1" x14ac:dyDescent="0.35">
      <c r="A1" s="45" t="s">
        <v>59</v>
      </c>
      <c r="B1" s="45"/>
      <c r="C1" s="45"/>
      <c r="D1" s="45"/>
      <c r="E1" s="45"/>
      <c r="F1" s="45"/>
      <c r="G1" s="45"/>
      <c r="H1" s="45"/>
    </row>
    <row r="2" spans="1:8" ht="12.75" customHeight="1" x14ac:dyDescent="0.35">
      <c r="A2" s="46" t="s">
        <v>60</v>
      </c>
      <c r="B2" s="46"/>
      <c r="C2" s="46"/>
      <c r="D2" s="46"/>
      <c r="E2" s="46"/>
      <c r="F2" s="46"/>
      <c r="G2" s="46"/>
      <c r="H2" s="46"/>
    </row>
    <row r="3" spans="1:8" ht="12.75" customHeight="1" x14ac:dyDescent="0.35">
      <c r="A3" s="47" t="s">
        <v>29</v>
      </c>
      <c r="B3" s="47"/>
      <c r="C3" s="47"/>
      <c r="D3" s="47"/>
      <c r="E3" s="47"/>
      <c r="F3" s="47"/>
      <c r="G3" s="47"/>
      <c r="H3" s="47"/>
    </row>
    <row r="4" spans="1:8" ht="51.75" customHeight="1" x14ac:dyDescent="0.35">
      <c r="A4" s="26"/>
      <c r="B4" s="27" t="s">
        <v>49</v>
      </c>
      <c r="C4" s="27" t="s">
        <v>50</v>
      </c>
      <c r="D4" s="27" t="s">
        <v>51</v>
      </c>
      <c r="E4" s="27" t="s">
        <v>57</v>
      </c>
      <c r="F4" s="27" t="s">
        <v>62</v>
      </c>
      <c r="G4" s="27" t="s">
        <v>64</v>
      </c>
    </row>
    <row r="5" spans="1:8" ht="12.75" customHeight="1" x14ac:dyDescent="0.35">
      <c r="A5" s="28" t="s">
        <v>0</v>
      </c>
      <c r="B5" s="43">
        <v>1000</v>
      </c>
      <c r="C5" s="43">
        <v>2701</v>
      </c>
      <c r="D5" s="43">
        <v>-2228.1</v>
      </c>
      <c r="E5" s="43">
        <v>-5125</v>
      </c>
      <c r="F5" s="43">
        <v>2226.6</v>
      </c>
      <c r="G5" s="29">
        <f>(F5-B5)</f>
        <v>1226.5999999999999</v>
      </c>
      <c r="H5" s="30"/>
    </row>
    <row r="6" spans="1:8" ht="12.75" customHeight="1" x14ac:dyDescent="0.35">
      <c r="A6" s="28" t="s">
        <v>1</v>
      </c>
      <c r="B6" s="29">
        <v>-3596.8</v>
      </c>
      <c r="C6" s="29">
        <v>-187</v>
      </c>
      <c r="D6" s="29">
        <v>-893.7</v>
      </c>
      <c r="E6" s="29">
        <v>-5184.6000000000004</v>
      </c>
      <c r="F6" s="29">
        <v>4711.6000000000004</v>
      </c>
      <c r="G6" s="29">
        <f t="shared" ref="G6:G13" si="0">(F6-B6)</f>
        <v>8308.4000000000015</v>
      </c>
      <c r="H6" s="30"/>
    </row>
    <row r="7" spans="1:8" ht="12.75" customHeight="1" x14ac:dyDescent="0.35">
      <c r="A7" s="28" t="s">
        <v>5</v>
      </c>
      <c r="B7" s="29">
        <v>31552</v>
      </c>
      <c r="C7" s="29">
        <v>39394</v>
      </c>
      <c r="D7" s="29">
        <v>41186</v>
      </c>
      <c r="E7" s="29">
        <v>39145.800000000003</v>
      </c>
      <c r="F7" s="29">
        <v>57491.1</v>
      </c>
      <c r="G7" s="29">
        <f t="shared" si="0"/>
        <v>25939.1</v>
      </c>
      <c r="H7" s="30"/>
    </row>
    <row r="8" spans="1:8" ht="12.75" customHeight="1" x14ac:dyDescent="0.35">
      <c r="A8" s="28" t="s">
        <v>6</v>
      </c>
      <c r="B8" s="29">
        <v>20663</v>
      </c>
      <c r="C8" s="29">
        <v>27018</v>
      </c>
      <c r="D8" s="29">
        <v>28410.6</v>
      </c>
      <c r="E8" s="29">
        <v>26997.1</v>
      </c>
      <c r="F8" s="29">
        <v>42080.7</v>
      </c>
      <c r="G8" s="29">
        <f t="shared" si="0"/>
        <v>21417.699999999997</v>
      </c>
      <c r="H8" s="30"/>
    </row>
    <row r="9" spans="1:8" ht="12.75" customHeight="1" x14ac:dyDescent="0.35">
      <c r="A9" s="28" t="s">
        <v>7</v>
      </c>
      <c r="B9" s="29">
        <v>1382</v>
      </c>
      <c r="C9" s="29">
        <v>1562</v>
      </c>
      <c r="D9" s="29">
        <v>1531.9</v>
      </c>
      <c r="E9" s="29">
        <v>1448.9</v>
      </c>
      <c r="F9" s="29">
        <v>1792.4</v>
      </c>
      <c r="G9" s="29">
        <f t="shared" si="0"/>
        <v>410.40000000000009</v>
      </c>
      <c r="H9" s="30"/>
    </row>
    <row r="10" spans="1:8" ht="12.75" customHeight="1" x14ac:dyDescent="0.35">
      <c r="A10" s="28" t="s">
        <v>8</v>
      </c>
      <c r="B10" s="29">
        <v>137</v>
      </c>
      <c r="C10" s="29">
        <v>234</v>
      </c>
      <c r="D10" s="29">
        <v>225.9</v>
      </c>
      <c r="E10" s="29">
        <v>216.1</v>
      </c>
      <c r="F10" s="29">
        <v>252.2</v>
      </c>
      <c r="G10" s="29">
        <f t="shared" si="0"/>
        <v>115.19999999999999</v>
      </c>
      <c r="H10" s="30"/>
    </row>
    <row r="11" spans="1:8" ht="12.75" customHeight="1" x14ac:dyDescent="0.35">
      <c r="A11" s="28" t="s">
        <v>3</v>
      </c>
      <c r="B11" s="29">
        <v>35148.400000000001</v>
      </c>
      <c r="C11" s="29">
        <v>39581</v>
      </c>
      <c r="D11" s="29">
        <v>42079.7</v>
      </c>
      <c r="E11" s="29">
        <v>44330.400000000001</v>
      </c>
      <c r="F11" s="29">
        <v>52779.5</v>
      </c>
      <c r="G11" s="29">
        <f t="shared" si="0"/>
        <v>17631.099999999999</v>
      </c>
      <c r="H11" s="30"/>
    </row>
    <row r="12" spans="1:8" ht="12.75" customHeight="1" x14ac:dyDescent="0.35">
      <c r="A12" s="28" t="s">
        <v>9</v>
      </c>
      <c r="B12" s="29">
        <v>5476</v>
      </c>
      <c r="C12" s="29">
        <v>6653</v>
      </c>
      <c r="D12" s="29">
        <v>7312.5</v>
      </c>
      <c r="E12" s="29">
        <v>8632.4</v>
      </c>
      <c r="F12" s="29">
        <v>13978.4</v>
      </c>
      <c r="G12" s="29">
        <f t="shared" si="0"/>
        <v>8502.4</v>
      </c>
      <c r="H12" s="30"/>
    </row>
    <row r="13" spans="1:8" ht="12.75" customHeight="1" x14ac:dyDescent="0.35">
      <c r="A13" s="31" t="s">
        <v>10</v>
      </c>
      <c r="B13" s="32">
        <v>12538</v>
      </c>
      <c r="C13" s="32">
        <v>13923</v>
      </c>
      <c r="D13" s="32">
        <v>14680.6</v>
      </c>
      <c r="E13" s="32">
        <v>15119.7</v>
      </c>
      <c r="F13" s="32">
        <v>15640.8</v>
      </c>
      <c r="G13" s="32">
        <f t="shared" si="0"/>
        <v>3102.7999999999993</v>
      </c>
      <c r="H13" s="30"/>
    </row>
    <row r="14" spans="1:8" ht="30" customHeight="1" x14ac:dyDescent="0.35">
      <c r="A14" s="48" t="s">
        <v>4</v>
      </c>
      <c r="B14" s="48"/>
      <c r="C14" s="48"/>
      <c r="D14" s="48"/>
      <c r="E14" s="48"/>
      <c r="F14" s="49"/>
      <c r="G14" s="49"/>
      <c r="H14" s="49"/>
    </row>
    <row r="15" spans="1:8" ht="102" customHeight="1" x14ac:dyDescent="0.35">
      <c r="A15" s="50" t="s">
        <v>46</v>
      </c>
      <c r="B15" s="50"/>
      <c r="C15" s="50"/>
      <c r="D15" s="50"/>
      <c r="E15" s="50"/>
      <c r="F15" s="50"/>
      <c r="G15" s="50"/>
      <c r="H15" s="50"/>
    </row>
    <row r="19" spans="2:9" x14ac:dyDescent="0.35">
      <c r="B19" s="44"/>
    </row>
    <row r="20" spans="2:9" x14ac:dyDescent="0.35">
      <c r="I20" s="44"/>
    </row>
  </sheetData>
  <mergeCells count="5">
    <mergeCell ref="A1:H1"/>
    <mergeCell ref="A2:H2"/>
    <mergeCell ref="A3:H3"/>
    <mergeCell ref="A14:H14"/>
    <mergeCell ref="A15:H1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5"/>
  <sheetViews>
    <sheetView zoomScaleNormal="100" workbookViewId="0">
      <selection activeCell="A14" sqref="A14:H14"/>
    </sheetView>
  </sheetViews>
  <sheetFormatPr defaultColWidth="9.36328125" defaultRowHeight="14.5" x14ac:dyDescent="0.35"/>
  <cols>
    <col min="1" max="1" width="30" style="25" customWidth="1"/>
    <col min="2" max="6" width="9.54296875" style="25" customWidth="1"/>
    <col min="7" max="7" width="15.81640625" style="25" customWidth="1"/>
    <col min="8" max="8" width="14.36328125" style="25" customWidth="1"/>
    <col min="9" max="16384" width="9.36328125" style="25"/>
  </cols>
  <sheetData>
    <row r="1" spans="1:8" ht="25.5" customHeight="1" x14ac:dyDescent="0.35">
      <c r="A1" s="51" t="s">
        <v>58</v>
      </c>
      <c r="B1" s="51"/>
      <c r="C1" s="51"/>
      <c r="D1" s="51"/>
      <c r="E1" s="51"/>
      <c r="F1" s="51"/>
      <c r="G1" s="51"/>
      <c r="H1" s="51"/>
    </row>
    <row r="2" spans="1:8" ht="12.75" customHeight="1" x14ac:dyDescent="0.35">
      <c r="A2" s="46" t="s">
        <v>60</v>
      </c>
      <c r="B2" s="46"/>
      <c r="C2" s="46"/>
      <c r="D2" s="46"/>
      <c r="E2" s="46"/>
      <c r="F2" s="46"/>
      <c r="G2" s="46"/>
      <c r="H2" s="46"/>
    </row>
    <row r="3" spans="1:8" ht="12.75" customHeight="1" x14ac:dyDescent="0.35">
      <c r="A3" s="47" t="s">
        <v>29</v>
      </c>
      <c r="B3" s="47"/>
      <c r="C3" s="47"/>
      <c r="D3" s="47"/>
      <c r="E3" s="47"/>
      <c r="F3" s="47"/>
      <c r="G3" s="47"/>
      <c r="H3" s="47"/>
    </row>
    <row r="4" spans="1:8" ht="51.75" customHeight="1" x14ac:dyDescent="0.35">
      <c r="A4" s="33" t="s">
        <v>35</v>
      </c>
      <c r="B4" s="27" t="s">
        <v>49</v>
      </c>
      <c r="C4" s="27" t="s">
        <v>50</v>
      </c>
      <c r="D4" s="27" t="s">
        <v>51</v>
      </c>
      <c r="E4" s="27" t="s">
        <v>57</v>
      </c>
      <c r="F4" s="27" t="s">
        <v>62</v>
      </c>
      <c r="G4" s="27" t="s">
        <v>63</v>
      </c>
    </row>
    <row r="5" spans="1:8" ht="12.75" customHeight="1" x14ac:dyDescent="0.35">
      <c r="A5" s="28" t="s">
        <v>0</v>
      </c>
      <c r="B5" s="29">
        <v>1774</v>
      </c>
      <c r="C5" s="29">
        <v>2553</v>
      </c>
      <c r="D5" s="29">
        <v>-1531.1</v>
      </c>
      <c r="E5" s="29">
        <v>-3492.3</v>
      </c>
      <c r="F5" s="29">
        <v>2573.1</v>
      </c>
      <c r="G5" s="29">
        <f>(F5-B5)</f>
        <v>799.09999999999991</v>
      </c>
      <c r="H5" s="30"/>
    </row>
    <row r="6" spans="1:8" ht="12.75" customHeight="1" x14ac:dyDescent="0.35">
      <c r="A6" s="28" t="s">
        <v>1</v>
      </c>
      <c r="B6" s="29">
        <v>-2121.5</v>
      </c>
      <c r="C6" s="29">
        <v>81</v>
      </c>
      <c r="D6" s="29">
        <v>-484.4</v>
      </c>
      <c r="E6" s="29">
        <v>-3605.3</v>
      </c>
      <c r="F6" s="29">
        <v>4612.3999999999996</v>
      </c>
      <c r="G6" s="29">
        <f t="shared" ref="G6:G13" si="0">(F6-B6)</f>
        <v>6733.9</v>
      </c>
      <c r="H6" s="30"/>
    </row>
    <row r="7" spans="1:8" ht="12.75" customHeight="1" x14ac:dyDescent="0.35">
      <c r="A7" s="28" t="s">
        <v>5</v>
      </c>
      <c r="B7" s="29">
        <v>26425</v>
      </c>
      <c r="C7" s="29">
        <v>32412</v>
      </c>
      <c r="D7" s="29">
        <v>33812</v>
      </c>
      <c r="E7" s="29">
        <v>31626.7</v>
      </c>
      <c r="F7" s="29">
        <v>45090.400000000001</v>
      </c>
      <c r="G7" s="29">
        <f t="shared" si="0"/>
        <v>18665.400000000001</v>
      </c>
      <c r="H7" s="30"/>
    </row>
    <row r="8" spans="1:8" ht="12.75" customHeight="1" x14ac:dyDescent="0.35">
      <c r="A8" s="28" t="s">
        <v>6</v>
      </c>
      <c r="B8" s="29">
        <v>17349</v>
      </c>
      <c r="C8" s="29">
        <v>21958</v>
      </c>
      <c r="D8" s="29">
        <v>23205.5</v>
      </c>
      <c r="E8" s="29">
        <v>21632.9</v>
      </c>
      <c r="F8" s="29">
        <v>32120.2</v>
      </c>
      <c r="G8" s="29">
        <f t="shared" si="0"/>
        <v>14771.2</v>
      </c>
      <c r="H8" s="30"/>
    </row>
    <row r="9" spans="1:8" ht="12.75" customHeight="1" x14ac:dyDescent="0.35">
      <c r="A9" s="28" t="s">
        <v>7</v>
      </c>
      <c r="B9" s="29">
        <v>1132</v>
      </c>
      <c r="C9" s="29">
        <v>1259</v>
      </c>
      <c r="D9" s="29">
        <v>1242.4000000000001</v>
      </c>
      <c r="E9" s="29">
        <v>1162.5999999999999</v>
      </c>
      <c r="F9" s="29">
        <v>1442.4</v>
      </c>
      <c r="G9" s="29">
        <f t="shared" si="0"/>
        <v>310.40000000000009</v>
      </c>
      <c r="H9" s="30"/>
    </row>
    <row r="10" spans="1:8" ht="12.75" customHeight="1" x14ac:dyDescent="0.35">
      <c r="A10" s="28" t="s">
        <v>8</v>
      </c>
      <c r="B10" s="29">
        <v>121</v>
      </c>
      <c r="C10" s="29">
        <v>205</v>
      </c>
      <c r="D10" s="29">
        <v>197.9</v>
      </c>
      <c r="E10" s="29">
        <v>187.5</v>
      </c>
      <c r="F10" s="29">
        <v>217.9</v>
      </c>
      <c r="G10" s="29">
        <f t="shared" si="0"/>
        <v>96.9</v>
      </c>
      <c r="H10" s="30"/>
    </row>
    <row r="11" spans="1:8" ht="12.75" customHeight="1" x14ac:dyDescent="0.35">
      <c r="A11" s="28" t="s">
        <v>3</v>
      </c>
      <c r="B11" s="29">
        <v>28546.9</v>
      </c>
      <c r="C11" s="29">
        <v>32331</v>
      </c>
      <c r="D11" s="29">
        <v>34296.400000000001</v>
      </c>
      <c r="E11" s="29">
        <v>35232</v>
      </c>
      <c r="F11" s="29">
        <v>40478</v>
      </c>
      <c r="G11" s="29">
        <f t="shared" si="0"/>
        <v>11931.099999999999</v>
      </c>
      <c r="H11" s="30"/>
    </row>
    <row r="12" spans="1:8" ht="12.75" customHeight="1" x14ac:dyDescent="0.35">
      <c r="A12" s="28" t="s">
        <v>9</v>
      </c>
      <c r="B12" s="29">
        <v>4159</v>
      </c>
      <c r="C12" s="29">
        <v>5084</v>
      </c>
      <c r="D12" s="29">
        <v>5548.4</v>
      </c>
      <c r="E12" s="29">
        <v>6321.4</v>
      </c>
      <c r="F12" s="29">
        <v>9792.7999999999993</v>
      </c>
      <c r="G12" s="29">
        <f t="shared" si="0"/>
        <v>5633.7999999999993</v>
      </c>
      <c r="H12" s="30"/>
    </row>
    <row r="13" spans="1:8" ht="12.75" customHeight="1" x14ac:dyDescent="0.35">
      <c r="A13" s="31" t="s">
        <v>10</v>
      </c>
      <c r="B13" s="32">
        <v>9943</v>
      </c>
      <c r="C13" s="32">
        <v>11220</v>
      </c>
      <c r="D13" s="32">
        <v>11839.2</v>
      </c>
      <c r="E13" s="32">
        <v>11885</v>
      </c>
      <c r="F13" s="32">
        <v>11946.7</v>
      </c>
      <c r="G13" s="32">
        <f t="shared" si="0"/>
        <v>2003.7000000000007</v>
      </c>
      <c r="H13" s="30"/>
    </row>
    <row r="14" spans="1:8" ht="30" customHeight="1" x14ac:dyDescent="0.35">
      <c r="A14" s="48" t="s">
        <v>4</v>
      </c>
      <c r="B14" s="48"/>
      <c r="C14" s="48"/>
      <c r="D14" s="48"/>
      <c r="E14" s="48"/>
      <c r="F14" s="49"/>
      <c r="G14" s="49"/>
      <c r="H14" s="49"/>
    </row>
    <row r="15" spans="1:8" ht="106.5" customHeight="1" x14ac:dyDescent="0.35">
      <c r="A15" s="50" t="s">
        <v>46</v>
      </c>
      <c r="B15" s="50"/>
      <c r="C15" s="50"/>
      <c r="D15" s="50"/>
      <c r="E15" s="50"/>
      <c r="F15" s="50"/>
      <c r="G15" s="50"/>
      <c r="H15" s="50"/>
    </row>
  </sheetData>
  <mergeCells count="5">
    <mergeCell ref="A1:H1"/>
    <mergeCell ref="A2:H2"/>
    <mergeCell ref="A3:H3"/>
    <mergeCell ref="A14:H14"/>
    <mergeCell ref="A15:H15"/>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15"/>
  <sheetViews>
    <sheetView zoomScaleNormal="100" workbookViewId="0">
      <selection activeCell="A14" sqref="A14:H14"/>
    </sheetView>
  </sheetViews>
  <sheetFormatPr defaultColWidth="9.36328125" defaultRowHeight="14.5" x14ac:dyDescent="0.35"/>
  <cols>
    <col min="1" max="1" width="30" style="25" customWidth="1"/>
    <col min="2" max="6" width="9.54296875" style="25" customWidth="1"/>
    <col min="7" max="7" width="14.90625" style="25" customWidth="1"/>
    <col min="8" max="8" width="14.36328125" style="25" customWidth="1"/>
    <col min="9" max="16384" width="9.36328125" style="25"/>
  </cols>
  <sheetData>
    <row r="1" spans="1:8" ht="25.5" customHeight="1" x14ac:dyDescent="0.35">
      <c r="A1" s="51" t="s">
        <v>56</v>
      </c>
      <c r="B1" s="51"/>
      <c r="C1" s="51"/>
      <c r="D1" s="51"/>
      <c r="E1" s="51"/>
      <c r="F1" s="51"/>
      <c r="G1" s="51"/>
      <c r="H1" s="51"/>
    </row>
    <row r="2" spans="1:8" ht="12.75" customHeight="1" x14ac:dyDescent="0.35">
      <c r="A2" s="46" t="s">
        <v>61</v>
      </c>
      <c r="B2" s="46"/>
      <c r="C2" s="46"/>
      <c r="D2" s="46"/>
      <c r="E2" s="46"/>
      <c r="F2" s="46"/>
      <c r="G2" s="46"/>
      <c r="H2" s="46"/>
    </row>
    <row r="3" spans="1:8" ht="12.75" customHeight="1" x14ac:dyDescent="0.35">
      <c r="A3" s="47" t="s">
        <v>29</v>
      </c>
      <c r="B3" s="47"/>
      <c r="C3" s="47"/>
      <c r="D3" s="47"/>
      <c r="E3" s="47"/>
      <c r="F3" s="47"/>
      <c r="G3" s="47"/>
      <c r="H3" s="47"/>
    </row>
    <row r="4" spans="1:8" ht="51.75" customHeight="1" x14ac:dyDescent="0.35">
      <c r="A4" s="33" t="s">
        <v>36</v>
      </c>
      <c r="B4" s="27" t="s">
        <v>49</v>
      </c>
      <c r="C4" s="27" t="s">
        <v>50</v>
      </c>
      <c r="D4" s="27" t="s">
        <v>51</v>
      </c>
      <c r="E4" s="27" t="s">
        <v>57</v>
      </c>
      <c r="F4" s="27" t="s">
        <v>62</v>
      </c>
      <c r="G4" s="27" t="s">
        <v>63</v>
      </c>
    </row>
    <row r="5" spans="1:8" ht="12.75" customHeight="1" x14ac:dyDescent="0.35">
      <c r="A5" s="28" t="s">
        <v>0</v>
      </c>
      <c r="B5" s="29">
        <v>-774</v>
      </c>
      <c r="C5" s="29">
        <v>149</v>
      </c>
      <c r="D5" s="29">
        <v>-697</v>
      </c>
      <c r="E5" s="29">
        <v>-1632.7</v>
      </c>
      <c r="F5" s="29">
        <v>-346.5</v>
      </c>
      <c r="G5" s="29">
        <f>(F5-B5)</f>
        <v>427.5</v>
      </c>
      <c r="H5" s="30"/>
    </row>
    <row r="6" spans="1:8" ht="12.75" customHeight="1" x14ac:dyDescent="0.35">
      <c r="A6" s="28" t="s">
        <v>1</v>
      </c>
      <c r="B6" s="29">
        <v>-1475.3</v>
      </c>
      <c r="C6" s="29">
        <v>-268</v>
      </c>
      <c r="D6" s="29">
        <v>-409.3</v>
      </c>
      <c r="E6" s="29">
        <v>-1579.3</v>
      </c>
      <c r="F6" s="29">
        <v>99.2</v>
      </c>
      <c r="G6" s="29">
        <f t="shared" ref="G6:G13" si="0">(F6-B6)</f>
        <v>1574.5</v>
      </c>
      <c r="H6" s="30"/>
    </row>
    <row r="7" spans="1:8" ht="12.75" customHeight="1" x14ac:dyDescent="0.35">
      <c r="A7" s="28" t="s">
        <v>5</v>
      </c>
      <c r="B7" s="29">
        <v>5126</v>
      </c>
      <c r="C7" s="29">
        <v>6983</v>
      </c>
      <c r="D7" s="29">
        <v>7374</v>
      </c>
      <c r="E7" s="29">
        <v>7519.1</v>
      </c>
      <c r="F7" s="29">
        <v>12400.7</v>
      </c>
      <c r="G7" s="29">
        <f t="shared" si="0"/>
        <v>7274.7000000000007</v>
      </c>
      <c r="H7" s="30"/>
    </row>
    <row r="8" spans="1:8" ht="12.75" customHeight="1" x14ac:dyDescent="0.35">
      <c r="A8" s="28" t="s">
        <v>6</v>
      </c>
      <c r="B8" s="29">
        <v>3314</v>
      </c>
      <c r="C8" s="29">
        <v>5060</v>
      </c>
      <c r="D8" s="29">
        <v>5205.1000000000004</v>
      </c>
      <c r="E8" s="29">
        <v>5364.2</v>
      </c>
      <c r="F8" s="29">
        <v>9960.5</v>
      </c>
      <c r="G8" s="29">
        <f t="shared" si="0"/>
        <v>6646.5</v>
      </c>
      <c r="H8" s="30"/>
    </row>
    <row r="9" spans="1:8" ht="12.75" customHeight="1" x14ac:dyDescent="0.35">
      <c r="A9" s="28" t="s">
        <v>7</v>
      </c>
      <c r="B9" s="29">
        <v>250</v>
      </c>
      <c r="C9" s="29">
        <v>303</v>
      </c>
      <c r="D9" s="29">
        <v>289.5</v>
      </c>
      <c r="E9" s="29">
        <v>286.3</v>
      </c>
      <c r="F9" s="29">
        <v>350</v>
      </c>
      <c r="G9" s="29">
        <f t="shared" si="0"/>
        <v>100</v>
      </c>
      <c r="H9" s="30"/>
    </row>
    <row r="10" spans="1:8" ht="12.75" customHeight="1" x14ac:dyDescent="0.35">
      <c r="A10" s="28" t="s">
        <v>8</v>
      </c>
      <c r="B10" s="29">
        <v>16</v>
      </c>
      <c r="C10" s="29">
        <v>29</v>
      </c>
      <c r="D10" s="29">
        <v>28</v>
      </c>
      <c r="E10" s="29">
        <v>28.6</v>
      </c>
      <c r="F10" s="29">
        <v>34.299999999999997</v>
      </c>
      <c r="G10" s="29">
        <f t="shared" si="0"/>
        <v>18.299999999999997</v>
      </c>
      <c r="H10" s="30"/>
    </row>
    <row r="11" spans="1:8" ht="12.75" customHeight="1" x14ac:dyDescent="0.35">
      <c r="A11" s="28" t="s">
        <v>3</v>
      </c>
      <c r="B11" s="29">
        <v>6601.5</v>
      </c>
      <c r="C11" s="29">
        <v>7250</v>
      </c>
      <c r="D11" s="29">
        <v>7783.3</v>
      </c>
      <c r="E11" s="29">
        <v>9098.4</v>
      </c>
      <c r="F11" s="29">
        <v>12301.5</v>
      </c>
      <c r="G11" s="29">
        <f t="shared" si="0"/>
        <v>5700</v>
      </c>
      <c r="H11" s="30"/>
    </row>
    <row r="12" spans="1:8" ht="12.75" customHeight="1" x14ac:dyDescent="0.35">
      <c r="A12" s="28" t="s">
        <v>9</v>
      </c>
      <c r="B12" s="29">
        <v>1317</v>
      </c>
      <c r="C12" s="29">
        <v>1569</v>
      </c>
      <c r="D12" s="29">
        <v>1764.1</v>
      </c>
      <c r="E12" s="29">
        <v>2311</v>
      </c>
      <c r="F12" s="29">
        <v>4185.6000000000004</v>
      </c>
      <c r="G12" s="29">
        <f t="shared" si="0"/>
        <v>2868.6000000000004</v>
      </c>
      <c r="H12" s="30"/>
    </row>
    <row r="13" spans="1:8" ht="12.75" customHeight="1" x14ac:dyDescent="0.35">
      <c r="A13" s="31" t="s">
        <v>10</v>
      </c>
      <c r="B13" s="32">
        <v>2595</v>
      </c>
      <c r="C13" s="32">
        <v>2703</v>
      </c>
      <c r="D13" s="32">
        <v>2841.4</v>
      </c>
      <c r="E13" s="32">
        <v>3234.7</v>
      </c>
      <c r="F13" s="32">
        <v>3694.1</v>
      </c>
      <c r="G13" s="32">
        <f t="shared" si="0"/>
        <v>1099.0999999999999</v>
      </c>
      <c r="H13" s="30"/>
    </row>
    <row r="14" spans="1:8" ht="30" customHeight="1" x14ac:dyDescent="0.35">
      <c r="A14" s="48" t="s">
        <v>4</v>
      </c>
      <c r="B14" s="48"/>
      <c r="C14" s="48"/>
      <c r="D14" s="48"/>
      <c r="E14" s="48"/>
      <c r="F14" s="49"/>
      <c r="G14" s="49"/>
      <c r="H14" s="49"/>
    </row>
    <row r="15" spans="1:8" ht="103.5" customHeight="1" x14ac:dyDescent="0.35">
      <c r="A15" s="50" t="s">
        <v>47</v>
      </c>
      <c r="B15" s="50"/>
      <c r="C15" s="50"/>
      <c r="D15" s="50"/>
      <c r="E15" s="50"/>
      <c r="F15" s="50"/>
      <c r="G15" s="50"/>
      <c r="H15" s="50"/>
    </row>
  </sheetData>
  <mergeCells count="5">
    <mergeCell ref="A1:H1"/>
    <mergeCell ref="A2:H2"/>
    <mergeCell ref="A3:H3"/>
    <mergeCell ref="A14:H14"/>
    <mergeCell ref="A15:H15"/>
  </mergeCells>
  <pageMargins left="0.7" right="0.7" top="0.75" bottom="0.75" header="0.3" footer="0.3"/>
  <pageSetup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46"/>
  <sheetViews>
    <sheetView topLeftCell="A3" zoomScaleNormal="100" workbookViewId="0">
      <selection activeCell="C29" sqref="C29"/>
    </sheetView>
  </sheetViews>
  <sheetFormatPr defaultColWidth="9.36328125" defaultRowHeight="12.5" x14ac:dyDescent="0.25"/>
  <cols>
    <col min="1" max="1" width="36.453125" style="23" customWidth="1"/>
    <col min="2" max="3" width="10.6328125" style="23" customWidth="1"/>
    <col min="4" max="4" width="9.36328125" style="23"/>
    <col min="5" max="5" width="9.6328125" style="23" customWidth="1"/>
    <col min="6" max="6" width="13.36328125" style="23" customWidth="1"/>
    <col min="7" max="16384" width="9.36328125" style="23"/>
  </cols>
  <sheetData>
    <row r="1" spans="1:12" ht="25.5" customHeight="1" x14ac:dyDescent="0.3">
      <c r="A1" s="55" t="s">
        <v>55</v>
      </c>
      <c r="B1" s="55"/>
      <c r="C1" s="55"/>
      <c r="D1" s="55"/>
      <c r="E1" s="55"/>
      <c r="F1" s="55"/>
    </row>
    <row r="2" spans="1:12" ht="13" x14ac:dyDescent="0.3">
      <c r="A2" s="56" t="s">
        <v>60</v>
      </c>
      <c r="B2" s="56"/>
      <c r="C2" s="56"/>
      <c r="D2" s="56"/>
      <c r="E2" s="56"/>
      <c r="F2" s="56"/>
    </row>
    <row r="3" spans="1:12" x14ac:dyDescent="0.25">
      <c r="A3" s="57" t="s">
        <v>29</v>
      </c>
      <c r="B3" s="57"/>
      <c r="C3" s="57"/>
      <c r="D3" s="57"/>
      <c r="E3" s="57"/>
      <c r="F3" s="57"/>
    </row>
    <row r="4" spans="1:12" ht="63.75" customHeight="1" x14ac:dyDescent="0.3">
      <c r="A4" s="3"/>
      <c r="B4" s="8" t="s">
        <v>65</v>
      </c>
      <c r="C4" s="8" t="s">
        <v>66</v>
      </c>
      <c r="D4" s="8" t="s">
        <v>11</v>
      </c>
      <c r="E4" s="9" t="s">
        <v>53</v>
      </c>
      <c r="F4" s="9" t="s">
        <v>67</v>
      </c>
      <c r="G4" s="34"/>
      <c r="H4" s="34"/>
      <c r="I4" s="34"/>
      <c r="J4" s="34"/>
      <c r="K4" s="34"/>
      <c r="L4" s="34"/>
    </row>
    <row r="5" spans="1:12" ht="25.5" customHeight="1" x14ac:dyDescent="0.3">
      <c r="A5" s="4" t="s">
        <v>2</v>
      </c>
      <c r="B5" s="6"/>
      <c r="C5" s="6"/>
      <c r="D5" s="6"/>
      <c r="E5" s="6"/>
      <c r="F5" s="6"/>
      <c r="G5" s="34"/>
      <c r="H5" s="34"/>
      <c r="I5" s="34"/>
      <c r="J5" s="34"/>
      <c r="K5" s="34"/>
      <c r="L5" s="34"/>
    </row>
    <row r="6" spans="1:12" x14ac:dyDescent="0.25">
      <c r="A6" s="2" t="s">
        <v>32</v>
      </c>
      <c r="B6" s="41">
        <v>20663.3</v>
      </c>
      <c r="C6" s="41">
        <v>42080.7</v>
      </c>
      <c r="D6" s="10">
        <f t="shared" ref="D6:D12" si="0">(C6-B6)</f>
        <v>21417.399999999998</v>
      </c>
      <c r="E6" s="18">
        <f t="shared" ref="E6:E12" si="1">(C6-B6)/B6*100</f>
        <v>103.64946547744067</v>
      </c>
      <c r="F6" s="18">
        <f>(C6/C12)*100</f>
        <v>73.195155424056935</v>
      </c>
      <c r="G6" s="34"/>
      <c r="H6" s="34"/>
      <c r="I6" s="34"/>
      <c r="J6" s="34"/>
      <c r="K6" s="34"/>
      <c r="L6" s="34"/>
    </row>
    <row r="7" spans="1:12" x14ac:dyDescent="0.25">
      <c r="A7" s="2" t="s">
        <v>12</v>
      </c>
      <c r="B7" s="41">
        <v>1316.3</v>
      </c>
      <c r="C7" s="41">
        <v>1312.9</v>
      </c>
      <c r="D7" s="10">
        <f t="shared" si="0"/>
        <v>-3.3999999999998636</v>
      </c>
      <c r="E7" s="18">
        <f t="shared" si="1"/>
        <v>-0.25829977968547169</v>
      </c>
      <c r="F7" s="18">
        <f>(C7/C12)*100</f>
        <v>2.2836578183405778</v>
      </c>
    </row>
    <row r="8" spans="1:12" x14ac:dyDescent="0.25">
      <c r="A8" s="2" t="s">
        <v>13</v>
      </c>
      <c r="B8" s="41">
        <v>1381.9</v>
      </c>
      <c r="C8" s="41">
        <v>1792.4</v>
      </c>
      <c r="D8" s="10">
        <f t="shared" si="0"/>
        <v>410.5</v>
      </c>
      <c r="E8" s="18">
        <f t="shared" si="1"/>
        <v>29.705477965120487</v>
      </c>
      <c r="F8" s="18">
        <f>(C8/C12)*100</f>
        <v>3.1176999570368285</v>
      </c>
    </row>
    <row r="9" spans="1:12" x14ac:dyDescent="0.25">
      <c r="A9" s="2" t="s">
        <v>14</v>
      </c>
      <c r="B9" s="41">
        <v>137.19999999999999</v>
      </c>
      <c r="C9" s="41">
        <v>252.2</v>
      </c>
      <c r="D9" s="10">
        <f t="shared" si="0"/>
        <v>115</v>
      </c>
      <c r="E9" s="18">
        <f t="shared" si="1"/>
        <v>83.819241982507293</v>
      </c>
      <c r="F9" s="18">
        <f>(C9/C12)*100</f>
        <v>0.4386765951599465</v>
      </c>
    </row>
    <row r="10" spans="1:12" x14ac:dyDescent="0.25">
      <c r="A10" s="2" t="s">
        <v>26</v>
      </c>
      <c r="B10" s="41">
        <v>5838.3</v>
      </c>
      <c r="C10" s="41">
        <v>8851.2999999999993</v>
      </c>
      <c r="D10" s="10">
        <f t="shared" si="0"/>
        <v>3012.9999999999991</v>
      </c>
      <c r="E10" s="18">
        <f t="shared" si="1"/>
        <v>51.607488481235961</v>
      </c>
      <c r="F10" s="18">
        <f>(C10/C12)*100</f>
        <v>15.395948242423611</v>
      </c>
    </row>
    <row r="11" spans="1:12" x14ac:dyDescent="0.25">
      <c r="A11" s="2" t="s">
        <v>27</v>
      </c>
      <c r="B11" s="41">
        <v>2214.6</v>
      </c>
      <c r="C11" s="41">
        <v>3201.6</v>
      </c>
      <c r="D11" s="10">
        <f t="shared" si="0"/>
        <v>987</v>
      </c>
      <c r="E11" s="18">
        <f t="shared" si="1"/>
        <v>44.567867786507726</v>
      </c>
      <c r="F11" s="18">
        <f>(C11/C12)*100</f>
        <v>5.5688619629820959</v>
      </c>
    </row>
    <row r="12" spans="1:12" ht="13" x14ac:dyDescent="0.3">
      <c r="A12" s="7" t="s">
        <v>37</v>
      </c>
      <c r="B12" s="42">
        <f>SUM(B6:B11)</f>
        <v>31551.599999999999</v>
      </c>
      <c r="C12" s="42">
        <f>SUM(C6:C11)</f>
        <v>57491.1</v>
      </c>
      <c r="D12" s="11">
        <f t="shared" si="0"/>
        <v>25939.5</v>
      </c>
      <c r="E12" s="19">
        <f t="shared" si="1"/>
        <v>82.212946411592441</v>
      </c>
      <c r="F12" s="20">
        <f>SUM(F6:F11)</f>
        <v>100</v>
      </c>
    </row>
    <row r="13" spans="1:12" ht="25.5" customHeight="1" x14ac:dyDescent="0.3">
      <c r="A13" s="7" t="s">
        <v>15</v>
      </c>
      <c r="B13" s="5"/>
      <c r="C13" s="5"/>
      <c r="D13" s="13"/>
      <c r="E13" s="15"/>
      <c r="F13" s="14"/>
    </row>
    <row r="14" spans="1:12" x14ac:dyDescent="0.25">
      <c r="A14" s="2" t="s">
        <v>16</v>
      </c>
      <c r="B14" s="41">
        <v>5475.9</v>
      </c>
      <c r="C14" s="41">
        <v>13978.4</v>
      </c>
      <c r="D14" s="10">
        <f t="shared" ref="D14:D22" si="2">(C14-B14)</f>
        <v>8502.5</v>
      </c>
      <c r="E14" s="18">
        <f t="shared" ref="E14:E22" si="3">(C14-B14)/B14*100</f>
        <v>155.27127960700525</v>
      </c>
      <c r="F14" s="18">
        <f>(C14/C22)*100</f>
        <v>26.484525241807898</v>
      </c>
    </row>
    <row r="15" spans="1:12" x14ac:dyDescent="0.25">
      <c r="A15" s="2" t="s">
        <v>17</v>
      </c>
      <c r="B15" s="41">
        <v>12537.6</v>
      </c>
      <c r="C15" s="41">
        <v>15640.8</v>
      </c>
      <c r="D15" s="10">
        <f t="shared" si="2"/>
        <v>3103.1999999999989</v>
      </c>
      <c r="E15" s="18">
        <f t="shared" si="3"/>
        <v>24.7511485451761</v>
      </c>
      <c r="F15" s="18">
        <f>(C15/C22)*100</f>
        <v>29.634232988186703</v>
      </c>
    </row>
    <row r="16" spans="1:12" x14ac:dyDescent="0.25">
      <c r="A16" s="2" t="s">
        <v>18</v>
      </c>
      <c r="B16" s="41">
        <v>2871.8</v>
      </c>
      <c r="C16" s="41">
        <v>2843.9</v>
      </c>
      <c r="D16" s="10">
        <f t="shared" si="2"/>
        <v>-27.900000000000091</v>
      </c>
      <c r="E16" s="18">
        <f t="shared" si="3"/>
        <v>-0.97151612229264184</v>
      </c>
      <c r="F16" s="18">
        <f>(C16/C22)*100</f>
        <v>5.3882662776267312</v>
      </c>
    </row>
    <row r="17" spans="1:6" x14ac:dyDescent="0.25">
      <c r="A17" s="2" t="s">
        <v>19</v>
      </c>
      <c r="B17" s="41">
        <v>2430.5</v>
      </c>
      <c r="C17" s="41">
        <v>2485.9</v>
      </c>
      <c r="D17" s="10">
        <f t="shared" si="2"/>
        <v>55.400000000000091</v>
      </c>
      <c r="E17" s="18">
        <f t="shared" si="3"/>
        <v>2.2793663855173874</v>
      </c>
      <c r="F17" s="18">
        <f>(C17/C22)*100</f>
        <v>4.7099726219460214</v>
      </c>
    </row>
    <row r="18" spans="1:6" x14ac:dyDescent="0.25">
      <c r="A18" s="2" t="s">
        <v>20</v>
      </c>
      <c r="B18" s="41">
        <v>866.4</v>
      </c>
      <c r="C18" s="41">
        <v>964.7</v>
      </c>
      <c r="D18" s="10">
        <f t="shared" si="2"/>
        <v>98.300000000000068</v>
      </c>
      <c r="E18" s="18">
        <f t="shared" si="3"/>
        <v>11.345798707294561</v>
      </c>
      <c r="F18" s="18">
        <f>(C18/C22)*100</f>
        <v>1.8277929878077663</v>
      </c>
    </row>
    <row r="19" spans="1:6" x14ac:dyDescent="0.25">
      <c r="A19" s="2" t="s">
        <v>21</v>
      </c>
      <c r="B19" s="41">
        <v>554</v>
      </c>
      <c r="C19" s="41">
        <v>829.6</v>
      </c>
      <c r="D19" s="10">
        <f t="shared" si="2"/>
        <v>275.60000000000002</v>
      </c>
      <c r="E19" s="18">
        <f t="shared" si="3"/>
        <v>49.747292418772567</v>
      </c>
      <c r="F19" s="18">
        <f>(C19/C22)*100</f>
        <v>1.571822393164013</v>
      </c>
    </row>
    <row r="20" spans="1:6" x14ac:dyDescent="0.25">
      <c r="A20" s="2" t="s">
        <v>26</v>
      </c>
      <c r="B20" s="41">
        <v>4078.9</v>
      </c>
      <c r="C20" s="41">
        <v>6362.2</v>
      </c>
      <c r="D20" s="10">
        <f t="shared" si="2"/>
        <v>2283.2999999999997</v>
      </c>
      <c r="E20" s="18">
        <f t="shared" si="3"/>
        <v>55.978327490254721</v>
      </c>
      <c r="F20" s="18">
        <f>(C20/C22)*100</f>
        <v>12.054301385954776</v>
      </c>
    </row>
    <row r="21" spans="1:6" x14ac:dyDescent="0.25">
      <c r="A21" s="2" t="s">
        <v>38</v>
      </c>
      <c r="B21" s="41">
        <v>6333.3</v>
      </c>
      <c r="C21" s="41">
        <v>9674</v>
      </c>
      <c r="D21" s="10">
        <f t="shared" si="2"/>
        <v>3340.7</v>
      </c>
      <c r="E21" s="18">
        <f t="shared" si="3"/>
        <v>52.748172358801881</v>
      </c>
      <c r="F21" s="18">
        <f>(C21/C22)*100</f>
        <v>18.3290861035061</v>
      </c>
    </row>
    <row r="22" spans="1:6" ht="13" x14ac:dyDescent="0.3">
      <c r="A22" s="7" t="s">
        <v>22</v>
      </c>
      <c r="B22" s="42">
        <f>SUM(B14:B21)</f>
        <v>35148.400000000001</v>
      </c>
      <c r="C22" s="42">
        <f>SUM(C14:C21)</f>
        <v>52779.499999999993</v>
      </c>
      <c r="D22" s="11">
        <f t="shared" si="2"/>
        <v>17631.099999999991</v>
      </c>
      <c r="E22" s="19">
        <f t="shared" si="3"/>
        <v>50.161885036018681</v>
      </c>
      <c r="F22" s="20">
        <f>SUM(F14:F21)</f>
        <v>100</v>
      </c>
    </row>
    <row r="23" spans="1:6" ht="25.5" customHeight="1" x14ac:dyDescent="0.3">
      <c r="A23" s="7" t="s">
        <v>25</v>
      </c>
      <c r="B23" s="5"/>
      <c r="C23" s="5"/>
      <c r="D23" s="13"/>
      <c r="E23" s="15"/>
      <c r="F23" s="14"/>
    </row>
    <row r="24" spans="1:6" ht="13" x14ac:dyDescent="0.3">
      <c r="A24" s="1" t="s">
        <v>23</v>
      </c>
      <c r="B24" s="11">
        <f>(B12-B22)</f>
        <v>-3596.8000000000029</v>
      </c>
      <c r="C24" s="11">
        <f>(C12-C22)</f>
        <v>4711.6000000000058</v>
      </c>
      <c r="D24" s="10">
        <f t="shared" ref="D24" si="4">(C24-B24)</f>
        <v>8308.4000000000087</v>
      </c>
      <c r="E24" s="18">
        <f t="shared" ref="E24" si="5">(C24-B24)/B24*100</f>
        <v>-230.99421708185059</v>
      </c>
      <c r="F24" s="17" t="s">
        <v>31</v>
      </c>
    </row>
    <row r="25" spans="1:6" ht="13" x14ac:dyDescent="0.3">
      <c r="A25" s="1" t="s">
        <v>39</v>
      </c>
      <c r="B25" s="11">
        <f>(B24/B12)*100</f>
        <v>-11.399738840502552</v>
      </c>
      <c r="C25" s="11">
        <f>(C24/C12)*100</f>
        <v>8.1953554550182641</v>
      </c>
      <c r="D25" s="11">
        <f t="shared" ref="D25:D31" si="6">(C25-B25)</f>
        <v>19.595094295520816</v>
      </c>
      <c r="E25" s="17" t="s">
        <v>31</v>
      </c>
      <c r="F25" s="17" t="s">
        <v>31</v>
      </c>
    </row>
    <row r="26" spans="1:6" x14ac:dyDescent="0.25">
      <c r="A26" s="35" t="s">
        <v>40</v>
      </c>
      <c r="B26" s="10">
        <v>4929.8</v>
      </c>
      <c r="C26" s="10">
        <v>-1576.8</v>
      </c>
      <c r="D26" s="10">
        <f t="shared" si="6"/>
        <v>-6506.6</v>
      </c>
      <c r="E26" s="18">
        <f t="shared" ref="E26:E30" si="7">(C26-B26)/B26*100</f>
        <v>-131.98507038825105</v>
      </c>
      <c r="F26" s="16" t="s">
        <v>31</v>
      </c>
    </row>
    <row r="27" spans="1:6" ht="13" x14ac:dyDescent="0.3">
      <c r="A27" s="36" t="s">
        <v>24</v>
      </c>
      <c r="B27" s="11">
        <f>SUM(B24,B26)</f>
        <v>1332.9999999999973</v>
      </c>
      <c r="C27" s="11">
        <f>SUM(C24,C26)</f>
        <v>3134.8000000000056</v>
      </c>
      <c r="D27" s="10">
        <f t="shared" si="6"/>
        <v>1801.8000000000084</v>
      </c>
      <c r="E27" s="18">
        <f t="shared" si="7"/>
        <v>135.16879219805043</v>
      </c>
      <c r="F27" s="17" t="s">
        <v>31</v>
      </c>
    </row>
    <row r="28" spans="1:6" x14ac:dyDescent="0.25">
      <c r="A28" s="35" t="s">
        <v>33</v>
      </c>
      <c r="B28" s="10">
        <v>-333</v>
      </c>
      <c r="C28" s="10">
        <v>-908.2</v>
      </c>
      <c r="D28" s="10">
        <f t="shared" si="6"/>
        <v>-575.20000000000005</v>
      </c>
      <c r="E28" s="18">
        <f t="shared" si="7"/>
        <v>172.73273273273276</v>
      </c>
      <c r="F28" s="16" t="s">
        <v>31</v>
      </c>
    </row>
    <row r="29" spans="1:6" x14ac:dyDescent="0.25">
      <c r="A29" s="35" t="s">
        <v>34</v>
      </c>
      <c r="B29" s="10">
        <v>0</v>
      </c>
      <c r="C29" s="10">
        <v>0</v>
      </c>
      <c r="D29" s="10">
        <f t="shared" si="6"/>
        <v>0</v>
      </c>
      <c r="E29" s="18">
        <v>0</v>
      </c>
      <c r="F29" s="16" t="s">
        <v>31</v>
      </c>
    </row>
    <row r="30" spans="1:6" ht="13" x14ac:dyDescent="0.3">
      <c r="A30" s="37" t="s">
        <v>0</v>
      </c>
      <c r="B30" s="11">
        <f>SUM(B27:B29)</f>
        <v>999.99999999999727</v>
      </c>
      <c r="C30" s="11">
        <f>SUM(C27:C29)</f>
        <v>2226.6000000000058</v>
      </c>
      <c r="D30" s="10">
        <f t="shared" si="6"/>
        <v>1226.6000000000085</v>
      </c>
      <c r="E30" s="18">
        <f t="shared" si="7"/>
        <v>122.66000000000119</v>
      </c>
      <c r="F30" s="17" t="s">
        <v>31</v>
      </c>
    </row>
    <row r="31" spans="1:6" ht="13" x14ac:dyDescent="0.3">
      <c r="A31" s="38" t="s">
        <v>41</v>
      </c>
      <c r="B31" s="12">
        <f>(B30/B12)*100</f>
        <v>3.1694113769190699</v>
      </c>
      <c r="C31" s="12">
        <f>(C30/C12)*100</f>
        <v>3.8729472909720042</v>
      </c>
      <c r="D31" s="11">
        <f t="shared" si="6"/>
        <v>0.70353591405293425</v>
      </c>
      <c r="E31" s="17" t="s">
        <v>31</v>
      </c>
      <c r="F31" s="17" t="s">
        <v>31</v>
      </c>
    </row>
    <row r="32" spans="1:6" ht="25.5" customHeight="1" x14ac:dyDescent="0.25">
      <c r="A32" s="58" t="s">
        <v>4</v>
      </c>
      <c r="B32" s="58"/>
      <c r="C32" s="58"/>
      <c r="D32" s="58"/>
      <c r="E32" s="58"/>
      <c r="F32" s="58"/>
    </row>
    <row r="33" spans="1:6" ht="63.75" customHeight="1" x14ac:dyDescent="0.25">
      <c r="A33" s="54" t="s">
        <v>28</v>
      </c>
      <c r="B33" s="54"/>
      <c r="C33" s="54"/>
      <c r="D33" s="54"/>
      <c r="E33" s="54"/>
      <c r="F33" s="54"/>
    </row>
    <row r="34" spans="1:6" ht="51" customHeight="1" x14ac:dyDescent="0.25">
      <c r="A34" s="54" t="s">
        <v>30</v>
      </c>
      <c r="B34" s="54"/>
      <c r="C34" s="54"/>
      <c r="D34" s="54"/>
      <c r="E34" s="54"/>
      <c r="F34" s="54"/>
    </row>
    <row r="35" spans="1:6" ht="89.25" customHeight="1" x14ac:dyDescent="0.25">
      <c r="A35" s="52" t="s">
        <v>48</v>
      </c>
      <c r="B35" s="52"/>
      <c r="C35" s="52"/>
      <c r="D35" s="52"/>
      <c r="E35" s="52"/>
      <c r="F35" s="52"/>
    </row>
    <row r="36" spans="1:6" ht="51" customHeight="1" x14ac:dyDescent="0.25">
      <c r="A36" s="52" t="s">
        <v>42</v>
      </c>
      <c r="B36" s="52"/>
      <c r="C36" s="52"/>
      <c r="D36" s="52"/>
      <c r="E36" s="52"/>
      <c r="F36" s="52"/>
    </row>
    <row r="37" spans="1:6" ht="25.5" customHeight="1" x14ac:dyDescent="0.25">
      <c r="A37" s="52" t="s">
        <v>43</v>
      </c>
      <c r="B37" s="52"/>
      <c r="C37" s="52"/>
      <c r="D37" s="52"/>
      <c r="E37" s="52"/>
      <c r="F37" s="52"/>
    </row>
    <row r="38" spans="1:6" ht="51" customHeight="1" x14ac:dyDescent="0.25">
      <c r="A38" s="52" t="s">
        <v>44</v>
      </c>
      <c r="B38" s="53"/>
      <c r="C38" s="53"/>
      <c r="D38" s="53"/>
      <c r="E38" s="53"/>
      <c r="F38" s="53"/>
    </row>
    <row r="39" spans="1:6" ht="38.25" customHeight="1" x14ac:dyDescent="0.25">
      <c r="A39" s="52" t="s">
        <v>45</v>
      </c>
      <c r="B39" s="52"/>
      <c r="C39" s="52"/>
      <c r="D39" s="52"/>
      <c r="E39" s="52"/>
      <c r="F39" s="52"/>
    </row>
    <row r="40" spans="1:6" x14ac:dyDescent="0.25">
      <c r="A40" s="24"/>
      <c r="B40" s="24"/>
      <c r="C40" s="24"/>
      <c r="D40" s="24"/>
      <c r="E40" s="24"/>
      <c r="F40" s="24"/>
    </row>
    <row r="41" spans="1:6" x14ac:dyDescent="0.25">
      <c r="A41" s="24"/>
      <c r="B41" s="24"/>
      <c r="C41" s="24"/>
      <c r="D41" s="24"/>
      <c r="E41" s="24"/>
      <c r="F41" s="24"/>
    </row>
    <row r="42" spans="1:6" x14ac:dyDescent="0.25">
      <c r="A42" s="24"/>
      <c r="B42" s="24"/>
      <c r="C42" s="24"/>
      <c r="D42" s="24"/>
      <c r="E42" s="24"/>
      <c r="F42" s="24"/>
    </row>
    <row r="43" spans="1:6" x14ac:dyDescent="0.25">
      <c r="A43" s="24"/>
      <c r="B43" s="24"/>
      <c r="C43" s="24"/>
      <c r="D43" s="24"/>
      <c r="E43" s="24"/>
      <c r="F43" s="24"/>
    </row>
    <row r="44" spans="1:6" x14ac:dyDescent="0.25">
      <c r="A44" s="24"/>
      <c r="B44" s="24"/>
      <c r="C44" s="24"/>
      <c r="D44" s="24"/>
      <c r="E44" s="24"/>
      <c r="F44" s="24"/>
    </row>
    <row r="45" spans="1:6" x14ac:dyDescent="0.25">
      <c r="A45" s="24"/>
      <c r="B45" s="24"/>
      <c r="C45" s="24"/>
      <c r="D45" s="24"/>
      <c r="E45" s="24"/>
      <c r="F45" s="24"/>
    </row>
    <row r="46" spans="1:6" x14ac:dyDescent="0.25">
      <c r="A46" s="24"/>
      <c r="B46" s="24"/>
      <c r="C46" s="24"/>
      <c r="D46" s="24"/>
      <c r="E46" s="24"/>
      <c r="F46" s="24"/>
    </row>
  </sheetData>
  <mergeCells count="11">
    <mergeCell ref="A34:F34"/>
    <mergeCell ref="A1:F1"/>
    <mergeCell ref="A2:F2"/>
    <mergeCell ref="A3:F3"/>
    <mergeCell ref="A32:F32"/>
    <mergeCell ref="A33:F33"/>
    <mergeCell ref="A35:F35"/>
    <mergeCell ref="A36:F36"/>
    <mergeCell ref="A37:F37"/>
    <mergeCell ref="A38:F38"/>
    <mergeCell ref="A39:F39"/>
  </mergeCells>
  <pageMargins left="0.7" right="0.7" top="0.75" bottom="0.75" header="0.3" footer="0.3"/>
  <pageSetup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6"/>
  <sheetViews>
    <sheetView zoomScaleNormal="100" workbookViewId="0">
      <selection activeCell="C29" sqref="C29"/>
    </sheetView>
  </sheetViews>
  <sheetFormatPr defaultColWidth="9.36328125" defaultRowHeight="12.5" x14ac:dyDescent="0.25"/>
  <cols>
    <col min="1" max="1" width="39.36328125" style="23" customWidth="1"/>
    <col min="2" max="2" width="9.36328125" style="23"/>
    <col min="3" max="3" width="10.6328125" style="23" customWidth="1"/>
    <col min="4" max="4" width="9.36328125" style="23"/>
    <col min="5" max="5" width="9.6328125" style="23" customWidth="1"/>
    <col min="6" max="6" width="13.54296875" style="23" customWidth="1"/>
    <col min="7" max="16384" width="9.36328125" style="23"/>
  </cols>
  <sheetData>
    <row r="1" spans="1:6" ht="25.5" customHeight="1" x14ac:dyDescent="0.3">
      <c r="A1" s="55" t="s">
        <v>54</v>
      </c>
      <c r="B1" s="55"/>
      <c r="C1" s="55"/>
      <c r="D1" s="55"/>
      <c r="E1" s="55"/>
      <c r="F1" s="55"/>
    </row>
    <row r="2" spans="1:6" ht="13" x14ac:dyDescent="0.3">
      <c r="A2" s="56" t="s">
        <v>60</v>
      </c>
      <c r="B2" s="56"/>
      <c r="C2" s="56"/>
      <c r="D2" s="56"/>
      <c r="E2" s="56"/>
      <c r="F2" s="56"/>
    </row>
    <row r="3" spans="1:6" x14ac:dyDescent="0.25">
      <c r="A3" s="57" t="s">
        <v>29</v>
      </c>
      <c r="B3" s="57"/>
      <c r="C3" s="57"/>
      <c r="D3" s="57"/>
      <c r="E3" s="57"/>
      <c r="F3" s="57"/>
    </row>
    <row r="4" spans="1:6" ht="63.75" customHeight="1" x14ac:dyDescent="0.3">
      <c r="A4" s="3"/>
      <c r="B4" s="8" t="s">
        <v>65</v>
      </c>
      <c r="C4" s="8" t="s">
        <v>66</v>
      </c>
      <c r="D4" s="8" t="s">
        <v>11</v>
      </c>
      <c r="E4" s="9" t="s">
        <v>53</v>
      </c>
      <c r="F4" s="9" t="s">
        <v>67</v>
      </c>
    </row>
    <row r="5" spans="1:6" ht="25.5" customHeight="1" x14ac:dyDescent="0.3">
      <c r="A5" s="4" t="s">
        <v>2</v>
      </c>
      <c r="B5" s="6"/>
      <c r="C5" s="6"/>
      <c r="D5" s="6"/>
      <c r="E5" s="6"/>
      <c r="F5" s="6"/>
    </row>
    <row r="6" spans="1:6" x14ac:dyDescent="0.25">
      <c r="A6" s="2" t="s">
        <v>32</v>
      </c>
      <c r="B6" s="41">
        <v>17349.3</v>
      </c>
      <c r="C6" s="41">
        <v>32120.2</v>
      </c>
      <c r="D6" s="10">
        <f t="shared" ref="D6:D12" si="0">(C6-B6)</f>
        <v>14770.900000000001</v>
      </c>
      <c r="E6" s="18">
        <f t="shared" ref="E6:E12" si="1">(C6-B6)/B6*100</f>
        <v>85.13830529185617</v>
      </c>
      <c r="F6" s="18">
        <f>(C6/C12)*100</f>
        <v>71.235118783599177</v>
      </c>
    </row>
    <row r="7" spans="1:6" x14ac:dyDescent="0.25">
      <c r="A7" s="2" t="s">
        <v>12</v>
      </c>
      <c r="B7" s="41">
        <v>289</v>
      </c>
      <c r="C7" s="41">
        <v>344.5</v>
      </c>
      <c r="D7" s="10">
        <f t="shared" si="0"/>
        <v>55.5</v>
      </c>
      <c r="E7" s="18">
        <f t="shared" si="1"/>
        <v>19.20415224913495</v>
      </c>
      <c r="F7" s="18">
        <f>(C7/C12)*100</f>
        <v>0.76402072281461253</v>
      </c>
    </row>
    <row r="8" spans="1:6" x14ac:dyDescent="0.25">
      <c r="A8" s="2" t="s">
        <v>13</v>
      </c>
      <c r="B8" s="41">
        <v>1132.4000000000001</v>
      </c>
      <c r="C8" s="41">
        <v>1442.4</v>
      </c>
      <c r="D8" s="10">
        <f t="shared" si="0"/>
        <v>310</v>
      </c>
      <c r="E8" s="18">
        <f t="shared" si="1"/>
        <v>27.37548569410102</v>
      </c>
      <c r="F8" s="18">
        <f>(C8/C12)*100</f>
        <v>3.1989070844348246</v>
      </c>
    </row>
    <row r="9" spans="1:6" x14ac:dyDescent="0.25">
      <c r="A9" s="2" t="s">
        <v>14</v>
      </c>
      <c r="B9" s="41">
        <v>120.9</v>
      </c>
      <c r="C9" s="41">
        <v>217.9</v>
      </c>
      <c r="D9" s="10">
        <f t="shared" si="0"/>
        <v>97</v>
      </c>
      <c r="E9" s="18">
        <f t="shared" si="1"/>
        <v>80.231596360628615</v>
      </c>
      <c r="F9" s="18">
        <f>(C9/C12)*100</f>
        <v>0.48325142380639785</v>
      </c>
    </row>
    <row r="10" spans="1:6" x14ac:dyDescent="0.25">
      <c r="A10" s="2" t="s">
        <v>26</v>
      </c>
      <c r="B10" s="41">
        <v>5643.6</v>
      </c>
      <c r="C10" s="41">
        <v>8469.2000000000007</v>
      </c>
      <c r="D10" s="10">
        <f t="shared" si="0"/>
        <v>2825.6000000000004</v>
      </c>
      <c r="E10" s="18">
        <f t="shared" si="1"/>
        <v>50.067332908072856</v>
      </c>
      <c r="F10" s="18">
        <f>(C10/C12)*100</f>
        <v>18.782712062878133</v>
      </c>
    </row>
    <row r="11" spans="1:6" x14ac:dyDescent="0.25">
      <c r="A11" s="2" t="s">
        <v>27</v>
      </c>
      <c r="B11" s="41">
        <v>1890.2</v>
      </c>
      <c r="C11" s="41">
        <v>2496.1999999999998</v>
      </c>
      <c r="D11" s="10">
        <f t="shared" si="0"/>
        <v>605.99999999999977</v>
      </c>
      <c r="E11" s="18">
        <f t="shared" si="1"/>
        <v>32.060099460374552</v>
      </c>
      <c r="F11" s="18">
        <f>(C11/C12)*100</f>
        <v>5.5359899224668672</v>
      </c>
    </row>
    <row r="12" spans="1:6" ht="13" x14ac:dyDescent="0.3">
      <c r="A12" s="7" t="s">
        <v>37</v>
      </c>
      <c r="B12" s="42">
        <f>SUM(B6:B11)</f>
        <v>26425.400000000005</v>
      </c>
      <c r="C12" s="42">
        <f>SUM(C6:C11)</f>
        <v>45090.399999999994</v>
      </c>
      <c r="D12" s="11">
        <f t="shared" si="0"/>
        <v>18664.999999999989</v>
      </c>
      <c r="E12" s="19">
        <f t="shared" si="1"/>
        <v>70.632800260355509</v>
      </c>
      <c r="F12" s="20">
        <f>SUM(F6:F11)</f>
        <v>100</v>
      </c>
    </row>
    <row r="13" spans="1:6" ht="25.5" customHeight="1" x14ac:dyDescent="0.3">
      <c r="A13" s="7" t="s">
        <v>15</v>
      </c>
      <c r="B13" s="5"/>
      <c r="C13" s="5"/>
      <c r="D13" s="13"/>
      <c r="E13" s="15"/>
      <c r="F13" s="14"/>
    </row>
    <row r="14" spans="1:6" x14ac:dyDescent="0.25">
      <c r="A14" s="2" t="s">
        <v>16</v>
      </c>
      <c r="B14" s="41">
        <v>4159</v>
      </c>
      <c r="C14" s="41">
        <v>9792.7999999999993</v>
      </c>
      <c r="D14" s="10">
        <f t="shared" ref="D14:D22" si="2">(C14-B14)</f>
        <v>5633.7999999999993</v>
      </c>
      <c r="E14" s="18">
        <f t="shared" ref="E14:E22" si="3">(C14-B14)/B14*100</f>
        <v>135.46044722289011</v>
      </c>
      <c r="F14" s="18">
        <f>(C14/C22)*100</f>
        <v>24.192894905874791</v>
      </c>
    </row>
    <row r="15" spans="1:6" x14ac:dyDescent="0.25">
      <c r="A15" s="2" t="s">
        <v>17</v>
      </c>
      <c r="B15" s="41">
        <v>9942.7000000000007</v>
      </c>
      <c r="C15" s="41">
        <v>11946.7</v>
      </c>
      <c r="D15" s="10">
        <f t="shared" si="2"/>
        <v>2004</v>
      </c>
      <c r="E15" s="18">
        <f t="shared" si="3"/>
        <v>20.155490963219243</v>
      </c>
      <c r="F15" s="18">
        <f>(C15/C22)*100</f>
        <v>29.514057018627398</v>
      </c>
    </row>
    <row r="16" spans="1:6" x14ac:dyDescent="0.25">
      <c r="A16" s="2" t="s">
        <v>18</v>
      </c>
      <c r="B16" s="41">
        <v>2389.8000000000002</v>
      </c>
      <c r="C16" s="41">
        <v>2222.9</v>
      </c>
      <c r="D16" s="10">
        <f t="shared" si="2"/>
        <v>-166.90000000000009</v>
      </c>
      <c r="E16" s="18">
        <f t="shared" si="3"/>
        <v>-6.9838480207548779</v>
      </c>
      <c r="F16" s="18">
        <f>(C16/C22)*100</f>
        <v>5.491625080290528</v>
      </c>
    </row>
    <row r="17" spans="1:6" x14ac:dyDescent="0.25">
      <c r="A17" s="2" t="s">
        <v>19</v>
      </c>
      <c r="B17" s="41">
        <v>1886.3</v>
      </c>
      <c r="C17" s="41">
        <v>1816.4</v>
      </c>
      <c r="D17" s="10">
        <f t="shared" si="2"/>
        <v>-69.899999999999864</v>
      </c>
      <c r="E17" s="18">
        <f t="shared" si="3"/>
        <v>-3.7056671791337465</v>
      </c>
      <c r="F17" s="18">
        <f>(C17/C22)*100</f>
        <v>4.4873758584910313</v>
      </c>
    </row>
    <row r="18" spans="1:6" x14ac:dyDescent="0.25">
      <c r="A18" s="2" t="s">
        <v>20</v>
      </c>
      <c r="B18" s="41">
        <v>702.5</v>
      </c>
      <c r="C18" s="41">
        <v>739.9</v>
      </c>
      <c r="D18" s="10">
        <f t="shared" si="2"/>
        <v>37.399999999999977</v>
      </c>
      <c r="E18" s="18">
        <f t="shared" si="3"/>
        <v>5.3238434163701029</v>
      </c>
      <c r="F18" s="18">
        <f>(C18/C22)*100</f>
        <v>1.8279065171204107</v>
      </c>
    </row>
    <row r="19" spans="1:6" x14ac:dyDescent="0.25">
      <c r="A19" s="2" t="s">
        <v>21</v>
      </c>
      <c r="B19" s="41">
        <v>466</v>
      </c>
      <c r="C19" s="41">
        <v>647</v>
      </c>
      <c r="D19" s="10">
        <f t="shared" si="2"/>
        <v>181</v>
      </c>
      <c r="E19" s="18">
        <f t="shared" si="3"/>
        <v>38.841201716738198</v>
      </c>
      <c r="F19" s="18">
        <f>(C19/C22)*100</f>
        <v>1.5983991303918175</v>
      </c>
    </row>
    <row r="20" spans="1:6" x14ac:dyDescent="0.25">
      <c r="A20" s="2" t="s">
        <v>26</v>
      </c>
      <c r="B20" s="41">
        <v>4010.7</v>
      </c>
      <c r="C20" s="41">
        <v>6201.3</v>
      </c>
      <c r="D20" s="10">
        <f t="shared" si="2"/>
        <v>2190.6000000000004</v>
      </c>
      <c r="E20" s="18">
        <f t="shared" si="3"/>
        <v>54.618894457326661</v>
      </c>
      <c r="F20" s="18">
        <f>(C20/C22)*100</f>
        <v>15.320173921636442</v>
      </c>
    </row>
    <row r="21" spans="1:6" x14ac:dyDescent="0.25">
      <c r="A21" s="2" t="s">
        <v>38</v>
      </c>
      <c r="B21" s="41">
        <v>4989.8999999999996</v>
      </c>
      <c r="C21" s="41">
        <v>7111</v>
      </c>
      <c r="D21" s="10">
        <f t="shared" si="2"/>
        <v>2121.1000000000004</v>
      </c>
      <c r="E21" s="18">
        <f t="shared" si="3"/>
        <v>42.507865889095989</v>
      </c>
      <c r="F21" s="18">
        <f>(C21/C22)*100</f>
        <v>17.567567567567565</v>
      </c>
    </row>
    <row r="22" spans="1:6" ht="13" x14ac:dyDescent="0.3">
      <c r="A22" s="7" t="s">
        <v>22</v>
      </c>
      <c r="B22" s="42">
        <f>SUM(B14:B21)</f>
        <v>28546.9</v>
      </c>
      <c r="C22" s="42">
        <f>SUM(C14:C21)</f>
        <v>40478.000000000007</v>
      </c>
      <c r="D22" s="11">
        <f t="shared" si="2"/>
        <v>11931.100000000006</v>
      </c>
      <c r="E22" s="19">
        <f t="shared" si="3"/>
        <v>41.794730776371537</v>
      </c>
      <c r="F22" s="20">
        <f>SUM(F14:F21)</f>
        <v>99.999999999999972</v>
      </c>
    </row>
    <row r="23" spans="1:6" ht="25.5" customHeight="1" x14ac:dyDescent="0.3">
      <c r="A23" s="7" t="s">
        <v>25</v>
      </c>
      <c r="B23" s="5"/>
      <c r="C23" s="5"/>
      <c r="D23" s="13"/>
      <c r="E23" s="15"/>
      <c r="F23" s="14"/>
    </row>
    <row r="24" spans="1:6" ht="13" x14ac:dyDescent="0.3">
      <c r="A24" s="1" t="s">
        <v>23</v>
      </c>
      <c r="B24" s="11">
        <f>(B12-B22)</f>
        <v>-2121.4999999999964</v>
      </c>
      <c r="C24" s="11">
        <f>(C12-C22)</f>
        <v>4612.3999999999869</v>
      </c>
      <c r="D24" s="10">
        <f t="shared" ref="D24" si="4">(C24-B24)</f>
        <v>6733.8999999999833</v>
      </c>
      <c r="E24" s="18">
        <f t="shared" ref="E24" si="5">(C24-B24)/B24*100</f>
        <v>-317.41220834315322</v>
      </c>
      <c r="F24" s="17" t="s">
        <v>31</v>
      </c>
    </row>
    <row r="25" spans="1:6" ht="13" x14ac:dyDescent="0.3">
      <c r="A25" s="1" t="s">
        <v>39</v>
      </c>
      <c r="B25" s="11">
        <f>(B24/B12)*100</f>
        <v>-8.0282606885799126</v>
      </c>
      <c r="C25" s="11">
        <f>(C24/C12)*100</f>
        <v>10.229228394514104</v>
      </c>
      <c r="D25" s="11">
        <f t="shared" ref="D25:D31" si="6">(C25-B25)</f>
        <v>18.257489083094015</v>
      </c>
      <c r="E25" s="17" t="s">
        <v>31</v>
      </c>
      <c r="F25" s="17" t="s">
        <v>31</v>
      </c>
    </row>
    <row r="26" spans="1:6" x14ac:dyDescent="0.25">
      <c r="A26" s="21" t="s">
        <v>40</v>
      </c>
      <c r="B26" s="10">
        <v>4254</v>
      </c>
      <c r="C26" s="10">
        <v>-1216.9000000000001</v>
      </c>
      <c r="D26" s="10">
        <f t="shared" si="6"/>
        <v>-5470.9</v>
      </c>
      <c r="E26" s="18">
        <f t="shared" ref="E26:E30" si="7">(C26-B26)/B26*100</f>
        <v>-128.60601786553832</v>
      </c>
      <c r="F26" s="16" t="s">
        <v>31</v>
      </c>
    </row>
    <row r="27" spans="1:6" ht="13" x14ac:dyDescent="0.3">
      <c r="A27" s="22" t="s">
        <v>24</v>
      </c>
      <c r="B27" s="11">
        <f>SUM(B24,B26)</f>
        <v>2132.5000000000036</v>
      </c>
      <c r="C27" s="11">
        <f>SUM(C24,C26)</f>
        <v>3395.4999999999868</v>
      </c>
      <c r="D27" s="10">
        <f t="shared" si="6"/>
        <v>1262.9999999999832</v>
      </c>
      <c r="E27" s="18">
        <f t="shared" si="7"/>
        <v>59.226260257912358</v>
      </c>
      <c r="F27" s="17" t="s">
        <v>31</v>
      </c>
    </row>
    <row r="28" spans="1:6" x14ac:dyDescent="0.25">
      <c r="A28" s="21" t="s">
        <v>33</v>
      </c>
      <c r="B28" s="10">
        <v>-358.9</v>
      </c>
      <c r="C28" s="10">
        <v>-822.4</v>
      </c>
      <c r="D28" s="10">
        <f t="shared" si="6"/>
        <v>-463.5</v>
      </c>
      <c r="E28" s="18">
        <f t="shared" si="7"/>
        <v>129.14460852605183</v>
      </c>
      <c r="F28" s="16" t="s">
        <v>31</v>
      </c>
    </row>
    <row r="29" spans="1:6" x14ac:dyDescent="0.25">
      <c r="A29" s="21" t="s">
        <v>34</v>
      </c>
      <c r="B29" s="10">
        <v>0</v>
      </c>
      <c r="C29" s="10">
        <v>0</v>
      </c>
      <c r="D29" s="10">
        <f t="shared" si="6"/>
        <v>0</v>
      </c>
      <c r="E29" s="18">
        <v>0</v>
      </c>
      <c r="F29" s="16" t="s">
        <v>31</v>
      </c>
    </row>
    <row r="30" spans="1:6" ht="13" x14ac:dyDescent="0.3">
      <c r="A30" s="1" t="s">
        <v>0</v>
      </c>
      <c r="B30" s="11">
        <f>SUM(B27:B29)</f>
        <v>1773.6000000000035</v>
      </c>
      <c r="C30" s="11">
        <f>SUM(C27:C29)</f>
        <v>2573.0999999999867</v>
      </c>
      <c r="D30" s="10">
        <f t="shared" si="6"/>
        <v>799.49999999998317</v>
      </c>
      <c r="E30" s="18">
        <f t="shared" si="7"/>
        <v>45.077807848442802</v>
      </c>
      <c r="F30" s="17" t="s">
        <v>31</v>
      </c>
    </row>
    <row r="31" spans="1:6" ht="13" x14ac:dyDescent="0.3">
      <c r="A31" s="7" t="s">
        <v>41</v>
      </c>
      <c r="B31" s="12">
        <f>(B30/B12)*100</f>
        <v>6.7117243258380306</v>
      </c>
      <c r="C31" s="12">
        <f>(C30/C12)*100</f>
        <v>5.7065362028280679</v>
      </c>
      <c r="D31" s="11">
        <f t="shared" si="6"/>
        <v>-1.0051881230099626</v>
      </c>
      <c r="E31" s="17" t="s">
        <v>31</v>
      </c>
      <c r="F31" s="17" t="s">
        <v>31</v>
      </c>
    </row>
    <row r="32" spans="1:6" ht="25.5" customHeight="1" x14ac:dyDescent="0.25">
      <c r="A32" s="58" t="s">
        <v>4</v>
      </c>
      <c r="B32" s="58"/>
      <c r="C32" s="58"/>
      <c r="D32" s="58"/>
      <c r="E32" s="58"/>
      <c r="F32" s="58"/>
    </row>
    <row r="33" spans="1:6" ht="63.75" customHeight="1" x14ac:dyDescent="0.25">
      <c r="A33" s="54" t="s">
        <v>28</v>
      </c>
      <c r="B33" s="54"/>
      <c r="C33" s="54"/>
      <c r="D33" s="54"/>
      <c r="E33" s="54"/>
      <c r="F33" s="54"/>
    </row>
    <row r="34" spans="1:6" ht="51" customHeight="1" x14ac:dyDescent="0.25">
      <c r="A34" s="54" t="s">
        <v>30</v>
      </c>
      <c r="B34" s="54"/>
      <c r="C34" s="54"/>
      <c r="D34" s="54"/>
      <c r="E34" s="54"/>
      <c r="F34" s="54"/>
    </row>
    <row r="35" spans="1:6" ht="89.25" customHeight="1" x14ac:dyDescent="0.25">
      <c r="A35" s="52" t="s">
        <v>48</v>
      </c>
      <c r="B35" s="52"/>
      <c r="C35" s="52"/>
      <c r="D35" s="52"/>
      <c r="E35" s="52"/>
      <c r="F35" s="52"/>
    </row>
    <row r="36" spans="1:6" ht="51" customHeight="1" x14ac:dyDescent="0.25">
      <c r="A36" s="52" t="s">
        <v>42</v>
      </c>
      <c r="B36" s="52"/>
      <c r="C36" s="52"/>
      <c r="D36" s="52"/>
      <c r="E36" s="52"/>
      <c r="F36" s="52"/>
    </row>
    <row r="37" spans="1:6" ht="25.5" customHeight="1" x14ac:dyDescent="0.25">
      <c r="A37" s="52" t="s">
        <v>43</v>
      </c>
      <c r="B37" s="52"/>
      <c r="C37" s="52"/>
      <c r="D37" s="52"/>
      <c r="E37" s="52"/>
      <c r="F37" s="52"/>
    </row>
    <row r="38" spans="1:6" ht="51" customHeight="1" x14ac:dyDescent="0.25">
      <c r="A38" s="52" t="s">
        <v>44</v>
      </c>
      <c r="B38" s="53"/>
      <c r="C38" s="53"/>
      <c r="D38" s="53"/>
      <c r="E38" s="53"/>
      <c r="F38" s="53"/>
    </row>
    <row r="39" spans="1:6" ht="38.25" customHeight="1" x14ac:dyDescent="0.25">
      <c r="A39" s="52" t="s">
        <v>45</v>
      </c>
      <c r="B39" s="52"/>
      <c r="C39" s="52"/>
      <c r="D39" s="52"/>
      <c r="E39" s="52"/>
      <c r="F39" s="52"/>
    </row>
    <row r="40" spans="1:6" x14ac:dyDescent="0.25">
      <c r="A40" s="24"/>
      <c r="B40" s="24"/>
      <c r="C40" s="24"/>
      <c r="D40" s="24"/>
      <c r="E40" s="24"/>
      <c r="F40" s="24"/>
    </row>
    <row r="41" spans="1:6" x14ac:dyDescent="0.25">
      <c r="A41" s="24"/>
      <c r="B41" s="24"/>
      <c r="C41" s="24"/>
      <c r="D41" s="24"/>
      <c r="E41" s="24"/>
      <c r="F41" s="24"/>
    </row>
    <row r="42" spans="1:6" x14ac:dyDescent="0.25">
      <c r="A42" s="24"/>
      <c r="B42" s="24"/>
      <c r="C42" s="24"/>
      <c r="D42" s="24"/>
      <c r="E42" s="24"/>
      <c r="F42" s="24"/>
    </row>
    <row r="43" spans="1:6" x14ac:dyDescent="0.25">
      <c r="A43" s="24"/>
      <c r="B43" s="24"/>
      <c r="C43" s="24"/>
      <c r="D43" s="24"/>
      <c r="E43" s="24"/>
      <c r="F43" s="24"/>
    </row>
    <row r="44" spans="1:6" x14ac:dyDescent="0.25">
      <c r="A44" s="24"/>
      <c r="B44" s="24"/>
      <c r="C44" s="24"/>
      <c r="D44" s="24"/>
      <c r="E44" s="24"/>
      <c r="F44" s="24"/>
    </row>
    <row r="45" spans="1:6" x14ac:dyDescent="0.25">
      <c r="A45" s="24"/>
      <c r="B45" s="24"/>
      <c r="C45" s="24"/>
      <c r="D45" s="24"/>
      <c r="E45" s="24"/>
      <c r="F45" s="24"/>
    </row>
    <row r="46" spans="1:6" x14ac:dyDescent="0.25">
      <c r="A46" s="24"/>
      <c r="B46" s="24"/>
      <c r="C46" s="24"/>
      <c r="D46" s="24"/>
      <c r="E46" s="24"/>
      <c r="F46" s="24"/>
    </row>
  </sheetData>
  <mergeCells count="11">
    <mergeCell ref="A34:F34"/>
    <mergeCell ref="A1:F1"/>
    <mergeCell ref="A2:F2"/>
    <mergeCell ref="A3:F3"/>
    <mergeCell ref="A32:F32"/>
    <mergeCell ref="A33:F33"/>
    <mergeCell ref="A35:F35"/>
    <mergeCell ref="A36:F36"/>
    <mergeCell ref="A37:F37"/>
    <mergeCell ref="A38:F38"/>
    <mergeCell ref="A39:F39"/>
  </mergeCells>
  <pageMargins left="0.45" right="0.45" top="0.5" bottom="0.5" header="0.3" footer="0.3"/>
  <pageSetup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46"/>
  <sheetViews>
    <sheetView zoomScaleNormal="100" workbookViewId="0">
      <selection activeCell="C29" sqref="C29"/>
    </sheetView>
  </sheetViews>
  <sheetFormatPr defaultColWidth="9.36328125" defaultRowHeight="12.5" x14ac:dyDescent="0.25"/>
  <cols>
    <col min="1" max="1" width="40.6328125" style="23" customWidth="1"/>
    <col min="2" max="2" width="9.36328125" style="23"/>
    <col min="3" max="3" width="10.6328125" style="23" customWidth="1"/>
    <col min="4" max="4" width="9.36328125" style="23"/>
    <col min="5" max="5" width="9.6328125" style="23" customWidth="1"/>
    <col min="6" max="6" width="13.08984375" style="23" customWidth="1"/>
    <col min="7" max="16384" width="9.36328125" style="23"/>
  </cols>
  <sheetData>
    <row r="1" spans="1:10" ht="38.25" customHeight="1" x14ac:dyDescent="0.3">
      <c r="A1" s="55" t="s">
        <v>52</v>
      </c>
      <c r="B1" s="55"/>
      <c r="C1" s="55"/>
      <c r="D1" s="55"/>
      <c r="E1" s="55"/>
      <c r="F1" s="55"/>
    </row>
    <row r="2" spans="1:10" ht="13" x14ac:dyDescent="0.3">
      <c r="A2" s="56" t="s">
        <v>61</v>
      </c>
      <c r="B2" s="56"/>
      <c r="C2" s="56"/>
      <c r="D2" s="56"/>
      <c r="E2" s="56"/>
      <c r="F2" s="56"/>
    </row>
    <row r="3" spans="1:10" x14ac:dyDescent="0.25">
      <c r="A3" s="57" t="s">
        <v>29</v>
      </c>
      <c r="B3" s="57"/>
      <c r="C3" s="57"/>
      <c r="D3" s="57"/>
      <c r="E3" s="57"/>
      <c r="F3" s="57"/>
    </row>
    <row r="4" spans="1:10" ht="52" x14ac:dyDescent="0.3">
      <c r="A4" s="3"/>
      <c r="B4" s="8" t="s">
        <v>65</v>
      </c>
      <c r="C4" s="8" t="s">
        <v>66</v>
      </c>
      <c r="D4" s="8" t="s">
        <v>11</v>
      </c>
      <c r="E4" s="9" t="s">
        <v>53</v>
      </c>
      <c r="F4" s="9" t="s">
        <v>67</v>
      </c>
      <c r="G4" s="39"/>
      <c r="H4" s="39"/>
      <c r="I4" s="39"/>
      <c r="J4" s="39"/>
    </row>
    <row r="5" spans="1:10" ht="25.5" customHeight="1" x14ac:dyDescent="0.3">
      <c r="A5" s="4" t="s">
        <v>2</v>
      </c>
      <c r="B5" s="6"/>
      <c r="C5" s="6"/>
      <c r="D5" s="6"/>
      <c r="E5" s="6"/>
      <c r="F5" s="6"/>
      <c r="G5" s="39"/>
      <c r="H5" s="39"/>
      <c r="I5" s="39"/>
      <c r="J5" s="39"/>
    </row>
    <row r="6" spans="1:10" x14ac:dyDescent="0.25">
      <c r="A6" s="2" t="s">
        <v>32</v>
      </c>
      <c r="B6" s="41">
        <v>3314</v>
      </c>
      <c r="C6" s="41">
        <v>9960.5</v>
      </c>
      <c r="D6" s="10">
        <f t="shared" ref="D6:D12" si="0">(C6-B6)</f>
        <v>6646.5</v>
      </c>
      <c r="E6" s="18">
        <f t="shared" ref="E6:E12" si="1">(C6-B6)/B6*100</f>
        <v>200.55823777911888</v>
      </c>
      <c r="F6" s="18">
        <f>(C6/C12)*100</f>
        <v>80.322078592337533</v>
      </c>
      <c r="G6" s="39"/>
      <c r="H6" s="39"/>
      <c r="I6" s="39"/>
      <c r="J6" s="39"/>
    </row>
    <row r="7" spans="1:10" x14ac:dyDescent="0.25">
      <c r="A7" s="2" t="s">
        <v>12</v>
      </c>
      <c r="B7" s="41">
        <v>1027.3</v>
      </c>
      <c r="C7" s="41">
        <v>968.4</v>
      </c>
      <c r="D7" s="10">
        <f t="shared" si="0"/>
        <v>-58.899999999999977</v>
      </c>
      <c r="E7" s="18">
        <f t="shared" si="1"/>
        <v>-5.7334761024043592</v>
      </c>
      <c r="F7" s="18">
        <f>(C7/C12)*100</f>
        <v>7.8092365753546185</v>
      </c>
      <c r="G7" s="40"/>
      <c r="H7" s="40"/>
      <c r="I7" s="40"/>
      <c r="J7" s="40"/>
    </row>
    <row r="8" spans="1:10" x14ac:dyDescent="0.25">
      <c r="A8" s="2" t="s">
        <v>13</v>
      </c>
      <c r="B8" s="41">
        <v>249.5</v>
      </c>
      <c r="C8" s="41">
        <v>350</v>
      </c>
      <c r="D8" s="10">
        <f t="shared" si="0"/>
        <v>100.5</v>
      </c>
      <c r="E8" s="18">
        <f t="shared" si="1"/>
        <v>40.280561122244492</v>
      </c>
      <c r="F8" s="18">
        <f>(C8/C12)*100</f>
        <v>2.8224213149257706</v>
      </c>
      <c r="G8" s="40"/>
      <c r="H8" s="40"/>
      <c r="I8" s="40"/>
      <c r="J8" s="40"/>
    </row>
    <row r="9" spans="1:10" x14ac:dyDescent="0.25">
      <c r="A9" s="2" t="s">
        <v>14</v>
      </c>
      <c r="B9" s="41">
        <v>16.3</v>
      </c>
      <c r="C9" s="41">
        <v>34.299999999999997</v>
      </c>
      <c r="D9" s="10">
        <f t="shared" si="0"/>
        <v>17.999999999999996</v>
      </c>
      <c r="E9" s="18">
        <f t="shared" si="1"/>
        <v>110.42944785276072</v>
      </c>
      <c r="F9" s="18">
        <f>(C9/C12)*100</f>
        <v>0.2765972888627255</v>
      </c>
      <c r="G9" s="40"/>
      <c r="H9" s="40"/>
      <c r="I9" s="40"/>
      <c r="J9" s="40"/>
    </row>
    <row r="10" spans="1:10" x14ac:dyDescent="0.25">
      <c r="A10" s="2" t="s">
        <v>26</v>
      </c>
      <c r="B10" s="41">
        <v>194.7</v>
      </c>
      <c r="C10" s="41">
        <v>382.1</v>
      </c>
      <c r="D10" s="10">
        <f t="shared" si="0"/>
        <v>187.40000000000003</v>
      </c>
      <c r="E10" s="18">
        <f t="shared" si="1"/>
        <v>96.250642013353911</v>
      </c>
      <c r="F10" s="18">
        <f>(C10/C12)*100</f>
        <v>3.081277669808963</v>
      </c>
      <c r="G10" s="40"/>
      <c r="H10" s="40"/>
      <c r="I10" s="40"/>
      <c r="J10" s="40"/>
    </row>
    <row r="11" spans="1:10" x14ac:dyDescent="0.25">
      <c r="A11" s="2" t="s">
        <v>27</v>
      </c>
      <c r="B11" s="41">
        <v>324.39999999999998</v>
      </c>
      <c r="C11" s="41">
        <v>705.4</v>
      </c>
      <c r="D11" s="10">
        <f t="shared" si="0"/>
        <v>381</v>
      </c>
      <c r="E11" s="18">
        <f t="shared" si="1"/>
        <v>117.44759556103577</v>
      </c>
      <c r="F11" s="18">
        <f>(C11/C12)*100</f>
        <v>5.6883885587103959</v>
      </c>
      <c r="G11" s="40"/>
      <c r="H11" s="40"/>
      <c r="I11" s="40"/>
      <c r="J11" s="40"/>
    </row>
    <row r="12" spans="1:10" ht="13" x14ac:dyDescent="0.3">
      <c r="A12" s="7" t="s">
        <v>37</v>
      </c>
      <c r="B12" s="42">
        <f>SUM(B6:B11)</f>
        <v>5126.2</v>
      </c>
      <c r="C12" s="42">
        <f>SUM(C6:C11)</f>
        <v>12400.699999999999</v>
      </c>
      <c r="D12" s="11">
        <f t="shared" si="0"/>
        <v>7274.4999999999991</v>
      </c>
      <c r="E12" s="19">
        <f t="shared" si="1"/>
        <v>141.90823612032304</v>
      </c>
      <c r="F12" s="20">
        <f>SUM(F6:F11)</f>
        <v>100.00000000000003</v>
      </c>
      <c r="G12" s="40"/>
      <c r="H12" s="40"/>
      <c r="I12" s="40"/>
      <c r="J12" s="40"/>
    </row>
    <row r="13" spans="1:10" ht="25.5" customHeight="1" x14ac:dyDescent="0.3">
      <c r="A13" s="7" t="s">
        <v>15</v>
      </c>
      <c r="B13" s="5"/>
      <c r="C13" s="5"/>
      <c r="D13" s="13"/>
      <c r="E13" s="15"/>
      <c r="F13" s="14"/>
      <c r="G13" s="40"/>
      <c r="H13" s="40"/>
      <c r="I13" s="40"/>
      <c r="J13" s="40"/>
    </row>
    <row r="14" spans="1:10" x14ac:dyDescent="0.25">
      <c r="A14" s="2" t="s">
        <v>16</v>
      </c>
      <c r="B14" s="41">
        <v>1316.9</v>
      </c>
      <c r="C14" s="41">
        <v>4185.6000000000004</v>
      </c>
      <c r="D14" s="10">
        <f t="shared" ref="D14:D22" si="2">(C14-B14)</f>
        <v>2868.7000000000003</v>
      </c>
      <c r="E14" s="18">
        <f t="shared" ref="E14:E22" si="3">(C14-B14)/B14*100</f>
        <v>217.83734528058321</v>
      </c>
      <c r="F14" s="18">
        <f>(C14/C22)*100</f>
        <v>34.025118887940501</v>
      </c>
      <c r="G14" s="40"/>
      <c r="H14" s="40"/>
      <c r="I14" s="40"/>
      <c r="J14" s="40"/>
    </row>
    <row r="15" spans="1:10" x14ac:dyDescent="0.25">
      <c r="A15" s="2" t="s">
        <v>17</v>
      </c>
      <c r="B15" s="41">
        <v>2594.9</v>
      </c>
      <c r="C15" s="41">
        <v>3694.1</v>
      </c>
      <c r="D15" s="10">
        <f t="shared" si="2"/>
        <v>1099.1999999999998</v>
      </c>
      <c r="E15" s="18">
        <f t="shared" si="3"/>
        <v>42.360013873366981</v>
      </c>
      <c r="F15" s="18">
        <f>(C15/C22)*100</f>
        <v>30.029671178311588</v>
      </c>
      <c r="G15" s="40"/>
      <c r="H15" s="40"/>
      <c r="I15" s="40"/>
      <c r="J15" s="40"/>
    </row>
    <row r="16" spans="1:10" x14ac:dyDescent="0.25">
      <c r="A16" s="2" t="s">
        <v>18</v>
      </c>
      <c r="B16" s="41">
        <v>482</v>
      </c>
      <c r="C16" s="41">
        <v>621</v>
      </c>
      <c r="D16" s="10">
        <f t="shared" si="2"/>
        <v>139</v>
      </c>
      <c r="E16" s="18">
        <f t="shared" si="3"/>
        <v>28.838174273858918</v>
      </c>
      <c r="F16" s="18">
        <f>(C16/C22)*100</f>
        <v>5.0481648579441529</v>
      </c>
      <c r="G16" s="40"/>
      <c r="H16" s="40"/>
      <c r="I16" s="40"/>
      <c r="J16" s="40"/>
    </row>
    <row r="17" spans="1:10" x14ac:dyDescent="0.25">
      <c r="A17" s="2" t="s">
        <v>19</v>
      </c>
      <c r="B17" s="41">
        <v>544.20000000000005</v>
      </c>
      <c r="C17" s="41">
        <v>669.5</v>
      </c>
      <c r="D17" s="10">
        <f t="shared" si="2"/>
        <v>125.29999999999995</v>
      </c>
      <c r="E17" s="18">
        <f t="shared" si="3"/>
        <v>23.02462330025725</v>
      </c>
      <c r="F17" s="18">
        <f>(C17/C22)*100</f>
        <v>5.442425720440597</v>
      </c>
      <c r="G17" s="40"/>
      <c r="H17" s="40"/>
      <c r="I17" s="40"/>
      <c r="J17" s="40"/>
    </row>
    <row r="18" spans="1:10" x14ac:dyDescent="0.25">
      <c r="A18" s="2" t="s">
        <v>20</v>
      </c>
      <c r="B18" s="41">
        <v>163.9</v>
      </c>
      <c r="C18" s="41">
        <v>224.8</v>
      </c>
      <c r="D18" s="10">
        <f t="shared" si="2"/>
        <v>60.900000000000006</v>
      </c>
      <c r="E18" s="18">
        <f t="shared" si="3"/>
        <v>37.156802928615015</v>
      </c>
      <c r="F18" s="18">
        <f>(C18/C22)*100</f>
        <v>1.8274194203958867</v>
      </c>
      <c r="G18" s="40"/>
      <c r="H18" s="40"/>
      <c r="I18" s="40"/>
      <c r="J18" s="40"/>
    </row>
    <row r="19" spans="1:10" x14ac:dyDescent="0.25">
      <c r="A19" s="2" t="s">
        <v>21</v>
      </c>
      <c r="B19" s="41">
        <v>88</v>
      </c>
      <c r="C19" s="41">
        <v>182.6</v>
      </c>
      <c r="D19" s="10">
        <f t="shared" si="2"/>
        <v>94.6</v>
      </c>
      <c r="E19" s="18">
        <f t="shared" si="3"/>
        <v>107.5</v>
      </c>
      <c r="F19" s="18">
        <f>(C19/C22)*100</f>
        <v>1.4843718245742388</v>
      </c>
      <c r="G19" s="40"/>
      <c r="H19" s="40"/>
      <c r="I19" s="40"/>
      <c r="J19" s="40"/>
    </row>
    <row r="20" spans="1:10" x14ac:dyDescent="0.25">
      <c r="A20" s="2" t="s">
        <v>26</v>
      </c>
      <c r="B20" s="41">
        <v>68.2</v>
      </c>
      <c r="C20" s="41">
        <v>160.9</v>
      </c>
      <c r="D20" s="10">
        <f t="shared" si="2"/>
        <v>92.7</v>
      </c>
      <c r="E20" s="18">
        <f t="shared" si="3"/>
        <v>135.92375366568913</v>
      </c>
      <c r="F20" s="18">
        <f>(C20/C22)*100</f>
        <v>1.3079705726943869</v>
      </c>
      <c r="G20" s="40"/>
      <c r="H20" s="40"/>
      <c r="I20" s="40"/>
      <c r="J20" s="40"/>
    </row>
    <row r="21" spans="1:10" x14ac:dyDescent="0.25">
      <c r="A21" s="2" t="s">
        <v>38</v>
      </c>
      <c r="B21" s="41">
        <v>1343.4</v>
      </c>
      <c r="C21" s="41">
        <v>2563</v>
      </c>
      <c r="D21" s="10">
        <f t="shared" si="2"/>
        <v>1219.5999999999999</v>
      </c>
      <c r="E21" s="18">
        <f t="shared" si="3"/>
        <v>90.784576447818949</v>
      </c>
      <c r="F21" s="18">
        <f>(C21/C22)*100</f>
        <v>20.834857537698653</v>
      </c>
      <c r="G21" s="40"/>
      <c r="H21" s="40"/>
      <c r="I21" s="40"/>
      <c r="J21" s="40"/>
    </row>
    <row r="22" spans="1:10" ht="13" x14ac:dyDescent="0.3">
      <c r="A22" s="7" t="s">
        <v>22</v>
      </c>
      <c r="B22" s="42">
        <f>SUM(B14:B21)</f>
        <v>6601.5</v>
      </c>
      <c r="C22" s="42">
        <f>SUM(C14:C21)</f>
        <v>12301.5</v>
      </c>
      <c r="D22" s="11">
        <f t="shared" si="2"/>
        <v>5700</v>
      </c>
      <c r="E22" s="19">
        <f t="shared" si="3"/>
        <v>86.344012724380832</v>
      </c>
      <c r="F22" s="20">
        <f>SUM(F14:F21)</f>
        <v>100</v>
      </c>
      <c r="G22" s="40"/>
      <c r="H22" s="40"/>
      <c r="I22" s="40"/>
      <c r="J22" s="40"/>
    </row>
    <row r="23" spans="1:10" ht="25.5" customHeight="1" x14ac:dyDescent="0.3">
      <c r="A23" s="7" t="s">
        <v>25</v>
      </c>
      <c r="B23" s="5"/>
      <c r="C23" s="5"/>
      <c r="D23" s="13"/>
      <c r="E23" s="15"/>
      <c r="F23" s="14"/>
      <c r="G23" s="40"/>
      <c r="H23" s="40"/>
      <c r="I23" s="40"/>
      <c r="J23" s="40"/>
    </row>
    <row r="24" spans="1:10" ht="13" x14ac:dyDescent="0.3">
      <c r="A24" s="1" t="s">
        <v>23</v>
      </c>
      <c r="B24" s="11">
        <f>(B12-B22)</f>
        <v>-1475.3000000000002</v>
      </c>
      <c r="C24" s="11">
        <f>(C12-C22)</f>
        <v>99.199999999998909</v>
      </c>
      <c r="D24" s="10">
        <f t="shared" ref="D24" si="4">(C24-B24)</f>
        <v>1574.4999999999991</v>
      </c>
      <c r="E24" s="18">
        <f t="shared" ref="E24" si="5">(C24-B24)/B24*100</f>
        <v>-106.72405612417806</v>
      </c>
      <c r="F24" s="17" t="s">
        <v>31</v>
      </c>
      <c r="G24" s="40"/>
      <c r="H24" s="40"/>
      <c r="I24" s="40"/>
      <c r="J24" s="40"/>
    </row>
    <row r="25" spans="1:10" ht="13" x14ac:dyDescent="0.3">
      <c r="A25" s="1" t="s">
        <v>39</v>
      </c>
      <c r="B25" s="11">
        <f>(B24/B12)*100</f>
        <v>-28.779602824704465</v>
      </c>
      <c r="C25" s="11">
        <f>(C24/C12)*100</f>
        <v>0.79995484125895233</v>
      </c>
      <c r="D25" s="11">
        <f t="shared" ref="D25:D31" si="6">(C25-B25)</f>
        <v>29.579557665963417</v>
      </c>
      <c r="E25" s="17" t="s">
        <v>31</v>
      </c>
      <c r="F25" s="17" t="s">
        <v>31</v>
      </c>
      <c r="G25" s="40"/>
      <c r="H25" s="40"/>
      <c r="I25" s="40"/>
      <c r="J25" s="40"/>
    </row>
    <row r="26" spans="1:10" x14ac:dyDescent="0.25">
      <c r="A26" s="21" t="s">
        <v>40</v>
      </c>
      <c r="B26" s="10">
        <v>675.8</v>
      </c>
      <c r="C26" s="10">
        <v>-359.9</v>
      </c>
      <c r="D26" s="10">
        <f t="shared" si="6"/>
        <v>-1035.6999999999998</v>
      </c>
      <c r="E26" s="18">
        <f t="shared" ref="E26:E30" si="7">(C26-B26)/B26*100</f>
        <v>-153.25540100621484</v>
      </c>
      <c r="F26" s="16" t="s">
        <v>31</v>
      </c>
      <c r="G26" s="40"/>
      <c r="H26" s="40"/>
      <c r="I26" s="40"/>
      <c r="J26" s="40"/>
    </row>
    <row r="27" spans="1:10" ht="13" x14ac:dyDescent="0.3">
      <c r="A27" s="22" t="s">
        <v>24</v>
      </c>
      <c r="B27" s="11">
        <f>SUM(B24,B26)</f>
        <v>-799.50000000000023</v>
      </c>
      <c r="C27" s="11">
        <f>SUM(C24,C26)</f>
        <v>-260.70000000000107</v>
      </c>
      <c r="D27" s="10">
        <f t="shared" si="6"/>
        <v>538.79999999999916</v>
      </c>
      <c r="E27" s="18">
        <f t="shared" si="7"/>
        <v>-67.392120075046776</v>
      </c>
      <c r="F27" s="17" t="s">
        <v>31</v>
      </c>
      <c r="G27" s="40"/>
      <c r="H27" s="40"/>
      <c r="I27" s="40"/>
      <c r="J27" s="40"/>
    </row>
    <row r="28" spans="1:10" x14ac:dyDescent="0.25">
      <c r="A28" s="21" t="s">
        <v>33</v>
      </c>
      <c r="B28" s="10">
        <v>25.9</v>
      </c>
      <c r="C28" s="10">
        <v>-85.8</v>
      </c>
      <c r="D28" s="10">
        <f t="shared" si="6"/>
        <v>-111.69999999999999</v>
      </c>
      <c r="E28" s="18">
        <f t="shared" si="7"/>
        <v>-431.27413127413126</v>
      </c>
      <c r="F28" s="16" t="s">
        <v>31</v>
      </c>
      <c r="G28" s="40"/>
      <c r="H28" s="40"/>
      <c r="I28" s="40"/>
      <c r="J28" s="40"/>
    </row>
    <row r="29" spans="1:10" x14ac:dyDescent="0.25">
      <c r="A29" s="21" t="s">
        <v>34</v>
      </c>
      <c r="B29" s="10">
        <v>0</v>
      </c>
      <c r="C29" s="10">
        <v>0</v>
      </c>
      <c r="D29" s="10">
        <f t="shared" si="6"/>
        <v>0</v>
      </c>
      <c r="E29" s="18">
        <v>0</v>
      </c>
      <c r="F29" s="16" t="s">
        <v>31</v>
      </c>
      <c r="G29" s="40"/>
      <c r="H29" s="40"/>
      <c r="I29" s="40"/>
      <c r="J29" s="40"/>
    </row>
    <row r="30" spans="1:10" ht="13" x14ac:dyDescent="0.3">
      <c r="A30" s="1" t="s">
        <v>0</v>
      </c>
      <c r="B30" s="11">
        <f>SUM(B27:B29)</f>
        <v>-773.60000000000025</v>
      </c>
      <c r="C30" s="11">
        <f>SUM(C27:C29)</f>
        <v>-346.50000000000108</v>
      </c>
      <c r="D30" s="10">
        <f t="shared" si="6"/>
        <v>427.09999999999917</v>
      </c>
      <c r="E30" s="18">
        <f t="shared" si="7"/>
        <v>-55.209410548086744</v>
      </c>
      <c r="F30" s="17" t="s">
        <v>31</v>
      </c>
      <c r="G30" s="40"/>
      <c r="H30" s="40"/>
      <c r="I30" s="40"/>
      <c r="J30" s="40"/>
    </row>
    <row r="31" spans="1:10" ht="13" x14ac:dyDescent="0.3">
      <c r="A31" s="7" t="s">
        <v>41</v>
      </c>
      <c r="B31" s="12">
        <f>(B30/B12)*100</f>
        <v>-15.09110062034256</v>
      </c>
      <c r="C31" s="12">
        <f>(C30/C12)*100</f>
        <v>-2.7941971017765215</v>
      </c>
      <c r="D31" s="11">
        <f t="shared" si="6"/>
        <v>12.296903518566038</v>
      </c>
      <c r="E31" s="17" t="s">
        <v>31</v>
      </c>
      <c r="F31" s="17" t="s">
        <v>31</v>
      </c>
      <c r="G31" s="40"/>
      <c r="H31" s="40"/>
      <c r="I31" s="40"/>
      <c r="J31" s="40"/>
    </row>
    <row r="32" spans="1:10" ht="25.5" customHeight="1" x14ac:dyDescent="0.25">
      <c r="A32" s="58" t="s">
        <v>4</v>
      </c>
      <c r="B32" s="58"/>
      <c r="C32" s="58"/>
      <c r="D32" s="58"/>
      <c r="E32" s="58"/>
      <c r="F32" s="58"/>
    </row>
    <row r="33" spans="1:6" ht="63.75" customHeight="1" x14ac:dyDescent="0.25">
      <c r="A33" s="54" t="s">
        <v>28</v>
      </c>
      <c r="B33" s="54"/>
      <c r="C33" s="54"/>
      <c r="D33" s="54"/>
      <c r="E33" s="54"/>
      <c r="F33" s="54"/>
    </row>
    <row r="34" spans="1:6" ht="51" customHeight="1" x14ac:dyDescent="0.25">
      <c r="A34" s="54" t="s">
        <v>30</v>
      </c>
      <c r="B34" s="54"/>
      <c r="C34" s="54"/>
      <c r="D34" s="54"/>
      <c r="E34" s="54"/>
      <c r="F34" s="54"/>
    </row>
    <row r="35" spans="1:6" ht="89.25" customHeight="1" x14ac:dyDescent="0.25">
      <c r="A35" s="52" t="s">
        <v>48</v>
      </c>
      <c r="B35" s="52"/>
      <c r="C35" s="52"/>
      <c r="D35" s="52"/>
      <c r="E35" s="52"/>
      <c r="F35" s="52"/>
    </row>
    <row r="36" spans="1:6" ht="51" customHeight="1" x14ac:dyDescent="0.25">
      <c r="A36" s="52" t="s">
        <v>42</v>
      </c>
      <c r="B36" s="52"/>
      <c r="C36" s="52"/>
      <c r="D36" s="52"/>
      <c r="E36" s="52"/>
      <c r="F36" s="52"/>
    </row>
    <row r="37" spans="1:6" ht="25.5" customHeight="1" x14ac:dyDescent="0.25">
      <c r="A37" s="52" t="s">
        <v>43</v>
      </c>
      <c r="B37" s="52"/>
      <c r="C37" s="52"/>
      <c r="D37" s="52"/>
      <c r="E37" s="52"/>
      <c r="F37" s="52"/>
    </row>
    <row r="38" spans="1:6" ht="51" customHeight="1" x14ac:dyDescent="0.25">
      <c r="A38" s="52" t="s">
        <v>44</v>
      </c>
      <c r="B38" s="53"/>
      <c r="C38" s="53"/>
      <c r="D38" s="53"/>
      <c r="E38" s="53"/>
      <c r="F38" s="53"/>
    </row>
    <row r="39" spans="1:6" ht="38.25" customHeight="1" x14ac:dyDescent="0.25">
      <c r="A39" s="52" t="s">
        <v>45</v>
      </c>
      <c r="B39" s="52"/>
      <c r="C39" s="52"/>
      <c r="D39" s="52"/>
      <c r="E39" s="52"/>
      <c r="F39" s="52"/>
    </row>
    <row r="40" spans="1:6" x14ac:dyDescent="0.25">
      <c r="A40" s="24"/>
      <c r="B40" s="24"/>
      <c r="C40" s="24"/>
      <c r="D40" s="24"/>
      <c r="E40" s="24"/>
      <c r="F40" s="24"/>
    </row>
    <row r="41" spans="1:6" x14ac:dyDescent="0.25">
      <c r="A41" s="24"/>
      <c r="B41" s="24"/>
      <c r="C41" s="24"/>
      <c r="D41" s="24"/>
      <c r="E41" s="24"/>
      <c r="F41" s="24"/>
    </row>
    <row r="42" spans="1:6" x14ac:dyDescent="0.25">
      <c r="A42" s="24"/>
      <c r="B42" s="24"/>
      <c r="C42" s="24"/>
      <c r="D42" s="24"/>
      <c r="E42" s="24"/>
      <c r="F42" s="24"/>
    </row>
    <row r="43" spans="1:6" x14ac:dyDescent="0.25">
      <c r="A43" s="24"/>
      <c r="B43" s="24"/>
      <c r="C43" s="24"/>
      <c r="D43" s="24"/>
      <c r="E43" s="24"/>
      <c r="F43" s="24"/>
    </row>
    <row r="44" spans="1:6" x14ac:dyDescent="0.25">
      <c r="A44" s="24"/>
      <c r="B44" s="24"/>
      <c r="C44" s="24"/>
      <c r="D44" s="24"/>
      <c r="E44" s="24"/>
      <c r="F44" s="24"/>
    </row>
    <row r="45" spans="1:6" x14ac:dyDescent="0.25">
      <c r="A45" s="24"/>
      <c r="B45" s="24"/>
      <c r="C45" s="24"/>
      <c r="D45" s="24"/>
      <c r="E45" s="24"/>
      <c r="F45" s="24"/>
    </row>
    <row r="46" spans="1:6" x14ac:dyDescent="0.25">
      <c r="A46" s="24"/>
      <c r="B46" s="24"/>
      <c r="C46" s="24"/>
      <c r="D46" s="24"/>
      <c r="E46" s="24"/>
      <c r="F46" s="24"/>
    </row>
  </sheetData>
  <mergeCells count="11">
    <mergeCell ref="A34:F34"/>
    <mergeCell ref="A1:F1"/>
    <mergeCell ref="A2:F2"/>
    <mergeCell ref="A3:F3"/>
    <mergeCell ref="A32:F32"/>
    <mergeCell ref="A33:F33"/>
    <mergeCell ref="A35:F35"/>
    <mergeCell ref="A36:F36"/>
    <mergeCell ref="A37:F37"/>
    <mergeCell ref="A38:F38"/>
    <mergeCell ref="A39:F39"/>
  </mergeCells>
  <pageMargins left="0.45" right="0.45" top="0.5" bottom="0.5" header="0.3" footer="0.3"/>
  <pageSetup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Table 1</vt:lpstr>
      <vt:lpstr>Table 2</vt:lpstr>
      <vt:lpstr>Table 3</vt:lpstr>
      <vt:lpstr>Table 4</vt:lpstr>
      <vt:lpstr>Table 5</vt:lpstr>
      <vt:lpstr>Table 6</vt:lpstr>
      <vt:lpstr>'Table 1'!Print_Area</vt:lpstr>
      <vt:lpstr>'Table 2'!Print_Area</vt:lpstr>
      <vt:lpstr>'Table 3'!Print_Area</vt:lpstr>
      <vt:lpstr>'Table 4'!Print_Area</vt:lpstr>
      <vt:lpstr>'Table 5'!Print_Area</vt:lpstr>
      <vt:lpstr>'Table 6'!Print_Area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Parker, Kiara CTR (OST)</cp:lastModifiedBy>
  <cp:lastPrinted>2022-09-08T13:10:51Z</cp:lastPrinted>
  <dcterms:created xsi:type="dcterms:W3CDTF">2012-05-10T15:47:12Z</dcterms:created>
  <dcterms:modified xsi:type="dcterms:W3CDTF">2022-09-13T18:04:19Z</dcterms:modified>
</cp:coreProperties>
</file>