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6368B730-FD35-498B-88A7-60D8FA23F62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3" l="1"/>
  <c r="E53" i="3"/>
  <c r="F53" i="3"/>
  <c r="G53" i="3"/>
  <c r="H53" i="3"/>
  <c r="I53" i="3"/>
  <c r="J53" i="3"/>
  <c r="K53" i="3"/>
  <c r="L53" i="3"/>
  <c r="M53" i="3"/>
  <c r="D55" i="3"/>
  <c r="E55" i="3"/>
  <c r="F55" i="3"/>
  <c r="G55" i="3"/>
  <c r="H55" i="3"/>
  <c r="I55" i="3"/>
  <c r="J55" i="3"/>
  <c r="K55" i="3"/>
  <c r="L55" i="3"/>
  <c r="M55" i="3"/>
  <c r="C55" i="3"/>
  <c r="D54" i="3"/>
  <c r="E54" i="3"/>
  <c r="F54" i="3"/>
  <c r="G54" i="3"/>
  <c r="H54" i="3"/>
  <c r="I54" i="3"/>
  <c r="J54" i="3"/>
  <c r="K54" i="3"/>
  <c r="L54" i="3"/>
  <c r="M54" i="3"/>
  <c r="C54" i="3"/>
  <c r="C53" i="3"/>
  <c r="D51" i="3"/>
  <c r="E51" i="3"/>
  <c r="F51" i="3"/>
  <c r="G51" i="3"/>
  <c r="H51" i="3"/>
  <c r="I51" i="3"/>
  <c r="J51" i="3"/>
  <c r="K51" i="3"/>
  <c r="L51" i="3"/>
  <c r="M51" i="3"/>
  <c r="C51" i="3"/>
  <c r="D72" i="1"/>
  <c r="E72" i="1"/>
  <c r="F72" i="1"/>
  <c r="G72" i="1"/>
  <c r="H72" i="1"/>
  <c r="I72" i="1"/>
  <c r="J72" i="1"/>
  <c r="K72" i="1"/>
  <c r="L72" i="1"/>
  <c r="M72" i="1"/>
  <c r="C72" i="1"/>
  <c r="D71" i="1"/>
  <c r="E71" i="1"/>
  <c r="F71" i="1"/>
  <c r="G71" i="1"/>
  <c r="H71" i="1"/>
  <c r="I71" i="1"/>
  <c r="J71" i="1"/>
  <c r="K71" i="1"/>
  <c r="L71" i="1"/>
  <c r="M71" i="1"/>
  <c r="C71" i="1"/>
  <c r="D72" i="2"/>
  <c r="E72" i="2"/>
  <c r="F72" i="2"/>
  <c r="G72" i="2"/>
  <c r="H72" i="2"/>
  <c r="I72" i="2"/>
  <c r="J72" i="2"/>
  <c r="K72" i="2"/>
  <c r="L72" i="2"/>
  <c r="M72" i="2"/>
  <c r="C72" i="2"/>
  <c r="D71" i="2"/>
  <c r="E71" i="2"/>
  <c r="F71" i="2"/>
  <c r="G71" i="2"/>
  <c r="H71" i="2"/>
  <c r="I71" i="2"/>
  <c r="J71" i="2"/>
  <c r="K71" i="2"/>
  <c r="L71" i="2"/>
  <c r="M71" i="2"/>
  <c r="C71" i="2"/>
  <c r="D69" i="2"/>
  <c r="E69" i="2"/>
  <c r="F69" i="2"/>
  <c r="G69" i="2"/>
  <c r="H69" i="2"/>
  <c r="I69" i="2"/>
  <c r="J69" i="2"/>
  <c r="K69" i="2"/>
  <c r="L69" i="2"/>
  <c r="M69" i="2"/>
  <c r="D68" i="2"/>
  <c r="E68" i="2"/>
  <c r="F68" i="2"/>
  <c r="G68" i="2"/>
  <c r="H68" i="2"/>
  <c r="I68" i="2"/>
  <c r="J68" i="2"/>
  <c r="K68" i="2"/>
  <c r="L68" i="2"/>
  <c r="M68" i="2"/>
  <c r="C69" i="2"/>
  <c r="C68" i="2"/>
  <c r="D69" i="1"/>
  <c r="E69" i="1"/>
  <c r="F69" i="1"/>
  <c r="G69" i="1"/>
  <c r="H69" i="1"/>
  <c r="I69" i="1"/>
  <c r="J69" i="1"/>
  <c r="K69" i="1"/>
  <c r="L69" i="1"/>
  <c r="M69" i="1"/>
  <c r="C69" i="1"/>
  <c r="D68" i="1"/>
  <c r="E68" i="1"/>
  <c r="F68" i="1"/>
  <c r="G68" i="1"/>
  <c r="H68" i="1"/>
  <c r="I68" i="1"/>
  <c r="J68" i="1"/>
  <c r="K68" i="1"/>
  <c r="L68" i="1"/>
  <c r="M68" i="1"/>
  <c r="C68" i="1"/>
  <c r="D66" i="2"/>
  <c r="E66" i="2"/>
  <c r="F66" i="2"/>
  <c r="G66" i="2"/>
  <c r="H66" i="2"/>
  <c r="I66" i="2"/>
  <c r="J66" i="2"/>
  <c r="K66" i="2"/>
  <c r="L66" i="2"/>
  <c r="M66" i="2"/>
  <c r="D65" i="2"/>
  <c r="E65" i="2"/>
  <c r="F65" i="2"/>
  <c r="G65" i="2"/>
  <c r="H65" i="2"/>
  <c r="I65" i="2"/>
  <c r="J65" i="2"/>
  <c r="K65" i="2"/>
  <c r="L65" i="2"/>
  <c r="M65" i="2"/>
  <c r="C65" i="2"/>
  <c r="C66" i="2"/>
  <c r="F66" i="1"/>
  <c r="G66" i="1"/>
  <c r="H66" i="1"/>
  <c r="I66" i="1"/>
  <c r="J66" i="1"/>
  <c r="K66" i="1"/>
  <c r="L66" i="1"/>
  <c r="M66" i="1"/>
  <c r="F65" i="1"/>
  <c r="G65" i="1"/>
  <c r="H65" i="1"/>
  <c r="I65" i="1"/>
  <c r="J65" i="1"/>
  <c r="K65" i="1"/>
  <c r="L65" i="1"/>
  <c r="M65" i="1"/>
  <c r="E66" i="1"/>
  <c r="E65" i="1"/>
  <c r="D66" i="1"/>
  <c r="D65" i="1"/>
  <c r="C66" i="1"/>
  <c r="C65" i="1"/>
  <c r="D63" i="2"/>
  <c r="E63" i="2"/>
  <c r="F63" i="2"/>
  <c r="G63" i="2"/>
  <c r="H63" i="2"/>
  <c r="I63" i="2"/>
  <c r="J63" i="2"/>
  <c r="K63" i="2"/>
  <c r="L63" i="2"/>
  <c r="M63" i="2"/>
  <c r="D62" i="2"/>
  <c r="E62" i="2"/>
  <c r="F62" i="2"/>
  <c r="G62" i="2"/>
  <c r="H62" i="2"/>
  <c r="I62" i="2"/>
  <c r="J62" i="2"/>
  <c r="K62" i="2"/>
  <c r="L62" i="2"/>
  <c r="M62" i="2"/>
  <c r="C63" i="2"/>
  <c r="C62" i="2"/>
  <c r="D63" i="1"/>
  <c r="E63" i="1"/>
  <c r="F63" i="1"/>
  <c r="G63" i="1"/>
  <c r="H63" i="1"/>
  <c r="I63" i="1"/>
  <c r="J63" i="1"/>
  <c r="K63" i="1"/>
  <c r="L63" i="1"/>
  <c r="M63" i="1"/>
  <c r="D62" i="1"/>
  <c r="E62" i="1"/>
  <c r="F62" i="1"/>
  <c r="G62" i="1"/>
  <c r="H62" i="1"/>
  <c r="I62" i="1"/>
  <c r="J62" i="1"/>
  <c r="K62" i="1"/>
  <c r="L62" i="1"/>
  <c r="M62" i="1"/>
  <c r="C63" i="1"/>
  <c r="C62" i="1"/>
  <c r="D60" i="2" l="1"/>
  <c r="E60" i="2"/>
  <c r="F60" i="2"/>
  <c r="G60" i="2"/>
  <c r="H60" i="2"/>
  <c r="I60" i="2"/>
  <c r="J60" i="2"/>
  <c r="K60" i="2"/>
  <c r="L60" i="2"/>
  <c r="M60" i="2"/>
  <c r="C60" i="2"/>
  <c r="D59" i="2"/>
  <c r="E59" i="2"/>
  <c r="F59" i="2"/>
  <c r="G59" i="2"/>
  <c r="H59" i="2"/>
  <c r="I59" i="2"/>
  <c r="J59" i="2"/>
  <c r="K59" i="2"/>
  <c r="L59" i="2"/>
  <c r="M59" i="2"/>
  <c r="C59" i="2"/>
  <c r="D60" i="1"/>
  <c r="E60" i="1"/>
  <c r="F60" i="1"/>
  <c r="G60" i="1"/>
  <c r="H60" i="1"/>
  <c r="I60" i="1"/>
  <c r="J60" i="1"/>
  <c r="K60" i="1"/>
  <c r="L60" i="1"/>
  <c r="M60" i="1"/>
  <c r="C60" i="1"/>
  <c r="D59" i="1"/>
  <c r="E59" i="1"/>
  <c r="F59" i="1"/>
  <c r="G59" i="1"/>
  <c r="H59" i="1"/>
  <c r="I59" i="1"/>
  <c r="J59" i="1"/>
  <c r="K59" i="1"/>
  <c r="L59" i="1"/>
  <c r="M59" i="1"/>
  <c r="C59" i="1"/>
  <c r="D57" i="2"/>
  <c r="E57" i="2"/>
  <c r="F57" i="2"/>
  <c r="G57" i="2"/>
  <c r="H57" i="2"/>
  <c r="I57" i="2"/>
  <c r="J57" i="2"/>
  <c r="K57" i="2"/>
  <c r="L57" i="2"/>
  <c r="M57" i="2"/>
  <c r="D56" i="2"/>
  <c r="E56" i="2"/>
  <c r="F56" i="2"/>
  <c r="G56" i="2"/>
  <c r="H56" i="2"/>
  <c r="I56" i="2"/>
  <c r="J56" i="2"/>
  <c r="K56" i="2"/>
  <c r="L56" i="2"/>
  <c r="M56" i="2"/>
  <c r="C57" i="2"/>
  <c r="C56" i="2"/>
  <c r="D54" i="2"/>
  <c r="E54" i="2"/>
  <c r="F54" i="2"/>
  <c r="G54" i="2"/>
  <c r="H54" i="2"/>
  <c r="I54" i="2"/>
  <c r="J54" i="2"/>
  <c r="K54" i="2"/>
  <c r="L54" i="2"/>
  <c r="M54" i="2"/>
  <c r="M53" i="2"/>
  <c r="L53" i="2"/>
  <c r="K53" i="2"/>
  <c r="J53" i="2"/>
  <c r="I53" i="2"/>
  <c r="H53" i="2"/>
  <c r="G53" i="2"/>
  <c r="F53" i="2"/>
  <c r="E53" i="2"/>
  <c r="D53" i="2"/>
  <c r="M50" i="2"/>
  <c r="L50" i="2"/>
  <c r="K50" i="2"/>
  <c r="J50" i="2"/>
  <c r="I50" i="2"/>
  <c r="H50" i="2"/>
  <c r="G50" i="2"/>
  <c r="F50" i="2"/>
  <c r="E50" i="2"/>
  <c r="D50" i="2"/>
  <c r="M57" i="1"/>
  <c r="L57" i="1"/>
  <c r="K57" i="1"/>
  <c r="J57" i="1"/>
  <c r="I57" i="1"/>
  <c r="H57" i="1"/>
  <c r="G57" i="1"/>
  <c r="F57" i="1"/>
  <c r="E57" i="1"/>
  <c r="D57" i="1"/>
  <c r="M56" i="1"/>
  <c r="L56" i="1"/>
  <c r="K56" i="1"/>
  <c r="J56" i="1"/>
  <c r="I56" i="1"/>
  <c r="H56" i="1"/>
  <c r="G56" i="1"/>
  <c r="F56" i="1"/>
  <c r="E56" i="1"/>
  <c r="D56" i="1"/>
  <c r="M51" i="1"/>
  <c r="L51" i="1"/>
  <c r="K51" i="1"/>
  <c r="J51" i="1"/>
  <c r="I51" i="1"/>
  <c r="I50" i="1"/>
  <c r="H51" i="1"/>
  <c r="G51" i="1"/>
  <c r="F51" i="1"/>
  <c r="E51" i="1"/>
  <c r="D51" i="1"/>
  <c r="C41" i="1"/>
  <c r="C50" i="1" s="1"/>
  <c r="M50" i="1"/>
  <c r="L50" i="1"/>
  <c r="K50" i="1"/>
  <c r="J50" i="1"/>
  <c r="H50" i="1"/>
  <c r="G50" i="1"/>
  <c r="F50" i="1"/>
  <c r="E50" i="1"/>
  <c r="D50" i="1"/>
  <c r="C43" i="1"/>
  <c r="C56" i="1" s="1"/>
  <c r="M52" i="1"/>
  <c r="M54" i="1" s="1"/>
  <c r="L52" i="1"/>
  <c r="L54" i="1" s="1"/>
  <c r="K52" i="1"/>
  <c r="K54" i="1" s="1"/>
  <c r="J52" i="1"/>
  <c r="J54" i="1" s="1"/>
  <c r="I52" i="1"/>
  <c r="I54" i="1" s="1"/>
  <c r="H52" i="1"/>
  <c r="H53" i="1" s="1"/>
  <c r="G52" i="1"/>
  <c r="G53" i="1" s="1"/>
  <c r="F52" i="1"/>
  <c r="F54" i="1" s="1"/>
  <c r="E52" i="1"/>
  <c r="E54" i="1" s="1"/>
  <c r="D52" i="1"/>
  <c r="D54" i="1" s="1"/>
  <c r="M43" i="3"/>
  <c r="L43" i="3"/>
  <c r="K43" i="3"/>
  <c r="J43" i="3"/>
  <c r="I43" i="3"/>
  <c r="H43" i="3"/>
  <c r="G43" i="3"/>
  <c r="F43" i="3"/>
  <c r="E43" i="3"/>
  <c r="D43" i="3"/>
  <c r="C42" i="1"/>
  <c r="C42" i="2"/>
  <c r="C52" i="1" s="1"/>
  <c r="C53" i="2" l="1"/>
  <c r="C57" i="1"/>
  <c r="C54" i="2"/>
  <c r="C43" i="3"/>
  <c r="I53" i="1"/>
  <c r="J53" i="1"/>
  <c r="C51" i="1"/>
  <c r="G54" i="1"/>
  <c r="H54" i="1"/>
  <c r="C54" i="1"/>
  <c r="C53" i="1"/>
  <c r="K53" i="1"/>
  <c r="D53" i="1"/>
  <c r="L53" i="1"/>
  <c r="E53" i="1"/>
  <c r="M53" i="1"/>
  <c r="F53" i="1"/>
  <c r="M51" i="2"/>
  <c r="L51" i="2"/>
  <c r="I51" i="2"/>
  <c r="G51" i="2"/>
  <c r="M42" i="3"/>
  <c r="L42" i="3"/>
  <c r="K42" i="3"/>
  <c r="J42" i="3"/>
  <c r="I42" i="3"/>
  <c r="H42" i="3"/>
  <c r="G42" i="3"/>
  <c r="F42" i="3"/>
  <c r="E42" i="3"/>
  <c r="D42" i="3"/>
  <c r="C41" i="2"/>
  <c r="C50" i="2" s="1"/>
  <c r="H51" i="2" l="1"/>
  <c r="D51" i="2"/>
  <c r="J51" i="2"/>
  <c r="E51" i="2"/>
  <c r="K51" i="2"/>
  <c r="C42" i="3"/>
  <c r="F51" i="2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C51" i="2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M52" i="3" s="1"/>
  <c r="L37" i="3"/>
  <c r="L52" i="3" s="1"/>
  <c r="K37" i="3"/>
  <c r="K52" i="3" s="1"/>
  <c r="J37" i="3"/>
  <c r="J52" i="3" s="1"/>
  <c r="I37" i="3"/>
  <c r="I52" i="3" s="1"/>
  <c r="H37" i="3"/>
  <c r="H52" i="3" s="1"/>
  <c r="G37" i="3"/>
  <c r="G52" i="3" s="1"/>
  <c r="F37" i="3"/>
  <c r="F52" i="3" s="1"/>
  <c r="E37" i="3"/>
  <c r="E52" i="3" s="1"/>
  <c r="D37" i="3"/>
  <c r="D52" i="3" s="1"/>
  <c r="C36" i="2"/>
  <c r="C36" i="1"/>
  <c r="C37" i="3" l="1"/>
  <c r="C52" i="3" s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<sst xmlns="http://schemas.openxmlformats.org/spreadsheetml/2006/main" count="249" uniqueCount="58">
  <si>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</si>
  <si>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</si>
  <si>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</si>
  <si>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</si>
  <si>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</si>
  <si>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</si>
  <si>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</si>
  <si>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</si>
  <si>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</si>
  <si>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</si>
  <si>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</si>
  <si>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</si>
  <si>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</si>
  <si>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</si>
  <si>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</si>
  <si>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</si>
  <si>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</si>
  <si>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</si>
  <si>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</si>
  <si>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</si>
  <si>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</si>
  <si>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</si>
  <si>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</si>
  <si>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</si>
  <si>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</si>
  <si>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</si>
  <si>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</si>
  <si>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</si>
  <si>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</si>
  <si>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</si>
  <si>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</si>
  <si>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</si>
  <si>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</si>
  <si>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</si>
  <si>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</si>
  <si>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</si>
  <si>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</si>
  <si>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</si>
  <si>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</si>
  <si>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</si>
  <si>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</si>
  <si>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</si>
  <si>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</si>
  <si>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</si>
  <si>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</si>
  <si>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</si>
  <si>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</si>
  <si>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</si>
  <si>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</si>
  <si>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</si>
  <si>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</si>
  <si>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Percent operated compared to June 2019 (same month, pre-pandemic)</t>
  </si>
  <si>
    <t>July 2022</t>
  </si>
  <si>
    <t>Percent Chg from July 2020</t>
  </si>
  <si>
    <t>Canceled Marketing Network Domestic Flights January 2019 thru August 2022</t>
  </si>
  <si>
    <t>August 2022</t>
  </si>
  <si>
    <t>Scheduled Marketing Network Domestic Flights January 2019 thru August 2022</t>
  </si>
  <si>
    <t>Operated Marketing Network Domestic Flights January 2019 thru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</si>
</sst>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10" fontId="0" fillId="0" borderId="0" xfId="0" applyNumberFormat="1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opLeftCell="A49" workbookViewId="0">
      <selection activeCell="C58" sqref="C58:M60"/>
    </sheetView>
  </sheetViews>
  <sheetFormatPr defaultColWidth="9.1796875" defaultRowHeight="14.5" x14ac:dyDescent="0.35"/>
  <cols>
    <col min="1" max="1" width="11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89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35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x14ac:dyDescent="0.35">
      <c r="A3" s="90" t="s">
        <v>28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x14ac:dyDescent="0.35">
      <c r="A4" s="90" t="s">
        <v>40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45" customHeight="1" x14ac:dyDescent="0.35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5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5"/>
      <c r="Q18" s="55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5"/>
      <c r="Q19" s="55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5"/>
      <c r="Q20" s="55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5"/>
      <c r="Q21" s="55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5"/>
      <c r="Q22" s="55"/>
    </row>
    <row r="23" spans="1:17" s="9" customFormat="1" x14ac:dyDescent="0.35">
      <c r="A23" s="11"/>
      <c r="B23" s="11" t="s">
        <v>29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5"/>
      <c r="Q23" s="55"/>
    </row>
    <row r="24" spans="1:17" s="14" customFormat="1" x14ac:dyDescent="0.35">
      <c r="A24" s="11"/>
      <c r="B24" s="11" t="s">
        <v>33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34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35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6" customFormat="1" x14ac:dyDescent="0.35">
      <c r="A28" s="11"/>
      <c r="B28" s="11" t="s">
        <v>36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37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7"/>
      <c r="Q29" s="13"/>
    </row>
    <row r="30" spans="1:17" s="29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7"/>
      <c r="Q30" s="13"/>
    </row>
    <row r="31" spans="1:17" s="31" customFormat="1" x14ac:dyDescent="0.35">
      <c r="A31" s="11"/>
      <c r="B31" s="11" t="s">
        <v>38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7"/>
      <c r="Q31" s="13"/>
    </row>
    <row r="32" spans="1:17" s="32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7"/>
      <c r="Q32" s="13"/>
    </row>
    <row r="33" spans="1:17" s="35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7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0"/>
      <c r="Q34" s="41"/>
    </row>
    <row r="35" spans="1:17" s="11" customFormat="1" x14ac:dyDescent="0.35">
      <c r="B35" s="17" t="s">
        <v>29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0"/>
      <c r="Q35" s="41"/>
    </row>
    <row r="36" spans="1:17" s="42" customFormat="1" x14ac:dyDescent="0.35">
      <c r="B36" s="17" t="s">
        <v>33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7"/>
      <c r="Q36" s="13"/>
    </row>
    <row r="37" spans="1:17" s="43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8"/>
      <c r="Q37" s="13"/>
    </row>
    <row r="38" spans="1:17" s="45" customFormat="1" x14ac:dyDescent="0.35">
      <c r="A38" s="11"/>
      <c r="B38" s="17" t="s">
        <v>34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7"/>
      <c r="Q38" s="13"/>
    </row>
    <row r="39" spans="1:17" s="50" customFormat="1" x14ac:dyDescent="0.35">
      <c r="A39" s="11"/>
      <c r="B39" s="17" t="s">
        <v>35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7"/>
      <c r="Q39" s="13"/>
    </row>
    <row r="40" spans="1:17" s="51" customFormat="1" x14ac:dyDescent="0.35">
      <c r="A40" s="11"/>
      <c r="B40" s="17" t="s">
        <v>36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3"/>
      <c r="O40" s="1"/>
      <c r="P40" s="27"/>
      <c r="Q40" s="13"/>
    </row>
    <row r="41" spans="1:17" s="55" customFormat="1" x14ac:dyDescent="0.35">
      <c r="A41" s="11"/>
      <c r="B41" s="17" t="s">
        <v>37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3"/>
      <c r="O41" s="64"/>
      <c r="P41" s="27"/>
      <c r="Q41" s="13"/>
    </row>
    <row r="42" spans="1:17" s="59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3"/>
      <c r="O42" s="64"/>
      <c r="P42" s="27"/>
      <c r="Q42" s="13"/>
    </row>
    <row r="43" spans="1:17" s="65" customFormat="1" x14ac:dyDescent="0.35">
      <c r="A43" s="11"/>
      <c r="B43" s="17" t="s">
        <v>38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3"/>
      <c r="O43" s="64"/>
      <c r="P43" s="27"/>
      <c r="Q43" s="13"/>
    </row>
    <row r="44" spans="1:17" s="67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3"/>
      <c r="O44" s="64"/>
      <c r="P44" s="27"/>
      <c r="Q44" s="13"/>
    </row>
    <row r="45" spans="1:17" s="68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3"/>
      <c r="O45" s="64"/>
      <c r="P45" s="27"/>
      <c r="Q45" s="13"/>
    </row>
    <row r="46" spans="1:17" s="75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3"/>
      <c r="O46" s="64"/>
      <c r="P46" s="27"/>
      <c r="Q46" s="13"/>
    </row>
    <row r="47" spans="1:17" s="78" customFormat="1" x14ac:dyDescent="0.35">
      <c r="A47" s="11"/>
      <c r="B47" s="17" t="s">
        <v>29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3"/>
      <c r="O47" s="64"/>
      <c r="P47" s="27"/>
      <c r="Q47" s="13"/>
    </row>
    <row r="48" spans="1:17" s="82" customFormat="1" x14ac:dyDescent="0.35">
      <c r="A48" s="11"/>
      <c r="B48" s="17" t="s">
        <v>33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3"/>
      <c r="O48" s="64"/>
      <c r="P48" s="27"/>
      <c r="Q48" s="13"/>
    </row>
    <row r="49" spans="1:17" s="86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3"/>
      <c r="O49" s="64"/>
      <c r="P49" s="27"/>
      <c r="Q49" s="13"/>
    </row>
    <row r="50" spans="1:17" x14ac:dyDescent="0.35">
      <c r="A50" s="99" t="s">
        <v>55</v>
      </c>
      <c r="B50" s="102" t="s">
        <v>27</v>
      </c>
      <c r="C50" s="103">
        <v>613649</v>
      </c>
      <c r="D50" s="103">
        <v>34943</v>
      </c>
      <c r="E50" s="103">
        <v>9282</v>
      </c>
      <c r="F50" s="103">
        <v>152743</v>
      </c>
      <c r="G50" s="103">
        <v>126982</v>
      </c>
      <c r="H50" s="103">
        <v>13337</v>
      </c>
      <c r="I50" s="103">
        <v>6514</v>
      </c>
      <c r="J50" s="103">
        <v>23100</v>
      </c>
      <c r="K50" s="103">
        <v>118889</v>
      </c>
      <c r="L50" s="103">
        <v>19581</v>
      </c>
      <c r="M50" s="103">
        <v>108278</v>
      </c>
      <c r="N50" s="11"/>
      <c r="P50" s="49"/>
    </row>
    <row r="51" spans="1:17" x14ac:dyDescent="0.35">
      <c r="A51" s="100"/>
      <c r="B51" s="102" t="s">
        <v>24</v>
      </c>
      <c r="C51" s="104">
        <f>(C50-C49)/C50</f>
        <v>2.5231035983110866E-2</v>
      </c>
      <c r="D51" s="104">
        <f t="shared" ref="D51:M51" si="0">(D50-D49)/D50</f>
        <v>5.3229545259422485E-3</v>
      </c>
      <c r="E51" s="104">
        <f t="shared" si="0"/>
        <v>1.1096746390864038E-2</v>
      </c>
      <c r="F51" s="104">
        <f t="shared" si="0"/>
        <v>3.5170187831848269E-2</v>
      </c>
      <c r="G51" s="104">
        <f t="shared" si="0"/>
        <v>1.5191129451418312E-2</v>
      </c>
      <c r="H51" s="104">
        <f t="shared" si="0"/>
        <v>9.4474019644597736E-3</v>
      </c>
      <c r="I51" s="104">
        <f t="shared" si="0"/>
        <v>1.3816395455941051E-3</v>
      </c>
      <c r="J51" s="104">
        <f t="shared" si="0"/>
        <v>2.3852813852813851E-2</v>
      </c>
      <c r="K51" s="104">
        <f t="shared" si="0"/>
        <v>2.6554180790485243E-2</v>
      </c>
      <c r="L51" s="104">
        <f t="shared" si="0"/>
        <v>8.9883049895306683E-3</v>
      </c>
      <c r="M51" s="104">
        <f t="shared" si="0"/>
        <v>3.5778274441714844E-2</v>
      </c>
      <c r="P51" s="49"/>
    </row>
    <row r="52" spans="1:17" s="9" customFormat="1" ht="29" x14ac:dyDescent="0.35">
      <c r="A52" s="100"/>
      <c r="B52" s="105" t="s">
        <v>41</v>
      </c>
      <c r="C52" s="106">
        <f>(C49-C37)/C37</f>
        <v>9.1200485862743767E-3</v>
      </c>
      <c r="D52" s="106">
        <f t="shared" ref="D52:M52" si="1">(D49-D37)/D37</f>
        <v>2.0463887257780387E-2</v>
      </c>
      <c r="E52" s="106">
        <f t="shared" si="1"/>
        <v>-1.8288770053475935E-2</v>
      </c>
      <c r="F52" s="106">
        <f t="shared" si="1"/>
        <v>-5.2769939774136944E-2</v>
      </c>
      <c r="G52" s="106">
        <f t="shared" si="1"/>
        <v>3.4504064257801529E-3</v>
      </c>
      <c r="H52" s="106">
        <f t="shared" si="1"/>
        <v>1.0324258182930559E-2</v>
      </c>
      <c r="I52" s="106">
        <f t="shared" si="1"/>
        <v>6.1871616395978348E-3</v>
      </c>
      <c r="J52" s="106">
        <f t="shared" si="1"/>
        <v>0.13619873022271489</v>
      </c>
      <c r="K52" s="106">
        <f t="shared" si="1"/>
        <v>0.14666745930307443</v>
      </c>
      <c r="L52" s="106">
        <f t="shared" si="1"/>
        <v>0.19983923823656713</v>
      </c>
      <c r="M52" s="106">
        <f t="shared" si="1"/>
        <v>-7.3257764719458177E-2</v>
      </c>
      <c r="P52" s="49"/>
    </row>
    <row r="53" spans="1:17" s="33" customFormat="1" ht="29" x14ac:dyDescent="0.35">
      <c r="A53" s="100"/>
      <c r="B53" s="105" t="s">
        <v>42</v>
      </c>
      <c r="C53" s="106">
        <f>(C49-C48)/C48</f>
        <v>-1.5619008750002057E-2</v>
      </c>
      <c r="D53" s="106">
        <f t="shared" ref="D53:M53" si="2">(D49-D48)/D48</f>
        <v>-8.9250071285999436E-3</v>
      </c>
      <c r="E53" s="106">
        <f t="shared" si="2"/>
        <v>-0.25063270471058863</v>
      </c>
      <c r="F53" s="106">
        <f t="shared" si="2"/>
        <v>-1.8926331766679537E-2</v>
      </c>
      <c r="G53" s="106">
        <f t="shared" si="2"/>
        <v>-2.5603394643227465E-3</v>
      </c>
      <c r="H53" s="106">
        <f t="shared" si="2"/>
        <v>1.3891020721412127E-2</v>
      </c>
      <c r="I53" s="106">
        <f t="shared" si="2"/>
        <v>-3.6010669828097211E-2</v>
      </c>
      <c r="J53" s="106">
        <f t="shared" si="2"/>
        <v>4.3203278104400498E-3</v>
      </c>
      <c r="K53" s="106">
        <f t="shared" si="2"/>
        <v>-2.3189455263316694E-3</v>
      </c>
      <c r="L53" s="106">
        <f t="shared" si="2"/>
        <v>4.1916787414613948E-3</v>
      </c>
      <c r="M53" s="106">
        <f t="shared" si="2"/>
        <v>-2.6036662157749895E-2</v>
      </c>
    </row>
    <row r="54" spans="1:17" ht="61.9" customHeight="1" x14ac:dyDescent="0.35">
      <c r="A54" s="100"/>
      <c r="B54" s="105" t="s">
        <v>51</v>
      </c>
      <c r="C54" s="106">
        <f>C49/C13</f>
        <v>0.84900071392783794</v>
      </c>
      <c r="D54" s="106">
        <f t="shared" ref="D54:M54" si="3">D49/D13</f>
        <v>0.86570026650726051</v>
      </c>
      <c r="E54" s="106">
        <f t="shared" si="3"/>
        <v>1.0559070516507534</v>
      </c>
      <c r="F54" s="106">
        <f t="shared" si="3"/>
        <v>0.81454193726682322</v>
      </c>
      <c r="G54" s="106">
        <f t="shared" si="3"/>
        <v>0.77813798939691858</v>
      </c>
      <c r="H54" s="106">
        <f t="shared" si="3"/>
        <v>1.0782729350310154</v>
      </c>
      <c r="I54" s="106">
        <f t="shared" si="3"/>
        <v>0.80517390766183938</v>
      </c>
      <c r="J54" s="106">
        <f t="shared" si="3"/>
        <v>0.89232291254451923</v>
      </c>
      <c r="K54" s="106">
        <f t="shared" si="3"/>
        <v>1.0064789932775009</v>
      </c>
      <c r="L54" s="106">
        <f t="shared" si="3"/>
        <v>1.0606143419326628</v>
      </c>
      <c r="M54" s="106">
        <f t="shared" si="3"/>
        <v>0.77225320650324714</v>
      </c>
    </row>
    <row r="55" spans="1:17" s="43" customFormat="1" ht="29" x14ac:dyDescent="0.35">
      <c r="A55" s="101"/>
      <c r="B55" s="105" t="s">
        <v>53</v>
      </c>
      <c r="C55" s="106">
        <f>(C49-C25)/C13</f>
        <v>0.28957793097183604</v>
      </c>
      <c r="D55" s="106">
        <f t="shared" ref="D55:M55" si="4">(D49-D25)/D13</f>
        <v>0.29156392438167827</v>
      </c>
      <c r="E55" s="106">
        <f t="shared" si="4"/>
        <v>9.3983665017830439E-2</v>
      </c>
      <c r="F55" s="106">
        <f t="shared" si="4"/>
        <v>0.26046704435539586</v>
      </c>
      <c r="G55" s="106">
        <f t="shared" si="4"/>
        <v>0.23724394554098116</v>
      </c>
      <c r="H55" s="106">
        <f t="shared" si="4"/>
        <v>0.50138752856676461</v>
      </c>
      <c r="I55" s="106">
        <f t="shared" si="4"/>
        <v>0.47357346206213641</v>
      </c>
      <c r="J55" s="106">
        <f t="shared" si="4"/>
        <v>0.58998812821527502</v>
      </c>
      <c r="K55" s="106">
        <f t="shared" si="4"/>
        <v>0.27777922721698972</v>
      </c>
      <c r="L55" s="106">
        <f t="shared" si="4"/>
        <v>0.43124180148666375</v>
      </c>
      <c r="M55" s="106">
        <f t="shared" si="4"/>
        <v>0.30725475982661954</v>
      </c>
    </row>
    <row r="56" spans="1:17" ht="14.5" customHeight="1" x14ac:dyDescent="0.35">
      <c r="A56" s="47" t="s">
        <v>25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7" x14ac:dyDescent="0.3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9" spans="1:17" x14ac:dyDescent="0.35"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</row>
  </sheetData>
  <mergeCells count="5">
    <mergeCell ref="A1:M1"/>
    <mergeCell ref="A2:M2"/>
    <mergeCell ref="A4:M4"/>
    <mergeCell ref="A3:M3"/>
    <mergeCell ref="A50:A54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5"/>
  <sheetViews>
    <sheetView topLeftCell="A58" workbookViewId="0">
      <selection activeCell="C70" sqref="C70:M72"/>
    </sheetView>
  </sheetViews>
  <sheetFormatPr defaultRowHeight="14.5" x14ac:dyDescent="0.35"/>
  <cols>
    <col min="1" max="1" width="13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  <col min="14" max="14" width="11.26953125" customWidth="1"/>
  </cols>
  <sheetData>
    <row r="1" spans="1:16" x14ac:dyDescent="0.35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6" x14ac:dyDescent="0.35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6" x14ac:dyDescent="0.35">
      <c r="A3" s="90" t="s">
        <v>40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6" ht="45" customHeight="1" x14ac:dyDescent="0.35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38"/>
    </row>
    <row r="7" spans="1:16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38"/>
    </row>
    <row r="8" spans="1:16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38"/>
    </row>
    <row r="9" spans="1:16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38"/>
    </row>
    <row r="10" spans="1:16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38"/>
    </row>
    <row r="11" spans="1:16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38"/>
    </row>
    <row r="12" spans="1:16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38"/>
    </row>
    <row r="13" spans="1:16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38"/>
    </row>
    <row r="14" spans="1:16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38"/>
    </row>
    <row r="15" spans="1:16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38"/>
    </row>
    <row r="16" spans="1:16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38"/>
      <c r="P20" s="38"/>
    </row>
    <row r="21" spans="1:16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11"/>
      <c r="O21" s="38"/>
      <c r="P21" s="38"/>
    </row>
    <row r="22" spans="1:16" s="9" customFormat="1" x14ac:dyDescent="0.35">
      <c r="A22" s="11"/>
      <c r="B22" s="17" t="s">
        <v>29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O22" s="38"/>
      <c r="P22" s="38"/>
    </row>
    <row r="23" spans="1:16" s="14" customFormat="1" x14ac:dyDescent="0.35">
      <c r="A23" s="11"/>
      <c r="B23" s="11" t="s">
        <v>33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O23" s="38"/>
      <c r="P23" s="38"/>
    </row>
    <row r="24" spans="1:16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O24" s="38"/>
      <c r="P24" s="38"/>
    </row>
    <row r="25" spans="1:16" s="22" customFormat="1" x14ac:dyDescent="0.35">
      <c r="A25" s="11"/>
      <c r="B25" s="17" t="s">
        <v>34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O25" s="38"/>
      <c r="P25" s="38"/>
    </row>
    <row r="26" spans="1:16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O26" s="38"/>
      <c r="P26" s="38"/>
    </row>
    <row r="27" spans="1:16" s="26" customFormat="1" x14ac:dyDescent="0.35">
      <c r="A27" s="11"/>
      <c r="B27" s="17" t="s">
        <v>36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O27" s="38"/>
      <c r="P27" s="38"/>
    </row>
    <row r="28" spans="1:16" s="23" customFormat="1" x14ac:dyDescent="0.35">
      <c r="A28" s="11"/>
      <c r="B28" s="11" t="s">
        <v>37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25"/>
      <c r="O28" s="38"/>
      <c r="P28" s="38"/>
    </row>
    <row r="29" spans="1:16" s="29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25"/>
      <c r="O29" s="38"/>
      <c r="P29" s="38"/>
    </row>
    <row r="30" spans="1:16" s="31" customFormat="1" x14ac:dyDescent="0.35">
      <c r="A30" s="11"/>
      <c r="B30" s="11" t="s">
        <v>38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25"/>
      <c r="O30" s="38"/>
      <c r="P30" s="38"/>
    </row>
    <row r="31" spans="1:16" s="32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25"/>
      <c r="O31" s="38"/>
      <c r="P31" s="38"/>
    </row>
    <row r="32" spans="1:16" s="35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25"/>
      <c r="O32" s="38"/>
      <c r="P32" s="38"/>
    </row>
    <row r="33" spans="1:17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9"/>
      <c r="O33" s="38"/>
      <c r="P33" s="38"/>
    </row>
    <row r="34" spans="1:17" s="28" customFormat="1" x14ac:dyDescent="0.35">
      <c r="B34" s="11" t="s">
        <v>29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25"/>
      <c r="O34" s="38"/>
      <c r="P34" s="38"/>
    </row>
    <row r="35" spans="1:17" s="42" customFormat="1" x14ac:dyDescent="0.35">
      <c r="B35" s="17" t="s">
        <v>33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25"/>
      <c r="O35" s="38"/>
      <c r="P35" s="38"/>
    </row>
    <row r="36" spans="1:17" s="43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25"/>
      <c r="O36" s="38"/>
      <c r="P36" s="38"/>
    </row>
    <row r="37" spans="1:17" s="11" customFormat="1" x14ac:dyDescent="0.35">
      <c r="B37" s="17" t="s">
        <v>34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9"/>
      <c r="O37" s="38"/>
      <c r="P37" s="38"/>
    </row>
    <row r="38" spans="1:17" s="54" customFormat="1" x14ac:dyDescent="0.35">
      <c r="B38" s="52" t="s">
        <v>9</v>
      </c>
      <c r="C38" s="19">
        <f t="shared" si="0"/>
        <v>595373</v>
      </c>
      <c r="D38" s="19">
        <v>30792</v>
      </c>
      <c r="E38" s="19">
        <v>9313</v>
      </c>
      <c r="F38" s="53">
        <v>159334</v>
      </c>
      <c r="G38" s="53">
        <v>123084</v>
      </c>
      <c r="H38" s="53">
        <v>12987</v>
      </c>
      <c r="I38" s="53">
        <v>5856</v>
      </c>
      <c r="J38" s="53">
        <v>19083</v>
      </c>
      <c r="K38" s="53">
        <v>103300</v>
      </c>
      <c r="L38" s="53">
        <v>16858</v>
      </c>
      <c r="M38" s="53">
        <v>114766</v>
      </c>
      <c r="O38" s="46"/>
      <c r="P38" s="46"/>
    </row>
    <row r="39" spans="1:17" s="54" customFormat="1" x14ac:dyDescent="0.35">
      <c r="B39" s="52" t="s">
        <v>36</v>
      </c>
      <c r="C39" s="19">
        <f t="shared" si="0"/>
        <v>576693</v>
      </c>
      <c r="D39" s="19">
        <v>29399</v>
      </c>
      <c r="E39" s="19">
        <v>8999</v>
      </c>
      <c r="F39" s="53">
        <v>155826</v>
      </c>
      <c r="G39" s="53">
        <v>119239</v>
      </c>
      <c r="H39" s="53">
        <v>12803</v>
      </c>
      <c r="I39" s="53">
        <v>5749</v>
      </c>
      <c r="J39" s="53">
        <v>19625</v>
      </c>
      <c r="K39" s="53">
        <v>97398</v>
      </c>
      <c r="L39" s="53">
        <v>17441</v>
      </c>
      <c r="M39" s="53">
        <v>110214</v>
      </c>
      <c r="N39" s="63"/>
      <c r="O39" s="1"/>
    </row>
    <row r="40" spans="1:17" s="54" customFormat="1" x14ac:dyDescent="0.35">
      <c r="B40" s="52" t="s">
        <v>37</v>
      </c>
      <c r="C40" s="19">
        <f t="shared" si="0"/>
        <v>580238</v>
      </c>
      <c r="D40" s="19">
        <v>29044</v>
      </c>
      <c r="E40" s="19">
        <v>10339</v>
      </c>
      <c r="F40" s="53">
        <v>155624</v>
      </c>
      <c r="G40" s="53">
        <v>118199</v>
      </c>
      <c r="H40" s="53">
        <v>13160</v>
      </c>
      <c r="I40" s="53">
        <v>6206</v>
      </c>
      <c r="J40" s="53">
        <v>21181</v>
      </c>
      <c r="K40" s="53">
        <v>97339</v>
      </c>
      <c r="L40" s="53">
        <v>17985</v>
      </c>
      <c r="M40" s="53">
        <v>111161</v>
      </c>
      <c r="N40" s="63"/>
      <c r="O40" s="64"/>
    </row>
    <row r="41" spans="1:17" s="59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63"/>
      <c r="O41" s="64"/>
      <c r="P41" s="27"/>
      <c r="Q41" s="13"/>
    </row>
    <row r="42" spans="1:17" s="65" customFormat="1" x14ac:dyDescent="0.35">
      <c r="A42" s="11"/>
      <c r="B42" s="52" t="s">
        <v>38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63"/>
      <c r="O42" s="64"/>
      <c r="P42" s="27"/>
      <c r="Q42" s="13"/>
    </row>
    <row r="43" spans="1:17" s="66" customFormat="1" x14ac:dyDescent="0.35">
      <c r="A43" s="11"/>
      <c r="B43" s="52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63"/>
      <c r="O43" s="64"/>
      <c r="P43" s="27"/>
      <c r="Q43" s="13"/>
    </row>
    <row r="44" spans="1:17" s="68" customFormat="1" x14ac:dyDescent="0.35">
      <c r="A44" s="11"/>
      <c r="B44" s="52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63"/>
      <c r="O44" s="64"/>
      <c r="P44" s="27"/>
      <c r="Q44" s="13"/>
    </row>
    <row r="45" spans="1:17" s="75" customFormat="1" x14ac:dyDescent="0.35">
      <c r="A45" s="11"/>
      <c r="B45" s="52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63"/>
      <c r="O45" s="64"/>
      <c r="P45" s="27"/>
      <c r="Q45" s="13"/>
    </row>
    <row r="46" spans="1:17" s="81" customFormat="1" x14ac:dyDescent="0.35">
      <c r="A46" s="11"/>
      <c r="B46" s="52" t="s">
        <v>29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63"/>
      <c r="O46" s="64"/>
      <c r="P46" s="27"/>
      <c r="Q46" s="13"/>
    </row>
    <row r="47" spans="1:17" s="82" customFormat="1" x14ac:dyDescent="0.35">
      <c r="A47" s="11"/>
      <c r="B47" s="52" t="s">
        <v>33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63"/>
      <c r="O47" s="64"/>
      <c r="P47" s="27"/>
      <c r="Q47" s="13"/>
    </row>
    <row r="48" spans="1:17" s="86" customFormat="1" x14ac:dyDescent="0.35">
      <c r="A48" s="11"/>
      <c r="B48" s="52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63"/>
      <c r="O48" s="64"/>
      <c r="P48" s="27"/>
      <c r="Q48" s="13"/>
    </row>
    <row r="49" spans="1:17" ht="14.5" customHeight="1" x14ac:dyDescent="0.35">
      <c r="A49" s="94" t="s">
        <v>43</v>
      </c>
      <c r="B49" s="58" t="s">
        <v>44</v>
      </c>
      <c r="C49" s="57">
        <v>35667</v>
      </c>
      <c r="D49" s="57">
        <v>1866</v>
      </c>
      <c r="E49" s="57">
        <v>724</v>
      </c>
      <c r="F49" s="57">
        <v>8609</v>
      </c>
      <c r="G49" s="57">
        <v>5521</v>
      </c>
      <c r="H49" s="57">
        <v>536</v>
      </c>
      <c r="I49" s="57">
        <v>205</v>
      </c>
      <c r="J49" s="57">
        <v>2088</v>
      </c>
      <c r="K49" s="57">
        <v>6448</v>
      </c>
      <c r="L49" s="57">
        <v>601</v>
      </c>
      <c r="M49" s="57">
        <v>8149</v>
      </c>
      <c r="P49" s="11"/>
      <c r="Q49" s="11"/>
    </row>
    <row r="50" spans="1:17" x14ac:dyDescent="0.35">
      <c r="A50" s="91"/>
      <c r="B50" s="7" t="s">
        <v>24</v>
      </c>
      <c r="C50" s="34">
        <f t="shared" ref="C50:M50" si="1">C49/C41</f>
        <v>6.3268864736570424E-2</v>
      </c>
      <c r="D50" s="34">
        <f t="shared" si="1"/>
        <v>6.2889690269960566E-2</v>
      </c>
      <c r="E50" s="34">
        <f t="shared" si="1"/>
        <v>8.3084691301354138E-2</v>
      </c>
      <c r="F50" s="34">
        <f t="shared" si="1"/>
        <v>5.7603393709059036E-2</v>
      </c>
      <c r="G50" s="34">
        <f t="shared" si="1"/>
        <v>4.6890659237994937E-2</v>
      </c>
      <c r="H50" s="34">
        <f t="shared" si="1"/>
        <v>4.4521970263310909E-2</v>
      </c>
      <c r="I50" s="34">
        <f t="shared" si="1"/>
        <v>3.4935241990456715E-2</v>
      </c>
      <c r="J50" s="34">
        <f t="shared" si="1"/>
        <v>9.7881117569848117E-2</v>
      </c>
      <c r="K50" s="34">
        <f t="shared" si="1"/>
        <v>6.6176772445502685E-2</v>
      </c>
      <c r="L50" s="34">
        <f t="shared" si="1"/>
        <v>3.4237210892104367E-2</v>
      </c>
      <c r="M50" s="34">
        <f t="shared" si="1"/>
        <v>7.8410053113694089E-2</v>
      </c>
      <c r="O50" s="38"/>
      <c r="P50" s="11"/>
      <c r="Q50" s="11"/>
    </row>
    <row r="51" spans="1:17" s="4" customFormat="1" x14ac:dyDescent="0.35">
      <c r="A51" s="92"/>
      <c r="B51" s="6" t="s">
        <v>26</v>
      </c>
      <c r="C51" s="36">
        <f t="shared" ref="C51:M51" si="2">C41-C49</f>
        <v>528070</v>
      </c>
      <c r="D51" s="36">
        <f t="shared" si="2"/>
        <v>27805</v>
      </c>
      <c r="E51" s="36">
        <f t="shared" si="2"/>
        <v>7990</v>
      </c>
      <c r="F51" s="36">
        <f t="shared" si="2"/>
        <v>140844</v>
      </c>
      <c r="G51" s="36">
        <f t="shared" si="2"/>
        <v>112221</v>
      </c>
      <c r="H51" s="36">
        <f t="shared" si="2"/>
        <v>11503</v>
      </c>
      <c r="I51" s="36">
        <f t="shared" si="2"/>
        <v>5663</v>
      </c>
      <c r="J51" s="36">
        <f t="shared" si="2"/>
        <v>19244</v>
      </c>
      <c r="K51" s="36">
        <f t="shared" si="2"/>
        <v>90988</v>
      </c>
      <c r="L51" s="36">
        <f t="shared" si="2"/>
        <v>16953</v>
      </c>
      <c r="M51" s="36">
        <f t="shared" si="2"/>
        <v>95779</v>
      </c>
      <c r="O51" s="11"/>
      <c r="P51" s="11"/>
      <c r="Q51" s="11"/>
    </row>
    <row r="52" spans="1:17" s="66" customFormat="1" ht="14.5" customHeight="1" x14ac:dyDescent="0.35">
      <c r="A52" s="94" t="s">
        <v>46</v>
      </c>
      <c r="B52" s="58" t="s">
        <v>44</v>
      </c>
      <c r="C52" s="57">
        <f>'Canceled Domestic Flights'!C42</f>
        <v>23421</v>
      </c>
      <c r="D52" s="57">
        <f>'Canceled Domestic Flights'!D42</f>
        <v>393</v>
      </c>
      <c r="E52" s="57">
        <f>'Canceled Domestic Flights'!E42</f>
        <v>493</v>
      </c>
      <c r="F52" s="57">
        <f>'Canceled Domestic Flights'!F42</f>
        <v>9933</v>
      </c>
      <c r="G52" s="57">
        <f>'Canceled Domestic Flights'!G42</f>
        <v>2498</v>
      </c>
      <c r="H52" s="57">
        <f>'Canceled Domestic Flights'!H42</f>
        <v>482</v>
      </c>
      <c r="I52" s="57">
        <f>'Canceled Domestic Flights'!I42</f>
        <v>11</v>
      </c>
      <c r="J52" s="57">
        <f>'Canceled Domestic Flights'!J42</f>
        <v>1048</v>
      </c>
      <c r="K52" s="57">
        <f>'Canceled Domestic Flights'!K42</f>
        <v>3779</v>
      </c>
      <c r="L52" s="57">
        <f>'Canceled Domestic Flights'!L42</f>
        <v>559</v>
      </c>
      <c r="M52" s="57">
        <f>'Canceled Domestic Flights'!M42</f>
        <v>4225</v>
      </c>
      <c r="P52" s="11"/>
      <c r="Q52" s="11"/>
    </row>
    <row r="53" spans="1:17" s="66" customFormat="1" x14ac:dyDescent="0.35">
      <c r="A53" s="91"/>
      <c r="B53" s="7" t="s">
        <v>24</v>
      </c>
      <c r="C53" s="34">
        <f t="shared" ref="C53:M53" si="3">C52/C42</f>
        <v>4.5044542573160602E-2</v>
      </c>
      <c r="D53" s="34">
        <f t="shared" si="3"/>
        <v>1.4508804961789789E-2</v>
      </c>
      <c r="E53" s="34">
        <f t="shared" si="3"/>
        <v>5.6849630996309963E-2</v>
      </c>
      <c r="F53" s="34">
        <f t="shared" si="3"/>
        <v>7.2178058102864456E-2</v>
      </c>
      <c r="G53" s="34">
        <f t="shared" si="3"/>
        <v>2.3596758043490582E-2</v>
      </c>
      <c r="H53" s="34">
        <f t="shared" si="3"/>
        <v>4.3302488545503545E-2</v>
      </c>
      <c r="I53" s="34">
        <f t="shared" si="3"/>
        <v>2.2070626003210273E-3</v>
      </c>
      <c r="J53" s="34">
        <f t="shared" si="3"/>
        <v>5.0925700957286553E-2</v>
      </c>
      <c r="K53" s="34">
        <f t="shared" si="3"/>
        <v>4.1543450777771669E-2</v>
      </c>
      <c r="L53" s="34">
        <f t="shared" si="3"/>
        <v>3.3415027796042801E-2</v>
      </c>
      <c r="M53" s="34">
        <f t="shared" si="3"/>
        <v>4.3861925772125616E-2</v>
      </c>
      <c r="P53" s="11"/>
      <c r="Q53" s="11"/>
    </row>
    <row r="54" spans="1:17" s="66" customFormat="1" x14ac:dyDescent="0.35">
      <c r="A54" s="92"/>
      <c r="B54" s="6" t="s">
        <v>26</v>
      </c>
      <c r="C54" s="36">
        <f t="shared" ref="C54:M54" si="4">C42-C52</f>
        <v>496531</v>
      </c>
      <c r="D54" s="36">
        <f t="shared" si="4"/>
        <v>26694</v>
      </c>
      <c r="E54" s="36">
        <f t="shared" si="4"/>
        <v>8179</v>
      </c>
      <c r="F54" s="36">
        <f t="shared" si="4"/>
        <v>127685</v>
      </c>
      <c r="G54" s="36">
        <f t="shared" si="4"/>
        <v>103364</v>
      </c>
      <c r="H54" s="36">
        <f t="shared" si="4"/>
        <v>10649</v>
      </c>
      <c r="I54" s="36">
        <f t="shared" si="4"/>
        <v>4973</v>
      </c>
      <c r="J54" s="36">
        <f t="shared" si="4"/>
        <v>19531</v>
      </c>
      <c r="K54" s="36">
        <f t="shared" si="4"/>
        <v>87186</v>
      </c>
      <c r="L54" s="36">
        <f t="shared" si="4"/>
        <v>16170</v>
      </c>
      <c r="M54" s="36">
        <f t="shared" si="4"/>
        <v>92100</v>
      </c>
      <c r="P54" s="11"/>
      <c r="Q54" s="11"/>
    </row>
    <row r="55" spans="1:17" ht="14.5" customHeight="1" x14ac:dyDescent="0.35">
      <c r="A55" s="94" t="s">
        <v>47</v>
      </c>
      <c r="B55" s="58" t="s">
        <v>44</v>
      </c>
      <c r="C55" s="57">
        <v>9108</v>
      </c>
      <c r="D55" s="57">
        <v>402</v>
      </c>
      <c r="E55" s="57">
        <v>633</v>
      </c>
      <c r="F55" s="57">
        <v>2211</v>
      </c>
      <c r="G55" s="57">
        <v>1111</v>
      </c>
      <c r="H55" s="57">
        <v>585</v>
      </c>
      <c r="I55" s="57">
        <v>24</v>
      </c>
      <c r="J55" s="57">
        <v>635</v>
      </c>
      <c r="K55" s="57">
        <v>2048</v>
      </c>
      <c r="L55" s="57">
        <v>410</v>
      </c>
      <c r="M55" s="57">
        <v>1049</v>
      </c>
      <c r="P55" s="11"/>
      <c r="Q55" s="11"/>
    </row>
    <row r="56" spans="1:17" x14ac:dyDescent="0.35">
      <c r="A56" s="91"/>
      <c r="B56" s="7" t="s">
        <v>24</v>
      </c>
      <c r="C56" s="34">
        <f t="shared" ref="C56:M56" si="5">C55/C43</f>
        <v>1.5423119778102149E-2</v>
      </c>
      <c r="D56" s="34">
        <f t="shared" si="5"/>
        <v>1.2807442334650185E-2</v>
      </c>
      <c r="E56" s="34">
        <f t="shared" si="5"/>
        <v>5.3799082100968891E-2</v>
      </c>
      <c r="F56" s="34">
        <f t="shared" si="5"/>
        <v>1.4623015873015873E-2</v>
      </c>
      <c r="G56" s="34">
        <f t="shared" si="5"/>
        <v>8.9626408731919432E-3</v>
      </c>
      <c r="H56" s="34">
        <f t="shared" si="5"/>
        <v>4.5345322068056741E-2</v>
      </c>
      <c r="I56" s="34">
        <f t="shared" si="5"/>
        <v>3.99400898652022E-3</v>
      </c>
      <c r="J56" s="34">
        <f t="shared" si="5"/>
        <v>2.7670050982613621E-2</v>
      </c>
      <c r="K56" s="34">
        <f t="shared" si="5"/>
        <v>1.9745468569224836E-2</v>
      </c>
      <c r="L56" s="34">
        <f t="shared" si="5"/>
        <v>2.1314202536909962E-2</v>
      </c>
      <c r="M56" s="34">
        <f t="shared" si="5"/>
        <v>9.765952296721097E-3</v>
      </c>
      <c r="P56" s="11"/>
      <c r="Q56" s="11"/>
    </row>
    <row r="57" spans="1:17" x14ac:dyDescent="0.35">
      <c r="A57" s="92"/>
      <c r="B57" s="58" t="s">
        <v>26</v>
      </c>
      <c r="C57" s="69">
        <f t="shared" ref="C57:M57" si="6">C43-C55</f>
        <v>581434</v>
      </c>
      <c r="D57" s="69">
        <f t="shared" si="6"/>
        <v>30986</v>
      </c>
      <c r="E57" s="69">
        <f t="shared" si="6"/>
        <v>11133</v>
      </c>
      <c r="F57" s="69">
        <f t="shared" si="6"/>
        <v>148989</v>
      </c>
      <c r="G57" s="69">
        <f t="shared" si="6"/>
        <v>122848</v>
      </c>
      <c r="H57" s="69">
        <f t="shared" si="6"/>
        <v>12316</v>
      </c>
      <c r="I57" s="69">
        <f t="shared" si="6"/>
        <v>5985</v>
      </c>
      <c r="J57" s="69">
        <f t="shared" si="6"/>
        <v>22314</v>
      </c>
      <c r="K57" s="69">
        <f t="shared" si="6"/>
        <v>101672</v>
      </c>
      <c r="L57" s="69">
        <f t="shared" si="6"/>
        <v>18826</v>
      </c>
      <c r="M57" s="69">
        <f t="shared" si="6"/>
        <v>106365</v>
      </c>
      <c r="P57" s="11"/>
      <c r="Q57" s="11"/>
    </row>
    <row r="58" spans="1:17" s="68" customFormat="1" x14ac:dyDescent="0.35">
      <c r="A58" s="94" t="s">
        <v>48</v>
      </c>
      <c r="B58" s="58" t="s">
        <v>44</v>
      </c>
      <c r="C58" s="71">
        <v>13397</v>
      </c>
      <c r="D58" s="71">
        <v>1227</v>
      </c>
      <c r="E58" s="71">
        <v>310</v>
      </c>
      <c r="F58" s="71">
        <v>2313</v>
      </c>
      <c r="G58" s="71">
        <v>1341</v>
      </c>
      <c r="H58" s="71">
        <v>438</v>
      </c>
      <c r="I58" s="71">
        <v>82</v>
      </c>
      <c r="J58" s="71">
        <v>2163</v>
      </c>
      <c r="K58" s="71">
        <v>1941</v>
      </c>
      <c r="L58" s="71">
        <v>1920</v>
      </c>
      <c r="M58" s="71">
        <v>1662</v>
      </c>
      <c r="P58" s="11"/>
      <c r="Q58" s="11"/>
    </row>
    <row r="59" spans="1:17" s="68" customFormat="1" x14ac:dyDescent="0.35">
      <c r="A59" s="91"/>
      <c r="B59" s="58" t="s">
        <v>24</v>
      </c>
      <c r="C59" s="72">
        <f t="shared" ref="C59:M59" si="7">C58/C44</f>
        <v>2.3086732495821057E-2</v>
      </c>
      <c r="D59" s="72">
        <f t="shared" si="7"/>
        <v>3.7758493353028062E-2</v>
      </c>
      <c r="E59" s="72">
        <f t="shared" si="7"/>
        <v>2.9406184784670841E-2</v>
      </c>
      <c r="F59" s="72">
        <f t="shared" si="7"/>
        <v>1.5752589676707552E-2</v>
      </c>
      <c r="G59" s="72">
        <f t="shared" si="7"/>
        <v>1.1027688461633349E-2</v>
      </c>
      <c r="H59" s="72">
        <f t="shared" si="7"/>
        <v>3.5892813242645254E-2</v>
      </c>
      <c r="I59" s="72">
        <f t="shared" si="7"/>
        <v>1.3623525502575179E-2</v>
      </c>
      <c r="J59" s="72">
        <f t="shared" si="7"/>
        <v>8.9598608176960359E-2</v>
      </c>
      <c r="K59" s="72">
        <f t="shared" si="7"/>
        <v>1.8857292749511808E-2</v>
      </c>
      <c r="L59" s="72">
        <f t="shared" si="7"/>
        <v>0.10293250415482764</v>
      </c>
      <c r="M59" s="72">
        <f t="shared" si="7"/>
        <v>1.5848344124574469E-2</v>
      </c>
      <c r="P59" s="11"/>
      <c r="Q59" s="11"/>
    </row>
    <row r="60" spans="1:17" s="68" customFormat="1" x14ac:dyDescent="0.35">
      <c r="A60" s="92"/>
      <c r="B60" s="7" t="s">
        <v>26</v>
      </c>
      <c r="C60" s="70">
        <f t="shared" ref="C60:M60" si="8">C44-C58</f>
        <v>566893</v>
      </c>
      <c r="D60" s="70">
        <f t="shared" si="8"/>
        <v>31269</v>
      </c>
      <c r="E60" s="70">
        <f t="shared" si="8"/>
        <v>10232</v>
      </c>
      <c r="F60" s="70">
        <f t="shared" si="8"/>
        <v>144520</v>
      </c>
      <c r="G60" s="70">
        <f t="shared" si="8"/>
        <v>120262</v>
      </c>
      <c r="H60" s="70">
        <f t="shared" si="8"/>
        <v>11765</v>
      </c>
      <c r="I60" s="70">
        <f t="shared" si="8"/>
        <v>5937</v>
      </c>
      <c r="J60" s="70">
        <f t="shared" si="8"/>
        <v>21978</v>
      </c>
      <c r="K60" s="70">
        <f t="shared" si="8"/>
        <v>100990</v>
      </c>
      <c r="L60" s="70">
        <f t="shared" si="8"/>
        <v>16733</v>
      </c>
      <c r="M60" s="70">
        <f t="shared" si="8"/>
        <v>103207</v>
      </c>
      <c r="P60" s="11"/>
      <c r="Q60" s="11"/>
    </row>
    <row r="61" spans="1:17" x14ac:dyDescent="0.35">
      <c r="B61" s="58" t="s">
        <v>44</v>
      </c>
      <c r="C61" s="36">
        <v>11993</v>
      </c>
      <c r="D61" s="36">
        <v>746</v>
      </c>
      <c r="E61" s="36">
        <v>179</v>
      </c>
      <c r="F61" s="36">
        <v>3052</v>
      </c>
      <c r="G61" s="36">
        <v>3398</v>
      </c>
      <c r="H61" s="36">
        <v>179</v>
      </c>
      <c r="I61" s="36">
        <v>4</v>
      </c>
      <c r="J61" s="36">
        <v>539</v>
      </c>
      <c r="K61" s="36">
        <v>809</v>
      </c>
      <c r="L61" s="36">
        <v>413</v>
      </c>
      <c r="M61" s="36">
        <v>2674</v>
      </c>
      <c r="P61" s="62"/>
      <c r="Q61" s="46"/>
    </row>
    <row r="62" spans="1:17" x14ac:dyDescent="0.35">
      <c r="A62" s="76" t="s">
        <v>49</v>
      </c>
      <c r="B62" s="58" t="s">
        <v>24</v>
      </c>
      <c r="C62" s="77">
        <f t="shared" ref="C62:M62" si="9">C61/C45</f>
        <v>1.9890538187246041E-2</v>
      </c>
      <c r="D62" s="77">
        <f t="shared" si="9"/>
        <v>2.2136498516320473E-2</v>
      </c>
      <c r="E62" s="77">
        <f t="shared" si="9"/>
        <v>1.8141279010844228E-2</v>
      </c>
      <c r="F62" s="77">
        <f t="shared" si="9"/>
        <v>2.0111231186905297E-2</v>
      </c>
      <c r="G62" s="77">
        <f t="shared" si="9"/>
        <v>2.6816083336621551E-2</v>
      </c>
      <c r="H62" s="77">
        <f t="shared" si="9"/>
        <v>1.4118946206026188E-2</v>
      </c>
      <c r="I62" s="77">
        <f t="shared" si="9"/>
        <v>6.3572790845518119E-4</v>
      </c>
      <c r="J62" s="77">
        <f t="shared" si="9"/>
        <v>2.283704770782137E-2</v>
      </c>
      <c r="K62" s="77">
        <f t="shared" si="9"/>
        <v>7.4888685236098379E-3</v>
      </c>
      <c r="L62" s="77">
        <f t="shared" si="9"/>
        <v>2.1635496883021636E-2</v>
      </c>
      <c r="M62" s="77">
        <f t="shared" si="9"/>
        <v>2.4041573761058765E-2</v>
      </c>
      <c r="P62" s="62"/>
      <c r="Q62" s="46"/>
    </row>
    <row r="63" spans="1:17" x14ac:dyDescent="0.35">
      <c r="A63" s="2"/>
      <c r="B63" s="7" t="s">
        <v>26</v>
      </c>
      <c r="C63" s="70">
        <f t="shared" ref="C63:M63" si="10">C45-C61</f>
        <v>590957</v>
      </c>
      <c r="D63" s="70">
        <f t="shared" si="10"/>
        <v>32954</v>
      </c>
      <c r="E63" s="70">
        <f t="shared" si="10"/>
        <v>9688</v>
      </c>
      <c r="F63" s="70">
        <f t="shared" si="10"/>
        <v>148704</v>
      </c>
      <c r="G63" s="70">
        <f t="shared" si="10"/>
        <v>123317</v>
      </c>
      <c r="H63" s="70">
        <f t="shared" si="10"/>
        <v>12499</v>
      </c>
      <c r="I63" s="70">
        <f t="shared" si="10"/>
        <v>6288</v>
      </c>
      <c r="J63" s="70">
        <f t="shared" si="10"/>
        <v>23063</v>
      </c>
      <c r="K63" s="70">
        <f t="shared" si="10"/>
        <v>107218</v>
      </c>
      <c r="L63" s="70">
        <f t="shared" si="10"/>
        <v>18676</v>
      </c>
      <c r="M63" s="70">
        <f t="shared" si="10"/>
        <v>108550</v>
      </c>
      <c r="P63" s="62"/>
      <c r="Q63" s="46"/>
    </row>
    <row r="64" spans="1:17" s="81" customFormat="1" x14ac:dyDescent="0.35">
      <c r="B64" s="58" t="s">
        <v>44</v>
      </c>
      <c r="C64" s="36">
        <v>18473</v>
      </c>
      <c r="D64" s="36">
        <v>228</v>
      </c>
      <c r="E64" s="36">
        <v>368</v>
      </c>
      <c r="F64" s="36">
        <v>6754</v>
      </c>
      <c r="G64" s="36">
        <v>4847</v>
      </c>
      <c r="H64" s="36">
        <v>136</v>
      </c>
      <c r="I64" s="36">
        <v>7</v>
      </c>
      <c r="J64" s="36">
        <v>743</v>
      </c>
      <c r="K64" s="36">
        <v>1296</v>
      </c>
      <c r="L64" s="36">
        <v>227</v>
      </c>
      <c r="M64" s="36">
        <v>3857</v>
      </c>
      <c r="P64" s="62"/>
      <c r="Q64" s="46"/>
    </row>
    <row r="65" spans="1:17" s="81" customFormat="1" x14ac:dyDescent="0.35">
      <c r="A65" s="76" t="s">
        <v>50</v>
      </c>
      <c r="B65" s="58" t="s">
        <v>24</v>
      </c>
      <c r="C65" s="77">
        <f t="shared" ref="C65:M65" si="11">C64/C46</f>
        <v>3.0683141297252584E-2</v>
      </c>
      <c r="D65" s="77">
        <f t="shared" si="11"/>
        <v>6.7613653213131281E-3</v>
      </c>
      <c r="E65" s="77">
        <f t="shared" si="11"/>
        <v>3.1972198088618592E-2</v>
      </c>
      <c r="F65" s="77">
        <f t="shared" si="11"/>
        <v>4.4263852934429991E-2</v>
      </c>
      <c r="G65" s="77">
        <f t="shared" si="11"/>
        <v>3.8572338055069232E-2</v>
      </c>
      <c r="H65" s="77">
        <f t="shared" si="11"/>
        <v>1.0941271118262269E-2</v>
      </c>
      <c r="I65" s="77">
        <f t="shared" si="11"/>
        <v>1.1135857461024498E-3</v>
      </c>
      <c r="J65" s="77">
        <f t="shared" si="11"/>
        <v>3.4845003048351544E-2</v>
      </c>
      <c r="K65" s="77">
        <f t="shared" si="11"/>
        <v>1.1675465306931407E-2</v>
      </c>
      <c r="L65" s="77">
        <f t="shared" si="11"/>
        <v>1.2233899218539478E-2</v>
      </c>
      <c r="M65" s="77">
        <f t="shared" si="11"/>
        <v>3.5390191310730831E-2</v>
      </c>
      <c r="P65" s="62"/>
      <c r="Q65" s="46"/>
    </row>
    <row r="66" spans="1:17" s="81" customFormat="1" x14ac:dyDescent="0.35">
      <c r="A66" s="2"/>
      <c r="B66" s="7" t="s">
        <v>26</v>
      </c>
      <c r="C66" s="70">
        <f t="shared" ref="C66:M66" si="12">C46-C64</f>
        <v>583584</v>
      </c>
      <c r="D66" s="70">
        <f t="shared" si="12"/>
        <v>33493</v>
      </c>
      <c r="E66" s="70">
        <f t="shared" si="12"/>
        <v>11142</v>
      </c>
      <c r="F66" s="70">
        <f t="shared" si="12"/>
        <v>145831</v>
      </c>
      <c r="G66" s="70">
        <f t="shared" si="12"/>
        <v>120813</v>
      </c>
      <c r="H66" s="70">
        <f t="shared" si="12"/>
        <v>12294</v>
      </c>
      <c r="I66" s="70">
        <f t="shared" si="12"/>
        <v>6279</v>
      </c>
      <c r="J66" s="70">
        <f t="shared" si="12"/>
        <v>20580</v>
      </c>
      <c r="K66" s="70">
        <f t="shared" si="12"/>
        <v>109706</v>
      </c>
      <c r="L66" s="70">
        <f t="shared" si="12"/>
        <v>18328</v>
      </c>
      <c r="M66" s="70">
        <f t="shared" si="12"/>
        <v>105128</v>
      </c>
      <c r="P66" s="62"/>
      <c r="Q66" s="46"/>
    </row>
    <row r="67" spans="1:17" x14ac:dyDescent="0.35">
      <c r="A67" s="82"/>
      <c r="B67" s="58" t="s">
        <v>44</v>
      </c>
      <c r="C67" s="36">
        <v>11133</v>
      </c>
      <c r="D67" s="36">
        <v>154</v>
      </c>
      <c r="E67" s="36">
        <v>184</v>
      </c>
      <c r="F67" s="36">
        <v>3871</v>
      </c>
      <c r="G67" s="36">
        <v>2243</v>
      </c>
      <c r="H67" s="36">
        <v>145</v>
      </c>
      <c r="I67" s="36">
        <v>6</v>
      </c>
      <c r="J67" s="36">
        <v>415</v>
      </c>
      <c r="K67" s="36">
        <v>1843</v>
      </c>
      <c r="L67" s="36">
        <v>68</v>
      </c>
      <c r="M67" s="36">
        <v>2204</v>
      </c>
    </row>
    <row r="68" spans="1:17" x14ac:dyDescent="0.35">
      <c r="A68" s="76" t="s">
        <v>52</v>
      </c>
      <c r="B68" s="58" t="s">
        <v>24</v>
      </c>
      <c r="C68" s="77">
        <f>C67/C47</f>
        <v>1.7991564181709465E-2</v>
      </c>
      <c r="D68" s="77">
        <f t="shared" ref="D68:M68" si="13">D67/D47</f>
        <v>4.3720190779014305E-3</v>
      </c>
      <c r="E68" s="77">
        <f t="shared" si="13"/>
        <v>1.4799324378669669E-2</v>
      </c>
      <c r="F68" s="77">
        <f t="shared" si="13"/>
        <v>2.5122497322906188E-2</v>
      </c>
      <c r="G68" s="77">
        <f t="shared" si="13"/>
        <v>1.7576028272095409E-2</v>
      </c>
      <c r="H68" s="77">
        <f t="shared" si="13"/>
        <v>1.1005692599620493E-2</v>
      </c>
      <c r="I68" s="77">
        <f t="shared" si="13"/>
        <v>8.8836245188036718E-4</v>
      </c>
      <c r="J68" s="77">
        <f t="shared" si="13"/>
        <v>1.8148423492368917E-2</v>
      </c>
      <c r="K68" s="77">
        <f t="shared" si="13"/>
        <v>1.5639319778690472E-2</v>
      </c>
      <c r="L68" s="77">
        <f t="shared" si="13"/>
        <v>3.5066006600660065E-3</v>
      </c>
      <c r="M68" s="77">
        <f t="shared" si="13"/>
        <v>2.0146436439089938E-2</v>
      </c>
    </row>
    <row r="69" spans="1:17" x14ac:dyDescent="0.35">
      <c r="A69" s="2"/>
      <c r="B69" s="7" t="s">
        <v>26</v>
      </c>
      <c r="C69" s="70">
        <f>C47-C67</f>
        <v>607657</v>
      </c>
      <c r="D69" s="70">
        <f t="shared" ref="D69:M69" si="14">D47-D67</f>
        <v>35070</v>
      </c>
      <c r="E69" s="70">
        <f t="shared" si="14"/>
        <v>12249</v>
      </c>
      <c r="F69" s="70">
        <f t="shared" si="14"/>
        <v>150214</v>
      </c>
      <c r="G69" s="70">
        <f t="shared" si="14"/>
        <v>125374</v>
      </c>
      <c r="H69" s="70">
        <f t="shared" si="14"/>
        <v>13030</v>
      </c>
      <c r="I69" s="70">
        <f t="shared" si="14"/>
        <v>6748</v>
      </c>
      <c r="J69" s="70">
        <f t="shared" si="14"/>
        <v>22452</v>
      </c>
      <c r="K69" s="70">
        <f t="shared" si="14"/>
        <v>116001</v>
      </c>
      <c r="L69" s="70">
        <f t="shared" si="14"/>
        <v>19324</v>
      </c>
      <c r="M69" s="70">
        <f t="shared" si="14"/>
        <v>107195</v>
      </c>
    </row>
    <row r="70" spans="1:17" s="86" customFormat="1" x14ac:dyDescent="0.35">
      <c r="A70" s="96"/>
      <c r="B70" s="58" t="s">
        <v>44</v>
      </c>
      <c r="C70" s="36">
        <v>15483</v>
      </c>
      <c r="D70" s="36">
        <v>186</v>
      </c>
      <c r="E70" s="36">
        <v>103</v>
      </c>
      <c r="F70" s="36">
        <v>5372</v>
      </c>
      <c r="G70" s="36">
        <v>1929</v>
      </c>
      <c r="H70" s="36">
        <v>126</v>
      </c>
      <c r="I70" s="36">
        <v>9</v>
      </c>
      <c r="J70" s="36">
        <v>551</v>
      </c>
      <c r="K70" s="36">
        <v>3157</v>
      </c>
      <c r="L70" s="36">
        <v>176</v>
      </c>
      <c r="M70" s="36">
        <v>3874</v>
      </c>
    </row>
    <row r="71" spans="1:17" s="86" customFormat="1" x14ac:dyDescent="0.35">
      <c r="A71" s="97" t="s">
        <v>55</v>
      </c>
      <c r="B71" s="58" t="s">
        <v>24</v>
      </c>
      <c r="C71" s="77">
        <f>C70/C48</f>
        <v>2.5231035983110866E-2</v>
      </c>
      <c r="D71" s="77">
        <f t="shared" ref="D71:M71" si="15">D70/D48</f>
        <v>5.3229545259422485E-3</v>
      </c>
      <c r="E71" s="77">
        <f t="shared" si="15"/>
        <v>1.1096746390864038E-2</v>
      </c>
      <c r="F71" s="77">
        <f t="shared" si="15"/>
        <v>3.5170187831848269E-2</v>
      </c>
      <c r="G71" s="77">
        <f t="shared" si="15"/>
        <v>1.5191129451418312E-2</v>
      </c>
      <c r="H71" s="77">
        <f t="shared" si="15"/>
        <v>9.4474019644597736E-3</v>
      </c>
      <c r="I71" s="77">
        <f t="shared" si="15"/>
        <v>1.3816395455941051E-3</v>
      </c>
      <c r="J71" s="77">
        <f t="shared" si="15"/>
        <v>2.3852813852813851E-2</v>
      </c>
      <c r="K71" s="77">
        <f t="shared" si="15"/>
        <v>2.6554180790485243E-2</v>
      </c>
      <c r="L71" s="77">
        <f t="shared" si="15"/>
        <v>8.9883049895306683E-3</v>
      </c>
      <c r="M71" s="77">
        <f t="shared" si="15"/>
        <v>3.5778274441714844E-2</v>
      </c>
    </row>
    <row r="72" spans="1:17" s="86" customFormat="1" x14ac:dyDescent="0.35">
      <c r="A72" s="96"/>
      <c r="B72" s="7" t="s">
        <v>26</v>
      </c>
      <c r="C72" s="70">
        <f>C48-C70</f>
        <v>598166</v>
      </c>
      <c r="D72" s="70">
        <f t="shared" ref="D72:M72" si="16">D48-D70</f>
        <v>34757</v>
      </c>
      <c r="E72" s="70">
        <f t="shared" si="16"/>
        <v>9179</v>
      </c>
      <c r="F72" s="70">
        <f t="shared" si="16"/>
        <v>147371</v>
      </c>
      <c r="G72" s="70">
        <f t="shared" si="16"/>
        <v>125053</v>
      </c>
      <c r="H72" s="70">
        <f t="shared" si="16"/>
        <v>13211</v>
      </c>
      <c r="I72" s="70">
        <f t="shared" si="16"/>
        <v>6505</v>
      </c>
      <c r="J72" s="70">
        <f t="shared" si="16"/>
        <v>22549</v>
      </c>
      <c r="K72" s="70">
        <f t="shared" si="16"/>
        <v>115732</v>
      </c>
      <c r="L72" s="70">
        <f t="shared" si="16"/>
        <v>19405</v>
      </c>
      <c r="M72" s="70">
        <f t="shared" si="16"/>
        <v>104404</v>
      </c>
    </row>
    <row r="73" spans="1:17" x14ac:dyDescent="0.35">
      <c r="A73" s="93" t="s">
        <v>25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7" x14ac:dyDescent="0.35">
      <c r="A74" s="66"/>
      <c r="B74" s="6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7" x14ac:dyDescent="0.3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sortState xmlns:xlrd2="http://schemas.microsoft.com/office/spreadsheetml/2017/richdata2" ref="P39:Q63">
    <sortCondition ref="P39:P63"/>
  </sortState>
  <mergeCells count="8">
    <mergeCell ref="A73:M73"/>
    <mergeCell ref="A1:M1"/>
    <mergeCell ref="A2:M2"/>
    <mergeCell ref="A3:M3"/>
    <mergeCell ref="A52:A54"/>
    <mergeCell ref="A55:A57"/>
    <mergeCell ref="A49:A51"/>
    <mergeCell ref="A58:A60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"/>
  <sheetViews>
    <sheetView tabSelected="1" topLeftCell="A49" workbookViewId="0">
      <selection activeCell="O12" sqref="O12"/>
    </sheetView>
  </sheetViews>
  <sheetFormatPr defaultColWidth="9.1796875" defaultRowHeight="14.5" x14ac:dyDescent="0.35"/>
  <cols>
    <col min="1" max="1" width="13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7" x14ac:dyDescent="0.35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7" x14ac:dyDescent="0.35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7" x14ac:dyDescent="0.35">
      <c r="A3" s="90" t="s">
        <v>40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45" customHeight="1" x14ac:dyDescent="0.35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4"/>
    </row>
    <row r="6" spans="1:17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4"/>
      <c r="P6" s="11"/>
      <c r="Q6" s="38"/>
    </row>
    <row r="7" spans="1:17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4"/>
      <c r="P7" s="11"/>
      <c r="Q7" s="46"/>
    </row>
    <row r="8" spans="1:17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4"/>
      <c r="P8" s="11"/>
      <c r="Q8" s="46"/>
    </row>
    <row r="9" spans="1:17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4"/>
      <c r="O9" s="1"/>
      <c r="P9" s="11"/>
      <c r="Q9" s="38"/>
    </row>
    <row r="10" spans="1:17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4"/>
      <c r="P10" s="11"/>
      <c r="Q10" s="38"/>
    </row>
    <row r="11" spans="1:17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4"/>
      <c r="P11" s="11"/>
      <c r="Q11" s="46"/>
    </row>
    <row r="12" spans="1:17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4"/>
      <c r="P12" s="11"/>
      <c r="Q12" s="46"/>
    </row>
    <row r="13" spans="1:17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4"/>
      <c r="P13" s="11"/>
      <c r="Q13" s="38"/>
    </row>
    <row r="14" spans="1:17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4"/>
      <c r="P14" s="11"/>
      <c r="Q14" s="38"/>
    </row>
    <row r="15" spans="1:17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4"/>
      <c r="P15" s="11"/>
      <c r="Q15" s="38"/>
    </row>
    <row r="16" spans="1:17" x14ac:dyDescent="0.35">
      <c r="A16" s="2"/>
      <c r="B16" s="2" t="s">
        <v>11</v>
      </c>
      <c r="C16" s="30">
        <v>7176</v>
      </c>
      <c r="D16" s="30">
        <v>701</v>
      </c>
      <c r="E16" s="30">
        <v>70</v>
      </c>
      <c r="F16" s="30">
        <v>1760</v>
      </c>
      <c r="G16" s="30">
        <v>888</v>
      </c>
      <c r="H16" s="30">
        <v>139</v>
      </c>
      <c r="I16" s="30">
        <v>73</v>
      </c>
      <c r="J16" s="30">
        <v>183</v>
      </c>
      <c r="K16" s="30">
        <v>1194</v>
      </c>
      <c r="L16" s="30">
        <v>98</v>
      </c>
      <c r="M16" s="30">
        <v>2070</v>
      </c>
      <c r="N16" s="64"/>
      <c r="P16" s="46"/>
      <c r="Q16" s="46"/>
    </row>
    <row r="17" spans="1:17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4"/>
      <c r="P17" s="46"/>
      <c r="Q17" s="46"/>
    </row>
    <row r="18" spans="1:17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4"/>
      <c r="P18" s="11"/>
      <c r="Q18" s="38"/>
    </row>
    <row r="19" spans="1:17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4"/>
      <c r="P19" s="11"/>
      <c r="Q19" s="38"/>
    </row>
    <row r="20" spans="1:17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4"/>
      <c r="P20" s="46"/>
      <c r="Q20" s="46"/>
    </row>
    <row r="21" spans="1:17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4"/>
      <c r="P21" s="46"/>
      <c r="Q21" s="46"/>
    </row>
    <row r="22" spans="1:17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4"/>
      <c r="P22" s="11"/>
      <c r="Q22" s="38"/>
    </row>
    <row r="23" spans="1:17" s="14" customFormat="1" x14ac:dyDescent="0.35">
      <c r="A23" s="11"/>
      <c r="B23" s="11" t="s">
        <v>33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4"/>
      <c r="P23" s="11"/>
      <c r="Q23" s="38"/>
    </row>
    <row r="24" spans="1:17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4"/>
    </row>
    <row r="25" spans="1:17" s="22" customFormat="1" x14ac:dyDescent="0.35">
      <c r="A25" s="11"/>
      <c r="B25" s="17" t="s">
        <v>34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4"/>
    </row>
    <row r="26" spans="1:17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4"/>
    </row>
    <row r="27" spans="1:17" s="26" customFormat="1" x14ac:dyDescent="0.35">
      <c r="A27" s="11"/>
      <c r="B27" s="11" t="s">
        <v>36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4"/>
    </row>
    <row r="28" spans="1:17" s="23" customFormat="1" x14ac:dyDescent="0.35">
      <c r="A28" s="11"/>
      <c r="B28" s="11" t="s">
        <v>37</v>
      </c>
      <c r="C28" s="1">
        <f t="shared" si="0"/>
        <v>4253</v>
      </c>
      <c r="D28" s="20">
        <v>377</v>
      </c>
      <c r="E28" s="20">
        <v>152</v>
      </c>
      <c r="F28" s="20">
        <v>694</v>
      </c>
      <c r="G28" s="20">
        <v>991</v>
      </c>
      <c r="H28" s="20">
        <v>36</v>
      </c>
      <c r="I28" s="20">
        <v>56</v>
      </c>
      <c r="J28" s="20">
        <v>129</v>
      </c>
      <c r="K28" s="20">
        <v>635</v>
      </c>
      <c r="L28" s="20">
        <v>136</v>
      </c>
      <c r="M28" s="19">
        <v>1047</v>
      </c>
      <c r="N28" s="64"/>
    </row>
    <row r="29" spans="1:17" s="29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4"/>
    </row>
    <row r="30" spans="1:17" s="31" customFormat="1" x14ac:dyDescent="0.35">
      <c r="A30" s="11"/>
      <c r="B30" s="11" t="s">
        <v>38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4"/>
    </row>
    <row r="31" spans="1:17" s="32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4"/>
    </row>
    <row r="32" spans="1:17" s="35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4"/>
    </row>
    <row r="33" spans="1:15" s="37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4"/>
    </row>
    <row r="34" spans="1:15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4"/>
    </row>
    <row r="35" spans="1:15" s="42" customFormat="1" x14ac:dyDescent="0.35">
      <c r="B35" s="11" t="s">
        <v>33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4"/>
    </row>
    <row r="36" spans="1:15" s="43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4"/>
    </row>
    <row r="37" spans="1:15" s="11" customFormat="1" x14ac:dyDescent="0.35">
      <c r="B37" s="17" t="s">
        <v>34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4"/>
    </row>
    <row r="38" spans="1:15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4"/>
    </row>
    <row r="39" spans="1:15" s="11" customFormat="1" x14ac:dyDescent="0.35">
      <c r="B39" s="17" t="s">
        <v>36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4"/>
      <c r="O39" s="64"/>
    </row>
    <row r="40" spans="1:15" s="11" customFormat="1" x14ac:dyDescent="0.35">
      <c r="B40" s="17" t="s">
        <v>37</v>
      </c>
      <c r="C40" s="60">
        <f t="shared" si="0"/>
        <v>13773</v>
      </c>
      <c r="D40" s="8">
        <v>1583</v>
      </c>
      <c r="E40" s="19">
        <v>649</v>
      </c>
      <c r="F40" s="19">
        <v>1763</v>
      </c>
      <c r="G40" s="19">
        <v>2988</v>
      </c>
      <c r="H40" s="19">
        <v>212</v>
      </c>
      <c r="I40" s="19">
        <v>123</v>
      </c>
      <c r="J40" s="19">
        <v>918</v>
      </c>
      <c r="K40" s="19">
        <v>1100</v>
      </c>
      <c r="L40" s="19">
        <v>871</v>
      </c>
      <c r="M40" s="19">
        <v>3566</v>
      </c>
      <c r="N40" s="64"/>
      <c r="O40" s="64"/>
    </row>
    <row r="41" spans="1:15" s="11" customFormat="1" x14ac:dyDescent="0.35">
      <c r="A41" s="11">
        <v>2022</v>
      </c>
      <c r="B41" s="17" t="s">
        <v>0</v>
      </c>
      <c r="C41" s="60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4"/>
      <c r="O41" s="64"/>
    </row>
    <row r="42" spans="1:15" s="11" customFormat="1" x14ac:dyDescent="0.35">
      <c r="B42" s="17" t="s">
        <v>38</v>
      </c>
      <c r="C42" s="60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4"/>
      <c r="O42" s="64"/>
    </row>
    <row r="43" spans="1:15" s="11" customFormat="1" x14ac:dyDescent="0.35">
      <c r="B43" s="17" t="s">
        <v>2</v>
      </c>
      <c r="C43" s="60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4"/>
      <c r="O43" s="64"/>
    </row>
    <row r="44" spans="1:15" s="11" customFormat="1" x14ac:dyDescent="0.35">
      <c r="B44" s="17" t="s">
        <v>17</v>
      </c>
      <c r="C44" s="60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4"/>
      <c r="O44" s="64"/>
    </row>
    <row r="45" spans="1:15" s="11" customFormat="1" x14ac:dyDescent="0.35">
      <c r="B45" s="17" t="s">
        <v>4</v>
      </c>
      <c r="C45" s="60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4"/>
      <c r="O45" s="64"/>
    </row>
    <row r="46" spans="1:15" s="11" customFormat="1" x14ac:dyDescent="0.35">
      <c r="B46" s="17" t="s">
        <v>5</v>
      </c>
      <c r="C46" s="60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4"/>
      <c r="O46" s="64"/>
    </row>
    <row r="47" spans="1:15" s="11" customFormat="1" x14ac:dyDescent="0.35">
      <c r="B47" s="17" t="s">
        <v>33</v>
      </c>
      <c r="C47" s="60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4"/>
      <c r="O47" s="64"/>
    </row>
    <row r="48" spans="1:15" s="11" customFormat="1" x14ac:dyDescent="0.35">
      <c r="B48" s="17" t="s">
        <v>7</v>
      </c>
      <c r="C48" s="60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4"/>
      <c r="O48" s="64"/>
    </row>
    <row r="49" spans="1:13" ht="15" customHeight="1" x14ac:dyDescent="0.35">
      <c r="A49" s="94" t="s">
        <v>43</v>
      </c>
      <c r="B49" s="56" t="s">
        <v>45</v>
      </c>
      <c r="C49" s="57">
        <v>563737</v>
      </c>
      <c r="D49" s="57">
        <v>29671</v>
      </c>
      <c r="E49" s="57">
        <v>8714</v>
      </c>
      <c r="F49" s="57">
        <v>149453</v>
      </c>
      <c r="G49" s="57">
        <v>117742</v>
      </c>
      <c r="H49" s="57">
        <v>12039</v>
      </c>
      <c r="I49" s="57">
        <v>5856</v>
      </c>
      <c r="J49" s="57">
        <v>21332</v>
      </c>
      <c r="K49" s="57">
        <v>97436</v>
      </c>
      <c r="L49" s="57">
        <v>17554</v>
      </c>
      <c r="M49" s="57">
        <v>103043</v>
      </c>
    </row>
    <row r="50" spans="1:13" ht="15" customHeight="1" x14ac:dyDescent="0.35">
      <c r="A50" s="91"/>
      <c r="B50" s="7" t="s">
        <v>24</v>
      </c>
      <c r="C50" s="34">
        <f t="shared" ref="C50:M50" si="1">C41/C49</f>
        <v>6.3268864736570424E-2</v>
      </c>
      <c r="D50" s="34">
        <f t="shared" si="1"/>
        <v>6.2889690269960566E-2</v>
      </c>
      <c r="E50" s="34">
        <f t="shared" si="1"/>
        <v>8.3084691301354138E-2</v>
      </c>
      <c r="F50" s="34">
        <f t="shared" si="1"/>
        <v>5.7757288244464813E-2</v>
      </c>
      <c r="G50" s="34">
        <f t="shared" si="1"/>
        <v>4.6890659237994937E-2</v>
      </c>
      <c r="H50" s="34">
        <f t="shared" si="1"/>
        <v>4.4521970263310909E-2</v>
      </c>
      <c r="I50" s="34">
        <f t="shared" si="1"/>
        <v>3.7056010928961748E-2</v>
      </c>
      <c r="J50" s="34">
        <f t="shared" si="1"/>
        <v>9.7881117569848117E-2</v>
      </c>
      <c r="K50" s="34">
        <f t="shared" si="1"/>
        <v>6.6176772445502685E-2</v>
      </c>
      <c r="L50" s="34">
        <f t="shared" si="1"/>
        <v>3.4237210892104367E-2</v>
      </c>
      <c r="M50" s="34">
        <f t="shared" si="1"/>
        <v>8.7672136874896889E-2</v>
      </c>
    </row>
    <row r="51" spans="1:13" x14ac:dyDescent="0.35">
      <c r="A51" s="92"/>
      <c r="B51" s="6" t="s">
        <v>26</v>
      </c>
      <c r="C51" s="36">
        <f t="shared" ref="C51:M51" si="2">C49-C41</f>
        <v>528070</v>
      </c>
      <c r="D51" s="36">
        <f t="shared" si="2"/>
        <v>27805</v>
      </c>
      <c r="E51" s="36">
        <f t="shared" si="2"/>
        <v>7990</v>
      </c>
      <c r="F51" s="36">
        <f t="shared" si="2"/>
        <v>140821</v>
      </c>
      <c r="G51" s="36">
        <f t="shared" si="2"/>
        <v>112221</v>
      </c>
      <c r="H51" s="36">
        <f t="shared" si="2"/>
        <v>11503</v>
      </c>
      <c r="I51" s="36">
        <f t="shared" si="2"/>
        <v>5639</v>
      </c>
      <c r="J51" s="36">
        <f t="shared" si="2"/>
        <v>19244</v>
      </c>
      <c r="K51" s="36">
        <f t="shared" si="2"/>
        <v>90988</v>
      </c>
      <c r="L51" s="36">
        <f t="shared" si="2"/>
        <v>16953</v>
      </c>
      <c r="M51" s="36">
        <f t="shared" si="2"/>
        <v>94009</v>
      </c>
    </row>
    <row r="52" spans="1:13" ht="14" customHeight="1" x14ac:dyDescent="0.35">
      <c r="A52" s="94" t="s">
        <v>46</v>
      </c>
      <c r="B52" s="56" t="s">
        <v>45</v>
      </c>
      <c r="C52" s="57">
        <v>519952</v>
      </c>
      <c r="D52" s="57">
        <v>27087</v>
      </c>
      <c r="E52" s="57">
        <v>8672</v>
      </c>
      <c r="F52" s="57">
        <v>137618</v>
      </c>
      <c r="G52" s="57">
        <v>105862</v>
      </c>
      <c r="H52" s="57">
        <v>11131</v>
      </c>
      <c r="I52" s="57">
        <v>4984</v>
      </c>
      <c r="J52" s="57">
        <v>20579</v>
      </c>
      <c r="K52" s="57">
        <v>90965</v>
      </c>
      <c r="L52" s="57">
        <v>16729</v>
      </c>
      <c r="M52" s="57">
        <v>96325</v>
      </c>
    </row>
    <row r="53" spans="1:13" ht="14.5" customHeight="1" x14ac:dyDescent="0.35">
      <c r="A53" s="91"/>
      <c r="B53" s="7" t="s">
        <v>24</v>
      </c>
      <c r="C53" s="34">
        <f t="shared" ref="C53:M53" si="3">C42/C52</f>
        <v>4.5044542573160602E-2</v>
      </c>
      <c r="D53" s="34">
        <f t="shared" si="3"/>
        <v>1.4508804961789789E-2</v>
      </c>
      <c r="E53" s="34">
        <f t="shared" si="3"/>
        <v>5.6849630996309963E-2</v>
      </c>
      <c r="F53" s="34">
        <f t="shared" si="3"/>
        <v>7.2178058102864456E-2</v>
      </c>
      <c r="G53" s="34">
        <f t="shared" si="3"/>
        <v>2.3596758043490582E-2</v>
      </c>
      <c r="H53" s="34">
        <f t="shared" si="3"/>
        <v>4.3302488545503545E-2</v>
      </c>
      <c r="I53" s="34">
        <f t="shared" si="3"/>
        <v>2.2070626003210273E-3</v>
      </c>
      <c r="J53" s="34">
        <f t="shared" si="3"/>
        <v>5.0925700957286553E-2</v>
      </c>
      <c r="K53" s="34">
        <f t="shared" si="3"/>
        <v>4.1543450777771669E-2</v>
      </c>
      <c r="L53" s="34">
        <f t="shared" si="3"/>
        <v>3.3415027796042801E-2</v>
      </c>
      <c r="M53" s="34">
        <f t="shared" si="3"/>
        <v>4.3861925772125616E-2</v>
      </c>
    </row>
    <row r="54" spans="1:13" x14ac:dyDescent="0.35">
      <c r="A54" s="92"/>
      <c r="B54" s="58" t="s">
        <v>26</v>
      </c>
      <c r="C54" s="69">
        <f t="shared" ref="C54:M54" si="4">C52-C42</f>
        <v>496531</v>
      </c>
      <c r="D54" s="69">
        <f t="shared" si="4"/>
        <v>26694</v>
      </c>
      <c r="E54" s="69">
        <f t="shared" si="4"/>
        <v>8179</v>
      </c>
      <c r="F54" s="69">
        <f t="shared" si="4"/>
        <v>127685</v>
      </c>
      <c r="G54" s="69">
        <f t="shared" si="4"/>
        <v>103364</v>
      </c>
      <c r="H54" s="69">
        <f t="shared" si="4"/>
        <v>10649</v>
      </c>
      <c r="I54" s="69">
        <f t="shared" si="4"/>
        <v>4973</v>
      </c>
      <c r="J54" s="69">
        <f t="shared" si="4"/>
        <v>19531</v>
      </c>
      <c r="K54" s="69">
        <f t="shared" si="4"/>
        <v>87186</v>
      </c>
      <c r="L54" s="69">
        <f t="shared" si="4"/>
        <v>16170</v>
      </c>
      <c r="M54" s="69">
        <f t="shared" si="4"/>
        <v>92100</v>
      </c>
    </row>
    <row r="55" spans="1:13" x14ac:dyDescent="0.35">
      <c r="A55" s="94" t="s">
        <v>47</v>
      </c>
      <c r="B55" s="56" t="s">
        <v>45</v>
      </c>
      <c r="C55" s="57">
        <v>590542</v>
      </c>
      <c r="D55" s="57">
        <v>31388</v>
      </c>
      <c r="E55" s="57">
        <v>11766</v>
      </c>
      <c r="F55" s="57">
        <v>151200</v>
      </c>
      <c r="G55" s="57">
        <v>123959</v>
      </c>
      <c r="H55" s="57">
        <v>12901</v>
      </c>
      <c r="I55" s="57">
        <v>6009</v>
      </c>
      <c r="J55" s="57">
        <v>22949</v>
      </c>
      <c r="K55" s="57">
        <v>103720</v>
      </c>
      <c r="L55" s="57">
        <v>19236</v>
      </c>
      <c r="M55" s="57">
        <v>107414</v>
      </c>
    </row>
    <row r="56" spans="1:13" x14ac:dyDescent="0.35">
      <c r="A56" s="91"/>
      <c r="B56" s="7" t="s">
        <v>24</v>
      </c>
      <c r="C56" s="34">
        <f t="shared" ref="C56:M56" si="5">C43/C55</f>
        <v>1.5423119778102149E-2</v>
      </c>
      <c r="D56" s="34">
        <f t="shared" si="5"/>
        <v>1.2807442334650185E-2</v>
      </c>
      <c r="E56" s="34">
        <f t="shared" si="5"/>
        <v>5.3799082100968891E-2</v>
      </c>
      <c r="F56" s="34">
        <f t="shared" si="5"/>
        <v>1.4623015873015873E-2</v>
      </c>
      <c r="G56" s="34">
        <f t="shared" si="5"/>
        <v>8.9626408731919432E-3</v>
      </c>
      <c r="H56" s="34">
        <f t="shared" si="5"/>
        <v>4.5345322068056741E-2</v>
      </c>
      <c r="I56" s="34">
        <f t="shared" si="5"/>
        <v>3.99400898652022E-3</v>
      </c>
      <c r="J56" s="34">
        <f t="shared" si="5"/>
        <v>2.7670050982613621E-2</v>
      </c>
      <c r="K56" s="34">
        <f t="shared" si="5"/>
        <v>1.9745468569224836E-2</v>
      </c>
      <c r="L56" s="34">
        <f t="shared" si="5"/>
        <v>2.1314202536909962E-2</v>
      </c>
      <c r="M56" s="34">
        <f t="shared" si="5"/>
        <v>9.765952296721097E-3</v>
      </c>
    </row>
    <row r="57" spans="1:13" x14ac:dyDescent="0.35">
      <c r="A57" s="92"/>
      <c r="B57" s="58" t="s">
        <v>26</v>
      </c>
      <c r="C57" s="69">
        <f t="shared" ref="C57:M57" si="6">C55-C43</f>
        <v>581434</v>
      </c>
      <c r="D57" s="69">
        <f t="shared" si="6"/>
        <v>30986</v>
      </c>
      <c r="E57" s="69">
        <f t="shared" si="6"/>
        <v>11133</v>
      </c>
      <c r="F57" s="69">
        <f t="shared" si="6"/>
        <v>148989</v>
      </c>
      <c r="G57" s="69">
        <f t="shared" si="6"/>
        <v>122848</v>
      </c>
      <c r="H57" s="69">
        <f t="shared" si="6"/>
        <v>12316</v>
      </c>
      <c r="I57" s="69">
        <f t="shared" si="6"/>
        <v>5985</v>
      </c>
      <c r="J57" s="69">
        <f t="shared" si="6"/>
        <v>22314</v>
      </c>
      <c r="K57" s="69">
        <f t="shared" si="6"/>
        <v>101672</v>
      </c>
      <c r="L57" s="69">
        <f t="shared" si="6"/>
        <v>18826</v>
      </c>
      <c r="M57" s="69">
        <f t="shared" si="6"/>
        <v>106365</v>
      </c>
    </row>
    <row r="58" spans="1:13" s="68" customFormat="1" x14ac:dyDescent="0.35">
      <c r="A58" s="85"/>
      <c r="B58" s="73" t="s">
        <v>45</v>
      </c>
      <c r="C58" s="71">
        <v>580290</v>
      </c>
      <c r="D58" s="71">
        <v>32496</v>
      </c>
      <c r="E58" s="71">
        <v>10542</v>
      </c>
      <c r="F58" s="71">
        <v>146833</v>
      </c>
      <c r="G58" s="71">
        <v>121603</v>
      </c>
      <c r="H58" s="71">
        <v>12203</v>
      </c>
      <c r="I58" s="71">
        <v>6019</v>
      </c>
      <c r="J58" s="71">
        <v>24141</v>
      </c>
      <c r="K58" s="71">
        <v>102931</v>
      </c>
      <c r="L58" s="71">
        <v>18653</v>
      </c>
      <c r="M58" s="71">
        <v>104869</v>
      </c>
    </row>
    <row r="59" spans="1:13" s="68" customFormat="1" x14ac:dyDescent="0.35">
      <c r="A59" s="83" t="s">
        <v>48</v>
      </c>
      <c r="B59" s="73" t="s">
        <v>24</v>
      </c>
      <c r="C59" s="74">
        <f t="shared" ref="C59:M59" si="7">C44/C58</f>
        <v>2.3086732495821057E-2</v>
      </c>
      <c r="D59" s="74">
        <f t="shared" si="7"/>
        <v>3.7758493353028062E-2</v>
      </c>
      <c r="E59" s="74">
        <f t="shared" si="7"/>
        <v>2.9406184784670841E-2</v>
      </c>
      <c r="F59" s="74">
        <f t="shared" si="7"/>
        <v>1.5752589676707552E-2</v>
      </c>
      <c r="G59" s="74">
        <f t="shared" si="7"/>
        <v>1.1027688461633349E-2</v>
      </c>
      <c r="H59" s="74">
        <f t="shared" si="7"/>
        <v>3.5892813242645254E-2</v>
      </c>
      <c r="I59" s="74">
        <f t="shared" si="7"/>
        <v>1.3623525502575179E-2</v>
      </c>
      <c r="J59" s="74">
        <f t="shared" si="7"/>
        <v>8.9598608176960359E-2</v>
      </c>
      <c r="K59" s="74">
        <f t="shared" si="7"/>
        <v>1.8857292749511808E-2</v>
      </c>
      <c r="L59" s="74">
        <f t="shared" si="7"/>
        <v>0.10293250415482764</v>
      </c>
      <c r="M59" s="74">
        <f t="shared" si="7"/>
        <v>1.5848344124574469E-2</v>
      </c>
    </row>
    <row r="60" spans="1:13" s="68" customFormat="1" x14ac:dyDescent="0.35">
      <c r="A60" s="84"/>
      <c r="B60" s="73" t="s">
        <v>26</v>
      </c>
      <c r="C60" s="69">
        <f t="shared" ref="C60:M60" si="8">C58-C44</f>
        <v>566893</v>
      </c>
      <c r="D60" s="69">
        <f t="shared" si="8"/>
        <v>31269</v>
      </c>
      <c r="E60" s="69">
        <f t="shared" si="8"/>
        <v>10232</v>
      </c>
      <c r="F60" s="69">
        <f t="shared" si="8"/>
        <v>144520</v>
      </c>
      <c r="G60" s="69">
        <f t="shared" si="8"/>
        <v>120262</v>
      </c>
      <c r="H60" s="69">
        <f t="shared" si="8"/>
        <v>11765</v>
      </c>
      <c r="I60" s="69">
        <f t="shared" si="8"/>
        <v>5937</v>
      </c>
      <c r="J60" s="69">
        <f t="shared" si="8"/>
        <v>21978</v>
      </c>
      <c r="K60" s="69">
        <f t="shared" si="8"/>
        <v>100990</v>
      </c>
      <c r="L60" s="69">
        <f t="shared" si="8"/>
        <v>16733</v>
      </c>
      <c r="M60" s="69">
        <f t="shared" si="8"/>
        <v>103207</v>
      </c>
    </row>
    <row r="61" spans="1:13" x14ac:dyDescent="0.35">
      <c r="A61" s="87"/>
      <c r="B61" s="73" t="s">
        <v>45</v>
      </c>
      <c r="C61" s="79">
        <v>602950</v>
      </c>
      <c r="D61" s="70">
        <v>33700</v>
      </c>
      <c r="E61" s="70">
        <v>9867</v>
      </c>
      <c r="F61" s="70">
        <v>151756</v>
      </c>
      <c r="G61" s="70">
        <v>126715</v>
      </c>
      <c r="H61" s="70">
        <v>12678</v>
      </c>
      <c r="I61" s="70">
        <v>6292</v>
      </c>
      <c r="J61" s="70">
        <v>23602</v>
      </c>
      <c r="K61" s="70">
        <v>108027</v>
      </c>
      <c r="L61" s="70">
        <v>19089</v>
      </c>
      <c r="M61" s="70">
        <v>111224</v>
      </c>
    </row>
    <row r="62" spans="1:13" x14ac:dyDescent="0.35">
      <c r="A62" s="88" t="s">
        <v>49</v>
      </c>
      <c r="B62" s="73" t="s">
        <v>24</v>
      </c>
      <c r="C62" s="80">
        <f t="shared" ref="C62:M62" si="9">C45/C61</f>
        <v>1.9890538187246041E-2</v>
      </c>
      <c r="D62" s="80">
        <f t="shared" si="9"/>
        <v>2.2136498516320473E-2</v>
      </c>
      <c r="E62" s="80">
        <f t="shared" si="9"/>
        <v>1.8141279010844228E-2</v>
      </c>
      <c r="F62" s="80">
        <f t="shared" si="9"/>
        <v>2.0111231186905297E-2</v>
      </c>
      <c r="G62" s="80">
        <f t="shared" si="9"/>
        <v>2.6816083336621551E-2</v>
      </c>
      <c r="H62" s="80">
        <f t="shared" si="9"/>
        <v>1.4118946206026188E-2</v>
      </c>
      <c r="I62" s="80">
        <f t="shared" si="9"/>
        <v>6.3572790845518119E-4</v>
      </c>
      <c r="J62" s="80">
        <f t="shared" si="9"/>
        <v>2.283704770782137E-2</v>
      </c>
      <c r="K62" s="80">
        <f t="shared" si="9"/>
        <v>7.4888685236098379E-3</v>
      </c>
      <c r="L62" s="80">
        <f t="shared" si="9"/>
        <v>2.1635496883021636E-2</v>
      </c>
      <c r="M62" s="80">
        <f t="shared" si="9"/>
        <v>2.4041573761058765E-2</v>
      </c>
    </row>
    <row r="63" spans="1:13" x14ac:dyDescent="0.35">
      <c r="A63" s="2"/>
      <c r="B63" s="73" t="s">
        <v>26</v>
      </c>
      <c r="C63" s="70">
        <f t="shared" ref="C63:M63" si="10">C61-C45</f>
        <v>590957</v>
      </c>
      <c r="D63" s="70">
        <f t="shared" si="10"/>
        <v>32954</v>
      </c>
      <c r="E63" s="70">
        <f t="shared" si="10"/>
        <v>9688</v>
      </c>
      <c r="F63" s="70">
        <f t="shared" si="10"/>
        <v>148704</v>
      </c>
      <c r="G63" s="70">
        <f t="shared" si="10"/>
        <v>123317</v>
      </c>
      <c r="H63" s="70">
        <f t="shared" si="10"/>
        <v>12499</v>
      </c>
      <c r="I63" s="70">
        <f t="shared" si="10"/>
        <v>6288</v>
      </c>
      <c r="J63" s="70">
        <f t="shared" si="10"/>
        <v>23063</v>
      </c>
      <c r="K63" s="70">
        <f t="shared" si="10"/>
        <v>107218</v>
      </c>
      <c r="L63" s="70">
        <f t="shared" si="10"/>
        <v>18676</v>
      </c>
      <c r="M63" s="70">
        <f t="shared" si="10"/>
        <v>108550</v>
      </c>
    </row>
    <row r="64" spans="1:13" ht="14.5" customHeight="1" x14ac:dyDescent="0.35">
      <c r="A64" s="87"/>
      <c r="B64" s="73" t="s">
        <v>45</v>
      </c>
      <c r="C64" s="70">
        <v>602057</v>
      </c>
      <c r="D64" s="70">
        <v>33721</v>
      </c>
      <c r="E64" s="70">
        <v>11510</v>
      </c>
      <c r="F64" s="70">
        <v>152585</v>
      </c>
      <c r="G64" s="70">
        <v>125660</v>
      </c>
      <c r="H64" s="70">
        <v>12430</v>
      </c>
      <c r="I64" s="70">
        <v>6286</v>
      </c>
      <c r="J64" s="70">
        <v>21323</v>
      </c>
      <c r="K64" s="70">
        <v>111002</v>
      </c>
      <c r="L64" s="70">
        <v>18555</v>
      </c>
      <c r="M64" s="70">
        <v>108985</v>
      </c>
    </row>
    <row r="65" spans="1:13" x14ac:dyDescent="0.35">
      <c r="A65" s="88" t="s">
        <v>50</v>
      </c>
      <c r="B65" s="73" t="s">
        <v>24</v>
      </c>
      <c r="C65" s="80">
        <f t="shared" ref="C65:M65" si="11">C46/C64</f>
        <v>3.0683141297252584E-2</v>
      </c>
      <c r="D65" s="80">
        <f t="shared" si="11"/>
        <v>6.7613653213131281E-3</v>
      </c>
      <c r="E65" s="80">
        <f t="shared" si="11"/>
        <v>3.1972198088618592E-2</v>
      </c>
      <c r="F65" s="80">
        <f t="shared" si="11"/>
        <v>4.4263852934429991E-2</v>
      </c>
      <c r="G65" s="80">
        <f t="shared" si="11"/>
        <v>3.8651917873627248E-2</v>
      </c>
      <c r="H65" s="80">
        <f t="shared" si="11"/>
        <v>1.0941271118262269E-2</v>
      </c>
      <c r="I65" s="80">
        <f t="shared" si="11"/>
        <v>1.1135857461024498E-3</v>
      </c>
      <c r="J65" s="80">
        <f t="shared" si="11"/>
        <v>3.4845003048351544E-2</v>
      </c>
      <c r="K65" s="80">
        <f t="shared" si="11"/>
        <v>1.1675465306931407E-2</v>
      </c>
      <c r="L65" s="80">
        <f t="shared" si="11"/>
        <v>1.2233899218539478E-2</v>
      </c>
      <c r="M65" s="80">
        <f t="shared" si="11"/>
        <v>3.5390191310730831E-2</v>
      </c>
    </row>
    <row r="66" spans="1:13" x14ac:dyDescent="0.35">
      <c r="A66" s="2"/>
      <c r="B66" s="73" t="s">
        <v>26</v>
      </c>
      <c r="C66" s="70">
        <f t="shared" ref="C66:M66" si="12">C64-C46</f>
        <v>583584</v>
      </c>
      <c r="D66" s="70">
        <f t="shared" si="12"/>
        <v>33493</v>
      </c>
      <c r="E66" s="70">
        <f t="shared" si="12"/>
        <v>11142</v>
      </c>
      <c r="F66" s="70">
        <f t="shared" si="12"/>
        <v>145831</v>
      </c>
      <c r="G66" s="70">
        <f t="shared" si="12"/>
        <v>120803</v>
      </c>
      <c r="H66" s="70">
        <f t="shared" si="12"/>
        <v>12294</v>
      </c>
      <c r="I66" s="70">
        <f t="shared" si="12"/>
        <v>6279</v>
      </c>
      <c r="J66" s="70">
        <f t="shared" si="12"/>
        <v>20580</v>
      </c>
      <c r="K66" s="70">
        <f t="shared" si="12"/>
        <v>109706</v>
      </c>
      <c r="L66" s="70">
        <f t="shared" si="12"/>
        <v>18328</v>
      </c>
      <c r="M66" s="70">
        <f t="shared" si="12"/>
        <v>105128</v>
      </c>
    </row>
    <row r="67" spans="1:13" x14ac:dyDescent="0.35">
      <c r="A67" s="82"/>
      <c r="B67" s="73" t="s">
        <v>45</v>
      </c>
      <c r="C67" s="70">
        <v>618790</v>
      </c>
      <c r="D67" s="70">
        <v>35224</v>
      </c>
      <c r="E67" s="70">
        <v>12433</v>
      </c>
      <c r="F67" s="70">
        <v>154085</v>
      </c>
      <c r="G67" s="70">
        <v>127617</v>
      </c>
      <c r="H67" s="70">
        <v>13175</v>
      </c>
      <c r="I67" s="70">
        <v>6754</v>
      </c>
      <c r="J67" s="70">
        <v>22867</v>
      </c>
      <c r="K67" s="70">
        <v>117844</v>
      </c>
      <c r="L67" s="70">
        <v>19392</v>
      </c>
      <c r="M67" s="70">
        <v>109399</v>
      </c>
    </row>
    <row r="68" spans="1:13" x14ac:dyDescent="0.35">
      <c r="A68" s="76" t="s">
        <v>52</v>
      </c>
      <c r="B68" s="73" t="s">
        <v>24</v>
      </c>
      <c r="C68" s="80">
        <f>C47/C67</f>
        <v>1.7991564181709465E-2</v>
      </c>
      <c r="D68" s="80">
        <f t="shared" ref="D68:M68" si="13">D47/D67</f>
        <v>4.3720190779014305E-3</v>
      </c>
      <c r="E68" s="80">
        <f t="shared" si="13"/>
        <v>1.4799324378669669E-2</v>
      </c>
      <c r="F68" s="80">
        <f t="shared" si="13"/>
        <v>2.5122497322906188E-2</v>
      </c>
      <c r="G68" s="80">
        <f t="shared" si="13"/>
        <v>1.7576028272095409E-2</v>
      </c>
      <c r="H68" s="80">
        <f t="shared" si="13"/>
        <v>1.1005692599620493E-2</v>
      </c>
      <c r="I68" s="80">
        <f t="shared" si="13"/>
        <v>8.8836245188036718E-4</v>
      </c>
      <c r="J68" s="80">
        <f t="shared" si="13"/>
        <v>1.8148423492368917E-2</v>
      </c>
      <c r="K68" s="80">
        <f t="shared" si="13"/>
        <v>1.5639319778690472E-2</v>
      </c>
      <c r="L68" s="80">
        <f t="shared" si="13"/>
        <v>3.5066006600660065E-3</v>
      </c>
      <c r="M68" s="80">
        <f t="shared" si="13"/>
        <v>2.0146436439089938E-2</v>
      </c>
    </row>
    <row r="69" spans="1:13" x14ac:dyDescent="0.35">
      <c r="A69" s="2"/>
      <c r="B69" s="73" t="s">
        <v>26</v>
      </c>
      <c r="C69" s="70">
        <f>C67-C47</f>
        <v>607657</v>
      </c>
      <c r="D69" s="70">
        <f t="shared" ref="D69:M69" si="14">D67-D47</f>
        <v>35070</v>
      </c>
      <c r="E69" s="70">
        <f t="shared" si="14"/>
        <v>12249</v>
      </c>
      <c r="F69" s="70">
        <f t="shared" si="14"/>
        <v>150214</v>
      </c>
      <c r="G69" s="70">
        <f t="shared" si="14"/>
        <v>125374</v>
      </c>
      <c r="H69" s="70">
        <f t="shared" si="14"/>
        <v>13030</v>
      </c>
      <c r="I69" s="70">
        <f t="shared" si="14"/>
        <v>6748</v>
      </c>
      <c r="J69" s="70">
        <f t="shared" si="14"/>
        <v>22452</v>
      </c>
      <c r="K69" s="70">
        <f t="shared" si="14"/>
        <v>116001</v>
      </c>
      <c r="L69" s="70">
        <f t="shared" si="14"/>
        <v>19324</v>
      </c>
      <c r="M69" s="70">
        <f t="shared" si="14"/>
        <v>107195</v>
      </c>
    </row>
    <row r="70" spans="1:13" x14ac:dyDescent="0.35">
      <c r="A70" s="86"/>
      <c r="B70" s="73" t="s">
        <v>45</v>
      </c>
      <c r="C70" s="70">
        <v>613649</v>
      </c>
      <c r="D70" s="70">
        <v>34943</v>
      </c>
      <c r="E70" s="70">
        <v>9282</v>
      </c>
      <c r="F70" s="70">
        <v>152743</v>
      </c>
      <c r="G70" s="70">
        <v>126982</v>
      </c>
      <c r="H70" s="70">
        <v>13337</v>
      </c>
      <c r="I70" s="70">
        <v>6514</v>
      </c>
      <c r="J70" s="70">
        <v>23100</v>
      </c>
      <c r="K70" s="70">
        <v>118889</v>
      </c>
      <c r="L70" s="70">
        <v>19581</v>
      </c>
      <c r="M70" s="70">
        <v>108278</v>
      </c>
    </row>
    <row r="71" spans="1:13" x14ac:dyDescent="0.35">
      <c r="A71" s="95" t="s">
        <v>55</v>
      </c>
      <c r="B71" s="73" t="s">
        <v>24</v>
      </c>
      <c r="C71" s="80">
        <f>C48/C70</f>
        <v>2.5231035983110866E-2</v>
      </c>
      <c r="D71" s="80">
        <f t="shared" ref="D71:M71" si="15">D48/D70</f>
        <v>5.3229545259422485E-3</v>
      </c>
      <c r="E71" s="80">
        <f t="shared" si="15"/>
        <v>1.1096746390864038E-2</v>
      </c>
      <c r="F71" s="80">
        <f t="shared" si="15"/>
        <v>3.5170187831848269E-2</v>
      </c>
      <c r="G71" s="80">
        <f t="shared" si="15"/>
        <v>1.5191129451418312E-2</v>
      </c>
      <c r="H71" s="80">
        <f t="shared" si="15"/>
        <v>9.4474019644597736E-3</v>
      </c>
      <c r="I71" s="80">
        <f t="shared" si="15"/>
        <v>1.3816395455941051E-3</v>
      </c>
      <c r="J71" s="80">
        <f t="shared" si="15"/>
        <v>2.3852813852813851E-2</v>
      </c>
      <c r="K71" s="80">
        <f t="shared" si="15"/>
        <v>2.6554180790485243E-2</v>
      </c>
      <c r="L71" s="80">
        <f t="shared" si="15"/>
        <v>8.9883049895306683E-3</v>
      </c>
      <c r="M71" s="80">
        <f t="shared" si="15"/>
        <v>3.5778274441714844E-2</v>
      </c>
    </row>
    <row r="72" spans="1:13" x14ac:dyDescent="0.35">
      <c r="A72" s="86"/>
      <c r="B72" s="73" t="s">
        <v>26</v>
      </c>
      <c r="C72" s="70">
        <f>C70-C48</f>
        <v>598166</v>
      </c>
      <c r="D72" s="70">
        <f t="shared" ref="D72:M72" si="16">D70-D48</f>
        <v>34757</v>
      </c>
      <c r="E72" s="70">
        <f t="shared" si="16"/>
        <v>9179</v>
      </c>
      <c r="F72" s="70">
        <f t="shared" si="16"/>
        <v>147371</v>
      </c>
      <c r="G72" s="70">
        <f t="shared" si="16"/>
        <v>125053</v>
      </c>
      <c r="H72" s="70">
        <f t="shared" si="16"/>
        <v>13211</v>
      </c>
      <c r="I72" s="70">
        <f t="shared" si="16"/>
        <v>6505</v>
      </c>
      <c r="J72" s="70">
        <f t="shared" si="16"/>
        <v>22549</v>
      </c>
      <c r="K72" s="70">
        <f t="shared" si="16"/>
        <v>115732</v>
      </c>
      <c r="L72" s="70">
        <f t="shared" si="16"/>
        <v>19405</v>
      </c>
      <c r="M72" s="70">
        <f t="shared" si="16"/>
        <v>104404</v>
      </c>
    </row>
    <row r="73" spans="1:13" x14ac:dyDescent="0.35">
      <c r="A73" s="93" t="s">
        <v>25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5" spans="1:13" x14ac:dyDescent="0.35">
      <c r="B75" s="61"/>
      <c r="C75" s="38"/>
    </row>
    <row r="76" spans="1:13" x14ac:dyDescent="0.35">
      <c r="B76" s="61"/>
      <c r="C76" s="38"/>
    </row>
    <row r="77" spans="1:13" x14ac:dyDescent="0.35">
      <c r="B77" s="61"/>
      <c r="C77" s="38"/>
    </row>
    <row r="78" spans="1:13" x14ac:dyDescent="0.35">
      <c r="B78" s="61"/>
      <c r="C78" s="38"/>
    </row>
    <row r="79" spans="1:13" x14ac:dyDescent="0.35">
      <c r="B79" s="61"/>
      <c r="C79" s="38"/>
    </row>
    <row r="80" spans="1:13" x14ac:dyDescent="0.35">
      <c r="B80" s="62"/>
      <c r="C80" s="46"/>
    </row>
  </sheetData>
  <mergeCells count="7">
    <mergeCell ref="A73:M73"/>
    <mergeCell ref="A55:A57"/>
    <mergeCell ref="A1:M1"/>
    <mergeCell ref="A2:M2"/>
    <mergeCell ref="A3:M3"/>
    <mergeCell ref="A49:A51"/>
    <mergeCell ref="A52:A54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2022-09-29T15:08:28Z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