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EXCEL\"/>
    </mc:Choice>
  </mc:AlternateContent>
  <xr:revisionPtr revIDLastSave="0" documentId="13_ncr:1_{1E60E817-4A4A-4E8B-8007-83221FEF10A4}" xr6:coauthVersionLast="47" xr6:coauthVersionMax="47" xr10:uidLastSave="{00000000-0000-0000-0000-000000000000}"/>
  <bookViews>
    <workbookView xWindow="-108" yWindow="-108" windowWidth="15576" windowHeight="11904" tabRatio="864" activeTab="5" xr2:uid="{00000000-000D-0000-FFFF-FFFF00000000}"/>
  </bookViews>
  <sheets>
    <sheet name="Table 1" sheetId="27" r:id="rId1"/>
    <sheet name="Table 2" sheetId="28" r:id="rId2"/>
    <sheet name="Table 3" sheetId="29" r:id="rId3"/>
    <sheet name="Table 4" sheetId="30" r:id="rId4"/>
    <sheet name="Table 5" sheetId="31" r:id="rId5"/>
    <sheet name="Table 6" sheetId="32" r:id="rId6"/>
    <sheet name="Sheet1" sheetId="39" r:id="rId7"/>
  </sheets>
  <definedNames>
    <definedName name="_xlnm.Print_Area" localSheetId="0">'Table 1'!$A$1:$I$15</definedName>
    <definedName name="_xlnm.Print_Area" localSheetId="1">'Table 2'!$A$1:$I$15</definedName>
    <definedName name="_xlnm.Print_Area" localSheetId="2">'Table 3'!$A$1:$I$15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29" l="1"/>
  <c r="G12" i="29"/>
  <c r="G11" i="29"/>
  <c r="G10" i="29"/>
  <c r="G9" i="29"/>
  <c r="G8" i="29"/>
  <c r="G7" i="29"/>
  <c r="G6" i="29"/>
  <c r="G5" i="29"/>
  <c r="G13" i="28"/>
  <c r="G12" i="28"/>
  <c r="G11" i="28"/>
  <c r="G10" i="28"/>
  <c r="G9" i="28"/>
  <c r="G8" i="28"/>
  <c r="G7" i="28"/>
  <c r="G6" i="28"/>
  <c r="G5" i="28"/>
  <c r="G13" i="27"/>
  <c r="G12" i="27"/>
  <c r="G11" i="27"/>
  <c r="G10" i="27"/>
  <c r="G9" i="27"/>
  <c r="G8" i="27"/>
  <c r="G7" i="27"/>
  <c r="G6" i="27"/>
  <c r="G5" i="27"/>
  <c r="B12" i="31"/>
  <c r="C22" i="32" l="1"/>
  <c r="B22" i="32"/>
  <c r="C12" i="32"/>
  <c r="B12" i="32"/>
  <c r="C22" i="31"/>
  <c r="B22" i="31"/>
  <c r="B24" i="31" s="1"/>
  <c r="B27" i="31" s="1"/>
  <c r="B30" i="31" s="1"/>
  <c r="C12" i="31"/>
  <c r="C22" i="30"/>
  <c r="B22" i="30"/>
  <c r="C12" i="30"/>
  <c r="B12" i="30"/>
  <c r="B24" i="32" l="1"/>
  <c r="B27" i="32" s="1"/>
  <c r="B30" i="32" s="1"/>
  <c r="C24" i="30"/>
  <c r="C27" i="30" s="1"/>
  <c r="C30" i="30" s="1"/>
  <c r="B24" i="30"/>
  <c r="B27" i="30" s="1"/>
  <c r="B30" i="30" s="1"/>
  <c r="C24" i="32"/>
  <c r="C27" i="32" s="1"/>
  <c r="C30" i="32" s="1"/>
  <c r="C24" i="31"/>
  <c r="C27" i="31" s="1"/>
  <c r="C30" i="31" s="1"/>
  <c r="C25" i="30" l="1"/>
  <c r="B25" i="30"/>
  <c r="C31" i="30"/>
  <c r="B31" i="30"/>
  <c r="C31" i="31"/>
  <c r="B31" i="31"/>
  <c r="C25" i="31"/>
  <c r="B25" i="31"/>
  <c r="C31" i="32"/>
  <c r="B31" i="32"/>
  <c r="C25" i="32"/>
  <c r="B25" i="32"/>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E11" i="31"/>
  <c r="D11" i="31"/>
  <c r="E10" i="31"/>
  <c r="D10" i="31"/>
  <c r="E9" i="31"/>
  <c r="D9" i="31"/>
  <c r="E8" i="31"/>
  <c r="D8" i="31"/>
  <c r="E7" i="31"/>
  <c r="D7" i="31"/>
  <c r="E6" i="31"/>
  <c r="D6" i="31"/>
  <c r="F15" i="31" l="1"/>
  <c r="F17" i="31"/>
  <c r="F8" i="31"/>
  <c r="F11" i="31"/>
  <c r="D31" i="31"/>
  <c r="F6" i="31"/>
  <c r="F9" i="31"/>
  <c r="F7" i="31"/>
  <c r="F10" i="31"/>
  <c r="F7" i="30"/>
  <c r="F11" i="30"/>
  <c r="E22" i="30"/>
  <c r="D31" i="30"/>
  <c r="F20" i="30"/>
  <c r="F21" i="30"/>
  <c r="F19" i="30"/>
  <c r="F14" i="30"/>
  <c r="F17" i="30"/>
  <c r="D22" i="31"/>
  <c r="F15" i="30"/>
  <c r="F19" i="31"/>
  <c r="F18" i="30"/>
  <c r="F9" i="30"/>
  <c r="F16" i="30"/>
  <c r="D22" i="30"/>
  <c r="E12" i="30"/>
  <c r="D25" i="30"/>
  <c r="F6" i="30"/>
  <c r="F8" i="30"/>
  <c r="F10" i="30"/>
  <c r="D12" i="30"/>
  <c r="D12" i="31"/>
  <c r="E22" i="31"/>
  <c r="D25" i="31"/>
  <c r="E12" i="31"/>
  <c r="F14" i="31"/>
  <c r="F16" i="31"/>
  <c r="F18" i="31"/>
  <c r="F20" i="31"/>
  <c r="F22" i="31" l="1"/>
  <c r="F12" i="31"/>
  <c r="F22" i="30"/>
  <c r="F12" i="30"/>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alcChain>
</file>

<file path=xl/sharedStrings.xml><?xml version="1.0" encoding="utf-8"?>
<sst xmlns="http://schemas.openxmlformats.org/spreadsheetml/2006/main" count="221" uniqueCount="68">
  <si>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</si>
  <si>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</si>
  <si>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</si>
  <si>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</si>
  <si>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</si>
  <si>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</si>
  <si>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</si>
  <si>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</si>
  <si>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</si>
  <si>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</si>
  <si>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</si>
  <si>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</si>
  <si>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</si>
  <si>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</si>
  <si>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</si>
  <si>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</si>
  <si>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</si>
  <si>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</si>
  <si>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</si>
  <si>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</si>
  <si>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</si>
  <si>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</si>
  <si>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</si>
  <si>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</si>
  <si>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</si>
  <si>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</si>
  <si>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</si>
  <si>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</si>
  <si>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</si>
  <si>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</si>
  <si>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</si>
  <si>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</si>
  <si>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</si>
  <si>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</si>
  <si>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</si>
  <si>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</si>
  <si>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</si>
  <si>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</si>
  <si>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</si>
  <si>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</si>
  <si>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</si>
  <si>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</si>
  <si>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</si>
  <si>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</si>
  <si>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</si>
  <si>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</si>
  <si>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</si>
  <si>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</si>
  <si>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</si>
  <si>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3Q                 2021</t>
  </si>
  <si>
    <t>4Q                 2021</t>
  </si>
  <si>
    <t>Table 6. International Quarterly U.S. Scheduled Passenger Airlines Revenue, Expenses and Profits</t>
  </si>
  <si>
    <t>2021-2022 % Change</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</si>
  <si>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</si>
  <si>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</si>
  <si>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</si>
  <si>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1Q                 2022</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</si>
  <si>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</si>
  <si>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</si>
  <si>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2Q                 2022</t>
  </si>
  <si>
    <t>3Q 2021</t>
  </si>
  <si>
    <t>3Q 2022</t>
  </si>
  <si>
    <t>% of 3Q 2022 Revenue or Expense Total</t>
  </si>
  <si>
    <t>3Q                 2022</t>
  </si>
  <si>
    <t>Dollar Change          3Q2021-3Q2022</t>
  </si>
  <si>
    <t>Dollar Change         3Q2021-3Q2022</t>
  </si>
  <si>
    <t>Reports from 24 airlines in 3Q 2022</t>
  </si>
  <si>
    <t>Reports from 19 airlines in 3Q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</si>
</sst>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59">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3" fontId="2" fillId="0" borderId="0" xfId="8" applyNumberFormat="1"/>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1" applyFont="1" applyAlignment="1">
      <alignment wrapText="1"/>
    </xf>
    <xf numFmtId="0" fontId="8" fillId="0" borderId="0" xfId="1" applyAlignment="1">
      <alignment wrapText="1"/>
    </xf>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
  <sheetViews>
    <sheetView zoomScaleNormal="100" workbookViewId="0">
      <selection activeCell="A2" sqref="A2:H2"/>
    </sheetView>
  </sheetViews>
  <sheetFormatPr defaultColWidth="9.33203125" defaultRowHeight="14.4" x14ac:dyDescent="0.3"/>
  <cols>
    <col min="1" max="1" width="30" style="25" customWidth="1"/>
    <col min="2" max="6" width="9.5546875" style="25" customWidth="1"/>
    <col min="7" max="7" width="16" style="25" customWidth="1"/>
    <col min="8" max="8" width="14.33203125" style="25" customWidth="1"/>
    <col min="9" max="16384" width="9.33203125" style="25"/>
  </cols>
  <sheetData>
    <row r="1" spans="1:8" ht="25.5" customHeight="1" x14ac:dyDescent="0.3">
      <c r="A1" s="45" t="s">
        <v>58</v>
      </c>
      <c r="B1" s="45"/>
      <c r="C1" s="45"/>
      <c r="D1" s="45"/>
      <c r="E1" s="45"/>
      <c r="F1" s="45"/>
      <c r="G1" s="45"/>
      <c r="H1" s="45"/>
    </row>
    <row r="2" spans="1:8" ht="12.75" customHeight="1" x14ac:dyDescent="0.3">
      <c r="A2" s="46" t="s">
        <v>66</v>
      </c>
      <c r="B2" s="46"/>
      <c r="C2" s="46"/>
      <c r="D2" s="46"/>
      <c r="E2" s="46"/>
      <c r="F2" s="46"/>
      <c r="G2" s="46"/>
      <c r="H2" s="46"/>
    </row>
    <row r="3" spans="1:8" ht="12.75" customHeight="1" x14ac:dyDescent="0.3">
      <c r="A3" s="47" t="s">
        <v>29</v>
      </c>
      <c r="B3" s="47"/>
      <c r="C3" s="47"/>
      <c r="D3" s="47"/>
      <c r="E3" s="47"/>
      <c r="F3" s="47"/>
      <c r="G3" s="47"/>
      <c r="H3" s="47"/>
    </row>
    <row r="4" spans="1:8" ht="51.75" customHeight="1" x14ac:dyDescent="0.3">
      <c r="A4" s="26"/>
      <c r="B4" s="27" t="s">
        <v>49</v>
      </c>
      <c r="C4" s="27" t="s">
        <v>50</v>
      </c>
      <c r="D4" s="27" t="s">
        <v>56</v>
      </c>
      <c r="E4" s="27" t="s">
        <v>59</v>
      </c>
      <c r="F4" s="27" t="s">
        <v>63</v>
      </c>
      <c r="G4" s="27" t="s">
        <v>64</v>
      </c>
    </row>
    <row r="5" spans="1:8" ht="12.75" customHeight="1" x14ac:dyDescent="0.3">
      <c r="A5" s="28" t="s">
        <v>0</v>
      </c>
      <c r="B5" s="43">
        <v>2702.6</v>
      </c>
      <c r="C5" s="43">
        <v>-2228.1</v>
      </c>
      <c r="D5" s="43">
        <v>-5125</v>
      </c>
      <c r="E5" s="43">
        <v>2226.6</v>
      </c>
      <c r="F5" s="43">
        <v>2399.6999999999998</v>
      </c>
      <c r="G5" s="29">
        <f>(F5-B5)</f>
        <v>-302.90000000000009</v>
      </c>
      <c r="H5" s="30"/>
    </row>
    <row r="6" spans="1:8" ht="12.75" customHeight="1" x14ac:dyDescent="0.3">
      <c r="A6" s="28" t="s">
        <v>1</v>
      </c>
      <c r="B6" s="29">
        <v>-187</v>
      </c>
      <c r="C6" s="29">
        <v>-893.7</v>
      </c>
      <c r="D6" s="29">
        <v>-5184.6000000000004</v>
      </c>
      <c r="E6" s="29">
        <v>4711.6000000000004</v>
      </c>
      <c r="F6" s="29">
        <v>4667.7</v>
      </c>
      <c r="G6" s="29">
        <f t="shared" ref="G6:G13" si="0">(F6-B6)</f>
        <v>4854.7</v>
      </c>
      <c r="H6" s="30"/>
    </row>
    <row r="7" spans="1:8" ht="12.75" customHeight="1" x14ac:dyDescent="0.3">
      <c r="A7" s="28" t="s">
        <v>5</v>
      </c>
      <c r="B7" s="29">
        <v>39394</v>
      </c>
      <c r="C7" s="29">
        <v>41186</v>
      </c>
      <c r="D7" s="29">
        <v>39145.800000000003</v>
      </c>
      <c r="E7" s="29">
        <v>57491.1</v>
      </c>
      <c r="F7" s="29">
        <v>58226.2</v>
      </c>
      <c r="G7" s="29">
        <f t="shared" si="0"/>
        <v>18832.199999999997</v>
      </c>
      <c r="H7" s="30"/>
    </row>
    <row r="8" spans="1:8" ht="12.75" customHeight="1" x14ac:dyDescent="0.3">
      <c r="A8" s="28" t="s">
        <v>6</v>
      </c>
      <c r="B8" s="29">
        <v>27018</v>
      </c>
      <c r="C8" s="29">
        <v>28410.6</v>
      </c>
      <c r="D8" s="29">
        <v>26997.1</v>
      </c>
      <c r="E8" s="29">
        <v>42080.7</v>
      </c>
      <c r="F8" s="29">
        <v>43835.5</v>
      </c>
      <c r="G8" s="29">
        <f t="shared" si="0"/>
        <v>16817.5</v>
      </c>
      <c r="H8" s="30"/>
    </row>
    <row r="9" spans="1:8" ht="12.75" customHeight="1" x14ac:dyDescent="0.3">
      <c r="A9" s="28" t="s">
        <v>7</v>
      </c>
      <c r="B9" s="29">
        <v>1562</v>
      </c>
      <c r="C9" s="29">
        <v>1531.9</v>
      </c>
      <c r="D9" s="29">
        <v>1448.9</v>
      </c>
      <c r="E9" s="29">
        <v>1792.4</v>
      </c>
      <c r="F9" s="29">
        <v>1754.8</v>
      </c>
      <c r="G9" s="29">
        <f t="shared" si="0"/>
        <v>192.79999999999995</v>
      </c>
      <c r="H9" s="30"/>
    </row>
    <row r="10" spans="1:8" ht="12.75" customHeight="1" x14ac:dyDescent="0.3">
      <c r="A10" s="28" t="s">
        <v>8</v>
      </c>
      <c r="B10" s="29">
        <v>234</v>
      </c>
      <c r="C10" s="29">
        <v>225.9</v>
      </c>
      <c r="D10" s="29">
        <v>216.1</v>
      </c>
      <c r="E10" s="29">
        <v>252.2</v>
      </c>
      <c r="F10" s="29">
        <v>261</v>
      </c>
      <c r="G10" s="29">
        <f t="shared" si="0"/>
        <v>27</v>
      </c>
      <c r="H10" s="30"/>
    </row>
    <row r="11" spans="1:8" ht="12.75" customHeight="1" x14ac:dyDescent="0.3">
      <c r="A11" s="28" t="s">
        <v>3</v>
      </c>
      <c r="B11" s="29">
        <v>39581</v>
      </c>
      <c r="C11" s="29">
        <v>42079.7</v>
      </c>
      <c r="D11" s="29">
        <v>44330.400000000001</v>
      </c>
      <c r="E11" s="29">
        <v>52779.5</v>
      </c>
      <c r="F11" s="29">
        <v>53558.400000000001</v>
      </c>
      <c r="G11" s="29">
        <f t="shared" si="0"/>
        <v>13977.400000000001</v>
      </c>
      <c r="H11" s="30"/>
    </row>
    <row r="12" spans="1:8" ht="12.75" customHeight="1" x14ac:dyDescent="0.3">
      <c r="A12" s="28" t="s">
        <v>9</v>
      </c>
      <c r="B12" s="29">
        <v>6653</v>
      </c>
      <c r="C12" s="29">
        <v>7312.5</v>
      </c>
      <c r="D12" s="29">
        <v>8632.4</v>
      </c>
      <c r="E12" s="29">
        <v>13978.4</v>
      </c>
      <c r="F12" s="29">
        <v>13952.5</v>
      </c>
      <c r="G12" s="29">
        <f t="shared" si="0"/>
        <v>7299.5</v>
      </c>
      <c r="H12" s="30"/>
    </row>
    <row r="13" spans="1:8" ht="12.75" customHeight="1" x14ac:dyDescent="0.3">
      <c r="A13" s="31" t="s">
        <v>10</v>
      </c>
      <c r="B13" s="32">
        <v>13923</v>
      </c>
      <c r="C13" s="32">
        <v>14680.6</v>
      </c>
      <c r="D13" s="32">
        <v>15119.7</v>
      </c>
      <c r="E13" s="32">
        <v>15640.8</v>
      </c>
      <c r="F13" s="32">
        <v>16334.5</v>
      </c>
      <c r="G13" s="32">
        <f t="shared" si="0"/>
        <v>2411.5</v>
      </c>
      <c r="H13" s="30"/>
    </row>
    <row r="14" spans="1:8" ht="30" customHeight="1" x14ac:dyDescent="0.3">
      <c r="A14" s="48" t="s">
        <v>4</v>
      </c>
      <c r="B14" s="48"/>
      <c r="C14" s="48"/>
      <c r="D14" s="48"/>
      <c r="E14" s="48"/>
      <c r="F14" s="49"/>
      <c r="G14" s="49"/>
      <c r="H14" s="49"/>
    </row>
    <row r="15" spans="1:8" ht="102" customHeight="1" x14ac:dyDescent="0.3">
      <c r="A15" s="50" t="s">
        <v>46</v>
      </c>
      <c r="B15" s="50"/>
      <c r="C15" s="50"/>
      <c r="D15" s="50"/>
      <c r="E15" s="50"/>
      <c r="F15" s="50"/>
      <c r="G15" s="50"/>
      <c r="H15" s="50"/>
    </row>
    <row r="19" spans="2:9" x14ac:dyDescent="0.3">
      <c r="B19" s="44"/>
    </row>
    <row r="20" spans="2:9" x14ac:dyDescent="0.3">
      <c r="I20" s="44"/>
    </row>
  </sheetData>
  <mergeCells count="5">
    <mergeCell ref="A1:H1"/>
    <mergeCell ref="A2:H2"/>
    <mergeCell ref="A3:H3"/>
    <mergeCell ref="A14:H14"/>
    <mergeCell ref="A15:H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A14" sqref="A14:H14"/>
    </sheetView>
  </sheetViews>
  <sheetFormatPr defaultColWidth="9.33203125" defaultRowHeight="14.4" x14ac:dyDescent="0.3"/>
  <cols>
    <col min="1" max="1" width="30" style="25" customWidth="1"/>
    <col min="2" max="6" width="9.5546875" style="25" customWidth="1"/>
    <col min="7" max="7" width="15.77734375" style="25" customWidth="1"/>
    <col min="8" max="8" width="14.33203125" style="25" customWidth="1"/>
    <col min="9" max="16384" width="9.33203125" style="25"/>
  </cols>
  <sheetData>
    <row r="1" spans="1:8" ht="25.5" customHeight="1" x14ac:dyDescent="0.3">
      <c r="A1" s="51" t="s">
        <v>57</v>
      </c>
      <c r="B1" s="51"/>
      <c r="C1" s="51"/>
      <c r="D1" s="51"/>
      <c r="E1" s="51"/>
      <c r="F1" s="51"/>
      <c r="G1" s="51"/>
      <c r="H1" s="51"/>
    </row>
    <row r="2" spans="1:8" ht="12.75" customHeight="1" x14ac:dyDescent="0.3">
      <c r="A2" s="46" t="s">
        <v>66</v>
      </c>
      <c r="B2" s="46"/>
      <c r="C2" s="46"/>
      <c r="D2" s="46"/>
      <c r="E2" s="46"/>
      <c r="F2" s="46"/>
      <c r="G2" s="46"/>
      <c r="H2" s="46"/>
    </row>
    <row r="3" spans="1:8" ht="12.75" customHeight="1" x14ac:dyDescent="0.3">
      <c r="A3" s="47" t="s">
        <v>29</v>
      </c>
      <c r="B3" s="47"/>
      <c r="C3" s="47"/>
      <c r="D3" s="47"/>
      <c r="E3" s="47"/>
      <c r="F3" s="47"/>
      <c r="G3" s="47"/>
      <c r="H3" s="47"/>
    </row>
    <row r="4" spans="1:8" ht="51.75" customHeight="1" x14ac:dyDescent="0.3">
      <c r="A4" s="33" t="s">
        <v>35</v>
      </c>
      <c r="B4" s="27" t="s">
        <v>49</v>
      </c>
      <c r="C4" s="27" t="s">
        <v>50</v>
      </c>
      <c r="D4" s="27" t="s">
        <v>56</v>
      </c>
      <c r="E4" s="27" t="s">
        <v>59</v>
      </c>
      <c r="F4" s="27" t="s">
        <v>63</v>
      </c>
      <c r="G4" s="27" t="s">
        <v>65</v>
      </c>
    </row>
    <row r="5" spans="1:8" ht="12.75" customHeight="1" x14ac:dyDescent="0.3">
      <c r="A5" s="28" t="s">
        <v>0</v>
      </c>
      <c r="B5" s="29">
        <v>2553.9</v>
      </c>
      <c r="C5" s="29">
        <v>-1531.1</v>
      </c>
      <c r="D5" s="29">
        <v>-3492.3</v>
      </c>
      <c r="E5" s="29">
        <v>2573.1</v>
      </c>
      <c r="F5" s="29">
        <v>1451.3</v>
      </c>
      <c r="G5" s="29">
        <f>(F5-B5)</f>
        <v>-1102.6000000000001</v>
      </c>
      <c r="H5" s="30"/>
    </row>
    <row r="6" spans="1:8" ht="12.75" customHeight="1" x14ac:dyDescent="0.3">
      <c r="A6" s="28" t="s">
        <v>1</v>
      </c>
      <c r="B6" s="29">
        <v>81</v>
      </c>
      <c r="C6" s="29">
        <v>-484.4</v>
      </c>
      <c r="D6" s="29">
        <v>-3605.3</v>
      </c>
      <c r="E6" s="29">
        <v>4612.3999999999996</v>
      </c>
      <c r="F6" s="29">
        <v>3113.9</v>
      </c>
      <c r="G6" s="29">
        <f t="shared" ref="G6:G13" si="0">(F6-B6)</f>
        <v>3032.9</v>
      </c>
      <c r="H6" s="30"/>
    </row>
    <row r="7" spans="1:8" ht="12.75" customHeight="1" x14ac:dyDescent="0.3">
      <c r="A7" s="28" t="s">
        <v>5</v>
      </c>
      <c r="B7" s="29">
        <v>32412</v>
      </c>
      <c r="C7" s="29">
        <v>33812</v>
      </c>
      <c r="D7" s="29">
        <v>31626.7</v>
      </c>
      <c r="E7" s="29">
        <v>45090.400000000001</v>
      </c>
      <c r="F7" s="29">
        <v>43632.2</v>
      </c>
      <c r="G7" s="29">
        <f t="shared" si="0"/>
        <v>11220.199999999997</v>
      </c>
      <c r="H7" s="30"/>
    </row>
    <row r="8" spans="1:8" ht="12.75" customHeight="1" x14ac:dyDescent="0.3">
      <c r="A8" s="28" t="s">
        <v>6</v>
      </c>
      <c r="B8" s="29">
        <v>21958</v>
      </c>
      <c r="C8" s="29">
        <v>23205.5</v>
      </c>
      <c r="D8" s="29">
        <v>21632.9</v>
      </c>
      <c r="E8" s="29">
        <v>32120.2</v>
      </c>
      <c r="F8" s="29">
        <v>31627</v>
      </c>
      <c r="G8" s="29">
        <f t="shared" si="0"/>
        <v>9669</v>
      </c>
      <c r="H8" s="30"/>
    </row>
    <row r="9" spans="1:8" ht="12.75" customHeight="1" x14ac:dyDescent="0.3">
      <c r="A9" s="28" t="s">
        <v>7</v>
      </c>
      <c r="B9" s="29">
        <v>1259</v>
      </c>
      <c r="C9" s="29">
        <v>1242.4000000000001</v>
      </c>
      <c r="D9" s="29">
        <v>1162.5999999999999</v>
      </c>
      <c r="E9" s="29">
        <v>1442.4</v>
      </c>
      <c r="F9" s="29">
        <v>1405.4</v>
      </c>
      <c r="G9" s="29">
        <f t="shared" si="0"/>
        <v>146.40000000000009</v>
      </c>
      <c r="H9" s="30"/>
    </row>
    <row r="10" spans="1:8" ht="12.75" customHeight="1" x14ac:dyDescent="0.3">
      <c r="A10" s="28" t="s">
        <v>8</v>
      </c>
      <c r="B10" s="29">
        <v>205</v>
      </c>
      <c r="C10" s="29">
        <v>197.9</v>
      </c>
      <c r="D10" s="29">
        <v>187.5</v>
      </c>
      <c r="E10" s="29">
        <v>217.9</v>
      </c>
      <c r="F10" s="29">
        <v>226.8</v>
      </c>
      <c r="G10" s="29">
        <f t="shared" si="0"/>
        <v>21.800000000000011</v>
      </c>
      <c r="H10" s="30"/>
    </row>
    <row r="11" spans="1:8" ht="12.75" customHeight="1" x14ac:dyDescent="0.3">
      <c r="A11" s="28" t="s">
        <v>3</v>
      </c>
      <c r="B11" s="29">
        <v>32331</v>
      </c>
      <c r="C11" s="29">
        <v>34296.400000000001</v>
      </c>
      <c r="D11" s="29">
        <v>35232</v>
      </c>
      <c r="E11" s="29">
        <v>40478</v>
      </c>
      <c r="F11" s="29">
        <v>40518.300000000003</v>
      </c>
      <c r="G11" s="29">
        <f t="shared" si="0"/>
        <v>8187.3000000000029</v>
      </c>
      <c r="H11" s="30"/>
    </row>
    <row r="12" spans="1:8" ht="12.75" customHeight="1" x14ac:dyDescent="0.3">
      <c r="A12" s="28" t="s">
        <v>9</v>
      </c>
      <c r="B12" s="29">
        <v>5084</v>
      </c>
      <c r="C12" s="29">
        <v>5548.4</v>
      </c>
      <c r="D12" s="29">
        <v>6321.4</v>
      </c>
      <c r="E12" s="29">
        <v>9792.7999999999993</v>
      </c>
      <c r="F12" s="29">
        <v>9603.7999999999993</v>
      </c>
      <c r="G12" s="29">
        <f t="shared" si="0"/>
        <v>4519.7999999999993</v>
      </c>
      <c r="H12" s="30"/>
    </row>
    <row r="13" spans="1:8" ht="12.75" customHeight="1" x14ac:dyDescent="0.3">
      <c r="A13" s="31" t="s">
        <v>10</v>
      </c>
      <c r="B13" s="32">
        <v>11220</v>
      </c>
      <c r="C13" s="32">
        <v>11839.2</v>
      </c>
      <c r="D13" s="32">
        <v>11885</v>
      </c>
      <c r="E13" s="32">
        <v>11946.7</v>
      </c>
      <c r="F13" s="32">
        <v>12360.7</v>
      </c>
      <c r="G13" s="32">
        <f t="shared" si="0"/>
        <v>1140.7000000000007</v>
      </c>
      <c r="H13" s="30"/>
    </row>
    <row r="14" spans="1:8" ht="30" customHeight="1" x14ac:dyDescent="0.3">
      <c r="A14" s="48" t="s">
        <v>4</v>
      </c>
      <c r="B14" s="48"/>
      <c r="C14" s="48"/>
      <c r="D14" s="48"/>
      <c r="E14" s="48"/>
      <c r="F14" s="49"/>
      <c r="G14" s="49"/>
      <c r="H14" s="49"/>
    </row>
    <row r="15" spans="1:8" ht="106.5" customHeight="1" x14ac:dyDescent="0.3">
      <c r="A15" s="50" t="s">
        <v>46</v>
      </c>
      <c r="B15" s="50"/>
      <c r="C15" s="50"/>
      <c r="D15" s="50"/>
      <c r="E15" s="50"/>
      <c r="F15" s="50"/>
      <c r="G15" s="50"/>
      <c r="H15" s="50"/>
    </row>
  </sheetData>
  <mergeCells count="5">
    <mergeCell ref="A1:H1"/>
    <mergeCell ref="A2:H2"/>
    <mergeCell ref="A3:H3"/>
    <mergeCell ref="A14:H14"/>
    <mergeCell ref="A15:H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A14" sqref="A14:H14"/>
    </sheetView>
  </sheetViews>
  <sheetFormatPr defaultColWidth="9.33203125" defaultRowHeight="14.4" x14ac:dyDescent="0.3"/>
  <cols>
    <col min="1" max="1" width="30" style="25" customWidth="1"/>
    <col min="2" max="6" width="9.5546875" style="25" customWidth="1"/>
    <col min="7" max="7" width="14.88671875" style="25" customWidth="1"/>
    <col min="8" max="8" width="14.33203125" style="25" customWidth="1"/>
    <col min="9" max="16384" width="9.33203125" style="25"/>
  </cols>
  <sheetData>
    <row r="1" spans="1:8" ht="25.5" customHeight="1" x14ac:dyDescent="0.3">
      <c r="A1" s="51" t="s">
        <v>55</v>
      </c>
      <c r="B1" s="51"/>
      <c r="C1" s="51"/>
      <c r="D1" s="51"/>
      <c r="E1" s="51"/>
      <c r="F1" s="51"/>
      <c r="G1" s="51"/>
      <c r="H1" s="51"/>
    </row>
    <row r="2" spans="1:8" ht="12.75" customHeight="1" x14ac:dyDescent="0.3">
      <c r="A2" s="46" t="s">
        <v>67</v>
      </c>
      <c r="B2" s="46"/>
      <c r="C2" s="46"/>
      <c r="D2" s="46"/>
      <c r="E2" s="46"/>
      <c r="F2" s="46"/>
      <c r="G2" s="46"/>
      <c r="H2" s="46"/>
    </row>
    <row r="3" spans="1:8" ht="12.75" customHeight="1" x14ac:dyDescent="0.3">
      <c r="A3" s="47" t="s">
        <v>29</v>
      </c>
      <c r="B3" s="47"/>
      <c r="C3" s="47"/>
      <c r="D3" s="47"/>
      <c r="E3" s="47"/>
      <c r="F3" s="47"/>
      <c r="G3" s="47"/>
      <c r="H3" s="47"/>
    </row>
    <row r="4" spans="1:8" ht="51.75" customHeight="1" x14ac:dyDescent="0.3">
      <c r="A4" s="33" t="s">
        <v>36</v>
      </c>
      <c r="B4" s="27" t="s">
        <v>49</v>
      </c>
      <c r="C4" s="27" t="s">
        <v>50</v>
      </c>
      <c r="D4" s="27" t="s">
        <v>56</v>
      </c>
      <c r="E4" s="27" t="s">
        <v>59</v>
      </c>
      <c r="F4" s="27" t="s">
        <v>63</v>
      </c>
      <c r="G4" s="27" t="s">
        <v>65</v>
      </c>
    </row>
    <row r="5" spans="1:8" ht="12.75" customHeight="1" x14ac:dyDescent="0.3">
      <c r="A5" s="28" t="s">
        <v>0</v>
      </c>
      <c r="B5" s="29">
        <v>149</v>
      </c>
      <c r="C5" s="29">
        <v>-697</v>
      </c>
      <c r="D5" s="29">
        <v>-1632.7</v>
      </c>
      <c r="E5" s="29">
        <v>-346.5</v>
      </c>
      <c r="F5" s="29">
        <v>948.4</v>
      </c>
      <c r="G5" s="29">
        <f>(F5-B5)</f>
        <v>799.4</v>
      </c>
      <c r="H5" s="30"/>
    </row>
    <row r="6" spans="1:8" ht="12.75" customHeight="1" x14ac:dyDescent="0.3">
      <c r="A6" s="28" t="s">
        <v>1</v>
      </c>
      <c r="B6" s="29">
        <v>-268</v>
      </c>
      <c r="C6" s="29">
        <v>-409.3</v>
      </c>
      <c r="D6" s="29">
        <v>-1579.3</v>
      </c>
      <c r="E6" s="29">
        <v>99.2</v>
      </c>
      <c r="F6" s="29">
        <v>1553.8</v>
      </c>
      <c r="G6" s="29">
        <f t="shared" ref="G6:G13" si="0">(F6-B6)</f>
        <v>1821.8</v>
      </c>
      <c r="H6" s="30"/>
    </row>
    <row r="7" spans="1:8" ht="12.75" customHeight="1" x14ac:dyDescent="0.3">
      <c r="A7" s="28" t="s">
        <v>5</v>
      </c>
      <c r="B7" s="29">
        <v>6983</v>
      </c>
      <c r="C7" s="29">
        <v>7374</v>
      </c>
      <c r="D7" s="29">
        <v>7519.1</v>
      </c>
      <c r="E7" s="29">
        <v>12400.7</v>
      </c>
      <c r="F7" s="29">
        <v>14594</v>
      </c>
      <c r="G7" s="29">
        <f t="shared" si="0"/>
        <v>7611</v>
      </c>
      <c r="H7" s="30"/>
    </row>
    <row r="8" spans="1:8" ht="12.75" customHeight="1" x14ac:dyDescent="0.3">
      <c r="A8" s="28" t="s">
        <v>6</v>
      </c>
      <c r="B8" s="29">
        <v>5060</v>
      </c>
      <c r="C8" s="29">
        <v>5205.1000000000004</v>
      </c>
      <c r="D8" s="29">
        <v>5364.2</v>
      </c>
      <c r="E8" s="29">
        <v>9960.5</v>
      </c>
      <c r="F8" s="29">
        <v>12208.5</v>
      </c>
      <c r="G8" s="29">
        <f t="shared" si="0"/>
        <v>7148.5</v>
      </c>
      <c r="H8" s="30"/>
    </row>
    <row r="9" spans="1:8" ht="12.75" customHeight="1" x14ac:dyDescent="0.3">
      <c r="A9" s="28" t="s">
        <v>7</v>
      </c>
      <c r="B9" s="29">
        <v>303</v>
      </c>
      <c r="C9" s="29">
        <v>289.5</v>
      </c>
      <c r="D9" s="29">
        <v>286.3</v>
      </c>
      <c r="E9" s="29">
        <v>350</v>
      </c>
      <c r="F9" s="29">
        <v>349.4</v>
      </c>
      <c r="G9" s="29">
        <f t="shared" si="0"/>
        <v>46.399999999999977</v>
      </c>
      <c r="H9" s="30"/>
    </row>
    <row r="10" spans="1:8" ht="12.75" customHeight="1" x14ac:dyDescent="0.3">
      <c r="A10" s="28" t="s">
        <v>8</v>
      </c>
      <c r="B10" s="29">
        <v>29</v>
      </c>
      <c r="C10" s="29">
        <v>28</v>
      </c>
      <c r="D10" s="29">
        <v>28.6</v>
      </c>
      <c r="E10" s="29">
        <v>34.299999999999997</v>
      </c>
      <c r="F10" s="29">
        <v>34.200000000000003</v>
      </c>
      <c r="G10" s="29">
        <f t="shared" si="0"/>
        <v>5.2000000000000028</v>
      </c>
      <c r="H10" s="30"/>
    </row>
    <row r="11" spans="1:8" ht="12.75" customHeight="1" x14ac:dyDescent="0.3">
      <c r="A11" s="28" t="s">
        <v>3</v>
      </c>
      <c r="B11" s="29">
        <v>7250</v>
      </c>
      <c r="C11" s="29">
        <v>7783.3</v>
      </c>
      <c r="D11" s="29">
        <v>9098.4</v>
      </c>
      <c r="E11" s="29">
        <v>12301.5</v>
      </c>
      <c r="F11" s="29">
        <v>13040.1</v>
      </c>
      <c r="G11" s="29">
        <f t="shared" si="0"/>
        <v>5790.1</v>
      </c>
      <c r="H11" s="30"/>
    </row>
    <row r="12" spans="1:8" ht="12.75" customHeight="1" x14ac:dyDescent="0.3">
      <c r="A12" s="28" t="s">
        <v>9</v>
      </c>
      <c r="B12" s="29">
        <v>1569</v>
      </c>
      <c r="C12" s="29">
        <v>1764.1</v>
      </c>
      <c r="D12" s="29">
        <v>2311</v>
      </c>
      <c r="E12" s="29">
        <v>4185.6000000000004</v>
      </c>
      <c r="F12" s="29">
        <v>4348.7</v>
      </c>
      <c r="G12" s="29">
        <f t="shared" si="0"/>
        <v>2779.7</v>
      </c>
      <c r="H12" s="30"/>
    </row>
    <row r="13" spans="1:8" ht="12.75" customHeight="1" x14ac:dyDescent="0.3">
      <c r="A13" s="31" t="s">
        <v>10</v>
      </c>
      <c r="B13" s="32">
        <v>2703</v>
      </c>
      <c r="C13" s="32">
        <v>2841.4</v>
      </c>
      <c r="D13" s="32">
        <v>3234.7</v>
      </c>
      <c r="E13" s="32">
        <v>3694.1</v>
      </c>
      <c r="F13" s="32">
        <v>3973.8</v>
      </c>
      <c r="G13" s="32">
        <f t="shared" si="0"/>
        <v>1270.8000000000002</v>
      </c>
      <c r="H13" s="30"/>
    </row>
    <row r="14" spans="1:8" ht="30" customHeight="1" x14ac:dyDescent="0.3">
      <c r="A14" s="48" t="s">
        <v>4</v>
      </c>
      <c r="B14" s="48"/>
      <c r="C14" s="48"/>
      <c r="D14" s="48"/>
      <c r="E14" s="48"/>
      <c r="F14" s="49"/>
      <c r="G14" s="49"/>
      <c r="H14" s="49"/>
    </row>
    <row r="15" spans="1:8" ht="103.5" customHeight="1" x14ac:dyDescent="0.3">
      <c r="A15" s="50" t="s">
        <v>47</v>
      </c>
      <c r="B15" s="50"/>
      <c r="C15" s="50"/>
      <c r="D15" s="50"/>
      <c r="E15" s="50"/>
      <c r="F15" s="50"/>
      <c r="G15" s="50"/>
      <c r="H15" s="50"/>
    </row>
  </sheetData>
  <mergeCells count="5">
    <mergeCell ref="A1:H1"/>
    <mergeCell ref="A2:H2"/>
    <mergeCell ref="A3:H3"/>
    <mergeCell ref="A14:H14"/>
    <mergeCell ref="A15:H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Normal="100" workbookViewId="0">
      <selection activeCell="A2" sqref="A2:F2"/>
    </sheetView>
  </sheetViews>
  <sheetFormatPr defaultColWidth="9.33203125" defaultRowHeight="13.2" x14ac:dyDescent="0.25"/>
  <cols>
    <col min="1" max="1" width="36.44140625" style="23" customWidth="1"/>
    <col min="2" max="3" width="10.6640625" style="23" customWidth="1"/>
    <col min="4" max="4" width="9.33203125" style="23"/>
    <col min="5" max="5" width="9.6640625" style="23" customWidth="1"/>
    <col min="6" max="6" width="13.33203125" style="23" customWidth="1"/>
    <col min="7" max="16384" width="9.33203125" style="23"/>
  </cols>
  <sheetData>
    <row r="1" spans="1:12" ht="25.5" customHeight="1" x14ac:dyDescent="0.25">
      <c r="A1" s="55" t="s">
        <v>54</v>
      </c>
      <c r="B1" s="55"/>
      <c r="C1" s="55"/>
      <c r="D1" s="55"/>
      <c r="E1" s="55"/>
      <c r="F1" s="55"/>
    </row>
    <row r="2" spans="1:12" x14ac:dyDescent="0.25">
      <c r="A2" s="56" t="s">
        <v>66</v>
      </c>
      <c r="B2" s="56"/>
      <c r="C2" s="56"/>
      <c r="D2" s="56"/>
      <c r="E2" s="56"/>
      <c r="F2" s="56"/>
    </row>
    <row r="3" spans="1:12" x14ac:dyDescent="0.25">
      <c r="A3" s="57" t="s">
        <v>29</v>
      </c>
      <c r="B3" s="57"/>
      <c r="C3" s="57"/>
      <c r="D3" s="57"/>
      <c r="E3" s="57"/>
      <c r="F3" s="57"/>
    </row>
    <row r="4" spans="1:12" ht="63.75" customHeight="1" x14ac:dyDescent="0.25">
      <c r="A4" s="3"/>
      <c r="B4" s="8" t="s">
        <v>60</v>
      </c>
      <c r="C4" s="8" t="s">
        <v>61</v>
      </c>
      <c r="D4" s="8" t="s">
        <v>11</v>
      </c>
      <c r="E4" s="9" t="s">
        <v>52</v>
      </c>
      <c r="F4" s="9" t="s">
        <v>62</v>
      </c>
      <c r="G4" s="34"/>
      <c r="H4" s="34"/>
      <c r="I4" s="34"/>
      <c r="J4" s="34"/>
      <c r="K4" s="34"/>
      <c r="L4" s="34"/>
    </row>
    <row r="5" spans="1:12" ht="25.5" customHeight="1" x14ac:dyDescent="0.25">
      <c r="A5" s="4" t="s">
        <v>2</v>
      </c>
      <c r="B5" s="6"/>
      <c r="C5" s="6"/>
      <c r="D5" s="6"/>
      <c r="E5" s="6"/>
      <c r="F5" s="6"/>
      <c r="G5" s="34"/>
      <c r="H5" s="34"/>
      <c r="I5" s="34"/>
      <c r="J5" s="34"/>
      <c r="K5" s="34"/>
      <c r="L5" s="34"/>
    </row>
    <row r="6" spans="1:12" x14ac:dyDescent="0.25">
      <c r="A6" s="2" t="s">
        <v>32</v>
      </c>
      <c r="B6" s="41">
        <v>27018.400000000001</v>
      </c>
      <c r="C6" s="41">
        <v>43835.5</v>
      </c>
      <c r="D6" s="10">
        <f t="shared" ref="D6:D12" si="0">(C6-B6)</f>
        <v>16817.099999999999</v>
      </c>
      <c r="E6" s="18">
        <f t="shared" ref="E6:E12" si="1">(C6-B6)/B6*100</f>
        <v>62.243138009652675</v>
      </c>
      <c r="F6" s="18">
        <f>(C6/C12)*100</f>
        <v>75.284837409963217</v>
      </c>
      <c r="G6" s="34"/>
      <c r="H6" s="34"/>
      <c r="I6" s="34"/>
      <c r="J6" s="34"/>
      <c r="K6" s="34"/>
      <c r="L6" s="34"/>
    </row>
    <row r="7" spans="1:12" x14ac:dyDescent="0.25">
      <c r="A7" s="2" t="s">
        <v>12</v>
      </c>
      <c r="B7" s="41">
        <v>1242.8</v>
      </c>
      <c r="C7" s="41">
        <v>1161.4000000000001</v>
      </c>
      <c r="D7" s="10">
        <f t="shared" si="0"/>
        <v>-81.399999999999864</v>
      </c>
      <c r="E7" s="18">
        <f t="shared" si="1"/>
        <v>-6.5497264242034001</v>
      </c>
      <c r="F7" s="18">
        <f>(C7/C12)*100</f>
        <v>1.994634717704401</v>
      </c>
    </row>
    <row r="8" spans="1:12" x14ac:dyDescent="0.25">
      <c r="A8" s="2" t="s">
        <v>13</v>
      </c>
      <c r="B8" s="41">
        <v>1561.8</v>
      </c>
      <c r="C8" s="41">
        <v>1754.8</v>
      </c>
      <c r="D8" s="10">
        <f t="shared" si="0"/>
        <v>193</v>
      </c>
      <c r="E8" s="18">
        <f t="shared" si="1"/>
        <v>12.357536176206942</v>
      </c>
      <c r="F8" s="18">
        <f>(C8/C12)*100</f>
        <v>3.0137635634817315</v>
      </c>
    </row>
    <row r="9" spans="1:12" x14ac:dyDescent="0.25">
      <c r="A9" s="2" t="s">
        <v>14</v>
      </c>
      <c r="B9" s="41">
        <v>233.6</v>
      </c>
      <c r="C9" s="41">
        <v>261</v>
      </c>
      <c r="D9" s="10">
        <f t="shared" si="0"/>
        <v>27.400000000000006</v>
      </c>
      <c r="E9" s="18">
        <f t="shared" si="1"/>
        <v>11.729452054794523</v>
      </c>
      <c r="F9" s="18">
        <f>(C9/C12)*100</f>
        <v>0.4482518179101504</v>
      </c>
    </row>
    <row r="10" spans="1:12" x14ac:dyDescent="0.25">
      <c r="A10" s="2" t="s">
        <v>26</v>
      </c>
      <c r="B10" s="41">
        <v>6885.4</v>
      </c>
      <c r="C10" s="41">
        <v>7967.1</v>
      </c>
      <c r="D10" s="10">
        <f t="shared" si="0"/>
        <v>1081.7000000000007</v>
      </c>
      <c r="E10" s="18">
        <f t="shared" si="1"/>
        <v>15.710053155953188</v>
      </c>
      <c r="F10" s="18">
        <f>(C10/C12)*100</f>
        <v>13.683015549700993</v>
      </c>
    </row>
    <row r="11" spans="1:12" x14ac:dyDescent="0.25">
      <c r="A11" s="2" t="s">
        <v>27</v>
      </c>
      <c r="B11" s="41">
        <v>2452.1999999999998</v>
      </c>
      <c r="C11" s="41">
        <v>3246.4</v>
      </c>
      <c r="D11" s="10">
        <f t="shared" si="0"/>
        <v>794.20000000000027</v>
      </c>
      <c r="E11" s="18">
        <f t="shared" si="1"/>
        <v>32.387244107332201</v>
      </c>
      <c r="F11" s="18">
        <f>(C11/C12)*100</f>
        <v>5.5754969412395106</v>
      </c>
    </row>
    <row r="12" spans="1:12" x14ac:dyDescent="0.25">
      <c r="A12" s="7" t="s">
        <v>37</v>
      </c>
      <c r="B12" s="42">
        <f>SUM(B6:B11)</f>
        <v>39394.199999999997</v>
      </c>
      <c r="C12" s="42">
        <f>SUM(C6:C11)</f>
        <v>58226.200000000004</v>
      </c>
      <c r="D12" s="11">
        <f t="shared" si="0"/>
        <v>18832.000000000007</v>
      </c>
      <c r="E12" s="19">
        <f t="shared" si="1"/>
        <v>47.803991450518119</v>
      </c>
      <c r="F12" s="20">
        <f>SUM(F6:F11)</f>
        <v>100</v>
      </c>
    </row>
    <row r="13" spans="1:12" ht="25.5" customHeight="1" x14ac:dyDescent="0.25">
      <c r="A13" s="7" t="s">
        <v>15</v>
      </c>
      <c r="B13" s="5"/>
      <c r="C13" s="5"/>
      <c r="D13" s="13"/>
      <c r="E13" s="15"/>
      <c r="F13" s="14"/>
    </row>
    <row r="14" spans="1:12" x14ac:dyDescent="0.25">
      <c r="A14" s="2" t="s">
        <v>16</v>
      </c>
      <c r="B14" s="41">
        <v>6653.3</v>
      </c>
      <c r="C14" s="41">
        <v>13952.5</v>
      </c>
      <c r="D14" s="10">
        <f t="shared" ref="D14:D22" si="2">(C14-B14)</f>
        <v>7299.2</v>
      </c>
      <c r="E14" s="18">
        <f t="shared" ref="E14:E22" si="3">(C14-B14)/B14*100</f>
        <v>109.70796446875985</v>
      </c>
      <c r="F14" s="18">
        <f>(C14/C22)*100</f>
        <v>26.051002270418827</v>
      </c>
    </row>
    <row r="15" spans="1:12" x14ac:dyDescent="0.25">
      <c r="A15" s="2" t="s">
        <v>17</v>
      </c>
      <c r="B15" s="41">
        <v>13923.1</v>
      </c>
      <c r="C15" s="41">
        <v>16334.5</v>
      </c>
      <c r="D15" s="10">
        <f t="shared" si="2"/>
        <v>2411.3999999999996</v>
      </c>
      <c r="E15" s="18">
        <f t="shared" si="3"/>
        <v>17.319418807593134</v>
      </c>
      <c r="F15" s="18">
        <f>(C15/C22)*100</f>
        <v>30.498483897950646</v>
      </c>
    </row>
    <row r="16" spans="1:12" x14ac:dyDescent="0.25">
      <c r="A16" s="2" t="s">
        <v>18</v>
      </c>
      <c r="B16" s="41">
        <v>2864.5</v>
      </c>
      <c r="C16" s="41">
        <v>2849.3</v>
      </c>
      <c r="D16" s="10">
        <f t="shared" si="2"/>
        <v>-15.199999999999818</v>
      </c>
      <c r="E16" s="18">
        <f t="shared" si="3"/>
        <v>-0.53063361843252987</v>
      </c>
      <c r="F16" s="18">
        <f>(C16/C22)*100</f>
        <v>5.3199871542092367</v>
      </c>
    </row>
    <row r="17" spans="1:6" x14ac:dyDescent="0.25">
      <c r="A17" s="2" t="s">
        <v>19</v>
      </c>
      <c r="B17" s="41">
        <v>2450.5</v>
      </c>
      <c r="C17" s="41">
        <v>2505.3000000000002</v>
      </c>
      <c r="D17" s="10">
        <f t="shared" si="2"/>
        <v>54.800000000000182</v>
      </c>
      <c r="E17" s="18">
        <f t="shared" si="3"/>
        <v>2.236278310548875</v>
      </c>
      <c r="F17" s="18">
        <f>(C17/C22)*100</f>
        <v>4.6776976160602253</v>
      </c>
    </row>
    <row r="18" spans="1:6" x14ac:dyDescent="0.25">
      <c r="A18" s="2" t="s">
        <v>20</v>
      </c>
      <c r="B18" s="41">
        <v>1033</v>
      </c>
      <c r="C18" s="41">
        <v>984.8</v>
      </c>
      <c r="D18" s="10">
        <f t="shared" si="2"/>
        <v>-48.200000000000045</v>
      </c>
      <c r="E18" s="18">
        <f t="shared" si="3"/>
        <v>-4.6660212971926471</v>
      </c>
      <c r="F18" s="18">
        <f>(C18/C22)*100</f>
        <v>1.8387405150265874</v>
      </c>
    </row>
    <row r="19" spans="1:6" x14ac:dyDescent="0.25">
      <c r="A19" s="2" t="s">
        <v>21</v>
      </c>
      <c r="B19" s="41">
        <v>662.2</v>
      </c>
      <c r="C19" s="41">
        <v>819.2</v>
      </c>
      <c r="D19" s="10">
        <f t="shared" si="2"/>
        <v>157</v>
      </c>
      <c r="E19" s="18">
        <f t="shared" si="3"/>
        <v>23.708849290244636</v>
      </c>
      <c r="F19" s="18">
        <f>(C19/C22)*100</f>
        <v>1.5295453187548542</v>
      </c>
    </row>
    <row r="20" spans="1:6" x14ac:dyDescent="0.25">
      <c r="A20" s="2" t="s">
        <v>26</v>
      </c>
      <c r="B20" s="41">
        <v>4566.8999999999996</v>
      </c>
      <c r="C20" s="41">
        <v>5886.4</v>
      </c>
      <c r="D20" s="10">
        <f t="shared" si="2"/>
        <v>1319.5</v>
      </c>
      <c r="E20" s="18">
        <f t="shared" si="3"/>
        <v>28.892684315399947</v>
      </c>
      <c r="F20" s="18">
        <f>(C20/C22)*100</f>
        <v>10.990619585349821</v>
      </c>
    </row>
    <row r="21" spans="1:6" x14ac:dyDescent="0.25">
      <c r="A21" s="2" t="s">
        <v>38</v>
      </c>
      <c r="B21" s="41">
        <v>7427.2</v>
      </c>
      <c r="C21" s="41">
        <v>10226.4</v>
      </c>
      <c r="D21" s="10">
        <f t="shared" si="2"/>
        <v>2799.2</v>
      </c>
      <c r="E21" s="18">
        <f t="shared" si="3"/>
        <v>37.688496337785438</v>
      </c>
      <c r="F21" s="18">
        <f>(C21/C22)*100</f>
        <v>19.093923642229786</v>
      </c>
    </row>
    <row r="22" spans="1:6" x14ac:dyDescent="0.25">
      <c r="A22" s="7" t="s">
        <v>22</v>
      </c>
      <c r="B22" s="42">
        <f>SUM(B14:B21)</f>
        <v>39580.699999999997</v>
      </c>
      <c r="C22" s="42">
        <f>SUM(C14:C21)</f>
        <v>53558.400000000009</v>
      </c>
      <c r="D22" s="11">
        <f t="shared" si="2"/>
        <v>13977.700000000012</v>
      </c>
      <c r="E22" s="19">
        <f t="shared" si="3"/>
        <v>35.314433549684601</v>
      </c>
      <c r="F22" s="20">
        <f>SUM(F14:F21)</f>
        <v>99.999999999999972</v>
      </c>
    </row>
    <row r="23" spans="1:6" ht="25.5" customHeight="1" x14ac:dyDescent="0.25">
      <c r="A23" s="7" t="s">
        <v>25</v>
      </c>
      <c r="B23" s="5"/>
      <c r="C23" s="5"/>
      <c r="D23" s="13"/>
      <c r="E23" s="15"/>
      <c r="F23" s="14"/>
    </row>
    <row r="24" spans="1:6" x14ac:dyDescent="0.25">
      <c r="A24" s="1" t="s">
        <v>23</v>
      </c>
      <c r="B24" s="11">
        <f>(B12-B22)</f>
        <v>-186.5</v>
      </c>
      <c r="C24" s="11">
        <f>(C12-C22)</f>
        <v>4667.7999999999956</v>
      </c>
      <c r="D24" s="10">
        <f t="shared" ref="D24" si="4">(C24-B24)</f>
        <v>4854.2999999999956</v>
      </c>
      <c r="E24" s="18">
        <f t="shared" ref="E24" si="5">(C24-B24)/B24*100</f>
        <v>-2602.8418230562979</v>
      </c>
      <c r="F24" s="17" t="s">
        <v>31</v>
      </c>
    </row>
    <row r="25" spans="1:6" x14ac:dyDescent="0.25">
      <c r="A25" s="1" t="s">
        <v>39</v>
      </c>
      <c r="B25" s="11">
        <f>(B24/B12)*100</f>
        <v>-0.47341994506805579</v>
      </c>
      <c r="C25" s="11">
        <f>(C24/C12)*100</f>
        <v>8.0166660369386893</v>
      </c>
      <c r="D25" s="11">
        <f t="shared" ref="D25:D31" si="6">(C25-B25)</f>
        <v>8.4900859820067449</v>
      </c>
      <c r="E25" s="17" t="s">
        <v>31</v>
      </c>
      <c r="F25" s="17" t="s">
        <v>31</v>
      </c>
    </row>
    <row r="26" spans="1:6" x14ac:dyDescent="0.25">
      <c r="A26" s="35" t="s">
        <v>40</v>
      </c>
      <c r="B26" s="10">
        <v>3686.8</v>
      </c>
      <c r="C26" s="10">
        <v>-1461.1</v>
      </c>
      <c r="D26" s="10">
        <f t="shared" si="6"/>
        <v>-5147.8999999999996</v>
      </c>
      <c r="E26" s="18">
        <f t="shared" ref="E26:E30" si="7">(C26-B26)/B26*100</f>
        <v>-139.63057393945968</v>
      </c>
      <c r="F26" s="16" t="s">
        <v>31</v>
      </c>
    </row>
    <row r="27" spans="1:6" x14ac:dyDescent="0.25">
      <c r="A27" s="36" t="s">
        <v>24</v>
      </c>
      <c r="B27" s="11">
        <f>SUM(B24,B26)</f>
        <v>3500.3</v>
      </c>
      <c r="C27" s="11">
        <f>SUM(C24,C26)</f>
        <v>3206.6999999999957</v>
      </c>
      <c r="D27" s="10">
        <f t="shared" si="6"/>
        <v>-293.60000000000446</v>
      </c>
      <c r="E27" s="18">
        <f t="shared" si="7"/>
        <v>-8.3878524697884309</v>
      </c>
      <c r="F27" s="17" t="s">
        <v>31</v>
      </c>
    </row>
    <row r="28" spans="1:6" x14ac:dyDescent="0.25">
      <c r="A28" s="35" t="s">
        <v>33</v>
      </c>
      <c r="B28" s="10">
        <v>-799</v>
      </c>
      <c r="C28" s="10">
        <v>-807</v>
      </c>
      <c r="D28" s="10">
        <f t="shared" si="6"/>
        <v>-8</v>
      </c>
      <c r="E28" s="18">
        <f t="shared" si="7"/>
        <v>1.0012515644555695</v>
      </c>
      <c r="F28" s="16" t="s">
        <v>31</v>
      </c>
    </row>
    <row r="29" spans="1:6" x14ac:dyDescent="0.25">
      <c r="A29" s="35" t="s">
        <v>34</v>
      </c>
      <c r="B29" s="10">
        <v>1.3</v>
      </c>
      <c r="C29" s="10">
        <v>0</v>
      </c>
      <c r="D29" s="10">
        <f t="shared" si="6"/>
        <v>-1.3</v>
      </c>
      <c r="E29" s="18">
        <v>0</v>
      </c>
      <c r="F29" s="16" t="s">
        <v>31</v>
      </c>
    </row>
    <row r="30" spans="1:6" x14ac:dyDescent="0.25">
      <c r="A30" s="37" t="s">
        <v>0</v>
      </c>
      <c r="B30" s="11">
        <f>SUM(B27:B29)</f>
        <v>2702.6000000000004</v>
      </c>
      <c r="C30" s="11">
        <f>SUM(C27:C29)</f>
        <v>2399.6999999999957</v>
      </c>
      <c r="D30" s="10">
        <f t="shared" si="6"/>
        <v>-302.90000000000464</v>
      </c>
      <c r="E30" s="18">
        <f t="shared" si="7"/>
        <v>-11.207725893584126</v>
      </c>
      <c r="F30" s="17" t="s">
        <v>31</v>
      </c>
    </row>
    <row r="31" spans="1:6" x14ac:dyDescent="0.25">
      <c r="A31" s="38" t="s">
        <v>41</v>
      </c>
      <c r="B31" s="12">
        <f>(B30/B12)*100</f>
        <v>6.8604007696564482</v>
      </c>
      <c r="C31" s="12">
        <f>(C30/C12)*100</f>
        <v>4.1213405649003292</v>
      </c>
      <c r="D31" s="11">
        <f t="shared" si="6"/>
        <v>-2.739060204756119</v>
      </c>
      <c r="E31" s="17" t="s">
        <v>31</v>
      </c>
      <c r="F31" s="17" t="s">
        <v>31</v>
      </c>
    </row>
    <row r="32" spans="1:6"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2" t="s">
        <v>48</v>
      </c>
      <c r="B35" s="52"/>
      <c r="C35" s="52"/>
      <c r="D35" s="52"/>
      <c r="E35" s="52"/>
      <c r="F35" s="52"/>
    </row>
    <row r="36" spans="1:6" ht="51" customHeight="1" x14ac:dyDescent="0.25">
      <c r="A36" s="52" t="s">
        <v>42</v>
      </c>
      <c r="B36" s="52"/>
      <c r="C36" s="52"/>
      <c r="D36" s="52"/>
      <c r="E36" s="52"/>
      <c r="F36" s="52"/>
    </row>
    <row r="37" spans="1:6" ht="25.5" customHeight="1" x14ac:dyDescent="0.25">
      <c r="A37" s="52" t="s">
        <v>43</v>
      </c>
      <c r="B37" s="52"/>
      <c r="C37" s="52"/>
      <c r="D37" s="52"/>
      <c r="E37" s="52"/>
      <c r="F37" s="52"/>
    </row>
    <row r="38" spans="1:6" ht="51" customHeight="1" x14ac:dyDescent="0.25">
      <c r="A38" s="52" t="s">
        <v>44</v>
      </c>
      <c r="B38" s="53"/>
      <c r="C38" s="53"/>
      <c r="D38" s="53"/>
      <c r="E38" s="53"/>
      <c r="F38" s="53"/>
    </row>
    <row r="39" spans="1:6" ht="38.25" customHeight="1" x14ac:dyDescent="0.25">
      <c r="A39" s="52" t="s">
        <v>45</v>
      </c>
      <c r="B39" s="52"/>
      <c r="C39" s="52"/>
      <c r="D39" s="52"/>
      <c r="E39" s="52"/>
      <c r="F39" s="52"/>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zoomScaleNormal="100" workbookViewId="0">
      <selection activeCell="A2" sqref="A2:F2"/>
    </sheetView>
  </sheetViews>
  <sheetFormatPr defaultColWidth="9.33203125" defaultRowHeight="13.2" x14ac:dyDescent="0.25"/>
  <cols>
    <col min="1" max="1" width="39.33203125" style="23" customWidth="1"/>
    <col min="2" max="2" width="9.33203125" style="23"/>
    <col min="3" max="3" width="10.6640625" style="23" customWidth="1"/>
    <col min="4" max="4" width="9.33203125" style="23"/>
    <col min="5" max="5" width="9.6640625" style="23" customWidth="1"/>
    <col min="6" max="6" width="13.5546875" style="23" customWidth="1"/>
    <col min="7" max="16384" width="9.33203125" style="23"/>
  </cols>
  <sheetData>
    <row r="1" spans="1:6" ht="25.5" customHeight="1" x14ac:dyDescent="0.25">
      <c r="A1" s="55" t="s">
        <v>53</v>
      </c>
      <c r="B1" s="55"/>
      <c r="C1" s="55"/>
      <c r="D1" s="55"/>
      <c r="E1" s="55"/>
      <c r="F1" s="55"/>
    </row>
    <row r="2" spans="1:6" x14ac:dyDescent="0.25">
      <c r="A2" s="56" t="s">
        <v>66</v>
      </c>
      <c r="B2" s="56"/>
      <c r="C2" s="56"/>
      <c r="D2" s="56"/>
      <c r="E2" s="56"/>
      <c r="F2" s="56"/>
    </row>
    <row r="3" spans="1:6" x14ac:dyDescent="0.25">
      <c r="A3" s="57" t="s">
        <v>29</v>
      </c>
      <c r="B3" s="57"/>
      <c r="C3" s="57"/>
      <c r="D3" s="57"/>
      <c r="E3" s="57"/>
      <c r="F3" s="57"/>
    </row>
    <row r="4" spans="1:6" ht="63.75" customHeight="1" x14ac:dyDescent="0.25">
      <c r="A4" s="3"/>
      <c r="B4" s="8" t="s">
        <v>60</v>
      </c>
      <c r="C4" s="8" t="s">
        <v>61</v>
      </c>
      <c r="D4" s="8" t="s">
        <v>11</v>
      </c>
      <c r="E4" s="9" t="s">
        <v>52</v>
      </c>
      <c r="F4" s="9" t="s">
        <v>62</v>
      </c>
    </row>
    <row r="5" spans="1:6" ht="25.5" customHeight="1" x14ac:dyDescent="0.25">
      <c r="A5" s="4" t="s">
        <v>2</v>
      </c>
      <c r="B5" s="6"/>
      <c r="C5" s="6"/>
      <c r="D5" s="6"/>
      <c r="E5" s="6"/>
      <c r="F5" s="6"/>
    </row>
    <row r="6" spans="1:6" x14ac:dyDescent="0.25">
      <c r="A6" s="2" t="s">
        <v>32</v>
      </c>
      <c r="B6" s="41">
        <v>21958.400000000001</v>
      </c>
      <c r="C6" s="41">
        <v>31627</v>
      </c>
      <c r="D6" s="10">
        <f t="shared" ref="D6:D12" si="0">(C6-B6)</f>
        <v>9668.5999999999985</v>
      </c>
      <c r="E6" s="18">
        <f t="shared" ref="E6:E12" si="1">(C6-B6)/B6*100</f>
        <v>44.031441270766528</v>
      </c>
      <c r="F6" s="18">
        <f>(C6/C12)*100</f>
        <v>72.485457987449635</v>
      </c>
    </row>
    <row r="7" spans="1:6" x14ac:dyDescent="0.25">
      <c r="A7" s="2" t="s">
        <v>12</v>
      </c>
      <c r="B7" s="41">
        <v>311.5</v>
      </c>
      <c r="C7" s="41">
        <v>321.39999999999998</v>
      </c>
      <c r="D7" s="10">
        <f t="shared" si="0"/>
        <v>9.8999999999999773</v>
      </c>
      <c r="E7" s="18">
        <f t="shared" si="1"/>
        <v>3.1781701444622721</v>
      </c>
      <c r="F7" s="18">
        <f>(C7/C12)*100</f>
        <v>0.73661195172372684</v>
      </c>
    </row>
    <row r="8" spans="1:6" x14ac:dyDescent="0.25">
      <c r="A8" s="2" t="s">
        <v>13</v>
      </c>
      <c r="B8" s="41">
        <v>1259.2</v>
      </c>
      <c r="C8" s="41">
        <v>1405.4</v>
      </c>
      <c r="D8" s="10">
        <f t="shared" si="0"/>
        <v>146.20000000000005</v>
      </c>
      <c r="E8" s="18">
        <f t="shared" si="1"/>
        <v>11.610546378653117</v>
      </c>
      <c r="F8" s="18">
        <f>(C8/C12)*100</f>
        <v>3.2210156719120282</v>
      </c>
    </row>
    <row r="9" spans="1:6" x14ac:dyDescent="0.25">
      <c r="A9" s="2" t="s">
        <v>14</v>
      </c>
      <c r="B9" s="41">
        <v>205.1</v>
      </c>
      <c r="C9" s="41">
        <v>226.8</v>
      </c>
      <c r="D9" s="10">
        <f t="shared" si="0"/>
        <v>21.700000000000017</v>
      </c>
      <c r="E9" s="18">
        <f t="shared" si="1"/>
        <v>10.580204778157006</v>
      </c>
      <c r="F9" s="18">
        <f>(C9/C12)*100</f>
        <v>0.51979959754493243</v>
      </c>
    </row>
    <row r="10" spans="1:6" x14ac:dyDescent="0.25">
      <c r="A10" s="2" t="s">
        <v>26</v>
      </c>
      <c r="B10" s="41">
        <v>6649.1</v>
      </c>
      <c r="C10" s="41">
        <v>7565.2</v>
      </c>
      <c r="D10" s="10">
        <f t="shared" si="0"/>
        <v>916.09999999999945</v>
      </c>
      <c r="E10" s="18">
        <f t="shared" si="1"/>
        <v>13.777804514896744</v>
      </c>
      <c r="F10" s="18">
        <f>(C10/C12)*100</f>
        <v>17.338571055321527</v>
      </c>
    </row>
    <row r="11" spans="1:6" x14ac:dyDescent="0.25">
      <c r="A11" s="2" t="s">
        <v>27</v>
      </c>
      <c r="B11" s="41">
        <v>2028.4</v>
      </c>
      <c r="C11" s="41">
        <v>2486.4</v>
      </c>
      <c r="D11" s="10">
        <f t="shared" si="0"/>
        <v>458</v>
      </c>
      <c r="E11" s="18">
        <f t="shared" si="1"/>
        <v>22.57937290475251</v>
      </c>
      <c r="F11" s="18">
        <f>(C11/C12)*100</f>
        <v>5.6985437360481477</v>
      </c>
    </row>
    <row r="12" spans="1:6" x14ac:dyDescent="0.25">
      <c r="A12" s="7" t="s">
        <v>37</v>
      </c>
      <c r="B12" s="42">
        <f>SUM(B6:B11)</f>
        <v>32411.700000000004</v>
      </c>
      <c r="C12" s="42">
        <f>SUM(C6:C11)</f>
        <v>43632.200000000004</v>
      </c>
      <c r="D12" s="11">
        <f t="shared" si="0"/>
        <v>11220.5</v>
      </c>
      <c r="E12" s="19">
        <f t="shared" si="1"/>
        <v>34.61867165252054</v>
      </c>
      <c r="F12" s="20">
        <f>SUM(F6:F11)</f>
        <v>100</v>
      </c>
    </row>
    <row r="13" spans="1:6" ht="25.5" customHeight="1" x14ac:dyDescent="0.25">
      <c r="A13" s="7" t="s">
        <v>15</v>
      </c>
      <c r="B13" s="5"/>
      <c r="C13" s="5"/>
      <c r="D13" s="13"/>
      <c r="E13" s="15"/>
      <c r="F13" s="14"/>
    </row>
    <row r="14" spans="1:6" x14ac:dyDescent="0.25">
      <c r="A14" s="2" t="s">
        <v>16</v>
      </c>
      <c r="B14" s="41">
        <v>5083.8999999999996</v>
      </c>
      <c r="C14" s="41">
        <v>9603.7999999999993</v>
      </c>
      <c r="D14" s="10">
        <f t="shared" ref="D14:D22" si="2">(C14-B14)</f>
        <v>4519.8999999999996</v>
      </c>
      <c r="E14" s="18">
        <f t="shared" ref="E14:E22" si="3">(C14-B14)/B14*100</f>
        <v>88.90615472373571</v>
      </c>
      <c r="F14" s="18">
        <f>(C14/C22)*100</f>
        <v>23.702376457057671</v>
      </c>
    </row>
    <row r="15" spans="1:6" x14ac:dyDescent="0.25">
      <c r="A15" s="2" t="s">
        <v>17</v>
      </c>
      <c r="B15" s="41">
        <v>11220.2</v>
      </c>
      <c r="C15" s="41">
        <v>12360.7</v>
      </c>
      <c r="D15" s="10">
        <f t="shared" si="2"/>
        <v>1140.5</v>
      </c>
      <c r="E15" s="18">
        <f t="shared" si="3"/>
        <v>10.164702946471541</v>
      </c>
      <c r="F15" s="18">
        <f>(C15/C22)*100</f>
        <v>30.506462512000748</v>
      </c>
    </row>
    <row r="16" spans="1:6" x14ac:dyDescent="0.25">
      <c r="A16" s="2" t="s">
        <v>18</v>
      </c>
      <c r="B16" s="41">
        <v>2385.1999999999998</v>
      </c>
      <c r="C16" s="41">
        <v>2214.6</v>
      </c>
      <c r="D16" s="10">
        <f t="shared" si="2"/>
        <v>-170.59999999999991</v>
      </c>
      <c r="E16" s="18">
        <f t="shared" si="3"/>
        <v>-7.1524400469562268</v>
      </c>
      <c r="F16" s="18">
        <f>(C16/C22)*100</f>
        <v>5.4656784712093049</v>
      </c>
    </row>
    <row r="17" spans="1:6" x14ac:dyDescent="0.25">
      <c r="A17" s="2" t="s">
        <v>19</v>
      </c>
      <c r="B17" s="41">
        <v>1920.7</v>
      </c>
      <c r="C17" s="41">
        <v>1830.2</v>
      </c>
      <c r="D17" s="10">
        <f t="shared" si="2"/>
        <v>-90.5</v>
      </c>
      <c r="E17" s="18">
        <f t="shared" si="3"/>
        <v>-4.7118238142343936</v>
      </c>
      <c r="F17" s="18">
        <f>(C17/C22)*100</f>
        <v>4.5169713438125489</v>
      </c>
    </row>
    <row r="18" spans="1:6" x14ac:dyDescent="0.25">
      <c r="A18" s="2" t="s">
        <v>20</v>
      </c>
      <c r="B18" s="41">
        <v>839.8</v>
      </c>
      <c r="C18" s="41">
        <v>743.9</v>
      </c>
      <c r="D18" s="10">
        <f t="shared" si="2"/>
        <v>-95.899999999999977</v>
      </c>
      <c r="E18" s="18">
        <f t="shared" si="3"/>
        <v>-11.419385567992377</v>
      </c>
      <c r="F18" s="18">
        <f>(C18/C22)*100</f>
        <v>1.8359605412862829</v>
      </c>
    </row>
    <row r="19" spans="1:6" x14ac:dyDescent="0.25">
      <c r="A19" s="2" t="s">
        <v>21</v>
      </c>
      <c r="B19" s="41">
        <v>555.1</v>
      </c>
      <c r="C19" s="41">
        <v>639.29999999999995</v>
      </c>
      <c r="D19" s="10">
        <f t="shared" si="2"/>
        <v>84.199999999999932</v>
      </c>
      <c r="E19" s="18">
        <f t="shared" si="3"/>
        <v>15.168438119257779</v>
      </c>
      <c r="F19" s="18">
        <f>(C19/C22)*100</f>
        <v>1.5778055841434608</v>
      </c>
    </row>
    <row r="20" spans="1:6" x14ac:dyDescent="0.25">
      <c r="A20" s="2" t="s">
        <v>26</v>
      </c>
      <c r="B20" s="41">
        <v>4484.5</v>
      </c>
      <c r="C20" s="41">
        <v>5717.8</v>
      </c>
      <c r="D20" s="10">
        <f t="shared" si="2"/>
        <v>1233.3000000000002</v>
      </c>
      <c r="E20" s="18">
        <f t="shared" si="3"/>
        <v>27.501393689374513</v>
      </c>
      <c r="F20" s="18">
        <f>(C20/C22)*100</f>
        <v>14.111648316933337</v>
      </c>
    </row>
    <row r="21" spans="1:6" x14ac:dyDescent="0.25">
      <c r="A21" s="2" t="s">
        <v>38</v>
      </c>
      <c r="B21" s="41">
        <v>5841.2</v>
      </c>
      <c r="C21" s="41">
        <v>7408</v>
      </c>
      <c r="D21" s="10">
        <f t="shared" si="2"/>
        <v>1566.8000000000002</v>
      </c>
      <c r="E21" s="18">
        <f t="shared" si="3"/>
        <v>26.823255495446148</v>
      </c>
      <c r="F21" s="18">
        <f>(C21/C22)*100</f>
        <v>18.28309677355664</v>
      </c>
    </row>
    <row r="22" spans="1:6" x14ac:dyDescent="0.25">
      <c r="A22" s="7" t="s">
        <v>22</v>
      </c>
      <c r="B22" s="42">
        <f>SUM(B14:B21)</f>
        <v>32330.6</v>
      </c>
      <c r="C22" s="42">
        <f>SUM(C14:C21)</f>
        <v>40518.300000000003</v>
      </c>
      <c r="D22" s="11">
        <f t="shared" si="2"/>
        <v>8187.7000000000044</v>
      </c>
      <c r="E22" s="19">
        <f t="shared" si="3"/>
        <v>25.32492437505028</v>
      </c>
      <c r="F22" s="20">
        <f>SUM(F14:F21)</f>
        <v>99.999999999999986</v>
      </c>
    </row>
    <row r="23" spans="1:6" ht="25.5" customHeight="1" x14ac:dyDescent="0.25">
      <c r="A23" s="7" t="s">
        <v>25</v>
      </c>
      <c r="B23" s="5"/>
      <c r="C23" s="5"/>
      <c r="D23" s="13"/>
      <c r="E23" s="15"/>
      <c r="F23" s="14"/>
    </row>
    <row r="24" spans="1:6" x14ac:dyDescent="0.25">
      <c r="A24" s="1" t="s">
        <v>23</v>
      </c>
      <c r="B24" s="11">
        <f>(B12-B22)</f>
        <v>81.100000000005821</v>
      </c>
      <c r="C24" s="11">
        <f>(C12-C22)</f>
        <v>3113.9000000000015</v>
      </c>
      <c r="D24" s="10">
        <f t="shared" ref="D24" si="4">(C24-B24)</f>
        <v>3032.7999999999956</v>
      </c>
      <c r="E24" s="18">
        <f t="shared" ref="E24" si="5">(C24-B24)/B24*100</f>
        <v>3739.5807644880124</v>
      </c>
      <c r="F24" s="17" t="s">
        <v>31</v>
      </c>
    </row>
    <row r="25" spans="1:6" x14ac:dyDescent="0.25">
      <c r="A25" s="1" t="s">
        <v>39</v>
      </c>
      <c r="B25" s="11">
        <f>(B24/B12)*100</f>
        <v>0.25021828537227547</v>
      </c>
      <c r="C25" s="11">
        <f>(C24/C12)*100</f>
        <v>7.1367017936294781</v>
      </c>
      <c r="D25" s="11">
        <f t="shared" ref="D25:D31" si="6">(C25-B25)</f>
        <v>6.8864835082572027</v>
      </c>
      <c r="E25" s="17" t="s">
        <v>31</v>
      </c>
      <c r="F25" s="17" t="s">
        <v>31</v>
      </c>
    </row>
    <row r="26" spans="1:6" x14ac:dyDescent="0.25">
      <c r="A26" s="21" t="s">
        <v>40</v>
      </c>
      <c r="B26" s="10">
        <v>3135.2</v>
      </c>
      <c r="C26" s="10">
        <v>-1112.9000000000001</v>
      </c>
      <c r="D26" s="10">
        <f t="shared" si="6"/>
        <v>-4248.1000000000004</v>
      </c>
      <c r="E26" s="18">
        <f t="shared" ref="E26:E30" si="7">(C26-B26)/B26*100</f>
        <v>-135.49693799438634</v>
      </c>
      <c r="F26" s="16" t="s">
        <v>31</v>
      </c>
    </row>
    <row r="27" spans="1:6" x14ac:dyDescent="0.25">
      <c r="A27" s="22" t="s">
        <v>24</v>
      </c>
      <c r="B27" s="11">
        <f>SUM(B24,B26)</f>
        <v>3216.3000000000056</v>
      </c>
      <c r="C27" s="11">
        <f>SUM(C24,C26)</f>
        <v>2001.0000000000014</v>
      </c>
      <c r="D27" s="10">
        <f t="shared" si="6"/>
        <v>-1215.3000000000043</v>
      </c>
      <c r="E27" s="18">
        <f t="shared" si="7"/>
        <v>-37.785654323290807</v>
      </c>
      <c r="F27" s="17" t="s">
        <v>31</v>
      </c>
    </row>
    <row r="28" spans="1:6" x14ac:dyDescent="0.25">
      <c r="A28" s="21" t="s">
        <v>33</v>
      </c>
      <c r="B28" s="10">
        <v>-663.7</v>
      </c>
      <c r="C28" s="10">
        <v>-549.70000000000005</v>
      </c>
      <c r="D28" s="10">
        <f t="shared" si="6"/>
        <v>114</v>
      </c>
      <c r="E28" s="18">
        <f t="shared" si="7"/>
        <v>-17.176435136356787</v>
      </c>
      <c r="F28" s="16" t="s">
        <v>31</v>
      </c>
    </row>
    <row r="29" spans="1:6" x14ac:dyDescent="0.25">
      <c r="A29" s="21" t="s">
        <v>34</v>
      </c>
      <c r="B29" s="10">
        <v>1.3</v>
      </c>
      <c r="C29" s="10">
        <v>0</v>
      </c>
      <c r="D29" s="10">
        <f t="shared" si="6"/>
        <v>-1.3</v>
      </c>
      <c r="E29" s="18">
        <v>0</v>
      </c>
      <c r="F29" s="16" t="s">
        <v>31</v>
      </c>
    </row>
    <row r="30" spans="1:6" x14ac:dyDescent="0.25">
      <c r="A30" s="1" t="s">
        <v>0</v>
      </c>
      <c r="B30" s="11">
        <f>SUM(B27:B29)</f>
        <v>2553.900000000006</v>
      </c>
      <c r="C30" s="11">
        <f>SUM(C27:C29)</f>
        <v>1451.3000000000013</v>
      </c>
      <c r="D30" s="10">
        <f t="shared" si="6"/>
        <v>-1102.6000000000047</v>
      </c>
      <c r="E30" s="18">
        <f t="shared" si="7"/>
        <v>-43.173186107521907</v>
      </c>
      <c r="F30" s="17" t="s">
        <v>31</v>
      </c>
    </row>
    <row r="31" spans="1:6" x14ac:dyDescent="0.25">
      <c r="A31" s="7" t="s">
        <v>41</v>
      </c>
      <c r="B31" s="12">
        <f>(B30/B12)*100</f>
        <v>7.8795620100149195</v>
      </c>
      <c r="C31" s="12">
        <f>(C30/C12)*100</f>
        <v>3.32621320951041</v>
      </c>
      <c r="D31" s="11">
        <f t="shared" si="6"/>
        <v>-4.5533488005045095</v>
      </c>
      <c r="E31" s="17" t="s">
        <v>31</v>
      </c>
      <c r="F31" s="17" t="s">
        <v>31</v>
      </c>
    </row>
    <row r="32" spans="1:6"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2" t="s">
        <v>48</v>
      </c>
      <c r="B35" s="52"/>
      <c r="C35" s="52"/>
      <c r="D35" s="52"/>
      <c r="E35" s="52"/>
      <c r="F35" s="52"/>
    </row>
    <row r="36" spans="1:6" ht="51" customHeight="1" x14ac:dyDescent="0.25">
      <c r="A36" s="52" t="s">
        <v>42</v>
      </c>
      <c r="B36" s="52"/>
      <c r="C36" s="52"/>
      <c r="D36" s="52"/>
      <c r="E36" s="52"/>
      <c r="F36" s="52"/>
    </row>
    <row r="37" spans="1:6" ht="25.5" customHeight="1" x14ac:dyDescent="0.25">
      <c r="A37" s="52" t="s">
        <v>43</v>
      </c>
      <c r="B37" s="52"/>
      <c r="C37" s="52"/>
      <c r="D37" s="52"/>
      <c r="E37" s="52"/>
      <c r="F37" s="52"/>
    </row>
    <row r="38" spans="1:6" ht="51" customHeight="1" x14ac:dyDescent="0.25">
      <c r="A38" s="52" t="s">
        <v>44</v>
      </c>
      <c r="B38" s="53"/>
      <c r="C38" s="53"/>
      <c r="D38" s="53"/>
      <c r="E38" s="53"/>
      <c r="F38" s="53"/>
    </row>
    <row r="39" spans="1:6" ht="38.25" customHeight="1" x14ac:dyDescent="0.25">
      <c r="A39" s="52" t="s">
        <v>45</v>
      </c>
      <c r="B39" s="52"/>
      <c r="C39" s="52"/>
      <c r="D39" s="52"/>
      <c r="E39" s="52"/>
      <c r="F39" s="52"/>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6"/>
  <sheetViews>
    <sheetView tabSelected="1" zoomScaleNormal="100" workbookViewId="0">
      <selection activeCell="C29" sqref="C29"/>
    </sheetView>
  </sheetViews>
  <sheetFormatPr defaultColWidth="9.33203125" defaultRowHeight="13.2" x14ac:dyDescent="0.25"/>
  <cols>
    <col min="1" max="1" width="40.6640625" style="23" customWidth="1"/>
    <col min="2" max="2" width="9.33203125" style="23"/>
    <col min="3" max="3" width="10.6640625" style="23" customWidth="1"/>
    <col min="4" max="4" width="9.33203125" style="23"/>
    <col min="5" max="5" width="9.6640625" style="23" customWidth="1"/>
    <col min="6" max="6" width="13.109375" style="23" customWidth="1"/>
    <col min="7" max="16384" width="9.33203125" style="23"/>
  </cols>
  <sheetData>
    <row r="1" spans="1:10" ht="38.25" customHeight="1" x14ac:dyDescent="0.25">
      <c r="A1" s="55" t="s">
        <v>51</v>
      </c>
      <c r="B1" s="55"/>
      <c r="C1" s="55"/>
      <c r="D1" s="55"/>
      <c r="E1" s="55"/>
      <c r="F1" s="55"/>
    </row>
    <row r="2" spans="1:10" x14ac:dyDescent="0.25">
      <c r="A2" s="56" t="s">
        <v>67</v>
      </c>
      <c r="B2" s="56"/>
      <c r="C2" s="56"/>
      <c r="D2" s="56"/>
      <c r="E2" s="56"/>
      <c r="F2" s="56"/>
    </row>
    <row r="3" spans="1:10" x14ac:dyDescent="0.25">
      <c r="A3" s="57" t="s">
        <v>29</v>
      </c>
      <c r="B3" s="57"/>
      <c r="C3" s="57"/>
      <c r="D3" s="57"/>
      <c r="E3" s="57"/>
      <c r="F3" s="57"/>
    </row>
    <row r="4" spans="1:10" ht="52.8" x14ac:dyDescent="0.25">
      <c r="A4" s="3"/>
      <c r="B4" s="8" t="s">
        <v>60</v>
      </c>
      <c r="C4" s="8" t="s">
        <v>61</v>
      </c>
      <c r="D4" s="8" t="s">
        <v>11</v>
      </c>
      <c r="E4" s="9" t="s">
        <v>52</v>
      </c>
      <c r="F4" s="9" t="s">
        <v>62</v>
      </c>
      <c r="G4" s="39"/>
      <c r="H4" s="39"/>
      <c r="I4" s="39"/>
      <c r="J4" s="39"/>
    </row>
    <row r="5" spans="1:10" ht="25.5" customHeight="1" x14ac:dyDescent="0.25">
      <c r="A5" s="4" t="s">
        <v>2</v>
      </c>
      <c r="B5" s="6"/>
      <c r="C5" s="6"/>
      <c r="D5" s="6"/>
      <c r="E5" s="6"/>
      <c r="F5" s="6"/>
      <c r="G5" s="39"/>
      <c r="H5" s="39"/>
      <c r="I5" s="39"/>
      <c r="J5" s="39"/>
    </row>
    <row r="6" spans="1:10" x14ac:dyDescent="0.25">
      <c r="A6" s="2" t="s">
        <v>32</v>
      </c>
      <c r="B6" s="41">
        <v>5060</v>
      </c>
      <c r="C6" s="41">
        <v>12208.5</v>
      </c>
      <c r="D6" s="10">
        <f t="shared" ref="D6:D12" si="0">(C6-B6)</f>
        <v>7148.5</v>
      </c>
      <c r="E6" s="18">
        <f t="shared" ref="E6:E12" si="1">(C6-B6)/B6*100</f>
        <v>141.27470355731225</v>
      </c>
      <c r="F6" s="18">
        <f>(C6/C12)*100</f>
        <v>83.654241469096888</v>
      </c>
      <c r="G6" s="39"/>
      <c r="H6" s="39"/>
      <c r="I6" s="39"/>
      <c r="J6" s="39"/>
    </row>
    <row r="7" spans="1:10" x14ac:dyDescent="0.25">
      <c r="A7" s="2" t="s">
        <v>12</v>
      </c>
      <c r="B7" s="41">
        <v>931.3</v>
      </c>
      <c r="C7" s="41">
        <v>840</v>
      </c>
      <c r="D7" s="10">
        <f t="shared" si="0"/>
        <v>-91.299999999999955</v>
      </c>
      <c r="E7" s="18">
        <f t="shared" si="1"/>
        <v>-9.8035004831955295</v>
      </c>
      <c r="F7" s="18">
        <f>(C7/C12)*100</f>
        <v>5.7557900507057695</v>
      </c>
      <c r="G7" s="40"/>
      <c r="H7" s="40"/>
      <c r="I7" s="40"/>
      <c r="J7" s="40"/>
    </row>
    <row r="8" spans="1:10" x14ac:dyDescent="0.25">
      <c r="A8" s="2" t="s">
        <v>13</v>
      </c>
      <c r="B8" s="41">
        <v>302.60000000000002</v>
      </c>
      <c r="C8" s="41">
        <v>349.4</v>
      </c>
      <c r="D8" s="10">
        <f t="shared" si="0"/>
        <v>46.799999999999955</v>
      </c>
      <c r="E8" s="18">
        <f t="shared" si="1"/>
        <v>15.465961665565086</v>
      </c>
      <c r="F8" s="18">
        <f>(C8/C12)*100</f>
        <v>2.3941345758530899</v>
      </c>
      <c r="G8" s="40"/>
      <c r="H8" s="40"/>
      <c r="I8" s="40"/>
      <c r="J8" s="40"/>
    </row>
    <row r="9" spans="1:10" x14ac:dyDescent="0.25">
      <c r="A9" s="2" t="s">
        <v>14</v>
      </c>
      <c r="B9" s="41">
        <v>28.5</v>
      </c>
      <c r="C9" s="41">
        <v>34.200000000000003</v>
      </c>
      <c r="D9" s="10">
        <f t="shared" si="0"/>
        <v>5.7000000000000028</v>
      </c>
      <c r="E9" s="18">
        <f t="shared" si="1"/>
        <v>20.000000000000011</v>
      </c>
      <c r="F9" s="18">
        <f>(C9/C12)*100</f>
        <v>0.23434288063587777</v>
      </c>
      <c r="G9" s="40"/>
      <c r="H9" s="40"/>
      <c r="I9" s="40"/>
      <c r="J9" s="40"/>
    </row>
    <row r="10" spans="1:10" x14ac:dyDescent="0.25">
      <c r="A10" s="2" t="s">
        <v>26</v>
      </c>
      <c r="B10" s="41">
        <v>236.3</v>
      </c>
      <c r="C10" s="41">
        <v>401.9</v>
      </c>
      <c r="D10" s="10">
        <f t="shared" si="0"/>
        <v>165.59999999999997</v>
      </c>
      <c r="E10" s="18">
        <f t="shared" si="1"/>
        <v>70.080406263224688</v>
      </c>
      <c r="F10" s="18">
        <f>(C10/C12)*100</f>
        <v>2.7538714540222009</v>
      </c>
      <c r="G10" s="40"/>
      <c r="H10" s="40"/>
      <c r="I10" s="40"/>
      <c r="J10" s="40"/>
    </row>
    <row r="11" spans="1:10" x14ac:dyDescent="0.25">
      <c r="A11" s="2" t="s">
        <v>27</v>
      </c>
      <c r="B11" s="41">
        <v>423.8</v>
      </c>
      <c r="C11" s="41">
        <v>760</v>
      </c>
      <c r="D11" s="10">
        <f t="shared" si="0"/>
        <v>336.2</v>
      </c>
      <c r="E11" s="18">
        <f t="shared" si="1"/>
        <v>79.32987258140632</v>
      </c>
      <c r="F11" s="18">
        <f>(C11/C12)*100</f>
        <v>5.2076195696861731</v>
      </c>
      <c r="G11" s="40"/>
      <c r="H11" s="40"/>
      <c r="I11" s="40"/>
      <c r="J11" s="40"/>
    </row>
    <row r="12" spans="1:10" x14ac:dyDescent="0.25">
      <c r="A12" s="7" t="s">
        <v>37</v>
      </c>
      <c r="B12" s="42">
        <f>SUM(B6:B11)</f>
        <v>6982.5000000000009</v>
      </c>
      <c r="C12" s="42">
        <f>SUM(C6:C11)</f>
        <v>14594</v>
      </c>
      <c r="D12" s="11">
        <f t="shared" si="0"/>
        <v>7611.4999999999991</v>
      </c>
      <c r="E12" s="19">
        <f t="shared" si="1"/>
        <v>109.00823487289651</v>
      </c>
      <c r="F12" s="20">
        <f>SUM(F6:F11)</f>
        <v>100</v>
      </c>
      <c r="G12" s="40"/>
      <c r="H12" s="40"/>
      <c r="I12" s="40"/>
      <c r="J12" s="40"/>
    </row>
    <row r="13" spans="1:10" ht="25.5" customHeight="1" x14ac:dyDescent="0.25">
      <c r="A13" s="7" t="s">
        <v>15</v>
      </c>
      <c r="B13" s="5"/>
      <c r="C13" s="5"/>
      <c r="D13" s="13"/>
      <c r="E13" s="15"/>
      <c r="F13" s="14"/>
      <c r="G13" s="40"/>
      <c r="H13" s="40"/>
      <c r="I13" s="40"/>
      <c r="J13" s="40"/>
    </row>
    <row r="14" spans="1:10" x14ac:dyDescent="0.25">
      <c r="A14" s="2" t="s">
        <v>16</v>
      </c>
      <c r="B14" s="41">
        <v>1569.4</v>
      </c>
      <c r="C14" s="41">
        <v>4348.7</v>
      </c>
      <c r="D14" s="10">
        <f t="shared" ref="D14:D22" si="2">(C14-B14)</f>
        <v>2779.2999999999997</v>
      </c>
      <c r="E14" s="18">
        <f t="shared" ref="E14:E22" si="3">(C14-B14)/B14*100</f>
        <v>177.09315662036445</v>
      </c>
      <c r="F14" s="18">
        <f>(C14/C22)*100</f>
        <v>33.348670639028839</v>
      </c>
      <c r="G14" s="40"/>
      <c r="H14" s="40"/>
      <c r="I14" s="40"/>
      <c r="J14" s="40"/>
    </row>
    <row r="15" spans="1:10" x14ac:dyDescent="0.25">
      <c r="A15" s="2" t="s">
        <v>17</v>
      </c>
      <c r="B15" s="41">
        <v>2702.9</v>
      </c>
      <c r="C15" s="41">
        <v>3973.8</v>
      </c>
      <c r="D15" s="10">
        <f t="shared" si="2"/>
        <v>1270.9000000000001</v>
      </c>
      <c r="E15" s="18">
        <f t="shared" si="3"/>
        <v>47.019867549668874</v>
      </c>
      <c r="F15" s="18">
        <f>(C15/C22)*100</f>
        <v>30.47369268640578</v>
      </c>
      <c r="G15" s="40"/>
      <c r="H15" s="40"/>
      <c r="I15" s="40"/>
      <c r="J15" s="40"/>
    </row>
    <row r="16" spans="1:10" x14ac:dyDescent="0.25">
      <c r="A16" s="2" t="s">
        <v>18</v>
      </c>
      <c r="B16" s="41">
        <v>479.3</v>
      </c>
      <c r="C16" s="41">
        <v>634.70000000000005</v>
      </c>
      <c r="D16" s="10">
        <f t="shared" si="2"/>
        <v>155.40000000000003</v>
      </c>
      <c r="E16" s="18">
        <f t="shared" si="3"/>
        <v>32.422282495305659</v>
      </c>
      <c r="F16" s="18">
        <f>(C16/C22)*100</f>
        <v>4.8672939624696134</v>
      </c>
      <c r="G16" s="40"/>
      <c r="H16" s="40"/>
      <c r="I16" s="40"/>
      <c r="J16" s="40"/>
    </row>
    <row r="17" spans="1:10" x14ac:dyDescent="0.25">
      <c r="A17" s="2" t="s">
        <v>19</v>
      </c>
      <c r="B17" s="41">
        <v>529.79999999999995</v>
      </c>
      <c r="C17" s="41">
        <v>675.1</v>
      </c>
      <c r="D17" s="10">
        <f t="shared" si="2"/>
        <v>145.30000000000007</v>
      </c>
      <c r="E17" s="18">
        <f t="shared" si="3"/>
        <v>27.425443563608926</v>
      </c>
      <c r="F17" s="18">
        <f>(C17/C22)*100</f>
        <v>5.177107537518884</v>
      </c>
      <c r="G17" s="40"/>
      <c r="H17" s="40"/>
      <c r="I17" s="40"/>
      <c r="J17" s="40"/>
    </row>
    <row r="18" spans="1:10" x14ac:dyDescent="0.25">
      <c r="A18" s="2" t="s">
        <v>20</v>
      </c>
      <c r="B18" s="41">
        <v>193.2</v>
      </c>
      <c r="C18" s="41">
        <v>240.9</v>
      </c>
      <c r="D18" s="10">
        <f t="shared" si="2"/>
        <v>47.700000000000017</v>
      </c>
      <c r="E18" s="18">
        <f t="shared" si="3"/>
        <v>24.689440993788832</v>
      </c>
      <c r="F18" s="18">
        <f>(C18/C22)*100</f>
        <v>1.8473784710239953</v>
      </c>
      <c r="G18" s="40"/>
      <c r="H18" s="40"/>
      <c r="I18" s="40"/>
      <c r="J18" s="40"/>
    </row>
    <row r="19" spans="1:10" x14ac:dyDescent="0.25">
      <c r="A19" s="2" t="s">
        <v>21</v>
      </c>
      <c r="B19" s="41">
        <v>107.1</v>
      </c>
      <c r="C19" s="41">
        <v>179.9</v>
      </c>
      <c r="D19" s="10">
        <f t="shared" si="2"/>
        <v>72.800000000000011</v>
      </c>
      <c r="E19" s="18">
        <f t="shared" si="3"/>
        <v>67.973856209150341</v>
      </c>
      <c r="F19" s="18">
        <f>(C19/C22)*100</f>
        <v>1.3795906473109869</v>
      </c>
      <c r="G19" s="40"/>
      <c r="H19" s="40"/>
      <c r="I19" s="40"/>
      <c r="J19" s="40"/>
    </row>
    <row r="20" spans="1:10" x14ac:dyDescent="0.25">
      <c r="A20" s="2" t="s">
        <v>26</v>
      </c>
      <c r="B20" s="41">
        <v>82.4</v>
      </c>
      <c r="C20" s="41">
        <v>168.6</v>
      </c>
      <c r="D20" s="10">
        <f t="shared" si="2"/>
        <v>86.199999999999989</v>
      </c>
      <c r="E20" s="18">
        <f t="shared" si="3"/>
        <v>104.61165048543688</v>
      </c>
      <c r="F20" s="18">
        <f>(C20/C22)*100</f>
        <v>1.2929348701313639</v>
      </c>
      <c r="G20" s="40"/>
      <c r="H20" s="40"/>
      <c r="I20" s="40"/>
      <c r="J20" s="40"/>
    </row>
    <row r="21" spans="1:10" x14ac:dyDescent="0.25">
      <c r="A21" s="2" t="s">
        <v>38</v>
      </c>
      <c r="B21" s="41">
        <v>1586</v>
      </c>
      <c r="C21" s="41">
        <v>2818.4</v>
      </c>
      <c r="D21" s="10">
        <f t="shared" si="2"/>
        <v>1232.4000000000001</v>
      </c>
      <c r="E21" s="18">
        <f t="shared" si="3"/>
        <v>77.704918032786892</v>
      </c>
      <c r="F21" s="18">
        <f>(C21/C22)*100</f>
        <v>21.613331186110535</v>
      </c>
      <c r="G21" s="40"/>
      <c r="H21" s="40"/>
      <c r="I21" s="40"/>
      <c r="J21" s="40"/>
    </row>
    <row r="22" spans="1:10" x14ac:dyDescent="0.25">
      <c r="A22" s="7" t="s">
        <v>22</v>
      </c>
      <c r="B22" s="42">
        <f>SUM(B14:B21)</f>
        <v>7250.1</v>
      </c>
      <c r="C22" s="42">
        <f>SUM(C14:C21)</f>
        <v>13040.1</v>
      </c>
      <c r="D22" s="11">
        <f t="shared" si="2"/>
        <v>5790</v>
      </c>
      <c r="E22" s="19">
        <f t="shared" si="3"/>
        <v>79.860967434931922</v>
      </c>
      <c r="F22" s="20">
        <f>SUM(F14:F21)</f>
        <v>100</v>
      </c>
      <c r="G22" s="40"/>
      <c r="H22" s="40"/>
      <c r="I22" s="40"/>
      <c r="J22" s="40"/>
    </row>
    <row r="23" spans="1:10" ht="25.5" customHeight="1" x14ac:dyDescent="0.25">
      <c r="A23" s="7" t="s">
        <v>25</v>
      </c>
      <c r="B23" s="5"/>
      <c r="C23" s="5"/>
      <c r="D23" s="13"/>
      <c r="E23" s="15"/>
      <c r="F23" s="14"/>
      <c r="G23" s="40"/>
      <c r="H23" s="40"/>
      <c r="I23" s="40"/>
      <c r="J23" s="40"/>
    </row>
    <row r="24" spans="1:10" x14ac:dyDescent="0.25">
      <c r="A24" s="1" t="s">
        <v>23</v>
      </c>
      <c r="B24" s="11">
        <f>(B12-B22)</f>
        <v>-267.59999999999945</v>
      </c>
      <c r="C24" s="11">
        <f>(C12-C22)</f>
        <v>1553.8999999999996</v>
      </c>
      <c r="D24" s="10">
        <f t="shared" ref="D24" si="4">(C24-B24)</f>
        <v>1821.4999999999991</v>
      </c>
      <c r="E24" s="18">
        <f t="shared" ref="E24" si="5">(C24-B24)/B24*100</f>
        <v>-680.68011958146587</v>
      </c>
      <c r="F24" s="17" t="s">
        <v>31</v>
      </c>
      <c r="G24" s="40"/>
      <c r="H24" s="40"/>
      <c r="I24" s="40"/>
      <c r="J24" s="40"/>
    </row>
    <row r="25" spans="1:10" x14ac:dyDescent="0.25">
      <c r="A25" s="1" t="s">
        <v>39</v>
      </c>
      <c r="B25" s="11">
        <f>(B24/B12)*100</f>
        <v>-3.832438238453268</v>
      </c>
      <c r="C25" s="11">
        <f>(C24/C12)*100</f>
        <v>10.647526380704395</v>
      </c>
      <c r="D25" s="11">
        <f t="shared" ref="D25:D31" si="6">(C25-B25)</f>
        <v>14.479964619157663</v>
      </c>
      <c r="E25" s="17" t="s">
        <v>31</v>
      </c>
      <c r="F25" s="17" t="s">
        <v>31</v>
      </c>
      <c r="G25" s="40"/>
      <c r="H25" s="40"/>
      <c r="I25" s="40"/>
      <c r="J25" s="40"/>
    </row>
    <row r="26" spans="1:10" x14ac:dyDescent="0.25">
      <c r="A26" s="21" t="s">
        <v>40</v>
      </c>
      <c r="B26" s="10">
        <v>551.6</v>
      </c>
      <c r="C26" s="10">
        <v>-348.2</v>
      </c>
      <c r="D26" s="10">
        <f t="shared" si="6"/>
        <v>-899.8</v>
      </c>
      <c r="E26" s="18">
        <f t="shared" ref="E26:E30" si="7">(C26-B26)/B26*100</f>
        <v>-163.12545322697605</v>
      </c>
      <c r="F26" s="16" t="s">
        <v>31</v>
      </c>
      <c r="G26" s="40"/>
      <c r="H26" s="40"/>
      <c r="I26" s="40"/>
      <c r="J26" s="40"/>
    </row>
    <row r="27" spans="1:10" x14ac:dyDescent="0.25">
      <c r="A27" s="22" t="s">
        <v>24</v>
      </c>
      <c r="B27" s="11">
        <f>SUM(B24,B26)</f>
        <v>284.00000000000057</v>
      </c>
      <c r="C27" s="11">
        <f>SUM(C24,C26)</f>
        <v>1205.6999999999996</v>
      </c>
      <c r="D27" s="10">
        <f t="shared" si="6"/>
        <v>921.69999999999902</v>
      </c>
      <c r="E27" s="18">
        <f t="shared" si="7"/>
        <v>324.54225352112576</v>
      </c>
      <c r="F27" s="17" t="s">
        <v>31</v>
      </c>
      <c r="G27" s="40"/>
      <c r="H27" s="40"/>
      <c r="I27" s="40"/>
      <c r="J27" s="40"/>
    </row>
    <row r="28" spans="1:10" x14ac:dyDescent="0.25">
      <c r="A28" s="21" t="s">
        <v>33</v>
      </c>
      <c r="B28" s="10">
        <v>-135.30000000000001</v>
      </c>
      <c r="C28" s="10">
        <v>-257.3</v>
      </c>
      <c r="D28" s="10">
        <f t="shared" si="6"/>
        <v>-122</v>
      </c>
      <c r="E28" s="18">
        <f t="shared" si="7"/>
        <v>90.169992609016987</v>
      </c>
      <c r="F28" s="16" t="s">
        <v>31</v>
      </c>
      <c r="G28" s="40"/>
      <c r="H28" s="40"/>
      <c r="I28" s="40"/>
      <c r="J28" s="40"/>
    </row>
    <row r="29" spans="1:10" x14ac:dyDescent="0.25">
      <c r="A29" s="21" t="s">
        <v>34</v>
      </c>
      <c r="B29" s="10">
        <v>0</v>
      </c>
      <c r="C29" s="10">
        <v>0</v>
      </c>
      <c r="D29" s="10">
        <f t="shared" si="6"/>
        <v>0</v>
      </c>
      <c r="E29" s="18">
        <v>0</v>
      </c>
      <c r="F29" s="16" t="s">
        <v>31</v>
      </c>
      <c r="G29" s="40"/>
      <c r="H29" s="40"/>
      <c r="I29" s="40"/>
      <c r="J29" s="40"/>
    </row>
    <row r="30" spans="1:10" x14ac:dyDescent="0.25">
      <c r="A30" s="1" t="s">
        <v>0</v>
      </c>
      <c r="B30" s="11">
        <f>SUM(B27:B29)</f>
        <v>148.70000000000056</v>
      </c>
      <c r="C30" s="11">
        <f>SUM(C27:C29)</f>
        <v>948.39999999999964</v>
      </c>
      <c r="D30" s="10">
        <f t="shared" si="6"/>
        <v>799.69999999999914</v>
      </c>
      <c r="E30" s="18">
        <f t="shared" si="7"/>
        <v>537.7942165433733</v>
      </c>
      <c r="F30" s="17" t="s">
        <v>31</v>
      </c>
      <c r="G30" s="40"/>
      <c r="H30" s="40"/>
      <c r="I30" s="40"/>
      <c r="J30" s="40"/>
    </row>
    <row r="31" spans="1:10" x14ac:dyDescent="0.25">
      <c r="A31" s="7" t="s">
        <v>41</v>
      </c>
      <c r="B31" s="12">
        <f>(B30/B12)*100</f>
        <v>2.1296097386323027</v>
      </c>
      <c r="C31" s="12">
        <f>(C30/C12)*100</f>
        <v>6.4985610524873216</v>
      </c>
      <c r="D31" s="11">
        <f t="shared" si="6"/>
        <v>4.3689513138550193</v>
      </c>
      <c r="E31" s="17" t="s">
        <v>31</v>
      </c>
      <c r="F31" s="17" t="s">
        <v>31</v>
      </c>
      <c r="G31" s="40"/>
      <c r="H31" s="40"/>
      <c r="I31" s="40"/>
      <c r="J31" s="40"/>
    </row>
    <row r="32" spans="1:10"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2" t="s">
        <v>48</v>
      </c>
      <c r="B35" s="52"/>
      <c r="C35" s="52"/>
      <c r="D35" s="52"/>
      <c r="E35" s="52"/>
      <c r="F35" s="52"/>
    </row>
    <row r="36" spans="1:6" ht="51" customHeight="1" x14ac:dyDescent="0.25">
      <c r="A36" s="52" t="s">
        <v>42</v>
      </c>
      <c r="B36" s="52"/>
      <c r="C36" s="52"/>
      <c r="D36" s="52"/>
      <c r="E36" s="52"/>
      <c r="F36" s="52"/>
    </row>
    <row r="37" spans="1:6" ht="25.5" customHeight="1" x14ac:dyDescent="0.25">
      <c r="A37" s="52" t="s">
        <v>43</v>
      </c>
      <c r="B37" s="52"/>
      <c r="C37" s="52"/>
      <c r="D37" s="52"/>
      <c r="E37" s="52"/>
      <c r="F37" s="52"/>
    </row>
    <row r="38" spans="1:6" ht="51" customHeight="1" x14ac:dyDescent="0.25">
      <c r="A38" s="52" t="s">
        <v>44</v>
      </c>
      <c r="B38" s="53"/>
      <c r="C38" s="53"/>
      <c r="D38" s="53"/>
      <c r="E38" s="53"/>
      <c r="F38" s="53"/>
    </row>
    <row r="39" spans="1:6" ht="38.25" customHeight="1" x14ac:dyDescent="0.25">
      <c r="A39" s="52" t="s">
        <v>45</v>
      </c>
      <c r="B39" s="52"/>
      <c r="C39" s="52"/>
      <c r="D39" s="52"/>
      <c r="E39" s="52"/>
      <c r="F39" s="52"/>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Table 1</vt:lpstr>
      <vt:lpstr>Table 2</vt:lpstr>
      <vt:lpstr>Table 3</vt:lpstr>
      <vt:lpstr>Table 4</vt:lpstr>
      <vt:lpstr>Table 5</vt:lpstr>
      <vt:lpstr>Table 6</vt:lpstr>
      <vt:lpstr>Sheet1</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JGorham</cp:lastModifiedBy>
  <cp:lastPrinted>2022-09-08T13:10:51Z</cp:lastPrinted>
  <dcterms:created xsi:type="dcterms:W3CDTF">2012-05-10T15:47:12Z</dcterms:created>
  <dcterms:modified xsi:type="dcterms:W3CDTF">2022-11-30T20:04:37Z</dcterms:modified>
</cp:coreProperties>
</file>