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409D5F89-78AC-4BA0-9AAE-8C008D2E22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2" l="1"/>
  <c r="E80" i="2"/>
  <c r="F80" i="2"/>
  <c r="G80" i="2"/>
  <c r="H80" i="2"/>
  <c r="I80" i="2"/>
  <c r="J80" i="2"/>
  <c r="K80" i="2"/>
  <c r="L80" i="2"/>
  <c r="M80" i="2"/>
  <c r="D79" i="2"/>
  <c r="E79" i="2"/>
  <c r="F79" i="2"/>
  <c r="G79" i="2"/>
  <c r="H79" i="2"/>
  <c r="I79" i="2"/>
  <c r="J79" i="2"/>
  <c r="K79" i="2"/>
  <c r="L79" i="2"/>
  <c r="M79" i="2"/>
  <c r="C80" i="2"/>
  <c r="C79" i="2"/>
  <c r="D79" i="1"/>
  <c r="D80" i="1"/>
  <c r="E80" i="1"/>
  <c r="F80" i="1"/>
  <c r="G80" i="1"/>
  <c r="H80" i="1"/>
  <c r="I80" i="1"/>
  <c r="J80" i="1"/>
  <c r="K80" i="1"/>
  <c r="L80" i="1"/>
  <c r="M80" i="1"/>
  <c r="E79" i="1"/>
  <c r="F79" i="1"/>
  <c r="G79" i="1"/>
  <c r="H79" i="1"/>
  <c r="I79" i="1"/>
  <c r="J79" i="1"/>
  <c r="K79" i="1"/>
  <c r="L79" i="1"/>
  <c r="M79" i="1"/>
  <c r="C79" i="1"/>
  <c r="C80" i="1"/>
  <c r="D57" i="3"/>
  <c r="E57" i="3"/>
  <c r="F57" i="3"/>
  <c r="G57" i="3"/>
  <c r="H57" i="3"/>
  <c r="I57" i="3"/>
  <c r="J57" i="3"/>
  <c r="K57" i="3"/>
  <c r="L57" i="3"/>
  <c r="M57" i="3"/>
  <c r="C57" i="3"/>
  <c r="D56" i="3"/>
  <c r="E56" i="3"/>
  <c r="F56" i="3"/>
  <c r="G56" i="3"/>
  <c r="H56" i="3"/>
  <c r="I56" i="3"/>
  <c r="J56" i="3"/>
  <c r="K56" i="3"/>
  <c r="L56" i="3"/>
  <c r="M56" i="3"/>
  <c r="C56" i="3"/>
  <c r="D55" i="3"/>
  <c r="E55" i="3"/>
  <c r="F55" i="3"/>
  <c r="G55" i="3"/>
  <c r="H55" i="3"/>
  <c r="I55" i="3"/>
  <c r="J55" i="3"/>
  <c r="K55" i="3"/>
  <c r="L55" i="3"/>
  <c r="M55" i="3"/>
  <c r="C55" i="3"/>
  <c r="D53" i="3"/>
  <c r="E53" i="3"/>
  <c r="F53" i="3"/>
  <c r="G53" i="3"/>
  <c r="H53" i="3"/>
  <c r="I53" i="3"/>
  <c r="J53" i="3"/>
  <c r="K53" i="3"/>
  <c r="L53" i="3"/>
  <c r="M53" i="3"/>
  <c r="C53" i="3"/>
  <c r="D77" i="1"/>
  <c r="E77" i="1"/>
  <c r="F77" i="1"/>
  <c r="G77" i="1"/>
  <c r="H77" i="1"/>
  <c r="I77" i="1"/>
  <c r="J77" i="1"/>
  <c r="K77" i="1"/>
  <c r="L77" i="1"/>
  <c r="M77" i="1"/>
  <c r="D76" i="1"/>
  <c r="E76" i="1"/>
  <c r="F76" i="1"/>
  <c r="G76" i="1"/>
  <c r="H76" i="1"/>
  <c r="I76" i="1"/>
  <c r="J76" i="1"/>
  <c r="K76" i="1"/>
  <c r="L76" i="1"/>
  <c r="M76" i="1"/>
  <c r="C77" i="1"/>
  <c r="C76" i="1"/>
  <c r="D77" i="2"/>
  <c r="E77" i="2"/>
  <c r="F77" i="2"/>
  <c r="G77" i="2"/>
  <c r="H77" i="2"/>
  <c r="I77" i="2"/>
  <c r="J77" i="2"/>
  <c r="K77" i="2"/>
  <c r="L77" i="2"/>
  <c r="M77" i="2"/>
  <c r="D76" i="2"/>
  <c r="E76" i="2"/>
  <c r="F76" i="2"/>
  <c r="G76" i="2"/>
  <c r="H76" i="2"/>
  <c r="I76" i="2"/>
  <c r="J76" i="2"/>
  <c r="K76" i="2"/>
  <c r="L76" i="2"/>
  <c r="M76" i="2"/>
  <c r="C77" i="2"/>
  <c r="C76" i="2"/>
  <c r="D74" i="1"/>
  <c r="E74" i="1"/>
  <c r="F74" i="1"/>
  <c r="G74" i="1"/>
  <c r="H74" i="1"/>
  <c r="I74" i="1"/>
  <c r="J74" i="1"/>
  <c r="K74" i="1"/>
  <c r="L74" i="1"/>
  <c r="M74" i="1"/>
  <c r="C74" i="1"/>
  <c r="D73" i="1"/>
  <c r="E73" i="1"/>
  <c r="F73" i="1"/>
  <c r="G73" i="1"/>
  <c r="H73" i="1"/>
  <c r="I73" i="1"/>
  <c r="J73" i="1"/>
  <c r="K73" i="1"/>
  <c r="L73" i="1"/>
  <c r="M73" i="1"/>
  <c r="C73" i="1"/>
  <c r="D74" i="2"/>
  <c r="E74" i="2"/>
  <c r="F74" i="2"/>
  <c r="G74" i="2"/>
  <c r="H74" i="2"/>
  <c r="I74" i="2"/>
  <c r="J74" i="2"/>
  <c r="K74" i="2"/>
  <c r="L74" i="2"/>
  <c r="M74" i="2"/>
  <c r="C74" i="2"/>
  <c r="D73" i="2"/>
  <c r="E73" i="2"/>
  <c r="F73" i="2"/>
  <c r="G73" i="2"/>
  <c r="H73" i="2"/>
  <c r="I73" i="2"/>
  <c r="J73" i="2"/>
  <c r="K73" i="2"/>
  <c r="L73" i="2"/>
  <c r="M73" i="2"/>
  <c r="C73" i="2"/>
  <c r="D71" i="2"/>
  <c r="E71" i="2"/>
  <c r="F71" i="2"/>
  <c r="G71" i="2"/>
  <c r="H71" i="2"/>
  <c r="I71" i="2"/>
  <c r="J71" i="2"/>
  <c r="K71" i="2"/>
  <c r="L71" i="2"/>
  <c r="M71" i="2"/>
  <c r="D70" i="2"/>
  <c r="E70" i="2"/>
  <c r="F70" i="2"/>
  <c r="G70" i="2"/>
  <c r="H70" i="2"/>
  <c r="I70" i="2"/>
  <c r="J70" i="2"/>
  <c r="K70" i="2"/>
  <c r="L70" i="2"/>
  <c r="M70" i="2"/>
  <c r="C71" i="2"/>
  <c r="C70" i="2"/>
  <c r="D71" i="1"/>
  <c r="E71" i="1"/>
  <c r="F71" i="1"/>
  <c r="G71" i="1"/>
  <c r="H71" i="1"/>
  <c r="I71" i="1"/>
  <c r="J71" i="1"/>
  <c r="K71" i="1"/>
  <c r="L71" i="1"/>
  <c r="M71" i="1"/>
  <c r="C71" i="1"/>
  <c r="D70" i="1"/>
  <c r="E70" i="1"/>
  <c r="F70" i="1"/>
  <c r="G70" i="1"/>
  <c r="H70" i="1"/>
  <c r="I70" i="1"/>
  <c r="J70" i="1"/>
  <c r="K70" i="1"/>
  <c r="L70" i="1"/>
  <c r="M70" i="1"/>
  <c r="C70" i="1"/>
  <c r="D68" i="2"/>
  <c r="E68" i="2"/>
  <c r="F68" i="2"/>
  <c r="G68" i="2"/>
  <c r="H68" i="2"/>
  <c r="I68" i="2"/>
  <c r="J68" i="2"/>
  <c r="K68" i="2"/>
  <c r="L68" i="2"/>
  <c r="M68" i="2"/>
  <c r="D67" i="2"/>
  <c r="E67" i="2"/>
  <c r="F67" i="2"/>
  <c r="G67" i="2"/>
  <c r="H67" i="2"/>
  <c r="I67" i="2"/>
  <c r="J67" i="2"/>
  <c r="K67" i="2"/>
  <c r="L67" i="2"/>
  <c r="M67" i="2"/>
  <c r="C67" i="2"/>
  <c r="C68" i="2"/>
  <c r="F68" i="1"/>
  <c r="G68" i="1"/>
  <c r="H68" i="1"/>
  <c r="I68" i="1"/>
  <c r="J68" i="1"/>
  <c r="K68" i="1"/>
  <c r="L68" i="1"/>
  <c r="M68" i="1"/>
  <c r="F67" i="1"/>
  <c r="G67" i="1"/>
  <c r="H67" i="1"/>
  <c r="I67" i="1"/>
  <c r="J67" i="1"/>
  <c r="K67" i="1"/>
  <c r="L67" i="1"/>
  <c r="M67" i="1"/>
  <c r="E68" i="1"/>
  <c r="E67" i="1"/>
  <c r="D68" i="1"/>
  <c r="D67" i="1"/>
  <c r="C68" i="1"/>
  <c r="C67" i="1"/>
  <c r="D65" i="2"/>
  <c r="E65" i="2"/>
  <c r="F65" i="2"/>
  <c r="G65" i="2"/>
  <c r="H65" i="2"/>
  <c r="I65" i="2"/>
  <c r="J65" i="2"/>
  <c r="K65" i="2"/>
  <c r="L65" i="2"/>
  <c r="M65" i="2"/>
  <c r="D64" i="2"/>
  <c r="E64" i="2"/>
  <c r="F64" i="2"/>
  <c r="G64" i="2"/>
  <c r="H64" i="2"/>
  <c r="I64" i="2"/>
  <c r="J64" i="2"/>
  <c r="K64" i="2"/>
  <c r="L64" i="2"/>
  <c r="M64" i="2"/>
  <c r="C65" i="2"/>
  <c r="C64" i="2"/>
  <c r="D65" i="1"/>
  <c r="E65" i="1"/>
  <c r="F65" i="1"/>
  <c r="G65" i="1"/>
  <c r="H65" i="1"/>
  <c r="I65" i="1"/>
  <c r="J65" i="1"/>
  <c r="K65" i="1"/>
  <c r="L65" i="1"/>
  <c r="M65" i="1"/>
  <c r="D64" i="1"/>
  <c r="E64" i="1"/>
  <c r="F64" i="1"/>
  <c r="G64" i="1"/>
  <c r="H64" i="1"/>
  <c r="I64" i="1"/>
  <c r="J64" i="1"/>
  <c r="K64" i="1"/>
  <c r="L64" i="1"/>
  <c r="M64" i="1"/>
  <c r="C65" i="1"/>
  <c r="C64" i="1"/>
  <c r="D62" i="2" l="1"/>
  <c r="E62" i="2"/>
  <c r="F62" i="2"/>
  <c r="G62" i="2"/>
  <c r="H62" i="2"/>
  <c r="I62" i="2"/>
  <c r="J62" i="2"/>
  <c r="K62" i="2"/>
  <c r="L62" i="2"/>
  <c r="M62" i="2"/>
  <c r="C62" i="2"/>
  <c r="D61" i="2"/>
  <c r="E61" i="2"/>
  <c r="F61" i="2"/>
  <c r="G61" i="2"/>
  <c r="H61" i="2"/>
  <c r="I61" i="2"/>
  <c r="J61" i="2"/>
  <c r="K61" i="2"/>
  <c r="L61" i="2"/>
  <c r="M61" i="2"/>
  <c r="C61" i="2"/>
  <c r="D62" i="1"/>
  <c r="E62" i="1"/>
  <c r="F62" i="1"/>
  <c r="G62" i="1"/>
  <c r="H62" i="1"/>
  <c r="I62" i="1"/>
  <c r="J62" i="1"/>
  <c r="K62" i="1"/>
  <c r="L62" i="1"/>
  <c r="M62" i="1"/>
  <c r="C62" i="1"/>
  <c r="D61" i="1"/>
  <c r="E61" i="1"/>
  <c r="F61" i="1"/>
  <c r="G61" i="1"/>
  <c r="H61" i="1"/>
  <c r="I61" i="1"/>
  <c r="J61" i="1"/>
  <c r="K61" i="1"/>
  <c r="L61" i="1"/>
  <c r="M61" i="1"/>
  <c r="C61" i="1"/>
  <c r="D59" i="2"/>
  <c r="E59" i="2"/>
  <c r="F59" i="2"/>
  <c r="G59" i="2"/>
  <c r="H59" i="2"/>
  <c r="I59" i="2"/>
  <c r="J59" i="2"/>
  <c r="K59" i="2"/>
  <c r="L59" i="2"/>
  <c r="M59" i="2"/>
  <c r="D58" i="2"/>
  <c r="E58" i="2"/>
  <c r="F58" i="2"/>
  <c r="G58" i="2"/>
  <c r="H58" i="2"/>
  <c r="I58" i="2"/>
  <c r="J58" i="2"/>
  <c r="K58" i="2"/>
  <c r="L58" i="2"/>
  <c r="M58" i="2"/>
  <c r="C59" i="2"/>
  <c r="C58" i="2"/>
  <c r="D56" i="2"/>
  <c r="E56" i="2"/>
  <c r="F56" i="2"/>
  <c r="G56" i="2"/>
  <c r="H56" i="2"/>
  <c r="I56" i="2"/>
  <c r="J56" i="2"/>
  <c r="K56" i="2"/>
  <c r="L56" i="2"/>
  <c r="M56" i="2"/>
  <c r="M55" i="2"/>
  <c r="L55" i="2"/>
  <c r="K55" i="2"/>
  <c r="J55" i="2"/>
  <c r="I55" i="2"/>
  <c r="H55" i="2"/>
  <c r="G55" i="2"/>
  <c r="F55" i="2"/>
  <c r="E55" i="2"/>
  <c r="D55" i="2"/>
  <c r="M52" i="2"/>
  <c r="L52" i="2"/>
  <c r="K52" i="2"/>
  <c r="J52" i="2"/>
  <c r="I52" i="2"/>
  <c r="H52" i="2"/>
  <c r="G52" i="2"/>
  <c r="F52" i="2"/>
  <c r="E52" i="2"/>
  <c r="D52" i="2"/>
  <c r="M59" i="1"/>
  <c r="L59" i="1"/>
  <c r="K59" i="1"/>
  <c r="J59" i="1"/>
  <c r="I59" i="1"/>
  <c r="H59" i="1"/>
  <c r="G59" i="1"/>
  <c r="F59" i="1"/>
  <c r="E59" i="1"/>
  <c r="D59" i="1"/>
  <c r="M58" i="1"/>
  <c r="L58" i="1"/>
  <c r="K58" i="1"/>
  <c r="J58" i="1"/>
  <c r="I58" i="1"/>
  <c r="H58" i="1"/>
  <c r="G58" i="1"/>
  <c r="F58" i="1"/>
  <c r="E58" i="1"/>
  <c r="D58" i="1"/>
  <c r="M53" i="1"/>
  <c r="L53" i="1"/>
  <c r="K53" i="1"/>
  <c r="J53" i="1"/>
  <c r="I53" i="1"/>
  <c r="I52" i="1"/>
  <c r="H53" i="1"/>
  <c r="G53" i="1"/>
  <c r="F53" i="1"/>
  <c r="E53" i="1"/>
  <c r="D53" i="1"/>
  <c r="C41" i="1"/>
  <c r="C52" i="1" s="1"/>
  <c r="M52" i="1"/>
  <c r="L52" i="1"/>
  <c r="K52" i="1"/>
  <c r="J52" i="1"/>
  <c r="H52" i="1"/>
  <c r="G52" i="1"/>
  <c r="F52" i="1"/>
  <c r="E52" i="1"/>
  <c r="D52" i="1"/>
  <c r="C43" i="1"/>
  <c r="C58" i="1" s="1"/>
  <c r="M54" i="1"/>
  <c r="M56" i="1" s="1"/>
  <c r="L54" i="1"/>
  <c r="L56" i="1" s="1"/>
  <c r="K54" i="1"/>
  <c r="K56" i="1" s="1"/>
  <c r="J54" i="1"/>
  <c r="J56" i="1" s="1"/>
  <c r="I54" i="1"/>
  <c r="I56" i="1" s="1"/>
  <c r="H54" i="1"/>
  <c r="H55" i="1" s="1"/>
  <c r="G54" i="1"/>
  <c r="G55" i="1" s="1"/>
  <c r="F54" i="1"/>
  <c r="F56" i="1" s="1"/>
  <c r="E54" i="1"/>
  <c r="E56" i="1" s="1"/>
  <c r="D54" i="1"/>
  <c r="D56" i="1" s="1"/>
  <c r="M43" i="3"/>
  <c r="L43" i="3"/>
  <c r="K43" i="3"/>
  <c r="J43" i="3"/>
  <c r="I43" i="3"/>
  <c r="H43" i="3"/>
  <c r="G43" i="3"/>
  <c r="F43" i="3"/>
  <c r="E43" i="3"/>
  <c r="D43" i="3"/>
  <c r="C42" i="1"/>
  <c r="C42" i="2"/>
  <c r="C54" i="1" s="1"/>
  <c r="C55" i="2" l="1"/>
  <c r="C59" i="1"/>
  <c r="C56" i="2"/>
  <c r="C43" i="3"/>
  <c r="I55" i="1"/>
  <c r="J55" i="1"/>
  <c r="C53" i="1"/>
  <c r="G56" i="1"/>
  <c r="H56" i="1"/>
  <c r="C56" i="1"/>
  <c r="C55" i="1"/>
  <c r="K55" i="1"/>
  <c r="D55" i="1"/>
  <c r="L55" i="1"/>
  <c r="E55" i="1"/>
  <c r="M55" i="1"/>
  <c r="F55" i="1"/>
  <c r="M53" i="2"/>
  <c r="L53" i="2"/>
  <c r="I53" i="2"/>
  <c r="G53" i="2"/>
  <c r="M42" i="3"/>
  <c r="L42" i="3"/>
  <c r="K42" i="3"/>
  <c r="J42" i="3"/>
  <c r="I42" i="3"/>
  <c r="H42" i="3"/>
  <c r="G42" i="3"/>
  <c r="F42" i="3"/>
  <c r="E42" i="3"/>
  <c r="D42" i="3"/>
  <c r="C41" i="2"/>
  <c r="C52" i="2" s="1"/>
  <c r="H53" i="2" l="1"/>
  <c r="D53" i="2"/>
  <c r="J53" i="2"/>
  <c r="E53" i="2"/>
  <c r="K53" i="2"/>
  <c r="C42" i="3"/>
  <c r="F53" i="2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C53" i="2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M54" i="3" s="1"/>
  <c r="L39" i="3"/>
  <c r="L54" i="3" s="1"/>
  <c r="K39" i="3"/>
  <c r="K54" i="3" s="1"/>
  <c r="J39" i="3"/>
  <c r="J54" i="3" s="1"/>
  <c r="I39" i="3"/>
  <c r="I54" i="3" s="1"/>
  <c r="H39" i="3"/>
  <c r="H54" i="3" s="1"/>
  <c r="G39" i="3"/>
  <c r="G54" i="3" s="1"/>
  <c r="F39" i="3"/>
  <c r="F54" i="3" s="1"/>
  <c r="E39" i="3"/>
  <c r="E54" i="3" s="1"/>
  <c r="D39" i="3"/>
  <c r="D54" i="3" s="1"/>
  <c r="C38" i="1"/>
  <c r="C39" i="3" l="1"/>
  <c r="C54" i="3" s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<sst xmlns="http://schemas.openxmlformats.org/spreadsheetml/2006/main" count="271" uniqueCount="60">
  <si>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</si>
  <si>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</si>
  <si>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</si>
  <si>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</si>
  <si>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</si>
  <si>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</si>
  <si>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</si>
  <si>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</si>
  <si>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</si>
  <si>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</si>
  <si>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</si>
  <si>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</si>
  <si>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</si>
  <si>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</si>
  <si>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</si>
  <si>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</si>
  <si>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</si>
  <si>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</si>
  <si>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</si>
  <si>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</si>
  <si>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</si>
  <si>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</si>
  <si>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</si>
  <si>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</si>
  <si>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</si>
  <si>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</si>
  <si>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</si>
  <si>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</si>
  <si>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</si>
  <si>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</si>
  <si>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</si>
  <si>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</si>
  <si>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</si>
  <si>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</si>
  <si>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</si>
  <si>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</si>
  <si>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</si>
  <si>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</si>
  <si>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</si>
  <si>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</si>
  <si>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</si>
  <si>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</si>
  <si>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</si>
  <si>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</si>
  <si>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</si>
  <si>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</si>
  <si>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</si>
  <si>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</si>
  <si>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</si>
  <si>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</si>
  <si>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</si>
  <si>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</si>
  <si>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</si>
  <si>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Operated Marketing Network Domestic Flights January 2019 thru October 2022</t>
  </si>
  <si>
    <t>October 2022</t>
  </si>
  <si>
    <t>Percent operated compared to October 2019 (same month, pre-pandemic)</t>
  </si>
  <si>
    <t>Percent Chg from October 2020</t>
  </si>
  <si>
    <t>Scheduled Marketing Network Domestic Flights January 2019 thru October 2022</t>
  </si>
  <si>
    <t>Canceled Marketing Network Domestic Flights January 2019 thru October 2022</t>
  </si>
  <si>
    <t xml:space="preserve">Source: Bureau of Transportation Statistics, Airline On-Time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</si>
</sst>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11" xfId="0" applyBorder="1"/>
    <xf numFmtId="49" fontId="16" fillId="0" borderId="0" xfId="0" applyNumberFormat="1" applyFont="1" applyBorder="1" applyAlignment="1">
      <alignment horizontal="center"/>
    </xf>
    <xf numFmtId="0" fontId="0" fillId="0" borderId="0" xfId="0"/>
    <xf numFmtId="49" fontId="16" fillId="0" borderId="0" xfId="0" applyNumberFormat="1" applyFont="1"/>
    <xf numFmtId="0" fontId="16" fillId="0" borderId="0" xfId="0" applyFont="1" applyBorder="1"/>
    <xf numFmtId="49" fontId="16" fillId="0" borderId="0" xfId="0" applyNumberFormat="1" applyFont="1" applyBorder="1"/>
    <xf numFmtId="10" fontId="0" fillId="0" borderId="0" xfId="0" applyNumberFormat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1"/>
  <sheetViews>
    <sheetView tabSelected="1" workbookViewId="0">
      <selection activeCell="B55" sqref="B55"/>
    </sheetView>
  </sheetViews>
  <sheetFormatPr defaultColWidth="9.1796875" defaultRowHeight="14.5" x14ac:dyDescent="0.35"/>
  <cols>
    <col min="1" max="1" width="14.269531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3" width="9.1796875" style="5"/>
    <col min="14" max="14" width="13.1796875" style="5" bestFit="1" customWidth="1"/>
    <col min="15" max="15" width="9.1796875" style="5"/>
    <col min="16" max="16" width="9.1796875" style="5" customWidth="1"/>
    <col min="17" max="16384" width="9.1796875" style="5"/>
  </cols>
  <sheetData>
    <row r="1" spans="1:13" x14ac:dyDescent="0.35">
      <c r="A1" s="107" t="s">
        <v>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35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A3" s="108" t="s">
        <v>27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x14ac:dyDescent="0.35">
      <c r="A4" s="108" t="s">
        <v>39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5"/>
    </row>
    <row r="18" spans="1:17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5"/>
      <c r="Q18" s="55"/>
    </row>
    <row r="19" spans="1:17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5"/>
      <c r="Q19" s="55"/>
    </row>
    <row r="20" spans="1:17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5"/>
      <c r="Q20" s="55"/>
    </row>
    <row r="21" spans="1:17" x14ac:dyDescent="0.35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55"/>
      <c r="Q21" s="55"/>
    </row>
    <row r="22" spans="1:17" s="10" customFormat="1" x14ac:dyDescent="0.35">
      <c r="A22" s="11"/>
      <c r="B22" s="11" t="s">
        <v>4</v>
      </c>
      <c r="C22" s="18">
        <v>180151</v>
      </c>
      <c r="D22" s="18">
        <v>9968</v>
      </c>
      <c r="E22" s="18">
        <v>4477</v>
      </c>
      <c r="F22" s="18">
        <v>53495</v>
      </c>
      <c r="G22" s="18">
        <v>30824</v>
      </c>
      <c r="H22" s="18">
        <v>2858</v>
      </c>
      <c r="I22" s="18">
        <v>1527</v>
      </c>
      <c r="J22" s="18">
        <v>2550</v>
      </c>
      <c r="K22" s="18">
        <v>42650</v>
      </c>
      <c r="L22" s="18">
        <v>1410</v>
      </c>
      <c r="M22" s="18">
        <v>30392</v>
      </c>
      <c r="P22" s="55"/>
      <c r="Q22" s="55"/>
    </row>
    <row r="23" spans="1:17" s="9" customFormat="1" x14ac:dyDescent="0.35">
      <c r="A23" s="11"/>
      <c r="B23" s="11" t="s">
        <v>28</v>
      </c>
      <c r="C23" s="18">
        <v>236234</v>
      </c>
      <c r="D23" s="18">
        <v>15662</v>
      </c>
      <c r="E23" s="18">
        <v>8885</v>
      </c>
      <c r="F23" s="18">
        <v>62388</v>
      </c>
      <c r="G23" s="18">
        <v>38696</v>
      </c>
      <c r="H23" s="18">
        <v>4749</v>
      </c>
      <c r="I23" s="18">
        <v>1947</v>
      </c>
      <c r="J23" s="18">
        <v>5327</v>
      </c>
      <c r="K23" s="18">
        <v>63656</v>
      </c>
      <c r="L23" s="18">
        <v>4395</v>
      </c>
      <c r="M23" s="18">
        <v>30529</v>
      </c>
      <c r="N23" s="11"/>
      <c r="P23" s="55"/>
      <c r="Q23" s="55"/>
    </row>
    <row r="24" spans="1:17" s="14" customFormat="1" x14ac:dyDescent="0.35">
      <c r="A24" s="11"/>
      <c r="B24" s="11" t="s">
        <v>32</v>
      </c>
      <c r="C24" s="18">
        <v>367933</v>
      </c>
      <c r="D24" s="18">
        <v>19524</v>
      </c>
      <c r="E24" s="18">
        <v>10265</v>
      </c>
      <c r="F24" s="18">
        <v>100269</v>
      </c>
      <c r="G24" s="18">
        <v>67766</v>
      </c>
      <c r="H24" s="18">
        <v>7295</v>
      </c>
      <c r="I24" s="18">
        <v>3161</v>
      </c>
      <c r="J24" s="18">
        <v>10206</v>
      </c>
      <c r="K24" s="18">
        <v>82164</v>
      </c>
      <c r="L24" s="18">
        <v>15985</v>
      </c>
      <c r="M24" s="18">
        <v>51298</v>
      </c>
      <c r="Q24" s="13"/>
    </row>
    <row r="25" spans="1:17" s="21" customFormat="1" x14ac:dyDescent="0.35">
      <c r="A25" s="11"/>
      <c r="B25" s="11" t="s">
        <v>7</v>
      </c>
      <c r="C25" s="18">
        <v>394143</v>
      </c>
      <c r="D25" s="18">
        <v>23051</v>
      </c>
      <c r="E25" s="18">
        <v>8362</v>
      </c>
      <c r="F25" s="18">
        <v>100246</v>
      </c>
      <c r="G25" s="18">
        <v>86926</v>
      </c>
      <c r="H25" s="18">
        <v>7068</v>
      </c>
      <c r="I25" s="18">
        <v>2679</v>
      </c>
      <c r="J25" s="18">
        <v>7640</v>
      </c>
      <c r="K25" s="18">
        <v>83791</v>
      </c>
      <c r="L25" s="18">
        <v>11515</v>
      </c>
      <c r="M25" s="18">
        <v>62865</v>
      </c>
      <c r="Q25" s="13"/>
    </row>
    <row r="26" spans="1:17" s="22" customFormat="1" x14ac:dyDescent="0.35">
      <c r="A26" s="11"/>
      <c r="B26" s="11" t="s">
        <v>33</v>
      </c>
      <c r="C26" s="18">
        <v>342771</v>
      </c>
      <c r="D26" s="18">
        <v>21580</v>
      </c>
      <c r="E26" s="18">
        <v>4837</v>
      </c>
      <c r="F26" s="18">
        <v>88952</v>
      </c>
      <c r="G26" s="18">
        <v>82294</v>
      </c>
      <c r="H26" s="18">
        <v>6726</v>
      </c>
      <c r="I26" s="18">
        <v>1812</v>
      </c>
      <c r="J26" s="18">
        <v>6320</v>
      </c>
      <c r="K26" s="18">
        <v>62996</v>
      </c>
      <c r="L26" s="18">
        <v>7460</v>
      </c>
      <c r="M26" s="18">
        <v>59794</v>
      </c>
      <c r="Q26" s="13"/>
    </row>
    <row r="27" spans="1:17" s="24" customFormat="1" x14ac:dyDescent="0.35">
      <c r="A27" s="11"/>
      <c r="B27" s="11" t="s">
        <v>34</v>
      </c>
      <c r="C27" s="18">
        <v>372544</v>
      </c>
      <c r="D27" s="18">
        <v>23599</v>
      </c>
      <c r="E27" s="18">
        <v>7081</v>
      </c>
      <c r="F27" s="18">
        <v>92727</v>
      </c>
      <c r="G27" s="18">
        <v>88521</v>
      </c>
      <c r="H27" s="18">
        <v>7897</v>
      </c>
      <c r="I27" s="18">
        <v>2476</v>
      </c>
      <c r="J27" s="18">
        <v>8794</v>
      </c>
      <c r="K27" s="18">
        <v>63892</v>
      </c>
      <c r="L27" s="18">
        <v>9115</v>
      </c>
      <c r="M27" s="18">
        <v>68442</v>
      </c>
      <c r="Q27" s="13"/>
    </row>
    <row r="28" spans="1:17" s="26" customFormat="1" x14ac:dyDescent="0.35">
      <c r="A28" s="11"/>
      <c r="B28" s="11" t="s">
        <v>35</v>
      </c>
      <c r="C28" s="18">
        <v>387481</v>
      </c>
      <c r="D28" s="18">
        <v>23703</v>
      </c>
      <c r="E28" s="18">
        <v>6878</v>
      </c>
      <c r="F28" s="18">
        <v>93402</v>
      </c>
      <c r="G28" s="18">
        <v>91070</v>
      </c>
      <c r="H28" s="18">
        <v>7412</v>
      </c>
      <c r="I28" s="18">
        <v>3136</v>
      </c>
      <c r="J28" s="18">
        <v>10659</v>
      </c>
      <c r="K28" s="18">
        <v>69784</v>
      </c>
      <c r="L28" s="18">
        <v>12271</v>
      </c>
      <c r="M28" s="18">
        <v>69166</v>
      </c>
      <c r="Q28" s="13"/>
    </row>
    <row r="29" spans="1:17" s="23" customFormat="1" x14ac:dyDescent="0.35">
      <c r="A29" s="11"/>
      <c r="B29" s="11" t="s">
        <v>36</v>
      </c>
      <c r="C29" s="18">
        <v>393549</v>
      </c>
      <c r="D29" s="18">
        <v>24634</v>
      </c>
      <c r="E29" s="18">
        <v>7216</v>
      </c>
      <c r="F29" s="18">
        <v>97556</v>
      </c>
      <c r="G29" s="18">
        <v>95890</v>
      </c>
      <c r="H29" s="18">
        <v>7284</v>
      </c>
      <c r="I29" s="18">
        <v>3331</v>
      </c>
      <c r="J29" s="18">
        <v>10835</v>
      </c>
      <c r="K29" s="18">
        <v>63707</v>
      </c>
      <c r="L29" s="18">
        <v>12609</v>
      </c>
      <c r="M29" s="18">
        <v>70487</v>
      </c>
      <c r="N29" s="1"/>
      <c r="O29" s="1"/>
      <c r="P29" s="27"/>
      <c r="Q29" s="13"/>
    </row>
    <row r="30" spans="1:17" s="29" customFormat="1" x14ac:dyDescent="0.35">
      <c r="A30" s="11">
        <v>2021</v>
      </c>
      <c r="B30" s="11" t="s">
        <v>0</v>
      </c>
      <c r="C30" s="18">
        <v>375229</v>
      </c>
      <c r="D30" s="18">
        <v>23742</v>
      </c>
      <c r="E30" s="18">
        <v>5550</v>
      </c>
      <c r="F30" s="18">
        <v>96435</v>
      </c>
      <c r="G30" s="18">
        <v>92429</v>
      </c>
      <c r="H30" s="18">
        <v>6243</v>
      </c>
      <c r="I30" s="18">
        <v>3304</v>
      </c>
      <c r="J30" s="18">
        <v>8838</v>
      </c>
      <c r="K30" s="18">
        <v>60630</v>
      </c>
      <c r="L30" s="18">
        <v>11103</v>
      </c>
      <c r="M30" s="18">
        <v>66955</v>
      </c>
      <c r="N30" s="1"/>
      <c r="O30" s="1"/>
      <c r="P30" s="27"/>
      <c r="Q30" s="13"/>
    </row>
    <row r="31" spans="1:17" s="31" customFormat="1" x14ac:dyDescent="0.35">
      <c r="A31" s="11"/>
      <c r="B31" s="11" t="s">
        <v>37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7"/>
      <c r="Q31" s="13"/>
    </row>
    <row r="32" spans="1:17" s="32" customFormat="1" x14ac:dyDescent="0.35">
      <c r="A32" s="11"/>
      <c r="B32" s="11" t="s">
        <v>2</v>
      </c>
      <c r="C32" s="18">
        <v>461222</v>
      </c>
      <c r="D32" s="18">
        <v>28118</v>
      </c>
      <c r="E32" s="18">
        <v>11622</v>
      </c>
      <c r="F32" s="18">
        <v>117467</v>
      </c>
      <c r="G32" s="18">
        <v>104828</v>
      </c>
      <c r="H32" s="18">
        <v>10561</v>
      </c>
      <c r="I32" s="18">
        <v>3261</v>
      </c>
      <c r="J32" s="18">
        <v>13653</v>
      </c>
      <c r="K32" s="18">
        <v>78792</v>
      </c>
      <c r="L32" s="18">
        <v>14631</v>
      </c>
      <c r="M32" s="18">
        <v>78289</v>
      </c>
      <c r="N32" s="1"/>
      <c r="O32" s="1"/>
      <c r="P32" s="27"/>
      <c r="Q32" s="13"/>
    </row>
    <row r="33" spans="1:17" s="35" customFormat="1" x14ac:dyDescent="0.35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7"/>
      <c r="Q33" s="13"/>
    </row>
    <row r="34" spans="1:17" s="11" customFormat="1" x14ac:dyDescent="0.35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40"/>
      <c r="Q34" s="41"/>
    </row>
    <row r="35" spans="1:17" s="11" customFormat="1" x14ac:dyDescent="0.35">
      <c r="B35" s="17" t="s">
        <v>28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40"/>
      <c r="Q35" s="41"/>
    </row>
    <row r="36" spans="1:17" s="42" customFormat="1" x14ac:dyDescent="0.35">
      <c r="B36" s="17" t="s">
        <v>32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7"/>
      <c r="Q36" s="13"/>
    </row>
    <row r="37" spans="1:17" s="43" customFormat="1" x14ac:dyDescent="0.35">
      <c r="B37" s="17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48"/>
      <c r="Q37" s="13"/>
    </row>
    <row r="38" spans="1:17" s="45" customFormat="1" x14ac:dyDescent="0.35">
      <c r="A38" s="11"/>
      <c r="B38" s="17" t="s">
        <v>33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7"/>
      <c r="Q38" s="13"/>
    </row>
    <row r="39" spans="1:17" s="50" customFormat="1" x14ac:dyDescent="0.35">
      <c r="A39" s="11"/>
      <c r="B39" s="17" t="s">
        <v>34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7"/>
      <c r="Q39" s="13"/>
    </row>
    <row r="40" spans="1:17" s="51" customFormat="1" x14ac:dyDescent="0.35">
      <c r="A40" s="11"/>
      <c r="B40" s="17" t="s">
        <v>35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3"/>
      <c r="O40" s="1"/>
      <c r="P40" s="27"/>
      <c r="Q40" s="13"/>
    </row>
    <row r="41" spans="1:17" s="55" customFormat="1" x14ac:dyDescent="0.35">
      <c r="A41" s="11"/>
      <c r="B41" s="17" t="s">
        <v>36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3"/>
      <c r="O41" s="64"/>
      <c r="P41" s="27"/>
      <c r="Q41" s="13"/>
    </row>
    <row r="42" spans="1:17" s="59" customFormat="1" x14ac:dyDescent="0.35">
      <c r="A42" s="11">
        <v>2022</v>
      </c>
      <c r="B42" s="17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3"/>
      <c r="O42" s="64"/>
      <c r="P42" s="27"/>
      <c r="Q42" s="13"/>
    </row>
    <row r="43" spans="1:17" s="65" customFormat="1" x14ac:dyDescent="0.35">
      <c r="A43" s="11"/>
      <c r="B43" s="17" t="s">
        <v>37</v>
      </c>
      <c r="C43" s="8">
        <f>'Scheduled Domestic Flights'!C42-'Canceled Domestic Flights'!C42</f>
        <v>496531</v>
      </c>
      <c r="D43" s="8">
        <f>'Scheduled Domestic Flights'!D42-'Canceled Domestic Flights'!D42</f>
        <v>26694</v>
      </c>
      <c r="E43" s="8">
        <f>'Scheduled Domestic Flights'!E42-'Canceled Domestic Flights'!E42</f>
        <v>8179</v>
      </c>
      <c r="F43" s="8">
        <f>'Scheduled Domestic Flights'!F42-'Canceled Domestic Flights'!F42</f>
        <v>127685</v>
      </c>
      <c r="G43" s="8">
        <f>'Scheduled Domestic Flights'!G42-'Canceled Domestic Flights'!G42</f>
        <v>103364</v>
      </c>
      <c r="H43" s="8">
        <f>'Scheduled Domestic Flights'!H42-'Canceled Domestic Flights'!H42</f>
        <v>10649</v>
      </c>
      <c r="I43" s="8">
        <f>'Scheduled Domestic Flights'!I42-'Canceled Domestic Flights'!I42</f>
        <v>4973</v>
      </c>
      <c r="J43" s="8">
        <f>'Scheduled Domestic Flights'!J42-'Canceled Domestic Flights'!J42</f>
        <v>19531</v>
      </c>
      <c r="K43" s="8">
        <f>'Scheduled Domestic Flights'!K42-'Canceled Domestic Flights'!K42</f>
        <v>87186</v>
      </c>
      <c r="L43" s="8">
        <f>'Scheduled Domestic Flights'!L42-'Canceled Domestic Flights'!L42</f>
        <v>16170</v>
      </c>
      <c r="M43" s="8">
        <f>'Scheduled Domestic Flights'!M42-'Canceled Domestic Flights'!M42</f>
        <v>92100</v>
      </c>
      <c r="N43" s="63"/>
      <c r="O43" s="64"/>
      <c r="P43" s="27"/>
      <c r="Q43" s="13"/>
    </row>
    <row r="44" spans="1:17" s="67" customFormat="1" x14ac:dyDescent="0.35">
      <c r="A44" s="11"/>
      <c r="B44" s="17" t="s">
        <v>2</v>
      </c>
      <c r="C44" s="8">
        <v>581434</v>
      </c>
      <c r="D44" s="8">
        <v>30986</v>
      </c>
      <c r="E44" s="8">
        <v>11133</v>
      </c>
      <c r="F44" s="8">
        <v>148989</v>
      </c>
      <c r="G44" s="8">
        <v>122848</v>
      </c>
      <c r="H44" s="8">
        <v>12316</v>
      </c>
      <c r="I44" s="8">
        <v>5985</v>
      </c>
      <c r="J44" s="8">
        <v>22314</v>
      </c>
      <c r="K44" s="8">
        <v>101672</v>
      </c>
      <c r="L44" s="8">
        <v>18826</v>
      </c>
      <c r="M44" s="8">
        <v>106365</v>
      </c>
      <c r="N44" s="63"/>
      <c r="O44" s="64"/>
      <c r="P44" s="27"/>
      <c r="Q44" s="13"/>
    </row>
    <row r="45" spans="1:17" s="68" customFormat="1" x14ac:dyDescent="0.35">
      <c r="A45" s="11"/>
      <c r="B45" s="17" t="s">
        <v>17</v>
      </c>
      <c r="C45" s="8">
        <v>566893</v>
      </c>
      <c r="D45" s="8">
        <v>31269</v>
      </c>
      <c r="E45" s="8">
        <v>10232</v>
      </c>
      <c r="F45" s="8">
        <v>144520</v>
      </c>
      <c r="G45" s="8">
        <v>120262</v>
      </c>
      <c r="H45" s="8">
        <v>11765</v>
      </c>
      <c r="I45" s="8">
        <v>5937</v>
      </c>
      <c r="J45" s="8">
        <v>21978</v>
      </c>
      <c r="K45" s="8">
        <v>100990</v>
      </c>
      <c r="L45" s="8">
        <v>16733</v>
      </c>
      <c r="M45" s="8">
        <v>103207</v>
      </c>
      <c r="N45" s="63"/>
      <c r="O45" s="64"/>
      <c r="P45" s="27"/>
      <c r="Q45" s="13"/>
    </row>
    <row r="46" spans="1:17" s="75" customFormat="1" x14ac:dyDescent="0.35">
      <c r="A46" s="11"/>
      <c r="B46" s="17" t="s">
        <v>4</v>
      </c>
      <c r="C46" s="8">
        <v>590957</v>
      </c>
      <c r="D46" s="8">
        <v>32954</v>
      </c>
      <c r="E46" s="8">
        <v>9688</v>
      </c>
      <c r="F46" s="8">
        <v>148704</v>
      </c>
      <c r="G46" s="8">
        <v>123317</v>
      </c>
      <c r="H46" s="8">
        <v>12499</v>
      </c>
      <c r="I46" s="8">
        <v>6288</v>
      </c>
      <c r="J46" s="8">
        <v>23063</v>
      </c>
      <c r="K46" s="8">
        <v>107218</v>
      </c>
      <c r="L46" s="8">
        <v>18676</v>
      </c>
      <c r="M46" s="8">
        <v>108550</v>
      </c>
      <c r="N46" s="63"/>
      <c r="O46" s="64"/>
      <c r="P46" s="27"/>
      <c r="Q46" s="13"/>
    </row>
    <row r="47" spans="1:17" s="78" customFormat="1" x14ac:dyDescent="0.35">
      <c r="A47" s="11"/>
      <c r="B47" s="17" t="s">
        <v>28</v>
      </c>
      <c r="C47" s="8">
        <v>583584</v>
      </c>
      <c r="D47" s="8">
        <v>33493</v>
      </c>
      <c r="E47" s="8">
        <v>11142</v>
      </c>
      <c r="F47" s="8">
        <v>145831</v>
      </c>
      <c r="G47" s="8">
        <v>120803</v>
      </c>
      <c r="H47" s="8">
        <v>12294</v>
      </c>
      <c r="I47" s="8">
        <v>6279</v>
      </c>
      <c r="J47" s="8">
        <v>20580</v>
      </c>
      <c r="K47" s="8">
        <v>109706</v>
      </c>
      <c r="L47" s="8">
        <v>18328</v>
      </c>
      <c r="M47" s="8">
        <v>105128</v>
      </c>
      <c r="N47" s="63"/>
      <c r="O47" s="64"/>
      <c r="P47" s="27"/>
      <c r="Q47" s="13"/>
    </row>
    <row r="48" spans="1:17" s="82" customFormat="1" x14ac:dyDescent="0.35">
      <c r="A48" s="11"/>
      <c r="B48" s="17" t="s">
        <v>32</v>
      </c>
      <c r="C48" s="8">
        <v>607657</v>
      </c>
      <c r="D48" s="8">
        <v>35070</v>
      </c>
      <c r="E48" s="8">
        <v>12249</v>
      </c>
      <c r="F48" s="8">
        <v>150214</v>
      </c>
      <c r="G48" s="8">
        <v>125374</v>
      </c>
      <c r="H48" s="8">
        <v>13030</v>
      </c>
      <c r="I48" s="8">
        <v>6748</v>
      </c>
      <c r="J48" s="8">
        <v>22452</v>
      </c>
      <c r="K48" s="8">
        <v>116001</v>
      </c>
      <c r="L48" s="8">
        <v>19324</v>
      </c>
      <c r="M48" s="8">
        <v>107195</v>
      </c>
      <c r="N48" s="63"/>
      <c r="O48" s="64"/>
      <c r="P48" s="27"/>
      <c r="Q48" s="13"/>
    </row>
    <row r="49" spans="1:17" s="86" customFormat="1" x14ac:dyDescent="0.35">
      <c r="A49" s="11"/>
      <c r="B49" s="17" t="s">
        <v>7</v>
      </c>
      <c r="C49" s="8">
        <v>598166</v>
      </c>
      <c r="D49" s="8">
        <v>34757</v>
      </c>
      <c r="E49" s="8">
        <v>9179</v>
      </c>
      <c r="F49" s="8">
        <v>147371</v>
      </c>
      <c r="G49" s="8">
        <v>125053</v>
      </c>
      <c r="H49" s="8">
        <v>13211</v>
      </c>
      <c r="I49" s="8">
        <v>6505</v>
      </c>
      <c r="J49" s="8">
        <v>22549</v>
      </c>
      <c r="K49" s="8">
        <v>115732</v>
      </c>
      <c r="L49" s="8">
        <v>19405</v>
      </c>
      <c r="M49" s="8">
        <v>104404</v>
      </c>
      <c r="N49" s="63"/>
      <c r="O49" s="64"/>
      <c r="P49" s="27"/>
      <c r="Q49" s="13"/>
    </row>
    <row r="50" spans="1:17" s="89" customFormat="1" x14ac:dyDescent="0.35">
      <c r="A50" s="11"/>
      <c r="B50" s="17" t="s">
        <v>33</v>
      </c>
      <c r="C50" s="8">
        <v>571533</v>
      </c>
      <c r="D50" s="8">
        <v>33407</v>
      </c>
      <c r="E50" s="8">
        <v>6694</v>
      </c>
      <c r="F50" s="8">
        <v>139791</v>
      </c>
      <c r="G50" s="8">
        <v>119121</v>
      </c>
      <c r="H50" s="8">
        <v>12948</v>
      </c>
      <c r="I50" s="8">
        <v>6052</v>
      </c>
      <c r="J50" s="8">
        <v>21676</v>
      </c>
      <c r="K50" s="8">
        <v>110427</v>
      </c>
      <c r="L50" s="8">
        <v>19409</v>
      </c>
      <c r="M50" s="8">
        <v>102008</v>
      </c>
      <c r="N50" s="63"/>
      <c r="O50" s="64"/>
      <c r="P50" s="27"/>
      <c r="Q50" s="13"/>
    </row>
    <row r="51" spans="1:17" s="104" customFormat="1" x14ac:dyDescent="0.35">
      <c r="A51" s="11"/>
      <c r="B51" s="17" t="s">
        <v>34</v>
      </c>
      <c r="C51" s="8">
        <v>590444</v>
      </c>
      <c r="D51" s="8">
        <v>30679</v>
      </c>
      <c r="E51" s="8">
        <v>8411</v>
      </c>
      <c r="F51" s="8">
        <v>145350</v>
      </c>
      <c r="G51" s="8">
        <v>119615</v>
      </c>
      <c r="H51" s="8">
        <v>14274</v>
      </c>
      <c r="I51" s="8">
        <v>6228</v>
      </c>
      <c r="J51" s="8">
        <v>23019</v>
      </c>
      <c r="K51" s="8">
        <v>115151</v>
      </c>
      <c r="L51" s="8">
        <v>20829</v>
      </c>
      <c r="M51" s="8">
        <v>106888</v>
      </c>
      <c r="N51" s="63"/>
      <c r="O51" s="64"/>
      <c r="P51" s="27"/>
      <c r="Q51" s="13"/>
    </row>
    <row r="52" spans="1:17" x14ac:dyDescent="0.35">
      <c r="A52" s="105" t="s">
        <v>54</v>
      </c>
      <c r="B52" s="95" t="s">
        <v>26</v>
      </c>
      <c r="C52" s="96">
        <v>595322</v>
      </c>
      <c r="D52" s="96">
        <v>30807</v>
      </c>
      <c r="E52" s="96">
        <v>8531</v>
      </c>
      <c r="F52" s="96">
        <v>146279</v>
      </c>
      <c r="G52" s="96">
        <v>120340</v>
      </c>
      <c r="H52" s="96">
        <v>14522</v>
      </c>
      <c r="I52" s="96">
        <v>6258</v>
      </c>
      <c r="J52" s="96">
        <v>23353</v>
      </c>
      <c r="K52" s="96">
        <v>116520</v>
      </c>
      <c r="L52" s="96">
        <v>21317</v>
      </c>
      <c r="M52" s="96">
        <v>107395</v>
      </c>
      <c r="N52" s="11"/>
      <c r="P52" s="49"/>
    </row>
    <row r="53" spans="1:17" x14ac:dyDescent="0.35">
      <c r="A53" s="106"/>
      <c r="B53" s="95" t="s">
        <v>23</v>
      </c>
      <c r="C53" s="97">
        <f>(C52-C51)/C52</f>
        <v>8.1938849899718131E-3</v>
      </c>
      <c r="D53" s="97">
        <f t="shared" ref="D53:M53" si="0">(D52-D51)/D52</f>
        <v>4.1548998604213332E-3</v>
      </c>
      <c r="E53" s="97">
        <f t="shared" si="0"/>
        <v>1.4066346266557261E-2</v>
      </c>
      <c r="F53" s="97">
        <f t="shared" si="0"/>
        <v>6.3508774328509222E-3</v>
      </c>
      <c r="G53" s="97">
        <f t="shared" si="0"/>
        <v>6.0245969752368289E-3</v>
      </c>
      <c r="H53" s="97">
        <f t="shared" si="0"/>
        <v>1.707753752926594E-2</v>
      </c>
      <c r="I53" s="97">
        <f t="shared" si="0"/>
        <v>4.7938638542665392E-3</v>
      </c>
      <c r="J53" s="97">
        <f t="shared" si="0"/>
        <v>1.4302230976748169E-2</v>
      </c>
      <c r="K53" s="97">
        <f t="shared" si="0"/>
        <v>1.1749055956059046E-2</v>
      </c>
      <c r="L53" s="97">
        <f t="shared" si="0"/>
        <v>2.2892527091054087E-2</v>
      </c>
      <c r="M53" s="97">
        <f t="shared" si="0"/>
        <v>4.7208901717957072E-3</v>
      </c>
      <c r="P53" s="49"/>
    </row>
    <row r="54" spans="1:17" s="9" customFormat="1" ht="29" x14ac:dyDescent="0.35">
      <c r="A54" s="106"/>
      <c r="B54" s="98" t="s">
        <v>40</v>
      </c>
      <c r="C54" s="99">
        <f>(C51-C39)/C39</f>
        <v>1.3187269523079009E-2</v>
      </c>
      <c r="D54" s="99">
        <f t="shared" ref="D54:M54" si="1">(D51-D39)/D39</f>
        <v>1.0573819092166809E-2</v>
      </c>
      <c r="E54" s="99">
        <f t="shared" si="1"/>
        <v>-6.33630289532294E-2</v>
      </c>
      <c r="F54" s="99">
        <f t="shared" si="1"/>
        <v>-6.1380000645765397E-2</v>
      </c>
      <c r="G54" s="99">
        <f t="shared" si="1"/>
        <v>-2.3032629558541268E-2</v>
      </c>
      <c r="H54" s="99">
        <f t="shared" si="1"/>
        <v>0.1058258444375581</v>
      </c>
      <c r="I54" s="99">
        <f t="shared" si="1"/>
        <v>6.5161621344279122E-2</v>
      </c>
      <c r="J54" s="99">
        <f t="shared" si="1"/>
        <v>0.20967996216301435</v>
      </c>
      <c r="K54" s="99">
        <f t="shared" si="1"/>
        <v>0.15930049935567012</v>
      </c>
      <c r="L54" s="99">
        <f t="shared" si="1"/>
        <v>0.25407911373351799</v>
      </c>
      <c r="M54" s="99">
        <f t="shared" si="1"/>
        <v>-4.9123743439195802E-2</v>
      </c>
      <c r="P54" s="49"/>
    </row>
    <row r="55" spans="1:17" s="33" customFormat="1" ht="29" x14ac:dyDescent="0.35">
      <c r="A55" s="106"/>
      <c r="B55" s="98" t="s">
        <v>41</v>
      </c>
      <c r="C55" s="99">
        <f>(C51-C50)/C50</f>
        <v>3.3088203130877833E-2</v>
      </c>
      <c r="D55" s="99">
        <f t="shared" ref="D55:M55" si="2">(D51-D50)/D50</f>
        <v>-8.1659532433322357E-2</v>
      </c>
      <c r="E55" s="99">
        <f t="shared" si="2"/>
        <v>0.25649835673737675</v>
      </c>
      <c r="F55" s="99">
        <f t="shared" si="2"/>
        <v>3.9766508573513319E-2</v>
      </c>
      <c r="G55" s="99">
        <f t="shared" si="2"/>
        <v>4.1470437622249641E-3</v>
      </c>
      <c r="H55" s="99">
        <f t="shared" si="2"/>
        <v>0.10240963855421686</v>
      </c>
      <c r="I55" s="99">
        <f t="shared" si="2"/>
        <v>2.9081295439524125E-2</v>
      </c>
      <c r="J55" s="99">
        <f t="shared" si="2"/>
        <v>6.1957925816571321E-2</v>
      </c>
      <c r="K55" s="99">
        <f t="shared" si="2"/>
        <v>4.2779392720983092E-2</v>
      </c>
      <c r="L55" s="99">
        <f t="shared" si="2"/>
        <v>7.3161935184708121E-2</v>
      </c>
      <c r="M55" s="99">
        <f t="shared" si="2"/>
        <v>4.7839385146263042E-2</v>
      </c>
    </row>
    <row r="56" spans="1:17" ht="61.9" customHeight="1" x14ac:dyDescent="0.35">
      <c r="A56" s="106"/>
      <c r="B56" s="98" t="s">
        <v>55</v>
      </c>
      <c r="C56" s="99">
        <f>C51/C15</f>
        <v>0.85968920125041681</v>
      </c>
      <c r="D56" s="99">
        <f t="shared" ref="D56:M56" si="3">D51/D15</f>
        <v>0.82306701722380216</v>
      </c>
      <c r="E56" s="99">
        <f t="shared" si="3"/>
        <v>1.0701017811704834</v>
      </c>
      <c r="F56" s="99">
        <f t="shared" si="3"/>
        <v>0.81346541302887843</v>
      </c>
      <c r="G56" s="99">
        <f t="shared" si="3"/>
        <v>0.79153376831350331</v>
      </c>
      <c r="H56" s="99">
        <f t="shared" si="3"/>
        <v>1.1345679993641204</v>
      </c>
      <c r="I56" s="99">
        <f t="shared" si="3"/>
        <v>0.79733708872103448</v>
      </c>
      <c r="J56" s="99">
        <f t="shared" si="3"/>
        <v>0.92837265577737449</v>
      </c>
      <c r="K56" s="99">
        <f t="shared" si="3"/>
        <v>1.0008691797550651</v>
      </c>
      <c r="L56" s="99">
        <f t="shared" si="3"/>
        <v>1.2400428647972852</v>
      </c>
      <c r="M56" s="99">
        <f t="shared" si="3"/>
        <v>0.79267894752454693</v>
      </c>
    </row>
    <row r="57" spans="1:17" s="43" customFormat="1" ht="29" x14ac:dyDescent="0.35">
      <c r="A57" s="94"/>
      <c r="B57" s="98" t="s">
        <v>56</v>
      </c>
      <c r="C57" s="99">
        <f>(C51-C27)/C15</f>
        <v>0.31726341016669796</v>
      </c>
      <c r="D57" s="99">
        <f t="shared" ref="D57:M57" si="4">(D51-D27)/D15</f>
        <v>0.18994473359446262</v>
      </c>
      <c r="E57" s="99">
        <f t="shared" si="4"/>
        <v>0.16921119592875319</v>
      </c>
      <c r="F57" s="99">
        <f t="shared" si="4"/>
        <v>0.2945097380792478</v>
      </c>
      <c r="G57" s="99">
        <f t="shared" si="4"/>
        <v>0.2057597374237351</v>
      </c>
      <c r="H57" s="99">
        <f t="shared" si="4"/>
        <v>0.50687544710277399</v>
      </c>
      <c r="I57" s="99">
        <f t="shared" si="4"/>
        <v>0.48034822685955703</v>
      </c>
      <c r="J57" s="99">
        <f t="shared" si="4"/>
        <v>0.57370437588223433</v>
      </c>
      <c r="K57" s="99">
        <f t="shared" si="4"/>
        <v>0.44553285064884268</v>
      </c>
      <c r="L57" s="99">
        <f t="shared" si="4"/>
        <v>0.69738643805441447</v>
      </c>
      <c r="M57" s="99">
        <f t="shared" si="4"/>
        <v>0.28511465100412331</v>
      </c>
    </row>
    <row r="58" spans="1:17" ht="14.5" customHeight="1" x14ac:dyDescent="0.35">
      <c r="A58" s="47" t="s">
        <v>24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7" x14ac:dyDescent="0.35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1" spans="1:17" x14ac:dyDescent="0.35"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</sheetData>
  <mergeCells count="5">
    <mergeCell ref="A52:A56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2"/>
  <sheetViews>
    <sheetView workbookViewId="0">
      <selection activeCell="A2" sqref="A2:M2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  <col min="14" max="14" width="11.26953125" customWidth="1"/>
  </cols>
  <sheetData>
    <row r="1" spans="1:16" x14ac:dyDescent="0.35">
      <c r="A1" s="107" t="s">
        <v>57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6" x14ac:dyDescent="0.35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6" x14ac:dyDescent="0.35">
      <c r="A3" s="108" t="s">
        <v>39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6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6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P6" s="38"/>
    </row>
    <row r="7" spans="1:16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P7" s="38"/>
    </row>
    <row r="8" spans="1:16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P8" s="38"/>
    </row>
    <row r="9" spans="1:16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P9" s="38"/>
    </row>
    <row r="10" spans="1:16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P10" s="38"/>
    </row>
    <row r="11" spans="1:16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P11" s="38"/>
    </row>
    <row r="12" spans="1:16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P12" s="38"/>
    </row>
    <row r="13" spans="1:16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P13" s="38"/>
    </row>
    <row r="14" spans="1:16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P14" s="38"/>
    </row>
    <row r="15" spans="1:16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P15" s="38"/>
    </row>
    <row r="16" spans="1:16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5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6" x14ac:dyDescent="0.35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11"/>
      <c r="O20" s="38"/>
      <c r="P20" s="38"/>
    </row>
    <row r="21" spans="1:16" s="10" customFormat="1" x14ac:dyDescent="0.35">
      <c r="A21" s="11"/>
      <c r="B21" s="11" t="s">
        <v>4</v>
      </c>
      <c r="C21" s="12">
        <v>192412</v>
      </c>
      <c r="D21" s="15">
        <v>10581</v>
      </c>
      <c r="E21" s="16">
        <v>9643</v>
      </c>
      <c r="F21" s="16">
        <v>54099</v>
      </c>
      <c r="G21" s="16">
        <v>32473</v>
      </c>
      <c r="H21" s="16">
        <v>2863</v>
      </c>
      <c r="I21" s="16">
        <v>1531</v>
      </c>
      <c r="J21" s="16">
        <v>2762</v>
      </c>
      <c r="K21" s="16">
        <v>45347</v>
      </c>
      <c r="L21" s="16">
        <v>1410</v>
      </c>
      <c r="M21" s="16">
        <v>31703</v>
      </c>
      <c r="N21" s="11"/>
      <c r="O21" s="38"/>
      <c r="P21" s="38"/>
    </row>
    <row r="22" spans="1:16" s="9" customFormat="1" x14ac:dyDescent="0.35">
      <c r="A22" s="11"/>
      <c r="B22" s="17" t="s">
        <v>28</v>
      </c>
      <c r="C22" s="19">
        <v>237264</v>
      </c>
      <c r="D22" s="19">
        <v>15976</v>
      </c>
      <c r="E22" s="19">
        <v>9019</v>
      </c>
      <c r="F22" s="19">
        <v>62436</v>
      </c>
      <c r="G22" s="19">
        <v>38946</v>
      </c>
      <c r="H22" s="19">
        <v>4754</v>
      </c>
      <c r="I22" s="19">
        <v>1952</v>
      </c>
      <c r="J22" s="19">
        <v>5367</v>
      </c>
      <c r="K22" s="19">
        <v>63828</v>
      </c>
      <c r="L22" s="19">
        <v>4395</v>
      </c>
      <c r="M22" s="19">
        <v>30591</v>
      </c>
      <c r="O22" s="38"/>
      <c r="P22" s="38"/>
    </row>
    <row r="23" spans="1:16" s="14" customFormat="1" x14ac:dyDescent="0.35">
      <c r="A23" s="11"/>
      <c r="B23" s="11" t="s">
        <v>32</v>
      </c>
      <c r="C23" s="19">
        <v>370859</v>
      </c>
      <c r="D23" s="19">
        <v>19675</v>
      </c>
      <c r="E23" s="19">
        <v>10349</v>
      </c>
      <c r="F23" s="19">
        <v>100841</v>
      </c>
      <c r="G23" s="19">
        <v>68278</v>
      </c>
      <c r="H23" s="19">
        <v>7533</v>
      </c>
      <c r="I23" s="19">
        <v>3296</v>
      </c>
      <c r="J23" s="19">
        <v>10495</v>
      </c>
      <c r="K23" s="19">
        <v>82736</v>
      </c>
      <c r="L23" s="19">
        <v>15993</v>
      </c>
      <c r="M23" s="19">
        <v>51663</v>
      </c>
      <c r="O23" s="38"/>
      <c r="P23" s="38"/>
    </row>
    <row r="24" spans="1:16" s="21" customFormat="1" x14ac:dyDescent="0.35">
      <c r="A24" s="11"/>
      <c r="B24" s="17" t="s">
        <v>7</v>
      </c>
      <c r="C24" s="19">
        <v>398470</v>
      </c>
      <c r="D24" s="19">
        <v>23260</v>
      </c>
      <c r="E24" s="19">
        <v>8619</v>
      </c>
      <c r="F24" s="19">
        <v>100805</v>
      </c>
      <c r="G24" s="19">
        <v>87235</v>
      </c>
      <c r="H24" s="19">
        <v>7112</v>
      </c>
      <c r="I24" s="19">
        <v>2945</v>
      </c>
      <c r="J24" s="19">
        <v>7870</v>
      </c>
      <c r="K24" s="19">
        <v>84843</v>
      </c>
      <c r="L24" s="19">
        <v>11578</v>
      </c>
      <c r="M24" s="19">
        <v>64203</v>
      </c>
      <c r="O24" s="38"/>
      <c r="P24" s="38"/>
    </row>
    <row r="25" spans="1:16" s="22" customFormat="1" x14ac:dyDescent="0.35">
      <c r="A25" s="11"/>
      <c r="B25" s="17" t="s">
        <v>33</v>
      </c>
      <c r="C25" s="19">
        <v>345294</v>
      </c>
      <c r="D25" s="19">
        <v>22272</v>
      </c>
      <c r="E25" s="19">
        <v>4917</v>
      </c>
      <c r="F25" s="19">
        <v>89490</v>
      </c>
      <c r="G25" s="19">
        <v>82525</v>
      </c>
      <c r="H25" s="19">
        <v>6734</v>
      </c>
      <c r="I25" s="19">
        <v>1824</v>
      </c>
      <c r="J25" s="19">
        <v>6378</v>
      </c>
      <c r="K25" s="19">
        <v>63439</v>
      </c>
      <c r="L25" s="19">
        <v>7460</v>
      </c>
      <c r="M25" s="19">
        <v>60255</v>
      </c>
      <c r="O25" s="38"/>
      <c r="P25" s="38"/>
    </row>
    <row r="26" spans="1:16" s="24" customFormat="1" x14ac:dyDescent="0.35">
      <c r="A26" s="11"/>
      <c r="B26" s="17" t="s">
        <v>9</v>
      </c>
      <c r="C26" s="19">
        <v>374538</v>
      </c>
      <c r="D26" s="19">
        <v>23703</v>
      </c>
      <c r="E26" s="19">
        <v>7141</v>
      </c>
      <c r="F26" s="19">
        <v>92958</v>
      </c>
      <c r="G26" s="19">
        <v>88613</v>
      </c>
      <c r="H26" s="19">
        <v>7917</v>
      </c>
      <c r="I26" s="19">
        <v>3237</v>
      </c>
      <c r="J26" s="19">
        <v>8811</v>
      </c>
      <c r="K26" s="19">
        <v>64101</v>
      </c>
      <c r="L26" s="19">
        <v>9117</v>
      </c>
      <c r="M26" s="19">
        <v>68940</v>
      </c>
      <c r="O26" s="38"/>
      <c r="P26" s="38"/>
    </row>
    <row r="27" spans="1:16" s="26" customFormat="1" x14ac:dyDescent="0.35">
      <c r="A27" s="11"/>
      <c r="B27" s="17" t="s">
        <v>35</v>
      </c>
      <c r="C27" s="19">
        <v>389587</v>
      </c>
      <c r="D27" s="19">
        <v>23966</v>
      </c>
      <c r="E27" s="19">
        <v>6935</v>
      </c>
      <c r="F27" s="19">
        <v>93559</v>
      </c>
      <c r="G27" s="19">
        <v>91944</v>
      </c>
      <c r="H27" s="19">
        <v>7425</v>
      </c>
      <c r="I27" s="19">
        <v>3154</v>
      </c>
      <c r="J27" s="19">
        <v>10737</v>
      </c>
      <c r="K27" s="19">
        <v>70238</v>
      </c>
      <c r="L27" s="19">
        <v>12291</v>
      </c>
      <c r="M27" s="19">
        <v>69338</v>
      </c>
      <c r="O27" s="38"/>
      <c r="P27" s="38"/>
    </row>
    <row r="28" spans="1:16" s="23" customFormat="1" x14ac:dyDescent="0.35">
      <c r="A28" s="11"/>
      <c r="B28" s="11" t="s">
        <v>36</v>
      </c>
      <c r="C28" s="19">
        <v>397802</v>
      </c>
      <c r="D28" s="19">
        <v>25011</v>
      </c>
      <c r="E28" s="19">
        <v>7368</v>
      </c>
      <c r="F28" s="19">
        <v>98250</v>
      </c>
      <c r="G28" s="19">
        <v>96881</v>
      </c>
      <c r="H28" s="19">
        <v>7320</v>
      </c>
      <c r="I28" s="19">
        <v>3387</v>
      </c>
      <c r="J28" s="19">
        <v>10964</v>
      </c>
      <c r="K28" s="19">
        <v>64342</v>
      </c>
      <c r="L28" s="19">
        <v>12745</v>
      </c>
      <c r="M28" s="19">
        <v>71534</v>
      </c>
      <c r="N28" s="25"/>
      <c r="O28" s="38"/>
      <c r="P28" s="38"/>
    </row>
    <row r="29" spans="1:16" s="29" customFormat="1" x14ac:dyDescent="0.35">
      <c r="A29" s="11">
        <v>2021</v>
      </c>
      <c r="B29" s="11" t="s">
        <v>0</v>
      </c>
      <c r="C29" s="19">
        <v>379384</v>
      </c>
      <c r="D29" s="19">
        <v>23947</v>
      </c>
      <c r="E29" s="19">
        <v>5827</v>
      </c>
      <c r="F29" s="19">
        <v>97830</v>
      </c>
      <c r="G29" s="19">
        <v>92599</v>
      </c>
      <c r="H29" s="19">
        <v>6264</v>
      </c>
      <c r="I29" s="19">
        <v>3311</v>
      </c>
      <c r="J29" s="19">
        <v>8937</v>
      </c>
      <c r="K29" s="19">
        <v>61307</v>
      </c>
      <c r="L29" s="19">
        <v>11202</v>
      </c>
      <c r="M29" s="19">
        <v>68160</v>
      </c>
      <c r="N29" s="25"/>
      <c r="O29" s="38"/>
      <c r="P29" s="38"/>
    </row>
    <row r="30" spans="1:16" s="31" customFormat="1" x14ac:dyDescent="0.35">
      <c r="A30" s="11"/>
      <c r="B30" s="11" t="s">
        <v>37</v>
      </c>
      <c r="C30" s="19">
        <v>350170</v>
      </c>
      <c r="D30" s="19">
        <v>23585</v>
      </c>
      <c r="E30" s="19">
        <v>7977</v>
      </c>
      <c r="F30" s="19">
        <v>87883</v>
      </c>
      <c r="G30" s="19">
        <v>83997</v>
      </c>
      <c r="H30" s="19">
        <v>6582</v>
      </c>
      <c r="I30" s="19">
        <v>2707</v>
      </c>
      <c r="J30" s="19">
        <v>10003</v>
      </c>
      <c r="K30" s="19">
        <v>52733</v>
      </c>
      <c r="L30" s="19">
        <v>10105</v>
      </c>
      <c r="M30" s="19">
        <v>64598</v>
      </c>
      <c r="N30" s="25"/>
      <c r="O30" s="38"/>
      <c r="P30" s="38"/>
    </row>
    <row r="31" spans="1:16" s="32" customFormat="1" x14ac:dyDescent="0.35">
      <c r="A31" s="11"/>
      <c r="B31" s="11" t="s">
        <v>2</v>
      </c>
      <c r="C31" s="19">
        <v>467126</v>
      </c>
      <c r="D31" s="19">
        <v>28459</v>
      </c>
      <c r="E31" s="19">
        <v>11709</v>
      </c>
      <c r="F31" s="19">
        <v>118297</v>
      </c>
      <c r="G31" s="19">
        <v>104997</v>
      </c>
      <c r="H31" s="19">
        <v>10886</v>
      </c>
      <c r="I31" s="19">
        <v>3268</v>
      </c>
      <c r="J31" s="19">
        <v>13724</v>
      </c>
      <c r="K31" s="19">
        <v>80574</v>
      </c>
      <c r="L31" s="19">
        <v>14687</v>
      </c>
      <c r="M31" s="19">
        <v>80525</v>
      </c>
      <c r="N31" s="25"/>
      <c r="O31" s="38"/>
      <c r="P31" s="38"/>
    </row>
    <row r="32" spans="1:16" s="35" customFormat="1" x14ac:dyDescent="0.35">
      <c r="A32" s="11"/>
      <c r="B32" s="11" t="s">
        <v>17</v>
      </c>
      <c r="C32" s="19">
        <v>473936</v>
      </c>
      <c r="D32" s="19">
        <v>29659</v>
      </c>
      <c r="E32" s="19">
        <v>9475</v>
      </c>
      <c r="F32" s="19">
        <v>125976</v>
      </c>
      <c r="G32" s="19">
        <v>106021</v>
      </c>
      <c r="H32" s="19">
        <v>10910</v>
      </c>
      <c r="I32" s="19">
        <v>4032</v>
      </c>
      <c r="J32" s="19">
        <v>15243</v>
      </c>
      <c r="K32" s="19">
        <v>80253</v>
      </c>
      <c r="L32" s="19">
        <v>14487</v>
      </c>
      <c r="M32" s="19">
        <v>77880</v>
      </c>
      <c r="N32" s="25"/>
      <c r="O32" s="38"/>
      <c r="P32" s="38"/>
    </row>
    <row r="33" spans="1:17" s="11" customFormat="1" x14ac:dyDescent="0.35">
      <c r="B33" s="11" t="s">
        <v>4</v>
      </c>
      <c r="C33" s="19">
        <v>520059</v>
      </c>
      <c r="D33" s="19">
        <v>31376</v>
      </c>
      <c r="E33" s="19">
        <v>8920</v>
      </c>
      <c r="F33" s="19">
        <v>142408</v>
      </c>
      <c r="G33" s="19">
        <v>115034</v>
      </c>
      <c r="H33" s="19">
        <v>11940</v>
      </c>
      <c r="I33" s="19">
        <v>4580</v>
      </c>
      <c r="J33" s="19">
        <v>17565</v>
      </c>
      <c r="K33" s="19">
        <v>87286</v>
      </c>
      <c r="L33" s="19">
        <v>17032</v>
      </c>
      <c r="M33" s="19">
        <v>83918</v>
      </c>
      <c r="N33" s="39"/>
      <c r="O33" s="38"/>
      <c r="P33" s="38"/>
    </row>
    <row r="34" spans="1:17" s="28" customFormat="1" x14ac:dyDescent="0.35">
      <c r="B34" s="11" t="s">
        <v>28</v>
      </c>
      <c r="C34" s="19">
        <f t="shared" ref="C34:C43" si="0">SUM(D34:M34)</f>
        <v>573779</v>
      </c>
      <c r="D34" s="19">
        <v>32845</v>
      </c>
      <c r="E34" s="19">
        <v>12568</v>
      </c>
      <c r="F34" s="19">
        <v>157537</v>
      </c>
      <c r="G34" s="19">
        <v>122641</v>
      </c>
      <c r="H34" s="19">
        <v>12590</v>
      </c>
      <c r="I34" s="19">
        <v>5980</v>
      </c>
      <c r="J34" s="19">
        <v>18369</v>
      </c>
      <c r="K34" s="19">
        <v>98532</v>
      </c>
      <c r="L34" s="19">
        <v>16608</v>
      </c>
      <c r="M34" s="19">
        <v>96109</v>
      </c>
      <c r="N34" s="25"/>
      <c r="O34" s="38"/>
      <c r="P34" s="38"/>
    </row>
    <row r="35" spans="1:17" s="42" customFormat="1" x14ac:dyDescent="0.35">
      <c r="B35" s="17" t="s">
        <v>32</v>
      </c>
      <c r="C35" s="19">
        <f t="shared" si="0"/>
        <v>615703</v>
      </c>
      <c r="D35" s="19">
        <v>34194</v>
      </c>
      <c r="E35" s="19">
        <v>14130</v>
      </c>
      <c r="F35" s="19">
        <v>162954</v>
      </c>
      <c r="G35" s="19">
        <v>127674</v>
      </c>
      <c r="H35" s="19">
        <v>13467</v>
      </c>
      <c r="I35" s="19">
        <v>6214</v>
      </c>
      <c r="J35" s="19">
        <v>20126</v>
      </c>
      <c r="K35" s="19">
        <v>103956</v>
      </c>
      <c r="L35" s="19">
        <v>18993</v>
      </c>
      <c r="M35" s="19">
        <v>113995</v>
      </c>
      <c r="N35" s="25"/>
      <c r="O35" s="38"/>
      <c r="P35" s="38"/>
    </row>
    <row r="36" spans="1:17" s="43" customFormat="1" x14ac:dyDescent="0.35">
      <c r="B36" s="17" t="s">
        <v>7</v>
      </c>
      <c r="C36" s="19">
        <f t="shared" si="0"/>
        <v>611494</v>
      </c>
      <c r="D36" s="19">
        <v>34394</v>
      </c>
      <c r="E36" s="19">
        <v>9920</v>
      </c>
      <c r="F36" s="19">
        <v>162110</v>
      </c>
      <c r="G36" s="19">
        <v>124983</v>
      </c>
      <c r="H36" s="19">
        <v>13398</v>
      </c>
      <c r="I36" s="19">
        <v>6518</v>
      </c>
      <c r="J36" s="19">
        <v>20271</v>
      </c>
      <c r="K36" s="19">
        <v>104524</v>
      </c>
      <c r="L36" s="19">
        <v>19096</v>
      </c>
      <c r="M36" s="19">
        <v>116280</v>
      </c>
      <c r="N36" s="25"/>
      <c r="O36" s="38"/>
      <c r="P36" s="38"/>
    </row>
    <row r="37" spans="1:17" s="11" customFormat="1" x14ac:dyDescent="0.35">
      <c r="B37" s="17" t="s">
        <v>33</v>
      </c>
      <c r="C37" s="19">
        <f t="shared" si="0"/>
        <v>567916</v>
      </c>
      <c r="D37" s="19">
        <v>31764</v>
      </c>
      <c r="E37" s="19">
        <v>6704</v>
      </c>
      <c r="F37" s="19">
        <v>148592</v>
      </c>
      <c r="G37" s="19">
        <v>118854</v>
      </c>
      <c r="H37" s="19">
        <v>12155</v>
      </c>
      <c r="I37" s="19">
        <v>6233</v>
      </c>
      <c r="J37" s="19">
        <v>18575</v>
      </c>
      <c r="K37" s="19">
        <v>97438</v>
      </c>
      <c r="L37" s="19">
        <v>16867</v>
      </c>
      <c r="M37" s="19">
        <v>110734</v>
      </c>
      <c r="N37" s="39"/>
      <c r="O37" s="38"/>
      <c r="P37" s="38"/>
    </row>
    <row r="38" spans="1:17" s="54" customFormat="1" x14ac:dyDescent="0.35">
      <c r="B38" s="52" t="s">
        <v>9</v>
      </c>
      <c r="C38" s="19">
        <f t="shared" si="0"/>
        <v>595373</v>
      </c>
      <c r="D38" s="19">
        <v>30792</v>
      </c>
      <c r="E38" s="19">
        <v>9313</v>
      </c>
      <c r="F38" s="53">
        <v>159334</v>
      </c>
      <c r="G38" s="53">
        <v>123084</v>
      </c>
      <c r="H38" s="53">
        <v>12987</v>
      </c>
      <c r="I38" s="53">
        <v>5856</v>
      </c>
      <c r="J38" s="53">
        <v>19083</v>
      </c>
      <c r="K38" s="53">
        <v>103300</v>
      </c>
      <c r="L38" s="53">
        <v>16858</v>
      </c>
      <c r="M38" s="53">
        <v>114766</v>
      </c>
      <c r="O38" s="46"/>
      <c r="P38" s="46"/>
    </row>
    <row r="39" spans="1:17" s="54" customFormat="1" x14ac:dyDescent="0.35">
      <c r="B39" s="52" t="s">
        <v>35</v>
      </c>
      <c r="C39" s="19">
        <f t="shared" si="0"/>
        <v>576693</v>
      </c>
      <c r="D39" s="19">
        <v>29399</v>
      </c>
      <c r="E39" s="19">
        <v>8999</v>
      </c>
      <c r="F39" s="53">
        <v>155826</v>
      </c>
      <c r="G39" s="53">
        <v>119239</v>
      </c>
      <c r="H39" s="53">
        <v>12803</v>
      </c>
      <c r="I39" s="53">
        <v>5749</v>
      </c>
      <c r="J39" s="53">
        <v>19625</v>
      </c>
      <c r="K39" s="53">
        <v>97398</v>
      </c>
      <c r="L39" s="53">
        <v>17441</v>
      </c>
      <c r="M39" s="53">
        <v>110214</v>
      </c>
      <c r="N39" s="63"/>
      <c r="O39" s="1"/>
    </row>
    <row r="40" spans="1:17" s="54" customFormat="1" x14ac:dyDescent="0.35">
      <c r="B40" s="52" t="s">
        <v>36</v>
      </c>
      <c r="C40" s="19">
        <f t="shared" si="0"/>
        <v>580238</v>
      </c>
      <c r="D40" s="19">
        <v>29044</v>
      </c>
      <c r="E40" s="19">
        <v>10339</v>
      </c>
      <c r="F40" s="53">
        <v>155624</v>
      </c>
      <c r="G40" s="53">
        <v>118199</v>
      </c>
      <c r="H40" s="53">
        <v>13160</v>
      </c>
      <c r="I40" s="53">
        <v>6206</v>
      </c>
      <c r="J40" s="53">
        <v>21181</v>
      </c>
      <c r="K40" s="53">
        <v>97339</v>
      </c>
      <c r="L40" s="53">
        <v>17985</v>
      </c>
      <c r="M40" s="53">
        <v>111161</v>
      </c>
      <c r="N40" s="63"/>
      <c r="O40" s="64"/>
    </row>
    <row r="41" spans="1:17" s="59" customFormat="1" x14ac:dyDescent="0.35">
      <c r="A41" s="11">
        <v>2022</v>
      </c>
      <c r="B41" s="17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63"/>
      <c r="O41" s="64"/>
      <c r="P41" s="27"/>
      <c r="Q41" s="13"/>
    </row>
    <row r="42" spans="1:17" s="65" customFormat="1" x14ac:dyDescent="0.35">
      <c r="A42" s="11"/>
      <c r="B42" s="52" t="s">
        <v>37</v>
      </c>
      <c r="C42" s="8">
        <f t="shared" si="0"/>
        <v>519952</v>
      </c>
      <c r="D42" s="8">
        <v>27087</v>
      </c>
      <c r="E42" s="8">
        <v>8672</v>
      </c>
      <c r="F42" s="8">
        <v>137618</v>
      </c>
      <c r="G42" s="8">
        <v>105862</v>
      </c>
      <c r="H42" s="8">
        <v>11131</v>
      </c>
      <c r="I42" s="8">
        <v>4984</v>
      </c>
      <c r="J42" s="8">
        <v>20579</v>
      </c>
      <c r="K42" s="8">
        <v>90965</v>
      </c>
      <c r="L42" s="8">
        <v>16729</v>
      </c>
      <c r="M42" s="8">
        <v>96325</v>
      </c>
      <c r="N42" s="63"/>
      <c r="O42" s="64"/>
      <c r="P42" s="27"/>
      <c r="Q42" s="13"/>
    </row>
    <row r="43" spans="1:17" s="66" customFormat="1" x14ac:dyDescent="0.35">
      <c r="A43" s="11"/>
      <c r="B43" s="52" t="s">
        <v>2</v>
      </c>
      <c r="C43" s="8">
        <f t="shared" si="0"/>
        <v>590542</v>
      </c>
      <c r="D43" s="8">
        <v>31388</v>
      </c>
      <c r="E43" s="8">
        <v>11766</v>
      </c>
      <c r="F43" s="8">
        <v>151200</v>
      </c>
      <c r="G43" s="8">
        <v>123959</v>
      </c>
      <c r="H43" s="8">
        <v>12901</v>
      </c>
      <c r="I43" s="8">
        <v>6009</v>
      </c>
      <c r="J43" s="8">
        <v>22949</v>
      </c>
      <c r="K43" s="8">
        <v>103720</v>
      </c>
      <c r="L43" s="8">
        <v>19236</v>
      </c>
      <c r="M43" s="8">
        <v>107414</v>
      </c>
      <c r="N43" s="63"/>
      <c r="O43" s="64"/>
      <c r="P43" s="27"/>
      <c r="Q43" s="13"/>
    </row>
    <row r="44" spans="1:17" s="68" customFormat="1" x14ac:dyDescent="0.35">
      <c r="A44" s="11"/>
      <c r="B44" s="52" t="s">
        <v>17</v>
      </c>
      <c r="C44" s="8">
        <v>580290</v>
      </c>
      <c r="D44" s="8">
        <v>32496</v>
      </c>
      <c r="E44" s="8">
        <v>10542</v>
      </c>
      <c r="F44" s="8">
        <v>146833</v>
      </c>
      <c r="G44" s="8">
        <v>121603</v>
      </c>
      <c r="H44" s="8">
        <v>12203</v>
      </c>
      <c r="I44" s="8">
        <v>6019</v>
      </c>
      <c r="J44" s="8">
        <v>24141</v>
      </c>
      <c r="K44" s="8">
        <v>102931</v>
      </c>
      <c r="L44" s="8">
        <v>18653</v>
      </c>
      <c r="M44" s="8">
        <v>104869</v>
      </c>
      <c r="N44" s="63"/>
      <c r="O44" s="64"/>
      <c r="P44" s="27"/>
      <c r="Q44" s="13"/>
    </row>
    <row r="45" spans="1:17" s="75" customFormat="1" x14ac:dyDescent="0.35">
      <c r="A45" s="11"/>
      <c r="B45" s="52" t="s">
        <v>4</v>
      </c>
      <c r="C45" s="8">
        <v>602950</v>
      </c>
      <c r="D45" s="8">
        <v>33700</v>
      </c>
      <c r="E45" s="8">
        <v>9867</v>
      </c>
      <c r="F45" s="8">
        <v>151756</v>
      </c>
      <c r="G45" s="8">
        <v>126715</v>
      </c>
      <c r="H45" s="8">
        <v>12678</v>
      </c>
      <c r="I45" s="8">
        <v>6292</v>
      </c>
      <c r="J45" s="8">
        <v>23602</v>
      </c>
      <c r="K45" s="8">
        <v>108027</v>
      </c>
      <c r="L45" s="8">
        <v>19089</v>
      </c>
      <c r="M45" s="8">
        <v>111224</v>
      </c>
      <c r="N45" s="63"/>
      <c r="O45" s="64"/>
      <c r="P45" s="27"/>
      <c r="Q45" s="13"/>
    </row>
    <row r="46" spans="1:17" s="81" customFormat="1" x14ac:dyDescent="0.35">
      <c r="A46" s="11"/>
      <c r="B46" s="52" t="s">
        <v>28</v>
      </c>
      <c r="C46" s="8">
        <v>602057</v>
      </c>
      <c r="D46" s="8">
        <v>33721</v>
      </c>
      <c r="E46" s="8">
        <v>11510</v>
      </c>
      <c r="F46" s="8">
        <v>152585</v>
      </c>
      <c r="G46" s="8">
        <v>125660</v>
      </c>
      <c r="H46" s="8">
        <v>12430</v>
      </c>
      <c r="I46" s="8">
        <v>6286</v>
      </c>
      <c r="J46" s="8">
        <v>21323</v>
      </c>
      <c r="K46" s="8">
        <v>111002</v>
      </c>
      <c r="L46" s="8">
        <v>18555</v>
      </c>
      <c r="M46" s="8">
        <v>108985</v>
      </c>
      <c r="N46" s="63"/>
      <c r="O46" s="64"/>
      <c r="P46" s="27"/>
      <c r="Q46" s="13"/>
    </row>
    <row r="47" spans="1:17" s="82" customFormat="1" x14ac:dyDescent="0.35">
      <c r="A47" s="11"/>
      <c r="B47" s="52" t="s">
        <v>32</v>
      </c>
      <c r="C47" s="8">
        <v>618790</v>
      </c>
      <c r="D47" s="8">
        <v>35224</v>
      </c>
      <c r="E47" s="8">
        <v>12433</v>
      </c>
      <c r="F47" s="8">
        <v>154085</v>
      </c>
      <c r="G47" s="8">
        <v>127617</v>
      </c>
      <c r="H47" s="8">
        <v>13175</v>
      </c>
      <c r="I47" s="8">
        <v>6754</v>
      </c>
      <c r="J47" s="8">
        <v>22867</v>
      </c>
      <c r="K47" s="8">
        <v>117844</v>
      </c>
      <c r="L47" s="8">
        <v>19392</v>
      </c>
      <c r="M47" s="8">
        <v>109399</v>
      </c>
      <c r="N47" s="63"/>
      <c r="O47" s="64"/>
      <c r="P47" s="27"/>
      <c r="Q47" s="13"/>
    </row>
    <row r="48" spans="1:17" s="86" customFormat="1" x14ac:dyDescent="0.35">
      <c r="A48" s="11"/>
      <c r="B48" s="52" t="s">
        <v>7</v>
      </c>
      <c r="C48" s="8">
        <v>613649</v>
      </c>
      <c r="D48" s="8">
        <v>34943</v>
      </c>
      <c r="E48" s="8">
        <v>9282</v>
      </c>
      <c r="F48" s="8">
        <v>152743</v>
      </c>
      <c r="G48" s="8">
        <v>126982</v>
      </c>
      <c r="H48" s="8">
        <v>13337</v>
      </c>
      <c r="I48" s="8">
        <v>6514</v>
      </c>
      <c r="J48" s="8">
        <v>23100</v>
      </c>
      <c r="K48" s="8">
        <v>118889</v>
      </c>
      <c r="L48" s="8">
        <v>19581</v>
      </c>
      <c r="M48" s="8">
        <v>108278</v>
      </c>
      <c r="N48" s="63"/>
      <c r="O48" s="64"/>
      <c r="P48" s="27"/>
      <c r="Q48" s="13"/>
    </row>
    <row r="49" spans="1:17" s="89" customFormat="1" x14ac:dyDescent="0.35">
      <c r="A49" s="11"/>
      <c r="B49" s="52" t="s">
        <v>33</v>
      </c>
      <c r="C49" s="8">
        <v>580391</v>
      </c>
      <c r="D49" s="8">
        <v>33627</v>
      </c>
      <c r="E49" s="8">
        <v>7017</v>
      </c>
      <c r="F49" s="8">
        <v>142006</v>
      </c>
      <c r="G49" s="8">
        <v>120179</v>
      </c>
      <c r="H49" s="8">
        <v>13512</v>
      </c>
      <c r="I49" s="8">
        <v>6062</v>
      </c>
      <c r="J49" s="8">
        <v>22469</v>
      </c>
      <c r="K49" s="8">
        <v>112410</v>
      </c>
      <c r="L49" s="8">
        <v>20123</v>
      </c>
      <c r="M49" s="8">
        <v>102986</v>
      </c>
      <c r="N49" s="63"/>
      <c r="O49" s="64"/>
      <c r="P49" s="27"/>
      <c r="Q49" s="13"/>
    </row>
    <row r="50" spans="1:17" s="104" customFormat="1" x14ac:dyDescent="0.35">
      <c r="A50" s="11"/>
      <c r="B50" s="52" t="s">
        <v>9</v>
      </c>
      <c r="C50" s="8">
        <v>595322</v>
      </c>
      <c r="D50" s="8">
        <v>30807</v>
      </c>
      <c r="E50" s="8">
        <v>8531</v>
      </c>
      <c r="F50" s="8">
        <v>146279</v>
      </c>
      <c r="G50" s="8">
        <v>120340</v>
      </c>
      <c r="H50" s="8">
        <v>14522</v>
      </c>
      <c r="I50" s="8">
        <v>6258</v>
      </c>
      <c r="J50" s="8">
        <v>23353</v>
      </c>
      <c r="K50" s="8">
        <v>116520</v>
      </c>
      <c r="L50" s="8">
        <v>21317</v>
      </c>
      <c r="M50" s="8">
        <v>107395</v>
      </c>
      <c r="N50" s="63"/>
      <c r="O50" s="64"/>
      <c r="P50" s="27"/>
      <c r="Q50" s="13"/>
    </row>
    <row r="51" spans="1:17" ht="14.5" customHeight="1" x14ac:dyDescent="0.35">
      <c r="A51" s="110" t="s">
        <v>42</v>
      </c>
      <c r="B51" s="58" t="s">
        <v>43</v>
      </c>
      <c r="C51" s="57">
        <v>35667</v>
      </c>
      <c r="D51" s="57">
        <v>1866</v>
      </c>
      <c r="E51" s="57">
        <v>724</v>
      </c>
      <c r="F51" s="57">
        <v>8609</v>
      </c>
      <c r="G51" s="57">
        <v>5521</v>
      </c>
      <c r="H51" s="57">
        <v>536</v>
      </c>
      <c r="I51" s="57">
        <v>205</v>
      </c>
      <c r="J51" s="57">
        <v>2088</v>
      </c>
      <c r="K51" s="57">
        <v>6448</v>
      </c>
      <c r="L51" s="57">
        <v>601</v>
      </c>
      <c r="M51" s="57">
        <v>8149</v>
      </c>
      <c r="P51" s="11"/>
      <c r="Q51" s="11"/>
    </row>
    <row r="52" spans="1:17" x14ac:dyDescent="0.35">
      <c r="A52" s="111"/>
      <c r="B52" s="7" t="s">
        <v>23</v>
      </c>
      <c r="C52" s="34">
        <f t="shared" ref="C52:M52" si="1">C51/C41</f>
        <v>6.3268864736570424E-2</v>
      </c>
      <c r="D52" s="34">
        <f t="shared" si="1"/>
        <v>6.2889690269960566E-2</v>
      </c>
      <c r="E52" s="34">
        <f t="shared" si="1"/>
        <v>8.3084691301354138E-2</v>
      </c>
      <c r="F52" s="34">
        <f t="shared" si="1"/>
        <v>5.7603393709059036E-2</v>
      </c>
      <c r="G52" s="34">
        <f t="shared" si="1"/>
        <v>4.6890659237994937E-2</v>
      </c>
      <c r="H52" s="34">
        <f t="shared" si="1"/>
        <v>4.4521970263310909E-2</v>
      </c>
      <c r="I52" s="34">
        <f t="shared" si="1"/>
        <v>3.4935241990456715E-2</v>
      </c>
      <c r="J52" s="34">
        <f t="shared" si="1"/>
        <v>9.7881117569848117E-2</v>
      </c>
      <c r="K52" s="34">
        <f t="shared" si="1"/>
        <v>6.6176772445502685E-2</v>
      </c>
      <c r="L52" s="34">
        <f t="shared" si="1"/>
        <v>3.4237210892104367E-2</v>
      </c>
      <c r="M52" s="34">
        <f t="shared" si="1"/>
        <v>7.8410053113694089E-2</v>
      </c>
      <c r="O52" s="38"/>
      <c r="P52" s="11"/>
      <c r="Q52" s="11"/>
    </row>
    <row r="53" spans="1:17" s="4" customFormat="1" x14ac:dyDescent="0.35">
      <c r="A53" s="112"/>
      <c r="B53" s="6" t="s">
        <v>25</v>
      </c>
      <c r="C53" s="36">
        <f t="shared" ref="C53:M53" si="2">C41-C51</f>
        <v>528070</v>
      </c>
      <c r="D53" s="36">
        <f t="shared" si="2"/>
        <v>27805</v>
      </c>
      <c r="E53" s="36">
        <f t="shared" si="2"/>
        <v>7990</v>
      </c>
      <c r="F53" s="36">
        <f t="shared" si="2"/>
        <v>140844</v>
      </c>
      <c r="G53" s="36">
        <f t="shared" si="2"/>
        <v>112221</v>
      </c>
      <c r="H53" s="36">
        <f t="shared" si="2"/>
        <v>11503</v>
      </c>
      <c r="I53" s="36">
        <f t="shared" si="2"/>
        <v>5663</v>
      </c>
      <c r="J53" s="36">
        <f t="shared" si="2"/>
        <v>19244</v>
      </c>
      <c r="K53" s="36">
        <f t="shared" si="2"/>
        <v>90988</v>
      </c>
      <c r="L53" s="36">
        <f t="shared" si="2"/>
        <v>16953</v>
      </c>
      <c r="M53" s="36">
        <f t="shared" si="2"/>
        <v>95779</v>
      </c>
      <c r="O53" s="11"/>
      <c r="P53" s="11"/>
      <c r="Q53" s="11"/>
    </row>
    <row r="54" spans="1:17" s="66" customFormat="1" ht="14.5" customHeight="1" x14ac:dyDescent="0.35">
      <c r="A54" s="110" t="s">
        <v>45</v>
      </c>
      <c r="B54" s="58" t="s">
        <v>43</v>
      </c>
      <c r="C54" s="57">
        <f>'Canceled Domestic Flights'!C42</f>
        <v>23421</v>
      </c>
      <c r="D54" s="57">
        <f>'Canceled Domestic Flights'!D42</f>
        <v>393</v>
      </c>
      <c r="E54" s="57">
        <f>'Canceled Domestic Flights'!E42</f>
        <v>493</v>
      </c>
      <c r="F54" s="57">
        <f>'Canceled Domestic Flights'!F42</f>
        <v>9933</v>
      </c>
      <c r="G54" s="57">
        <f>'Canceled Domestic Flights'!G42</f>
        <v>2498</v>
      </c>
      <c r="H54" s="57">
        <f>'Canceled Domestic Flights'!H42</f>
        <v>482</v>
      </c>
      <c r="I54" s="57">
        <f>'Canceled Domestic Flights'!I42</f>
        <v>11</v>
      </c>
      <c r="J54" s="57">
        <f>'Canceled Domestic Flights'!J42</f>
        <v>1048</v>
      </c>
      <c r="K54" s="57">
        <f>'Canceled Domestic Flights'!K42</f>
        <v>3779</v>
      </c>
      <c r="L54" s="57">
        <f>'Canceled Domestic Flights'!L42</f>
        <v>559</v>
      </c>
      <c r="M54" s="57">
        <f>'Canceled Domestic Flights'!M42</f>
        <v>4225</v>
      </c>
      <c r="P54" s="11"/>
      <c r="Q54" s="11"/>
    </row>
    <row r="55" spans="1:17" s="66" customFormat="1" x14ac:dyDescent="0.35">
      <c r="A55" s="111"/>
      <c r="B55" s="7" t="s">
        <v>23</v>
      </c>
      <c r="C55" s="34">
        <f t="shared" ref="C55:M55" si="3">C54/C42</f>
        <v>4.5044542573160602E-2</v>
      </c>
      <c r="D55" s="34">
        <f t="shared" si="3"/>
        <v>1.4508804961789789E-2</v>
      </c>
      <c r="E55" s="34">
        <f t="shared" si="3"/>
        <v>5.6849630996309963E-2</v>
      </c>
      <c r="F55" s="34">
        <f t="shared" si="3"/>
        <v>7.2178058102864456E-2</v>
      </c>
      <c r="G55" s="34">
        <f t="shared" si="3"/>
        <v>2.3596758043490582E-2</v>
      </c>
      <c r="H55" s="34">
        <f t="shared" si="3"/>
        <v>4.3302488545503545E-2</v>
      </c>
      <c r="I55" s="34">
        <f t="shared" si="3"/>
        <v>2.2070626003210273E-3</v>
      </c>
      <c r="J55" s="34">
        <f t="shared" si="3"/>
        <v>5.0925700957286553E-2</v>
      </c>
      <c r="K55" s="34">
        <f t="shared" si="3"/>
        <v>4.1543450777771669E-2</v>
      </c>
      <c r="L55" s="34">
        <f t="shared" si="3"/>
        <v>3.3415027796042801E-2</v>
      </c>
      <c r="M55" s="34">
        <f t="shared" si="3"/>
        <v>4.3861925772125616E-2</v>
      </c>
      <c r="P55" s="11"/>
      <c r="Q55" s="11"/>
    </row>
    <row r="56" spans="1:17" s="66" customFormat="1" x14ac:dyDescent="0.35">
      <c r="A56" s="112"/>
      <c r="B56" s="6" t="s">
        <v>25</v>
      </c>
      <c r="C56" s="36">
        <f t="shared" ref="C56:M56" si="4">C42-C54</f>
        <v>496531</v>
      </c>
      <c r="D56" s="36">
        <f t="shared" si="4"/>
        <v>26694</v>
      </c>
      <c r="E56" s="36">
        <f t="shared" si="4"/>
        <v>8179</v>
      </c>
      <c r="F56" s="36">
        <f t="shared" si="4"/>
        <v>127685</v>
      </c>
      <c r="G56" s="36">
        <f t="shared" si="4"/>
        <v>103364</v>
      </c>
      <c r="H56" s="36">
        <f t="shared" si="4"/>
        <v>10649</v>
      </c>
      <c r="I56" s="36">
        <f t="shared" si="4"/>
        <v>4973</v>
      </c>
      <c r="J56" s="36">
        <f t="shared" si="4"/>
        <v>19531</v>
      </c>
      <c r="K56" s="36">
        <f t="shared" si="4"/>
        <v>87186</v>
      </c>
      <c r="L56" s="36">
        <f t="shared" si="4"/>
        <v>16170</v>
      </c>
      <c r="M56" s="36">
        <f t="shared" si="4"/>
        <v>92100</v>
      </c>
      <c r="P56" s="11"/>
      <c r="Q56" s="11"/>
    </row>
    <row r="57" spans="1:17" ht="14.5" customHeight="1" x14ac:dyDescent="0.35">
      <c r="A57" s="110" t="s">
        <v>46</v>
      </c>
      <c r="B57" s="58" t="s">
        <v>43</v>
      </c>
      <c r="C57" s="57">
        <v>9108</v>
      </c>
      <c r="D57" s="57">
        <v>402</v>
      </c>
      <c r="E57" s="57">
        <v>633</v>
      </c>
      <c r="F57" s="57">
        <v>2211</v>
      </c>
      <c r="G57" s="57">
        <v>1111</v>
      </c>
      <c r="H57" s="57">
        <v>585</v>
      </c>
      <c r="I57" s="57">
        <v>24</v>
      </c>
      <c r="J57" s="57">
        <v>635</v>
      </c>
      <c r="K57" s="57">
        <v>2048</v>
      </c>
      <c r="L57" s="57">
        <v>410</v>
      </c>
      <c r="M57" s="57">
        <v>1049</v>
      </c>
      <c r="P57" s="11"/>
      <c r="Q57" s="11"/>
    </row>
    <row r="58" spans="1:17" x14ac:dyDescent="0.35">
      <c r="A58" s="111"/>
      <c r="B58" s="7" t="s">
        <v>23</v>
      </c>
      <c r="C58" s="34">
        <f t="shared" ref="C58:M58" si="5">C57/C43</f>
        <v>1.5423119778102149E-2</v>
      </c>
      <c r="D58" s="34">
        <f t="shared" si="5"/>
        <v>1.2807442334650185E-2</v>
      </c>
      <c r="E58" s="34">
        <f t="shared" si="5"/>
        <v>5.3799082100968891E-2</v>
      </c>
      <c r="F58" s="34">
        <f t="shared" si="5"/>
        <v>1.4623015873015873E-2</v>
      </c>
      <c r="G58" s="34">
        <f t="shared" si="5"/>
        <v>8.9626408731919432E-3</v>
      </c>
      <c r="H58" s="34">
        <f t="shared" si="5"/>
        <v>4.5345322068056741E-2</v>
      </c>
      <c r="I58" s="34">
        <f t="shared" si="5"/>
        <v>3.99400898652022E-3</v>
      </c>
      <c r="J58" s="34">
        <f t="shared" si="5"/>
        <v>2.7670050982613621E-2</v>
      </c>
      <c r="K58" s="34">
        <f t="shared" si="5"/>
        <v>1.9745468569224836E-2</v>
      </c>
      <c r="L58" s="34">
        <f t="shared" si="5"/>
        <v>2.1314202536909962E-2</v>
      </c>
      <c r="M58" s="34">
        <f t="shared" si="5"/>
        <v>9.765952296721097E-3</v>
      </c>
      <c r="P58" s="11"/>
      <c r="Q58" s="11"/>
    </row>
    <row r="59" spans="1:17" x14ac:dyDescent="0.35">
      <c r="A59" s="112"/>
      <c r="B59" s="58" t="s">
        <v>25</v>
      </c>
      <c r="C59" s="69">
        <f t="shared" ref="C59:M59" si="6">C43-C57</f>
        <v>581434</v>
      </c>
      <c r="D59" s="69">
        <f t="shared" si="6"/>
        <v>30986</v>
      </c>
      <c r="E59" s="69">
        <f t="shared" si="6"/>
        <v>11133</v>
      </c>
      <c r="F59" s="69">
        <f t="shared" si="6"/>
        <v>148989</v>
      </c>
      <c r="G59" s="69">
        <f t="shared" si="6"/>
        <v>122848</v>
      </c>
      <c r="H59" s="69">
        <f t="shared" si="6"/>
        <v>12316</v>
      </c>
      <c r="I59" s="69">
        <f t="shared" si="6"/>
        <v>5985</v>
      </c>
      <c r="J59" s="69">
        <f t="shared" si="6"/>
        <v>22314</v>
      </c>
      <c r="K59" s="69">
        <f t="shared" si="6"/>
        <v>101672</v>
      </c>
      <c r="L59" s="69">
        <f t="shared" si="6"/>
        <v>18826</v>
      </c>
      <c r="M59" s="69">
        <f t="shared" si="6"/>
        <v>106365</v>
      </c>
      <c r="P59" s="11"/>
      <c r="Q59" s="11"/>
    </row>
    <row r="60" spans="1:17" s="68" customFormat="1" x14ac:dyDescent="0.35">
      <c r="A60" s="110" t="s">
        <v>47</v>
      </c>
      <c r="B60" s="58" t="s">
        <v>43</v>
      </c>
      <c r="C60" s="71">
        <v>13397</v>
      </c>
      <c r="D60" s="71">
        <v>1227</v>
      </c>
      <c r="E60" s="71">
        <v>310</v>
      </c>
      <c r="F60" s="71">
        <v>2313</v>
      </c>
      <c r="G60" s="71">
        <v>1341</v>
      </c>
      <c r="H60" s="71">
        <v>438</v>
      </c>
      <c r="I60" s="71">
        <v>82</v>
      </c>
      <c r="J60" s="71">
        <v>2163</v>
      </c>
      <c r="K60" s="71">
        <v>1941</v>
      </c>
      <c r="L60" s="71">
        <v>1920</v>
      </c>
      <c r="M60" s="71">
        <v>1662</v>
      </c>
      <c r="P60" s="11"/>
      <c r="Q60" s="11"/>
    </row>
    <row r="61" spans="1:17" s="68" customFormat="1" x14ac:dyDescent="0.35">
      <c r="A61" s="111"/>
      <c r="B61" s="58" t="s">
        <v>23</v>
      </c>
      <c r="C61" s="72">
        <f t="shared" ref="C61:M61" si="7">C60/C44</f>
        <v>2.3086732495821057E-2</v>
      </c>
      <c r="D61" s="72">
        <f t="shared" si="7"/>
        <v>3.7758493353028062E-2</v>
      </c>
      <c r="E61" s="72">
        <f t="shared" si="7"/>
        <v>2.9406184784670841E-2</v>
      </c>
      <c r="F61" s="72">
        <f t="shared" si="7"/>
        <v>1.5752589676707552E-2</v>
      </c>
      <c r="G61" s="72">
        <f t="shared" si="7"/>
        <v>1.1027688461633349E-2</v>
      </c>
      <c r="H61" s="72">
        <f t="shared" si="7"/>
        <v>3.5892813242645254E-2</v>
      </c>
      <c r="I61" s="72">
        <f t="shared" si="7"/>
        <v>1.3623525502575179E-2</v>
      </c>
      <c r="J61" s="72">
        <f t="shared" si="7"/>
        <v>8.9598608176960359E-2</v>
      </c>
      <c r="K61" s="72">
        <f t="shared" si="7"/>
        <v>1.8857292749511808E-2</v>
      </c>
      <c r="L61" s="72">
        <f t="shared" si="7"/>
        <v>0.10293250415482764</v>
      </c>
      <c r="M61" s="72">
        <f t="shared" si="7"/>
        <v>1.5848344124574469E-2</v>
      </c>
      <c r="P61" s="11"/>
      <c r="Q61" s="11"/>
    </row>
    <row r="62" spans="1:17" s="68" customFormat="1" x14ac:dyDescent="0.35">
      <c r="A62" s="112"/>
      <c r="B62" s="7" t="s">
        <v>25</v>
      </c>
      <c r="C62" s="70">
        <f t="shared" ref="C62:M62" si="8">C44-C60</f>
        <v>566893</v>
      </c>
      <c r="D62" s="70">
        <f t="shared" si="8"/>
        <v>31269</v>
      </c>
      <c r="E62" s="70">
        <f t="shared" si="8"/>
        <v>10232</v>
      </c>
      <c r="F62" s="70">
        <f t="shared" si="8"/>
        <v>144520</v>
      </c>
      <c r="G62" s="70">
        <f t="shared" si="8"/>
        <v>120262</v>
      </c>
      <c r="H62" s="70">
        <f t="shared" si="8"/>
        <v>11765</v>
      </c>
      <c r="I62" s="70">
        <f t="shared" si="8"/>
        <v>5937</v>
      </c>
      <c r="J62" s="70">
        <f t="shared" si="8"/>
        <v>21978</v>
      </c>
      <c r="K62" s="70">
        <f t="shared" si="8"/>
        <v>100990</v>
      </c>
      <c r="L62" s="70">
        <f t="shared" si="8"/>
        <v>16733</v>
      </c>
      <c r="M62" s="70">
        <f t="shared" si="8"/>
        <v>103207</v>
      </c>
      <c r="P62" s="11"/>
      <c r="Q62" s="11"/>
    </row>
    <row r="63" spans="1:17" x14ac:dyDescent="0.35">
      <c r="B63" s="58" t="s">
        <v>43</v>
      </c>
      <c r="C63" s="36">
        <v>11993</v>
      </c>
      <c r="D63" s="36">
        <v>746</v>
      </c>
      <c r="E63" s="36">
        <v>179</v>
      </c>
      <c r="F63" s="36">
        <v>3052</v>
      </c>
      <c r="G63" s="36">
        <v>3398</v>
      </c>
      <c r="H63" s="36">
        <v>179</v>
      </c>
      <c r="I63" s="36">
        <v>4</v>
      </c>
      <c r="J63" s="36">
        <v>539</v>
      </c>
      <c r="K63" s="36">
        <v>809</v>
      </c>
      <c r="L63" s="36">
        <v>413</v>
      </c>
      <c r="M63" s="36">
        <v>2674</v>
      </c>
      <c r="P63" s="62"/>
      <c r="Q63" s="46"/>
    </row>
    <row r="64" spans="1:17" x14ac:dyDescent="0.35">
      <c r="A64" s="76" t="s">
        <v>48</v>
      </c>
      <c r="B64" s="58" t="s">
        <v>23</v>
      </c>
      <c r="C64" s="77">
        <f t="shared" ref="C64:M64" si="9">C63/C45</f>
        <v>1.9890538187246041E-2</v>
      </c>
      <c r="D64" s="77">
        <f t="shared" si="9"/>
        <v>2.2136498516320473E-2</v>
      </c>
      <c r="E64" s="77">
        <f t="shared" si="9"/>
        <v>1.8141279010844228E-2</v>
      </c>
      <c r="F64" s="77">
        <f t="shared" si="9"/>
        <v>2.0111231186905297E-2</v>
      </c>
      <c r="G64" s="77">
        <f t="shared" si="9"/>
        <v>2.6816083336621551E-2</v>
      </c>
      <c r="H64" s="77">
        <f t="shared" si="9"/>
        <v>1.4118946206026188E-2</v>
      </c>
      <c r="I64" s="77">
        <f t="shared" si="9"/>
        <v>6.3572790845518119E-4</v>
      </c>
      <c r="J64" s="77">
        <f t="shared" si="9"/>
        <v>2.283704770782137E-2</v>
      </c>
      <c r="K64" s="77">
        <f t="shared" si="9"/>
        <v>7.4888685236098379E-3</v>
      </c>
      <c r="L64" s="77">
        <f t="shared" si="9"/>
        <v>2.1635496883021636E-2</v>
      </c>
      <c r="M64" s="77">
        <f t="shared" si="9"/>
        <v>2.4041573761058765E-2</v>
      </c>
      <c r="P64" s="62"/>
      <c r="Q64" s="46"/>
    </row>
    <row r="65" spans="1:17" x14ac:dyDescent="0.35">
      <c r="A65" s="2"/>
      <c r="B65" s="7" t="s">
        <v>25</v>
      </c>
      <c r="C65" s="70">
        <f t="shared" ref="C65:M65" si="10">C45-C63</f>
        <v>590957</v>
      </c>
      <c r="D65" s="70">
        <f t="shared" si="10"/>
        <v>32954</v>
      </c>
      <c r="E65" s="70">
        <f t="shared" si="10"/>
        <v>9688</v>
      </c>
      <c r="F65" s="70">
        <f t="shared" si="10"/>
        <v>148704</v>
      </c>
      <c r="G65" s="70">
        <f t="shared" si="10"/>
        <v>123317</v>
      </c>
      <c r="H65" s="70">
        <f t="shared" si="10"/>
        <v>12499</v>
      </c>
      <c r="I65" s="70">
        <f t="shared" si="10"/>
        <v>6288</v>
      </c>
      <c r="J65" s="70">
        <f t="shared" si="10"/>
        <v>23063</v>
      </c>
      <c r="K65" s="70">
        <f t="shared" si="10"/>
        <v>107218</v>
      </c>
      <c r="L65" s="70">
        <f t="shared" si="10"/>
        <v>18676</v>
      </c>
      <c r="M65" s="70">
        <f t="shared" si="10"/>
        <v>108550</v>
      </c>
      <c r="P65" s="62"/>
      <c r="Q65" s="46"/>
    </row>
    <row r="66" spans="1:17" s="81" customFormat="1" x14ac:dyDescent="0.35">
      <c r="B66" s="58" t="s">
        <v>43</v>
      </c>
      <c r="C66" s="36">
        <v>18473</v>
      </c>
      <c r="D66" s="36">
        <v>228</v>
      </c>
      <c r="E66" s="36">
        <v>368</v>
      </c>
      <c r="F66" s="36">
        <v>6754</v>
      </c>
      <c r="G66" s="36">
        <v>4847</v>
      </c>
      <c r="H66" s="36">
        <v>136</v>
      </c>
      <c r="I66" s="36">
        <v>7</v>
      </c>
      <c r="J66" s="36">
        <v>743</v>
      </c>
      <c r="K66" s="36">
        <v>1296</v>
      </c>
      <c r="L66" s="36">
        <v>227</v>
      </c>
      <c r="M66" s="36">
        <v>3857</v>
      </c>
      <c r="P66" s="62"/>
      <c r="Q66" s="46"/>
    </row>
    <row r="67" spans="1:17" s="81" customFormat="1" x14ac:dyDescent="0.35">
      <c r="A67" s="76" t="s">
        <v>49</v>
      </c>
      <c r="B67" s="58" t="s">
        <v>23</v>
      </c>
      <c r="C67" s="77">
        <f t="shared" ref="C67:M67" si="11">C66/C46</f>
        <v>3.0683141297252584E-2</v>
      </c>
      <c r="D67" s="77">
        <f t="shared" si="11"/>
        <v>6.7613653213131281E-3</v>
      </c>
      <c r="E67" s="77">
        <f t="shared" si="11"/>
        <v>3.1972198088618592E-2</v>
      </c>
      <c r="F67" s="77">
        <f t="shared" si="11"/>
        <v>4.4263852934429991E-2</v>
      </c>
      <c r="G67" s="77">
        <f t="shared" si="11"/>
        <v>3.8572338055069232E-2</v>
      </c>
      <c r="H67" s="77">
        <f t="shared" si="11"/>
        <v>1.0941271118262269E-2</v>
      </c>
      <c r="I67" s="77">
        <f t="shared" si="11"/>
        <v>1.1135857461024498E-3</v>
      </c>
      <c r="J67" s="77">
        <f t="shared" si="11"/>
        <v>3.4845003048351544E-2</v>
      </c>
      <c r="K67" s="77">
        <f t="shared" si="11"/>
        <v>1.1675465306931407E-2</v>
      </c>
      <c r="L67" s="77">
        <f t="shared" si="11"/>
        <v>1.2233899218539478E-2</v>
      </c>
      <c r="M67" s="77">
        <f t="shared" si="11"/>
        <v>3.5390191310730831E-2</v>
      </c>
      <c r="P67" s="62"/>
      <c r="Q67" s="46"/>
    </row>
    <row r="68" spans="1:17" s="81" customFormat="1" x14ac:dyDescent="0.35">
      <c r="A68" s="2"/>
      <c r="B68" s="7" t="s">
        <v>25</v>
      </c>
      <c r="C68" s="70">
        <f t="shared" ref="C68:M68" si="12">C46-C66</f>
        <v>583584</v>
      </c>
      <c r="D68" s="70">
        <f t="shared" si="12"/>
        <v>33493</v>
      </c>
      <c r="E68" s="70">
        <f t="shared" si="12"/>
        <v>11142</v>
      </c>
      <c r="F68" s="70">
        <f t="shared" si="12"/>
        <v>145831</v>
      </c>
      <c r="G68" s="70">
        <f t="shared" si="12"/>
        <v>120813</v>
      </c>
      <c r="H68" s="70">
        <f t="shared" si="12"/>
        <v>12294</v>
      </c>
      <c r="I68" s="70">
        <f t="shared" si="12"/>
        <v>6279</v>
      </c>
      <c r="J68" s="70">
        <f t="shared" si="12"/>
        <v>20580</v>
      </c>
      <c r="K68" s="70">
        <f t="shared" si="12"/>
        <v>109706</v>
      </c>
      <c r="L68" s="70">
        <f t="shared" si="12"/>
        <v>18328</v>
      </c>
      <c r="M68" s="70">
        <f t="shared" si="12"/>
        <v>105128</v>
      </c>
      <c r="P68" s="62"/>
      <c r="Q68" s="46"/>
    </row>
    <row r="69" spans="1:17" x14ac:dyDescent="0.35">
      <c r="A69" s="82"/>
      <c r="B69" s="58" t="s">
        <v>43</v>
      </c>
      <c r="C69" s="36">
        <v>11133</v>
      </c>
      <c r="D69" s="36">
        <v>154</v>
      </c>
      <c r="E69" s="36">
        <v>184</v>
      </c>
      <c r="F69" s="36">
        <v>3871</v>
      </c>
      <c r="G69" s="36">
        <v>2243</v>
      </c>
      <c r="H69" s="36">
        <v>145</v>
      </c>
      <c r="I69" s="36">
        <v>6</v>
      </c>
      <c r="J69" s="36">
        <v>415</v>
      </c>
      <c r="K69" s="36">
        <v>1843</v>
      </c>
      <c r="L69" s="36">
        <v>68</v>
      </c>
      <c r="M69" s="36">
        <v>2204</v>
      </c>
    </row>
    <row r="70" spans="1:17" x14ac:dyDescent="0.35">
      <c r="A70" s="76" t="s">
        <v>50</v>
      </c>
      <c r="B70" s="58" t="s">
        <v>23</v>
      </c>
      <c r="C70" s="77">
        <f>C69/C47</f>
        <v>1.7991564181709465E-2</v>
      </c>
      <c r="D70" s="77">
        <f t="shared" ref="D70:M70" si="13">D69/D47</f>
        <v>4.3720190779014305E-3</v>
      </c>
      <c r="E70" s="77">
        <f t="shared" si="13"/>
        <v>1.4799324378669669E-2</v>
      </c>
      <c r="F70" s="77">
        <f t="shared" si="13"/>
        <v>2.5122497322906188E-2</v>
      </c>
      <c r="G70" s="77">
        <f t="shared" si="13"/>
        <v>1.7576028272095409E-2</v>
      </c>
      <c r="H70" s="77">
        <f t="shared" si="13"/>
        <v>1.1005692599620493E-2</v>
      </c>
      <c r="I70" s="77">
        <f t="shared" si="13"/>
        <v>8.8836245188036718E-4</v>
      </c>
      <c r="J70" s="77">
        <f t="shared" si="13"/>
        <v>1.8148423492368917E-2</v>
      </c>
      <c r="K70" s="77">
        <f t="shared" si="13"/>
        <v>1.5639319778690472E-2</v>
      </c>
      <c r="L70" s="77">
        <f t="shared" si="13"/>
        <v>3.5066006600660065E-3</v>
      </c>
      <c r="M70" s="77">
        <f t="shared" si="13"/>
        <v>2.0146436439089938E-2</v>
      </c>
    </row>
    <row r="71" spans="1:17" x14ac:dyDescent="0.35">
      <c r="A71" s="2"/>
      <c r="B71" s="7" t="s">
        <v>25</v>
      </c>
      <c r="C71" s="70">
        <f>C47-C69</f>
        <v>607657</v>
      </c>
      <c r="D71" s="70">
        <f t="shared" ref="D71:M71" si="14">D47-D69</f>
        <v>35070</v>
      </c>
      <c r="E71" s="70">
        <f t="shared" si="14"/>
        <v>12249</v>
      </c>
      <c r="F71" s="70">
        <f t="shared" si="14"/>
        <v>150214</v>
      </c>
      <c r="G71" s="70">
        <f t="shared" si="14"/>
        <v>125374</v>
      </c>
      <c r="H71" s="70">
        <f t="shared" si="14"/>
        <v>13030</v>
      </c>
      <c r="I71" s="70">
        <f t="shared" si="14"/>
        <v>6748</v>
      </c>
      <c r="J71" s="70">
        <f t="shared" si="14"/>
        <v>22452</v>
      </c>
      <c r="K71" s="70">
        <f t="shared" si="14"/>
        <v>116001</v>
      </c>
      <c r="L71" s="70">
        <f t="shared" si="14"/>
        <v>19324</v>
      </c>
      <c r="M71" s="70">
        <f t="shared" si="14"/>
        <v>107195</v>
      </c>
    </row>
    <row r="72" spans="1:17" s="86" customFormat="1" x14ac:dyDescent="0.35">
      <c r="A72" s="91"/>
      <c r="B72" s="58" t="s">
        <v>43</v>
      </c>
      <c r="C72" s="36">
        <v>15483</v>
      </c>
      <c r="D72" s="36">
        <v>186</v>
      </c>
      <c r="E72" s="36">
        <v>103</v>
      </c>
      <c r="F72" s="36">
        <v>5372</v>
      </c>
      <c r="G72" s="36">
        <v>1929</v>
      </c>
      <c r="H72" s="36">
        <v>126</v>
      </c>
      <c r="I72" s="36">
        <v>9</v>
      </c>
      <c r="J72" s="36">
        <v>551</v>
      </c>
      <c r="K72" s="36">
        <v>3157</v>
      </c>
      <c r="L72" s="36">
        <v>176</v>
      </c>
      <c r="M72" s="36">
        <v>3874</v>
      </c>
    </row>
    <row r="73" spans="1:17" s="86" customFormat="1" x14ac:dyDescent="0.35">
      <c r="A73" s="92" t="s">
        <v>51</v>
      </c>
      <c r="B73" s="58" t="s">
        <v>23</v>
      </c>
      <c r="C73" s="77">
        <f t="shared" ref="C73:M73" si="15">C72/C48</f>
        <v>2.5231035983110866E-2</v>
      </c>
      <c r="D73" s="77">
        <f t="shared" si="15"/>
        <v>5.3229545259422485E-3</v>
      </c>
      <c r="E73" s="77">
        <f t="shared" si="15"/>
        <v>1.1096746390864038E-2</v>
      </c>
      <c r="F73" s="77">
        <f t="shared" si="15"/>
        <v>3.5170187831848269E-2</v>
      </c>
      <c r="G73" s="77">
        <f t="shared" si="15"/>
        <v>1.5191129451418312E-2</v>
      </c>
      <c r="H73" s="77">
        <f t="shared" si="15"/>
        <v>9.4474019644597736E-3</v>
      </c>
      <c r="I73" s="77">
        <f t="shared" si="15"/>
        <v>1.3816395455941051E-3</v>
      </c>
      <c r="J73" s="77">
        <f t="shared" si="15"/>
        <v>2.3852813852813851E-2</v>
      </c>
      <c r="K73" s="77">
        <f t="shared" si="15"/>
        <v>2.6554180790485243E-2</v>
      </c>
      <c r="L73" s="77">
        <f t="shared" si="15"/>
        <v>8.9883049895306683E-3</v>
      </c>
      <c r="M73" s="77">
        <f t="shared" si="15"/>
        <v>3.5778274441714844E-2</v>
      </c>
    </row>
    <row r="74" spans="1:17" s="86" customFormat="1" x14ac:dyDescent="0.35">
      <c r="A74" s="79"/>
      <c r="B74" s="7" t="s">
        <v>25</v>
      </c>
      <c r="C74" s="70">
        <f t="shared" ref="C74:M74" si="16">C48-C72</f>
        <v>598166</v>
      </c>
      <c r="D74" s="70">
        <f t="shared" si="16"/>
        <v>34757</v>
      </c>
      <c r="E74" s="70">
        <f t="shared" si="16"/>
        <v>9179</v>
      </c>
      <c r="F74" s="70">
        <f t="shared" si="16"/>
        <v>147371</v>
      </c>
      <c r="G74" s="70">
        <f t="shared" si="16"/>
        <v>125053</v>
      </c>
      <c r="H74" s="70">
        <f t="shared" si="16"/>
        <v>13211</v>
      </c>
      <c r="I74" s="70">
        <f t="shared" si="16"/>
        <v>6505</v>
      </c>
      <c r="J74" s="70">
        <f t="shared" si="16"/>
        <v>22549</v>
      </c>
      <c r="K74" s="70">
        <f t="shared" si="16"/>
        <v>115732</v>
      </c>
      <c r="L74" s="70">
        <f t="shared" si="16"/>
        <v>19405</v>
      </c>
      <c r="M74" s="70">
        <f t="shared" si="16"/>
        <v>104404</v>
      </c>
    </row>
    <row r="75" spans="1:17" x14ac:dyDescent="0.35">
      <c r="B75" s="58" t="s">
        <v>43</v>
      </c>
      <c r="C75" s="36">
        <v>8858</v>
      </c>
      <c r="D75" s="36">
        <v>220</v>
      </c>
      <c r="E75" s="36">
        <v>323</v>
      </c>
      <c r="F75" s="36">
        <v>2215</v>
      </c>
      <c r="G75" s="36">
        <v>1058</v>
      </c>
      <c r="H75" s="36">
        <v>564</v>
      </c>
      <c r="I75" s="36">
        <v>10</v>
      </c>
      <c r="J75" s="36">
        <v>793</v>
      </c>
      <c r="K75" s="36">
        <v>1983</v>
      </c>
      <c r="L75" s="36">
        <v>714</v>
      </c>
      <c r="M75" s="36">
        <v>978</v>
      </c>
    </row>
    <row r="76" spans="1:17" x14ac:dyDescent="0.35">
      <c r="A76" s="90" t="s">
        <v>52</v>
      </c>
      <c r="B76" s="58" t="s">
        <v>23</v>
      </c>
      <c r="C76" s="77">
        <f>C75/C49</f>
        <v>1.5262125015722159E-2</v>
      </c>
      <c r="D76" s="77">
        <f t="shared" ref="D76:M76" si="17">D75/D49</f>
        <v>6.542361792607131E-3</v>
      </c>
      <c r="E76" s="77">
        <f t="shared" si="17"/>
        <v>4.6031067407724099E-2</v>
      </c>
      <c r="F76" s="77">
        <f t="shared" si="17"/>
        <v>1.5597932481726124E-2</v>
      </c>
      <c r="G76" s="77">
        <f t="shared" si="17"/>
        <v>8.8035347273650137E-3</v>
      </c>
      <c r="H76" s="77">
        <f t="shared" si="17"/>
        <v>4.1740674955595025E-2</v>
      </c>
      <c r="I76" s="77">
        <f t="shared" si="17"/>
        <v>1.649620587264929E-3</v>
      </c>
      <c r="J76" s="77">
        <f t="shared" si="17"/>
        <v>3.5293070452623615E-2</v>
      </c>
      <c r="K76" s="77">
        <f t="shared" si="17"/>
        <v>1.7640779290098746E-2</v>
      </c>
      <c r="L76" s="77">
        <f t="shared" si="17"/>
        <v>3.548178700988918E-2</v>
      </c>
      <c r="M76" s="77">
        <f t="shared" si="17"/>
        <v>9.4964364088322688E-3</v>
      </c>
    </row>
    <row r="77" spans="1:17" x14ac:dyDescent="0.35">
      <c r="B77" s="6" t="s">
        <v>25</v>
      </c>
      <c r="C77" s="36">
        <f>C49-C75</f>
        <v>571533</v>
      </c>
      <c r="D77" s="36">
        <f t="shared" ref="D77:M77" si="18">D49-D75</f>
        <v>33407</v>
      </c>
      <c r="E77" s="36">
        <f t="shared" si="18"/>
        <v>6694</v>
      </c>
      <c r="F77" s="36">
        <f t="shared" si="18"/>
        <v>139791</v>
      </c>
      <c r="G77" s="36">
        <f t="shared" si="18"/>
        <v>119121</v>
      </c>
      <c r="H77" s="36">
        <f t="shared" si="18"/>
        <v>12948</v>
      </c>
      <c r="I77" s="36">
        <f t="shared" si="18"/>
        <v>6052</v>
      </c>
      <c r="J77" s="36">
        <f t="shared" si="18"/>
        <v>21676</v>
      </c>
      <c r="K77" s="36">
        <f t="shared" si="18"/>
        <v>110427</v>
      </c>
      <c r="L77" s="36">
        <f t="shared" si="18"/>
        <v>19409</v>
      </c>
      <c r="M77" s="36">
        <f t="shared" si="18"/>
        <v>102008</v>
      </c>
    </row>
    <row r="78" spans="1:17" s="104" customFormat="1" x14ac:dyDescent="0.35">
      <c r="A78" s="87"/>
      <c r="B78" s="58" t="s">
        <v>43</v>
      </c>
      <c r="C78" s="71">
        <v>4878</v>
      </c>
      <c r="D78" s="71">
        <v>128</v>
      </c>
      <c r="E78" s="71">
        <v>120</v>
      </c>
      <c r="F78" s="71">
        <v>929</v>
      </c>
      <c r="G78" s="71">
        <v>725</v>
      </c>
      <c r="H78" s="71">
        <v>248</v>
      </c>
      <c r="I78" s="71">
        <v>30</v>
      </c>
      <c r="J78" s="71">
        <v>334</v>
      </c>
      <c r="K78" s="71">
        <v>1369</v>
      </c>
      <c r="L78" s="71">
        <v>488</v>
      </c>
      <c r="M78" s="71">
        <v>507</v>
      </c>
    </row>
    <row r="79" spans="1:17" s="104" customFormat="1" x14ac:dyDescent="0.35">
      <c r="A79" s="90" t="s">
        <v>54</v>
      </c>
      <c r="B79" s="58" t="s">
        <v>23</v>
      </c>
      <c r="C79" s="77">
        <f>C78/C50</f>
        <v>8.1938849899718131E-3</v>
      </c>
      <c r="D79" s="77">
        <f>D78/D50</f>
        <v>4.1548998604213332E-3</v>
      </c>
      <c r="E79" s="77">
        <f t="shared" ref="D79:M79" si="19">E78/E50</f>
        <v>1.4066346266557261E-2</v>
      </c>
      <c r="F79" s="77">
        <f t="shared" si="19"/>
        <v>6.3508774328509222E-3</v>
      </c>
      <c r="G79" s="77">
        <f t="shared" si="19"/>
        <v>6.0245969752368289E-3</v>
      </c>
      <c r="H79" s="77">
        <f t="shared" si="19"/>
        <v>1.707753752926594E-2</v>
      </c>
      <c r="I79" s="77">
        <f t="shared" si="19"/>
        <v>4.7938638542665392E-3</v>
      </c>
      <c r="J79" s="77">
        <f t="shared" si="19"/>
        <v>1.4302230976748169E-2</v>
      </c>
      <c r="K79" s="77">
        <f t="shared" si="19"/>
        <v>1.1749055956059046E-2</v>
      </c>
      <c r="L79" s="77">
        <f t="shared" si="19"/>
        <v>2.2892527091054087E-2</v>
      </c>
      <c r="M79" s="77">
        <f t="shared" si="19"/>
        <v>4.7208901717957072E-3</v>
      </c>
    </row>
    <row r="80" spans="1:17" s="104" customFormat="1" x14ac:dyDescent="0.35">
      <c r="B80" s="7" t="s">
        <v>25</v>
      </c>
      <c r="C80" s="36">
        <f>C50-C78</f>
        <v>590444</v>
      </c>
      <c r="D80" s="36">
        <f t="shared" ref="D80:M80" si="20">D50-D78</f>
        <v>30679</v>
      </c>
      <c r="E80" s="36">
        <f t="shared" si="20"/>
        <v>8411</v>
      </c>
      <c r="F80" s="36">
        <f t="shared" si="20"/>
        <v>145350</v>
      </c>
      <c r="G80" s="36">
        <f t="shared" si="20"/>
        <v>119615</v>
      </c>
      <c r="H80" s="36">
        <f t="shared" si="20"/>
        <v>14274</v>
      </c>
      <c r="I80" s="36">
        <f t="shared" si="20"/>
        <v>6228</v>
      </c>
      <c r="J80" s="36">
        <f t="shared" si="20"/>
        <v>23019</v>
      </c>
      <c r="K80" s="36">
        <f t="shared" si="20"/>
        <v>115151</v>
      </c>
      <c r="L80" s="36">
        <f t="shared" si="20"/>
        <v>20829</v>
      </c>
      <c r="M80" s="36">
        <f t="shared" si="20"/>
        <v>106888</v>
      </c>
    </row>
    <row r="81" spans="1:13" x14ac:dyDescent="0.35">
      <c r="A81" s="109" t="s">
        <v>24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</row>
    <row r="82" spans="1:13" x14ac:dyDescent="0.35">
      <c r="A82" s="66"/>
      <c r="B82" s="6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</sheetData>
  <sortState xmlns:xlrd2="http://schemas.microsoft.com/office/spreadsheetml/2017/richdata2" ref="P39:Q65">
    <sortCondition ref="P39:P65"/>
  </sortState>
  <mergeCells count="8">
    <mergeCell ref="A81:M81"/>
    <mergeCell ref="A1:M1"/>
    <mergeCell ref="A2:M2"/>
    <mergeCell ref="A3:M3"/>
    <mergeCell ref="A54:A56"/>
    <mergeCell ref="A57:A59"/>
    <mergeCell ref="A51:A53"/>
    <mergeCell ref="A60:A62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7"/>
  <sheetViews>
    <sheetView workbookViewId="0">
      <selection activeCell="A2" sqref="A2:M2"/>
    </sheetView>
  </sheetViews>
  <sheetFormatPr defaultColWidth="9.1796875" defaultRowHeight="14.5" x14ac:dyDescent="0.35"/>
  <cols>
    <col min="1" max="1" width="14.5429687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6384" width="9.1796875" style="5"/>
  </cols>
  <sheetData>
    <row r="1" spans="1:17" x14ac:dyDescent="0.35">
      <c r="A1" s="107" t="s">
        <v>58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7" x14ac:dyDescent="0.35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7" x14ac:dyDescent="0.35">
      <c r="A3" s="108" t="s">
        <v>39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7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7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4"/>
    </row>
    <row r="6" spans="1:17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4"/>
      <c r="P6" s="11"/>
      <c r="Q6" s="38"/>
    </row>
    <row r="7" spans="1:17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4"/>
      <c r="P7" s="11"/>
      <c r="Q7" s="46"/>
    </row>
    <row r="8" spans="1:17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4"/>
      <c r="P8" s="11"/>
      <c r="Q8" s="46"/>
    </row>
    <row r="9" spans="1:17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4"/>
      <c r="O9" s="1"/>
      <c r="P9" s="11"/>
      <c r="Q9" s="38"/>
    </row>
    <row r="10" spans="1:17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4"/>
      <c r="P10" s="11"/>
      <c r="Q10" s="38"/>
    </row>
    <row r="11" spans="1:17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4"/>
      <c r="P11" s="11"/>
      <c r="Q11" s="46"/>
    </row>
    <row r="12" spans="1:17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4"/>
      <c r="P12" s="11"/>
      <c r="Q12" s="46"/>
    </row>
    <row r="13" spans="1:17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4"/>
      <c r="P13" s="11"/>
      <c r="Q13" s="38"/>
    </row>
    <row r="14" spans="1:17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4"/>
      <c r="P14" s="11"/>
      <c r="Q14" s="38"/>
    </row>
    <row r="15" spans="1:17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4"/>
      <c r="P15" s="11"/>
      <c r="Q15" s="38"/>
    </row>
    <row r="16" spans="1:17" x14ac:dyDescent="0.35">
      <c r="A16" s="2"/>
      <c r="B16" s="2" t="s">
        <v>11</v>
      </c>
      <c r="C16" s="30">
        <v>7176</v>
      </c>
      <c r="D16" s="30">
        <v>701</v>
      </c>
      <c r="E16" s="30">
        <v>70</v>
      </c>
      <c r="F16" s="30">
        <v>1760</v>
      </c>
      <c r="G16" s="30">
        <v>888</v>
      </c>
      <c r="H16" s="30">
        <v>139</v>
      </c>
      <c r="I16" s="30">
        <v>73</v>
      </c>
      <c r="J16" s="30">
        <v>183</v>
      </c>
      <c r="K16" s="30">
        <v>1194</v>
      </c>
      <c r="L16" s="30">
        <v>98</v>
      </c>
      <c r="M16" s="30">
        <v>2070</v>
      </c>
      <c r="N16" s="64"/>
      <c r="P16" s="46"/>
      <c r="Q16" s="46"/>
    </row>
    <row r="17" spans="1:17" x14ac:dyDescent="0.35">
      <c r="A17" s="5">
        <v>2020</v>
      </c>
      <c r="B17" s="5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4"/>
      <c r="P17" s="46"/>
      <c r="Q17" s="46"/>
    </row>
    <row r="18" spans="1:17" x14ac:dyDescent="0.35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4"/>
      <c r="P18" s="11"/>
      <c r="Q18" s="38"/>
    </row>
    <row r="19" spans="1:17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4"/>
      <c r="P19" s="11"/>
      <c r="Q19" s="38"/>
    </row>
    <row r="20" spans="1:17" x14ac:dyDescent="0.35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4"/>
      <c r="P20" s="46"/>
      <c r="Q20" s="46"/>
    </row>
    <row r="21" spans="1:17" s="10" customFormat="1" x14ac:dyDescent="0.35">
      <c r="A21" s="11"/>
      <c r="B21" s="11" t="s">
        <v>4</v>
      </c>
      <c r="C21" s="1">
        <f t="shared" si="0"/>
        <v>12261</v>
      </c>
      <c r="D21" s="15">
        <v>613</v>
      </c>
      <c r="E21" s="16">
        <v>5166</v>
      </c>
      <c r="F21" s="16">
        <v>604</v>
      </c>
      <c r="G21" s="16">
        <v>1649</v>
      </c>
      <c r="H21" s="16">
        <v>5</v>
      </c>
      <c r="I21" s="16">
        <v>4</v>
      </c>
      <c r="J21" s="16">
        <v>212</v>
      </c>
      <c r="K21" s="16">
        <v>2697</v>
      </c>
      <c r="L21" s="16">
        <v>0</v>
      </c>
      <c r="M21" s="16">
        <v>1311</v>
      </c>
      <c r="N21" s="64"/>
      <c r="P21" s="46"/>
      <c r="Q21" s="46"/>
    </row>
    <row r="22" spans="1:17" s="9" customFormat="1" x14ac:dyDescent="0.35">
      <c r="A22" s="11"/>
      <c r="B22" s="11" t="s">
        <v>5</v>
      </c>
      <c r="C22" s="1">
        <f t="shared" si="0"/>
        <v>1030</v>
      </c>
      <c r="D22" s="20">
        <v>314</v>
      </c>
      <c r="E22" s="20">
        <v>134</v>
      </c>
      <c r="F22" s="20">
        <v>48</v>
      </c>
      <c r="G22" s="20">
        <v>250</v>
      </c>
      <c r="H22" s="20">
        <v>5</v>
      </c>
      <c r="I22" s="20">
        <v>5</v>
      </c>
      <c r="J22" s="20">
        <v>40</v>
      </c>
      <c r="K22" s="20">
        <v>172</v>
      </c>
      <c r="L22" s="20">
        <v>0</v>
      </c>
      <c r="M22" s="20">
        <v>62</v>
      </c>
      <c r="N22" s="64"/>
      <c r="P22" s="11"/>
      <c r="Q22" s="38"/>
    </row>
    <row r="23" spans="1:17" s="14" customFormat="1" x14ac:dyDescent="0.35">
      <c r="A23" s="11"/>
      <c r="B23" s="11" t="s">
        <v>32</v>
      </c>
      <c r="C23" s="1">
        <f t="shared" si="0"/>
        <v>2926</v>
      </c>
      <c r="D23" s="19">
        <v>151</v>
      </c>
      <c r="E23" s="19">
        <v>84</v>
      </c>
      <c r="F23" s="19">
        <v>572</v>
      </c>
      <c r="G23" s="19">
        <v>512</v>
      </c>
      <c r="H23" s="19">
        <v>238</v>
      </c>
      <c r="I23" s="19">
        <v>135</v>
      </c>
      <c r="J23" s="19">
        <v>289</v>
      </c>
      <c r="K23" s="19">
        <v>572</v>
      </c>
      <c r="L23" s="19">
        <v>8</v>
      </c>
      <c r="M23" s="19">
        <v>365</v>
      </c>
      <c r="N23" s="64"/>
      <c r="P23" s="11"/>
      <c r="Q23" s="38"/>
    </row>
    <row r="24" spans="1:17" s="21" customFormat="1" x14ac:dyDescent="0.35">
      <c r="A24" s="11"/>
      <c r="B24" s="11" t="s">
        <v>7</v>
      </c>
      <c r="C24" s="1">
        <f t="shared" si="0"/>
        <v>4327</v>
      </c>
      <c r="D24" s="19">
        <v>209</v>
      </c>
      <c r="E24" s="19">
        <v>257</v>
      </c>
      <c r="F24" s="19">
        <v>559</v>
      </c>
      <c r="G24" s="19">
        <v>309</v>
      </c>
      <c r="H24" s="19">
        <v>44</v>
      </c>
      <c r="I24" s="19">
        <v>266</v>
      </c>
      <c r="J24" s="19">
        <v>230</v>
      </c>
      <c r="K24" s="19">
        <v>1052</v>
      </c>
      <c r="L24" s="19">
        <v>63</v>
      </c>
      <c r="M24" s="19">
        <v>1338</v>
      </c>
      <c r="N24" s="64"/>
    </row>
    <row r="25" spans="1:17" s="22" customFormat="1" x14ac:dyDescent="0.35">
      <c r="A25" s="11"/>
      <c r="B25" s="17" t="s">
        <v>33</v>
      </c>
      <c r="C25" s="1">
        <f t="shared" si="0"/>
        <v>2523</v>
      </c>
      <c r="D25" s="20">
        <v>692</v>
      </c>
      <c r="E25" s="20">
        <v>80</v>
      </c>
      <c r="F25" s="20">
        <v>538</v>
      </c>
      <c r="G25" s="20">
        <v>231</v>
      </c>
      <c r="H25" s="20">
        <v>8</v>
      </c>
      <c r="I25" s="20">
        <v>12</v>
      </c>
      <c r="J25" s="20">
        <v>58</v>
      </c>
      <c r="K25" s="20">
        <v>443</v>
      </c>
      <c r="L25" s="20">
        <v>0</v>
      </c>
      <c r="M25" s="20">
        <v>461</v>
      </c>
      <c r="N25" s="64"/>
    </row>
    <row r="26" spans="1:17" s="24" customFormat="1" x14ac:dyDescent="0.35">
      <c r="A26" s="11"/>
      <c r="B26" s="17" t="s">
        <v>9</v>
      </c>
      <c r="C26" s="1">
        <f t="shared" si="0"/>
        <v>1994</v>
      </c>
      <c r="D26" s="19">
        <v>104</v>
      </c>
      <c r="E26" s="19">
        <v>60</v>
      </c>
      <c r="F26" s="19">
        <v>231</v>
      </c>
      <c r="G26" s="19">
        <v>92</v>
      </c>
      <c r="H26" s="19">
        <v>20</v>
      </c>
      <c r="I26" s="19">
        <v>761</v>
      </c>
      <c r="J26" s="19">
        <v>17</v>
      </c>
      <c r="K26" s="19">
        <v>209</v>
      </c>
      <c r="L26" s="19">
        <v>2</v>
      </c>
      <c r="M26" s="19">
        <v>498</v>
      </c>
      <c r="N26" s="64"/>
    </row>
    <row r="27" spans="1:17" s="26" customFormat="1" x14ac:dyDescent="0.35">
      <c r="A27" s="11"/>
      <c r="B27" s="11" t="s">
        <v>35</v>
      </c>
      <c r="C27" s="1">
        <f t="shared" si="0"/>
        <v>2106</v>
      </c>
      <c r="D27" s="20">
        <v>263</v>
      </c>
      <c r="E27" s="20">
        <v>57</v>
      </c>
      <c r="F27" s="20">
        <v>157</v>
      </c>
      <c r="G27" s="20">
        <v>874</v>
      </c>
      <c r="H27" s="20">
        <v>13</v>
      </c>
      <c r="I27" s="20">
        <v>18</v>
      </c>
      <c r="J27" s="20">
        <v>78</v>
      </c>
      <c r="K27" s="20">
        <v>454</v>
      </c>
      <c r="L27" s="20">
        <v>20</v>
      </c>
      <c r="M27" s="20">
        <v>172</v>
      </c>
      <c r="N27" s="64"/>
    </row>
    <row r="28" spans="1:17" s="23" customFormat="1" x14ac:dyDescent="0.35">
      <c r="A28" s="11"/>
      <c r="B28" s="11" t="s">
        <v>36</v>
      </c>
      <c r="C28" s="1">
        <f t="shared" si="0"/>
        <v>4253</v>
      </c>
      <c r="D28" s="20">
        <v>377</v>
      </c>
      <c r="E28" s="20">
        <v>152</v>
      </c>
      <c r="F28" s="20">
        <v>694</v>
      </c>
      <c r="G28" s="20">
        <v>991</v>
      </c>
      <c r="H28" s="20">
        <v>36</v>
      </c>
      <c r="I28" s="20">
        <v>56</v>
      </c>
      <c r="J28" s="20">
        <v>129</v>
      </c>
      <c r="K28" s="20">
        <v>635</v>
      </c>
      <c r="L28" s="20">
        <v>136</v>
      </c>
      <c r="M28" s="19">
        <v>1047</v>
      </c>
      <c r="N28" s="64"/>
    </row>
    <row r="29" spans="1:17" s="29" customFormat="1" x14ac:dyDescent="0.35">
      <c r="A29" s="11">
        <v>2021</v>
      </c>
      <c r="B29" s="11" t="s">
        <v>0</v>
      </c>
      <c r="C29" s="1">
        <f t="shared" si="0"/>
        <v>4155</v>
      </c>
      <c r="D29" s="19">
        <v>205</v>
      </c>
      <c r="E29" s="19">
        <v>277</v>
      </c>
      <c r="F29" s="19">
        <v>1395</v>
      </c>
      <c r="G29" s="19">
        <v>170</v>
      </c>
      <c r="H29" s="19">
        <v>21</v>
      </c>
      <c r="I29" s="19">
        <v>7</v>
      </c>
      <c r="J29" s="19">
        <v>99</v>
      </c>
      <c r="K29" s="19">
        <v>677</v>
      </c>
      <c r="L29" s="19">
        <v>99</v>
      </c>
      <c r="M29" s="19">
        <v>1205</v>
      </c>
      <c r="N29" s="64"/>
    </row>
    <row r="30" spans="1:17" s="31" customFormat="1" x14ac:dyDescent="0.35">
      <c r="A30" s="11"/>
      <c r="B30" s="11" t="s">
        <v>37</v>
      </c>
      <c r="C30" s="1">
        <f t="shared" si="0"/>
        <v>20201</v>
      </c>
      <c r="D30" s="19">
        <v>1478</v>
      </c>
      <c r="E30" s="19">
        <v>443</v>
      </c>
      <c r="F30" s="19">
        <v>6568</v>
      </c>
      <c r="G30" s="19">
        <v>2002</v>
      </c>
      <c r="H30" s="19">
        <v>98</v>
      </c>
      <c r="I30" s="19">
        <v>4</v>
      </c>
      <c r="J30" s="19">
        <v>426</v>
      </c>
      <c r="K30" s="19">
        <v>3840</v>
      </c>
      <c r="L30" s="19">
        <v>349</v>
      </c>
      <c r="M30" s="19">
        <v>4993</v>
      </c>
      <c r="N30" s="64"/>
    </row>
    <row r="31" spans="1:17" s="32" customFormat="1" x14ac:dyDescent="0.35">
      <c r="A31" s="11"/>
      <c r="B31" s="11" t="s">
        <v>2</v>
      </c>
      <c r="C31" s="1">
        <f t="shared" si="0"/>
        <v>5904</v>
      </c>
      <c r="D31" s="19">
        <v>341</v>
      </c>
      <c r="E31" s="19">
        <v>87</v>
      </c>
      <c r="F31" s="19">
        <v>830</v>
      </c>
      <c r="G31" s="19">
        <v>169</v>
      </c>
      <c r="H31" s="19">
        <v>325</v>
      </c>
      <c r="I31" s="19">
        <v>7</v>
      </c>
      <c r="J31" s="19">
        <v>71</v>
      </c>
      <c r="K31" s="19">
        <v>1782</v>
      </c>
      <c r="L31" s="19">
        <v>56</v>
      </c>
      <c r="M31" s="19">
        <v>2236</v>
      </c>
      <c r="N31" s="64"/>
    </row>
    <row r="32" spans="1:17" s="35" customFormat="1" x14ac:dyDescent="0.35">
      <c r="A32" s="11"/>
      <c r="B32" s="11" t="s">
        <v>17</v>
      </c>
      <c r="C32" s="1">
        <f t="shared" si="0"/>
        <v>2561</v>
      </c>
      <c r="D32" s="20">
        <v>232</v>
      </c>
      <c r="E32" s="20">
        <v>146</v>
      </c>
      <c r="F32" s="20">
        <v>645</v>
      </c>
      <c r="G32" s="20">
        <v>361</v>
      </c>
      <c r="H32" s="20">
        <v>93</v>
      </c>
      <c r="I32" s="20">
        <v>4</v>
      </c>
      <c r="J32" s="20">
        <v>120</v>
      </c>
      <c r="K32" s="20">
        <v>491</v>
      </c>
      <c r="L32" s="20">
        <v>232</v>
      </c>
      <c r="M32" s="20">
        <v>237</v>
      </c>
      <c r="N32" s="64"/>
    </row>
    <row r="33" spans="1:15" s="37" customFormat="1" x14ac:dyDescent="0.35">
      <c r="A33" s="11"/>
      <c r="B33" s="11" t="s">
        <v>4</v>
      </c>
      <c r="C33" s="8">
        <f t="shared" si="0"/>
        <v>2350</v>
      </c>
      <c r="D33" s="19">
        <v>122</v>
      </c>
      <c r="E33" s="19">
        <v>23</v>
      </c>
      <c r="F33" s="19">
        <v>1599</v>
      </c>
      <c r="G33" s="19">
        <v>24</v>
      </c>
      <c r="H33" s="19">
        <v>12</v>
      </c>
      <c r="I33" s="19">
        <v>2</v>
      </c>
      <c r="J33" s="19">
        <v>43</v>
      </c>
      <c r="K33" s="19">
        <v>257</v>
      </c>
      <c r="L33" s="19">
        <v>20</v>
      </c>
      <c r="M33" s="19">
        <v>248</v>
      </c>
      <c r="N33" s="64"/>
    </row>
    <row r="34" spans="1:15" s="11" customFormat="1" x14ac:dyDescent="0.35">
      <c r="B34" s="11" t="s">
        <v>5</v>
      </c>
      <c r="C34" s="8">
        <f t="shared" si="0"/>
        <v>9196</v>
      </c>
      <c r="D34" s="19">
        <v>478</v>
      </c>
      <c r="E34" s="19">
        <v>278</v>
      </c>
      <c r="F34" s="19">
        <v>3707</v>
      </c>
      <c r="G34" s="19">
        <v>154</v>
      </c>
      <c r="H34" s="19">
        <v>201</v>
      </c>
      <c r="I34" s="19">
        <v>2</v>
      </c>
      <c r="J34" s="19">
        <v>113</v>
      </c>
      <c r="K34" s="19">
        <v>3250</v>
      </c>
      <c r="L34" s="19">
        <v>105</v>
      </c>
      <c r="M34" s="19">
        <v>908</v>
      </c>
      <c r="N34" s="64"/>
    </row>
    <row r="35" spans="1:15" s="42" customFormat="1" x14ac:dyDescent="0.35">
      <c r="B35" s="11" t="s">
        <v>32</v>
      </c>
      <c r="C35" s="8">
        <f t="shared" si="0"/>
        <v>10195</v>
      </c>
      <c r="D35" s="19">
        <v>273</v>
      </c>
      <c r="E35" s="19">
        <v>820</v>
      </c>
      <c r="F35" s="19">
        <v>2755</v>
      </c>
      <c r="G35" s="19">
        <v>406</v>
      </c>
      <c r="H35" s="19">
        <v>463</v>
      </c>
      <c r="I35" s="19">
        <v>13</v>
      </c>
      <c r="J35" s="19">
        <v>516</v>
      </c>
      <c r="K35" s="19">
        <v>1725</v>
      </c>
      <c r="L35" s="19">
        <v>333</v>
      </c>
      <c r="M35" s="19">
        <v>2891</v>
      </c>
      <c r="N35" s="64"/>
    </row>
    <row r="36" spans="1:15" s="43" customFormat="1" x14ac:dyDescent="0.35">
      <c r="B36" s="11" t="s">
        <v>7</v>
      </c>
      <c r="C36" s="8">
        <f t="shared" si="0"/>
        <v>18734</v>
      </c>
      <c r="D36" s="19">
        <v>334</v>
      </c>
      <c r="E36" s="19">
        <v>570</v>
      </c>
      <c r="F36" s="19">
        <v>6529</v>
      </c>
      <c r="G36" s="19">
        <v>360</v>
      </c>
      <c r="H36" s="19">
        <v>322</v>
      </c>
      <c r="I36" s="19">
        <v>53</v>
      </c>
      <c r="J36" s="19">
        <v>425</v>
      </c>
      <c r="K36" s="19">
        <v>3595</v>
      </c>
      <c r="L36" s="19">
        <v>2923</v>
      </c>
      <c r="M36" s="19">
        <v>3623</v>
      </c>
      <c r="N36" s="64"/>
    </row>
    <row r="37" spans="1:15" s="11" customFormat="1" x14ac:dyDescent="0.35">
      <c r="B37" s="17" t="s">
        <v>33</v>
      </c>
      <c r="C37" s="8">
        <f t="shared" si="0"/>
        <v>7776</v>
      </c>
      <c r="D37" s="19">
        <v>187</v>
      </c>
      <c r="E37" s="19">
        <v>50</v>
      </c>
      <c r="F37" s="19">
        <v>1535</v>
      </c>
      <c r="G37" s="19">
        <v>537</v>
      </c>
      <c r="H37" s="19">
        <v>79</v>
      </c>
      <c r="I37" s="19">
        <v>36</v>
      </c>
      <c r="J37" s="19">
        <v>487</v>
      </c>
      <c r="K37" s="19">
        <v>2326</v>
      </c>
      <c r="L37" s="19">
        <v>316</v>
      </c>
      <c r="M37" s="19">
        <v>2223</v>
      </c>
      <c r="N37" s="64"/>
    </row>
    <row r="38" spans="1:15" s="11" customFormat="1" x14ac:dyDescent="0.35">
      <c r="B38" s="17" t="s">
        <v>9</v>
      </c>
      <c r="C38" s="8">
        <f t="shared" si="0"/>
        <v>12614</v>
      </c>
      <c r="D38" s="19">
        <v>434</v>
      </c>
      <c r="E38" s="19">
        <v>333</v>
      </c>
      <c r="F38" s="19">
        <v>4479</v>
      </c>
      <c r="G38" s="19">
        <v>649</v>
      </c>
      <c r="H38" s="19">
        <v>79</v>
      </c>
      <c r="I38" s="19">
        <v>9</v>
      </c>
      <c r="J38" s="19">
        <v>54</v>
      </c>
      <c r="K38" s="19">
        <v>3972</v>
      </c>
      <c r="L38" s="19">
        <v>249</v>
      </c>
      <c r="M38" s="19">
        <v>2356</v>
      </c>
      <c r="N38" s="64"/>
    </row>
    <row r="39" spans="1:15" s="11" customFormat="1" x14ac:dyDescent="0.35">
      <c r="B39" s="17" t="s">
        <v>35</v>
      </c>
      <c r="C39" s="8">
        <f t="shared" si="0"/>
        <v>3559</v>
      </c>
      <c r="D39" s="19">
        <v>343</v>
      </c>
      <c r="E39" s="19">
        <v>153</v>
      </c>
      <c r="F39" s="19">
        <v>1647</v>
      </c>
      <c r="G39" s="19">
        <v>46</v>
      </c>
      <c r="H39" s="19">
        <v>24</v>
      </c>
      <c r="I39" s="19">
        <v>4</v>
      </c>
      <c r="J39" s="19">
        <v>27</v>
      </c>
      <c r="K39" s="19">
        <v>490</v>
      </c>
      <c r="L39" s="19">
        <v>108</v>
      </c>
      <c r="M39" s="19">
        <v>717</v>
      </c>
      <c r="N39" s="64"/>
      <c r="O39" s="64"/>
    </row>
    <row r="40" spans="1:15" s="11" customFormat="1" x14ac:dyDescent="0.35">
      <c r="B40" s="17" t="s">
        <v>36</v>
      </c>
      <c r="C40" s="60">
        <f t="shared" si="0"/>
        <v>13773</v>
      </c>
      <c r="D40" s="8">
        <v>1583</v>
      </c>
      <c r="E40" s="19">
        <v>649</v>
      </c>
      <c r="F40" s="19">
        <v>1763</v>
      </c>
      <c r="G40" s="19">
        <v>2988</v>
      </c>
      <c r="H40" s="19">
        <v>212</v>
      </c>
      <c r="I40" s="19">
        <v>123</v>
      </c>
      <c r="J40" s="19">
        <v>918</v>
      </c>
      <c r="K40" s="19">
        <v>1100</v>
      </c>
      <c r="L40" s="19">
        <v>871</v>
      </c>
      <c r="M40" s="19">
        <v>3566</v>
      </c>
      <c r="N40" s="64"/>
      <c r="O40" s="64"/>
    </row>
    <row r="41" spans="1:15" s="11" customFormat="1" x14ac:dyDescent="0.35">
      <c r="A41" s="11">
        <v>2022</v>
      </c>
      <c r="B41" s="17" t="s">
        <v>0</v>
      </c>
      <c r="C41" s="60">
        <f t="shared" si="0"/>
        <v>35667</v>
      </c>
      <c r="D41" s="8">
        <v>1866</v>
      </c>
      <c r="E41" s="19">
        <v>724</v>
      </c>
      <c r="F41" s="19">
        <v>8632</v>
      </c>
      <c r="G41" s="19">
        <v>5521</v>
      </c>
      <c r="H41" s="19">
        <v>536</v>
      </c>
      <c r="I41" s="19">
        <v>217</v>
      </c>
      <c r="J41" s="19">
        <v>2088</v>
      </c>
      <c r="K41" s="19">
        <v>6448</v>
      </c>
      <c r="L41" s="19">
        <v>601</v>
      </c>
      <c r="M41" s="19">
        <v>9034</v>
      </c>
      <c r="N41" s="64"/>
      <c r="O41" s="64"/>
    </row>
    <row r="42" spans="1:15" s="11" customFormat="1" x14ac:dyDescent="0.35">
      <c r="B42" s="17" t="s">
        <v>37</v>
      </c>
      <c r="C42" s="60">
        <f t="shared" si="0"/>
        <v>23421</v>
      </c>
      <c r="D42" s="8">
        <v>393</v>
      </c>
      <c r="E42" s="19">
        <v>493</v>
      </c>
      <c r="F42" s="19">
        <v>9933</v>
      </c>
      <c r="G42" s="19">
        <v>2498</v>
      </c>
      <c r="H42" s="19">
        <v>482</v>
      </c>
      <c r="I42" s="19">
        <v>11</v>
      </c>
      <c r="J42" s="19">
        <v>1048</v>
      </c>
      <c r="K42" s="19">
        <v>3779</v>
      </c>
      <c r="L42" s="19">
        <v>559</v>
      </c>
      <c r="M42" s="19">
        <v>4225</v>
      </c>
      <c r="N42" s="64"/>
      <c r="O42" s="64"/>
    </row>
    <row r="43" spans="1:15" s="11" customFormat="1" x14ac:dyDescent="0.35">
      <c r="B43" s="17" t="s">
        <v>2</v>
      </c>
      <c r="C43" s="60">
        <v>9108</v>
      </c>
      <c r="D43" s="8">
        <v>402</v>
      </c>
      <c r="E43" s="19">
        <v>633</v>
      </c>
      <c r="F43" s="19">
        <v>2211</v>
      </c>
      <c r="G43" s="19">
        <v>1111</v>
      </c>
      <c r="H43" s="19">
        <v>585</v>
      </c>
      <c r="I43" s="19">
        <v>24</v>
      </c>
      <c r="J43" s="19">
        <v>635</v>
      </c>
      <c r="K43" s="19">
        <v>2048</v>
      </c>
      <c r="L43" s="19">
        <v>410</v>
      </c>
      <c r="M43" s="19">
        <v>1049</v>
      </c>
      <c r="N43" s="64"/>
      <c r="O43" s="64"/>
    </row>
    <row r="44" spans="1:15" s="11" customFormat="1" x14ac:dyDescent="0.35">
      <c r="B44" s="17" t="s">
        <v>17</v>
      </c>
      <c r="C44" s="60">
        <v>13397</v>
      </c>
      <c r="D44" s="8">
        <v>1227</v>
      </c>
      <c r="E44" s="19">
        <v>310</v>
      </c>
      <c r="F44" s="19">
        <v>2313</v>
      </c>
      <c r="G44" s="19">
        <v>1341</v>
      </c>
      <c r="H44" s="19">
        <v>438</v>
      </c>
      <c r="I44" s="19">
        <v>82</v>
      </c>
      <c r="J44" s="19">
        <v>2163</v>
      </c>
      <c r="K44" s="19">
        <v>1941</v>
      </c>
      <c r="L44" s="19">
        <v>1920</v>
      </c>
      <c r="M44" s="19">
        <v>1662</v>
      </c>
      <c r="N44" s="64"/>
      <c r="O44" s="64"/>
    </row>
    <row r="45" spans="1:15" s="11" customFormat="1" x14ac:dyDescent="0.35">
      <c r="B45" s="17" t="s">
        <v>4</v>
      </c>
      <c r="C45" s="60">
        <v>11993</v>
      </c>
      <c r="D45" s="8">
        <v>746</v>
      </c>
      <c r="E45" s="19">
        <v>179</v>
      </c>
      <c r="F45" s="19">
        <v>3052</v>
      </c>
      <c r="G45" s="19">
        <v>3398</v>
      </c>
      <c r="H45" s="19">
        <v>179</v>
      </c>
      <c r="I45" s="19">
        <v>4</v>
      </c>
      <c r="J45" s="19">
        <v>539</v>
      </c>
      <c r="K45" s="19">
        <v>809</v>
      </c>
      <c r="L45" s="19">
        <v>413</v>
      </c>
      <c r="M45" s="19">
        <v>2674</v>
      </c>
      <c r="N45" s="64"/>
      <c r="O45" s="64"/>
    </row>
    <row r="46" spans="1:15" s="11" customFormat="1" x14ac:dyDescent="0.35">
      <c r="B46" s="17" t="s">
        <v>5</v>
      </c>
      <c r="C46" s="60">
        <v>18473</v>
      </c>
      <c r="D46" s="8">
        <v>228</v>
      </c>
      <c r="E46" s="19">
        <v>368</v>
      </c>
      <c r="F46" s="19">
        <v>6754</v>
      </c>
      <c r="G46" s="19">
        <v>4857</v>
      </c>
      <c r="H46" s="19">
        <v>136</v>
      </c>
      <c r="I46" s="19">
        <v>7</v>
      </c>
      <c r="J46" s="19">
        <v>743</v>
      </c>
      <c r="K46" s="19">
        <v>1296</v>
      </c>
      <c r="L46" s="19">
        <v>227</v>
      </c>
      <c r="M46" s="19">
        <v>3857</v>
      </c>
      <c r="N46" s="64"/>
      <c r="O46" s="64"/>
    </row>
    <row r="47" spans="1:15" s="11" customFormat="1" x14ac:dyDescent="0.35">
      <c r="B47" s="17" t="s">
        <v>32</v>
      </c>
      <c r="C47" s="60">
        <v>11133</v>
      </c>
      <c r="D47" s="8">
        <v>154</v>
      </c>
      <c r="E47" s="19">
        <v>184</v>
      </c>
      <c r="F47" s="19">
        <v>3871</v>
      </c>
      <c r="G47" s="19">
        <v>2243</v>
      </c>
      <c r="H47" s="19">
        <v>145</v>
      </c>
      <c r="I47" s="19">
        <v>6</v>
      </c>
      <c r="J47" s="19">
        <v>415</v>
      </c>
      <c r="K47" s="19">
        <v>1843</v>
      </c>
      <c r="L47" s="19">
        <v>68</v>
      </c>
      <c r="M47" s="19">
        <v>2204</v>
      </c>
      <c r="N47" s="64"/>
      <c r="O47" s="64"/>
    </row>
    <row r="48" spans="1:15" s="11" customFormat="1" x14ac:dyDescent="0.35">
      <c r="B48" s="17" t="s">
        <v>7</v>
      </c>
      <c r="C48" s="60">
        <v>15483</v>
      </c>
      <c r="D48" s="8">
        <v>186</v>
      </c>
      <c r="E48" s="19">
        <v>103</v>
      </c>
      <c r="F48" s="19">
        <v>5372</v>
      </c>
      <c r="G48" s="19">
        <v>1929</v>
      </c>
      <c r="H48" s="19">
        <v>126</v>
      </c>
      <c r="I48" s="19">
        <v>9</v>
      </c>
      <c r="J48" s="19">
        <v>551</v>
      </c>
      <c r="K48" s="19">
        <v>3157</v>
      </c>
      <c r="L48" s="19">
        <v>176</v>
      </c>
      <c r="M48" s="19">
        <v>3874</v>
      </c>
      <c r="N48" s="64"/>
      <c r="O48" s="64"/>
    </row>
    <row r="49" spans="1:15" s="11" customFormat="1" x14ac:dyDescent="0.35">
      <c r="B49" s="17" t="s">
        <v>33</v>
      </c>
      <c r="C49" s="60">
        <v>8858</v>
      </c>
      <c r="D49" s="8">
        <v>220</v>
      </c>
      <c r="E49" s="19">
        <v>323</v>
      </c>
      <c r="F49" s="19">
        <v>2215</v>
      </c>
      <c r="G49" s="19">
        <v>1058</v>
      </c>
      <c r="H49" s="19">
        <v>564</v>
      </c>
      <c r="I49" s="19">
        <v>10</v>
      </c>
      <c r="J49" s="19">
        <v>793</v>
      </c>
      <c r="K49" s="19">
        <v>1983</v>
      </c>
      <c r="L49" s="19">
        <v>714</v>
      </c>
      <c r="M49" s="19">
        <v>978</v>
      </c>
      <c r="N49" s="64"/>
      <c r="O49" s="64"/>
    </row>
    <row r="50" spans="1:15" s="11" customFormat="1" x14ac:dyDescent="0.35">
      <c r="B50" s="17" t="s">
        <v>9</v>
      </c>
      <c r="C50" s="60">
        <v>4878</v>
      </c>
      <c r="D50" s="8">
        <v>128</v>
      </c>
      <c r="E50" s="19">
        <v>120</v>
      </c>
      <c r="F50" s="19">
        <v>929</v>
      </c>
      <c r="G50" s="19">
        <v>725</v>
      </c>
      <c r="H50" s="19">
        <v>248</v>
      </c>
      <c r="I50" s="19">
        <v>30</v>
      </c>
      <c r="J50" s="19">
        <v>334</v>
      </c>
      <c r="K50" s="19">
        <v>1369</v>
      </c>
      <c r="L50" s="19">
        <v>488</v>
      </c>
      <c r="M50" s="19">
        <v>507</v>
      </c>
      <c r="N50" s="64"/>
      <c r="O50" s="64"/>
    </row>
    <row r="51" spans="1:15" ht="15" customHeight="1" x14ac:dyDescent="0.35">
      <c r="A51" s="110" t="s">
        <v>42</v>
      </c>
      <c r="B51" s="56" t="s">
        <v>44</v>
      </c>
      <c r="C51" s="57">
        <v>563737</v>
      </c>
      <c r="D51" s="57">
        <v>29671</v>
      </c>
      <c r="E51" s="57">
        <v>8714</v>
      </c>
      <c r="F51" s="57">
        <v>149453</v>
      </c>
      <c r="G51" s="57">
        <v>117742</v>
      </c>
      <c r="H51" s="57">
        <v>12039</v>
      </c>
      <c r="I51" s="57">
        <v>5856</v>
      </c>
      <c r="J51" s="57">
        <v>21332</v>
      </c>
      <c r="K51" s="57">
        <v>97436</v>
      </c>
      <c r="L51" s="57">
        <v>17554</v>
      </c>
      <c r="M51" s="57">
        <v>103043</v>
      </c>
    </row>
    <row r="52" spans="1:15" ht="15" customHeight="1" x14ac:dyDescent="0.35">
      <c r="A52" s="111"/>
      <c r="B52" s="7" t="s">
        <v>23</v>
      </c>
      <c r="C52" s="34">
        <f t="shared" ref="C52:M52" si="1">C41/C51</f>
        <v>6.3268864736570424E-2</v>
      </c>
      <c r="D52" s="34">
        <f t="shared" si="1"/>
        <v>6.2889690269960566E-2</v>
      </c>
      <c r="E52" s="34">
        <f t="shared" si="1"/>
        <v>8.3084691301354138E-2</v>
      </c>
      <c r="F52" s="34">
        <f t="shared" si="1"/>
        <v>5.7757288244464813E-2</v>
      </c>
      <c r="G52" s="34">
        <f t="shared" si="1"/>
        <v>4.6890659237994937E-2</v>
      </c>
      <c r="H52" s="34">
        <f t="shared" si="1"/>
        <v>4.4521970263310909E-2</v>
      </c>
      <c r="I52" s="34">
        <f t="shared" si="1"/>
        <v>3.7056010928961748E-2</v>
      </c>
      <c r="J52" s="34">
        <f t="shared" si="1"/>
        <v>9.7881117569848117E-2</v>
      </c>
      <c r="K52" s="34">
        <f t="shared" si="1"/>
        <v>6.6176772445502685E-2</v>
      </c>
      <c r="L52" s="34">
        <f t="shared" si="1"/>
        <v>3.4237210892104367E-2</v>
      </c>
      <c r="M52" s="34">
        <f t="shared" si="1"/>
        <v>8.7672136874896889E-2</v>
      </c>
    </row>
    <row r="53" spans="1:15" x14ac:dyDescent="0.35">
      <c r="A53" s="112"/>
      <c r="B53" s="6" t="s">
        <v>25</v>
      </c>
      <c r="C53" s="36">
        <f t="shared" ref="C53:M53" si="2">C51-C41</f>
        <v>528070</v>
      </c>
      <c r="D53" s="36">
        <f t="shared" si="2"/>
        <v>27805</v>
      </c>
      <c r="E53" s="36">
        <f t="shared" si="2"/>
        <v>7990</v>
      </c>
      <c r="F53" s="36">
        <f t="shared" si="2"/>
        <v>140821</v>
      </c>
      <c r="G53" s="36">
        <f t="shared" si="2"/>
        <v>112221</v>
      </c>
      <c r="H53" s="36">
        <f t="shared" si="2"/>
        <v>11503</v>
      </c>
      <c r="I53" s="36">
        <f t="shared" si="2"/>
        <v>5639</v>
      </c>
      <c r="J53" s="36">
        <f t="shared" si="2"/>
        <v>19244</v>
      </c>
      <c r="K53" s="36">
        <f t="shared" si="2"/>
        <v>90988</v>
      </c>
      <c r="L53" s="36">
        <f t="shared" si="2"/>
        <v>16953</v>
      </c>
      <c r="M53" s="36">
        <f t="shared" si="2"/>
        <v>94009</v>
      </c>
    </row>
    <row r="54" spans="1:15" ht="14" customHeight="1" x14ac:dyDescent="0.35">
      <c r="A54" s="110" t="s">
        <v>45</v>
      </c>
      <c r="B54" s="56" t="s">
        <v>44</v>
      </c>
      <c r="C54" s="57">
        <v>519952</v>
      </c>
      <c r="D54" s="57">
        <v>27087</v>
      </c>
      <c r="E54" s="57">
        <v>8672</v>
      </c>
      <c r="F54" s="57">
        <v>137618</v>
      </c>
      <c r="G54" s="57">
        <v>105862</v>
      </c>
      <c r="H54" s="57">
        <v>11131</v>
      </c>
      <c r="I54" s="57">
        <v>4984</v>
      </c>
      <c r="J54" s="57">
        <v>20579</v>
      </c>
      <c r="K54" s="57">
        <v>90965</v>
      </c>
      <c r="L54" s="57">
        <v>16729</v>
      </c>
      <c r="M54" s="57">
        <v>96325</v>
      </c>
    </row>
    <row r="55" spans="1:15" ht="14.5" customHeight="1" x14ac:dyDescent="0.35">
      <c r="A55" s="111"/>
      <c r="B55" s="7" t="s">
        <v>23</v>
      </c>
      <c r="C55" s="34">
        <f t="shared" ref="C55:M55" si="3">C42/C54</f>
        <v>4.5044542573160602E-2</v>
      </c>
      <c r="D55" s="34">
        <f t="shared" si="3"/>
        <v>1.4508804961789789E-2</v>
      </c>
      <c r="E55" s="34">
        <f t="shared" si="3"/>
        <v>5.6849630996309963E-2</v>
      </c>
      <c r="F55" s="34">
        <f t="shared" si="3"/>
        <v>7.2178058102864456E-2</v>
      </c>
      <c r="G55" s="34">
        <f t="shared" si="3"/>
        <v>2.3596758043490582E-2</v>
      </c>
      <c r="H55" s="34">
        <f t="shared" si="3"/>
        <v>4.3302488545503545E-2</v>
      </c>
      <c r="I55" s="34">
        <f t="shared" si="3"/>
        <v>2.2070626003210273E-3</v>
      </c>
      <c r="J55" s="34">
        <f t="shared" si="3"/>
        <v>5.0925700957286553E-2</v>
      </c>
      <c r="K55" s="34">
        <f t="shared" si="3"/>
        <v>4.1543450777771669E-2</v>
      </c>
      <c r="L55" s="34">
        <f t="shared" si="3"/>
        <v>3.3415027796042801E-2</v>
      </c>
      <c r="M55" s="34">
        <f t="shared" si="3"/>
        <v>4.3861925772125616E-2</v>
      </c>
    </row>
    <row r="56" spans="1:15" x14ac:dyDescent="0.35">
      <c r="A56" s="112"/>
      <c r="B56" s="58" t="s">
        <v>25</v>
      </c>
      <c r="C56" s="69">
        <f t="shared" ref="C56:M56" si="4">C54-C42</f>
        <v>496531</v>
      </c>
      <c r="D56" s="69">
        <f t="shared" si="4"/>
        <v>26694</v>
      </c>
      <c r="E56" s="69">
        <f t="shared" si="4"/>
        <v>8179</v>
      </c>
      <c r="F56" s="69">
        <f t="shared" si="4"/>
        <v>127685</v>
      </c>
      <c r="G56" s="69">
        <f t="shared" si="4"/>
        <v>103364</v>
      </c>
      <c r="H56" s="69">
        <f t="shared" si="4"/>
        <v>10649</v>
      </c>
      <c r="I56" s="69">
        <f t="shared" si="4"/>
        <v>4973</v>
      </c>
      <c r="J56" s="69">
        <f t="shared" si="4"/>
        <v>19531</v>
      </c>
      <c r="K56" s="69">
        <f t="shared" si="4"/>
        <v>87186</v>
      </c>
      <c r="L56" s="69">
        <f t="shared" si="4"/>
        <v>16170</v>
      </c>
      <c r="M56" s="69">
        <f t="shared" si="4"/>
        <v>92100</v>
      </c>
    </row>
    <row r="57" spans="1:15" x14ac:dyDescent="0.35">
      <c r="A57" s="110" t="s">
        <v>46</v>
      </c>
      <c r="B57" s="56" t="s">
        <v>44</v>
      </c>
      <c r="C57" s="57">
        <v>590542</v>
      </c>
      <c r="D57" s="57">
        <v>31388</v>
      </c>
      <c r="E57" s="57">
        <v>11766</v>
      </c>
      <c r="F57" s="57">
        <v>151200</v>
      </c>
      <c r="G57" s="57">
        <v>123959</v>
      </c>
      <c r="H57" s="57">
        <v>12901</v>
      </c>
      <c r="I57" s="57">
        <v>6009</v>
      </c>
      <c r="J57" s="57">
        <v>22949</v>
      </c>
      <c r="K57" s="57">
        <v>103720</v>
      </c>
      <c r="L57" s="57">
        <v>19236</v>
      </c>
      <c r="M57" s="57">
        <v>107414</v>
      </c>
    </row>
    <row r="58" spans="1:15" x14ac:dyDescent="0.35">
      <c r="A58" s="111"/>
      <c r="B58" s="7" t="s">
        <v>23</v>
      </c>
      <c r="C58" s="34">
        <f t="shared" ref="C58:M58" si="5">C43/C57</f>
        <v>1.5423119778102149E-2</v>
      </c>
      <c r="D58" s="34">
        <f t="shared" si="5"/>
        <v>1.2807442334650185E-2</v>
      </c>
      <c r="E58" s="34">
        <f t="shared" si="5"/>
        <v>5.3799082100968891E-2</v>
      </c>
      <c r="F58" s="34">
        <f t="shared" si="5"/>
        <v>1.4623015873015873E-2</v>
      </c>
      <c r="G58" s="34">
        <f t="shared" si="5"/>
        <v>8.9626408731919432E-3</v>
      </c>
      <c r="H58" s="34">
        <f t="shared" si="5"/>
        <v>4.5345322068056741E-2</v>
      </c>
      <c r="I58" s="34">
        <f t="shared" si="5"/>
        <v>3.99400898652022E-3</v>
      </c>
      <c r="J58" s="34">
        <f t="shared" si="5"/>
        <v>2.7670050982613621E-2</v>
      </c>
      <c r="K58" s="34">
        <f t="shared" si="5"/>
        <v>1.9745468569224836E-2</v>
      </c>
      <c r="L58" s="34">
        <f t="shared" si="5"/>
        <v>2.1314202536909962E-2</v>
      </c>
      <c r="M58" s="34">
        <f t="shared" si="5"/>
        <v>9.765952296721097E-3</v>
      </c>
    </row>
    <row r="59" spans="1:15" x14ac:dyDescent="0.35">
      <c r="A59" s="112"/>
      <c r="B59" s="58" t="s">
        <v>25</v>
      </c>
      <c r="C59" s="69">
        <f t="shared" ref="C59:M59" si="6">C57-C43</f>
        <v>581434</v>
      </c>
      <c r="D59" s="69">
        <f t="shared" si="6"/>
        <v>30986</v>
      </c>
      <c r="E59" s="69">
        <f t="shared" si="6"/>
        <v>11133</v>
      </c>
      <c r="F59" s="69">
        <f t="shared" si="6"/>
        <v>148989</v>
      </c>
      <c r="G59" s="69">
        <f t="shared" si="6"/>
        <v>122848</v>
      </c>
      <c r="H59" s="69">
        <f t="shared" si="6"/>
        <v>12316</v>
      </c>
      <c r="I59" s="69">
        <f t="shared" si="6"/>
        <v>5985</v>
      </c>
      <c r="J59" s="69">
        <f t="shared" si="6"/>
        <v>22314</v>
      </c>
      <c r="K59" s="69">
        <f t="shared" si="6"/>
        <v>101672</v>
      </c>
      <c r="L59" s="69">
        <f t="shared" si="6"/>
        <v>18826</v>
      </c>
      <c r="M59" s="69">
        <f t="shared" si="6"/>
        <v>106365</v>
      </c>
    </row>
    <row r="60" spans="1:15" s="68" customFormat="1" x14ac:dyDescent="0.35">
      <c r="A60" s="85"/>
      <c r="B60" s="73" t="s">
        <v>44</v>
      </c>
      <c r="C60" s="71">
        <v>580290</v>
      </c>
      <c r="D60" s="71">
        <v>32496</v>
      </c>
      <c r="E60" s="71">
        <v>10542</v>
      </c>
      <c r="F60" s="71">
        <v>146833</v>
      </c>
      <c r="G60" s="71">
        <v>121603</v>
      </c>
      <c r="H60" s="71">
        <v>12203</v>
      </c>
      <c r="I60" s="71">
        <v>6019</v>
      </c>
      <c r="J60" s="71">
        <v>24141</v>
      </c>
      <c r="K60" s="71">
        <v>102931</v>
      </c>
      <c r="L60" s="71">
        <v>18653</v>
      </c>
      <c r="M60" s="71">
        <v>104869</v>
      </c>
    </row>
    <row r="61" spans="1:15" s="68" customFormat="1" x14ac:dyDescent="0.35">
      <c r="A61" s="83" t="s">
        <v>47</v>
      </c>
      <c r="B61" s="73" t="s">
        <v>23</v>
      </c>
      <c r="C61" s="74">
        <f t="shared" ref="C61:M61" si="7">C44/C60</f>
        <v>2.3086732495821057E-2</v>
      </c>
      <c r="D61" s="74">
        <f t="shared" si="7"/>
        <v>3.7758493353028062E-2</v>
      </c>
      <c r="E61" s="74">
        <f t="shared" si="7"/>
        <v>2.9406184784670841E-2</v>
      </c>
      <c r="F61" s="74">
        <f t="shared" si="7"/>
        <v>1.5752589676707552E-2</v>
      </c>
      <c r="G61" s="74">
        <f t="shared" si="7"/>
        <v>1.1027688461633349E-2</v>
      </c>
      <c r="H61" s="74">
        <f t="shared" si="7"/>
        <v>3.5892813242645254E-2</v>
      </c>
      <c r="I61" s="74">
        <f t="shared" si="7"/>
        <v>1.3623525502575179E-2</v>
      </c>
      <c r="J61" s="74">
        <f t="shared" si="7"/>
        <v>8.9598608176960359E-2</v>
      </c>
      <c r="K61" s="74">
        <f t="shared" si="7"/>
        <v>1.8857292749511808E-2</v>
      </c>
      <c r="L61" s="74">
        <f t="shared" si="7"/>
        <v>0.10293250415482764</v>
      </c>
      <c r="M61" s="74">
        <f t="shared" si="7"/>
        <v>1.5848344124574469E-2</v>
      </c>
    </row>
    <row r="62" spans="1:15" s="68" customFormat="1" x14ac:dyDescent="0.35">
      <c r="A62" s="84"/>
      <c r="B62" s="73" t="s">
        <v>25</v>
      </c>
      <c r="C62" s="69">
        <f t="shared" ref="C62:M62" si="8">C60-C44</f>
        <v>566893</v>
      </c>
      <c r="D62" s="69">
        <f t="shared" si="8"/>
        <v>31269</v>
      </c>
      <c r="E62" s="69">
        <f t="shared" si="8"/>
        <v>10232</v>
      </c>
      <c r="F62" s="69">
        <f t="shared" si="8"/>
        <v>144520</v>
      </c>
      <c r="G62" s="69">
        <f t="shared" si="8"/>
        <v>120262</v>
      </c>
      <c r="H62" s="69">
        <f t="shared" si="8"/>
        <v>11765</v>
      </c>
      <c r="I62" s="69">
        <f t="shared" si="8"/>
        <v>5937</v>
      </c>
      <c r="J62" s="69">
        <f t="shared" si="8"/>
        <v>21978</v>
      </c>
      <c r="K62" s="69">
        <f t="shared" si="8"/>
        <v>100990</v>
      </c>
      <c r="L62" s="69">
        <f t="shared" si="8"/>
        <v>16733</v>
      </c>
      <c r="M62" s="69">
        <f t="shared" si="8"/>
        <v>103207</v>
      </c>
    </row>
    <row r="63" spans="1:15" x14ac:dyDescent="0.35">
      <c r="A63" s="87"/>
      <c r="B63" s="73" t="s">
        <v>44</v>
      </c>
      <c r="C63" s="79">
        <v>602950</v>
      </c>
      <c r="D63" s="70">
        <v>33700</v>
      </c>
      <c r="E63" s="70">
        <v>9867</v>
      </c>
      <c r="F63" s="70">
        <v>151756</v>
      </c>
      <c r="G63" s="70">
        <v>126715</v>
      </c>
      <c r="H63" s="70">
        <v>12678</v>
      </c>
      <c r="I63" s="70">
        <v>6292</v>
      </c>
      <c r="J63" s="70">
        <v>23602</v>
      </c>
      <c r="K63" s="70">
        <v>108027</v>
      </c>
      <c r="L63" s="70">
        <v>19089</v>
      </c>
      <c r="M63" s="70">
        <v>111224</v>
      </c>
    </row>
    <row r="64" spans="1:15" x14ac:dyDescent="0.35">
      <c r="A64" s="88" t="s">
        <v>48</v>
      </c>
      <c r="B64" s="73" t="s">
        <v>23</v>
      </c>
      <c r="C64" s="80">
        <f t="shared" ref="C64:M64" si="9">C45/C63</f>
        <v>1.9890538187246041E-2</v>
      </c>
      <c r="D64" s="80">
        <f t="shared" si="9"/>
        <v>2.2136498516320473E-2</v>
      </c>
      <c r="E64" s="80">
        <f t="shared" si="9"/>
        <v>1.8141279010844228E-2</v>
      </c>
      <c r="F64" s="80">
        <f t="shared" si="9"/>
        <v>2.0111231186905297E-2</v>
      </c>
      <c r="G64" s="80">
        <f t="shared" si="9"/>
        <v>2.6816083336621551E-2</v>
      </c>
      <c r="H64" s="80">
        <f t="shared" si="9"/>
        <v>1.4118946206026188E-2</v>
      </c>
      <c r="I64" s="80">
        <f t="shared" si="9"/>
        <v>6.3572790845518119E-4</v>
      </c>
      <c r="J64" s="80">
        <f t="shared" si="9"/>
        <v>2.283704770782137E-2</v>
      </c>
      <c r="K64" s="80">
        <f t="shared" si="9"/>
        <v>7.4888685236098379E-3</v>
      </c>
      <c r="L64" s="80">
        <f t="shared" si="9"/>
        <v>2.1635496883021636E-2</v>
      </c>
      <c r="M64" s="80">
        <f t="shared" si="9"/>
        <v>2.4041573761058765E-2</v>
      </c>
    </row>
    <row r="65" spans="1:13" x14ac:dyDescent="0.35">
      <c r="A65" s="2"/>
      <c r="B65" s="73" t="s">
        <v>25</v>
      </c>
      <c r="C65" s="70">
        <f t="shared" ref="C65:M65" si="10">C63-C45</f>
        <v>590957</v>
      </c>
      <c r="D65" s="70">
        <f t="shared" si="10"/>
        <v>32954</v>
      </c>
      <c r="E65" s="70">
        <f t="shared" si="10"/>
        <v>9688</v>
      </c>
      <c r="F65" s="70">
        <f t="shared" si="10"/>
        <v>148704</v>
      </c>
      <c r="G65" s="70">
        <f t="shared" si="10"/>
        <v>123317</v>
      </c>
      <c r="H65" s="70">
        <f t="shared" si="10"/>
        <v>12499</v>
      </c>
      <c r="I65" s="70">
        <f t="shared" si="10"/>
        <v>6288</v>
      </c>
      <c r="J65" s="70">
        <f t="shared" si="10"/>
        <v>23063</v>
      </c>
      <c r="K65" s="70">
        <f t="shared" si="10"/>
        <v>107218</v>
      </c>
      <c r="L65" s="70">
        <f t="shared" si="10"/>
        <v>18676</v>
      </c>
      <c r="M65" s="70">
        <f t="shared" si="10"/>
        <v>108550</v>
      </c>
    </row>
    <row r="66" spans="1:13" ht="14.5" customHeight="1" x14ac:dyDescent="0.35">
      <c r="A66" s="87"/>
      <c r="B66" s="73" t="s">
        <v>44</v>
      </c>
      <c r="C66" s="70">
        <v>602057</v>
      </c>
      <c r="D66" s="70">
        <v>33721</v>
      </c>
      <c r="E66" s="70">
        <v>11510</v>
      </c>
      <c r="F66" s="70">
        <v>152585</v>
      </c>
      <c r="G66" s="70">
        <v>125660</v>
      </c>
      <c r="H66" s="70">
        <v>12430</v>
      </c>
      <c r="I66" s="70">
        <v>6286</v>
      </c>
      <c r="J66" s="70">
        <v>21323</v>
      </c>
      <c r="K66" s="70">
        <v>111002</v>
      </c>
      <c r="L66" s="70">
        <v>18555</v>
      </c>
      <c r="M66" s="70">
        <v>108985</v>
      </c>
    </row>
    <row r="67" spans="1:13" x14ac:dyDescent="0.35">
      <c r="A67" s="88" t="s">
        <v>49</v>
      </c>
      <c r="B67" s="73" t="s">
        <v>23</v>
      </c>
      <c r="C67" s="80">
        <f t="shared" ref="C67:M67" si="11">C46/C66</f>
        <v>3.0683141297252584E-2</v>
      </c>
      <c r="D67" s="80">
        <f t="shared" si="11"/>
        <v>6.7613653213131281E-3</v>
      </c>
      <c r="E67" s="80">
        <f t="shared" si="11"/>
        <v>3.1972198088618592E-2</v>
      </c>
      <c r="F67" s="80">
        <f t="shared" si="11"/>
        <v>4.4263852934429991E-2</v>
      </c>
      <c r="G67" s="80">
        <f t="shared" si="11"/>
        <v>3.8651917873627248E-2</v>
      </c>
      <c r="H67" s="80">
        <f t="shared" si="11"/>
        <v>1.0941271118262269E-2</v>
      </c>
      <c r="I67" s="80">
        <f t="shared" si="11"/>
        <v>1.1135857461024498E-3</v>
      </c>
      <c r="J67" s="80">
        <f t="shared" si="11"/>
        <v>3.4845003048351544E-2</v>
      </c>
      <c r="K67" s="80">
        <f t="shared" si="11"/>
        <v>1.1675465306931407E-2</v>
      </c>
      <c r="L67" s="80">
        <f t="shared" si="11"/>
        <v>1.2233899218539478E-2</v>
      </c>
      <c r="M67" s="80">
        <f t="shared" si="11"/>
        <v>3.5390191310730831E-2</v>
      </c>
    </row>
    <row r="68" spans="1:13" x14ac:dyDescent="0.35">
      <c r="A68" s="2"/>
      <c r="B68" s="73" t="s">
        <v>25</v>
      </c>
      <c r="C68" s="70">
        <f t="shared" ref="C68:M68" si="12">C66-C46</f>
        <v>583584</v>
      </c>
      <c r="D68" s="70">
        <f t="shared" si="12"/>
        <v>33493</v>
      </c>
      <c r="E68" s="70">
        <f t="shared" si="12"/>
        <v>11142</v>
      </c>
      <c r="F68" s="70">
        <f t="shared" si="12"/>
        <v>145831</v>
      </c>
      <c r="G68" s="70">
        <f t="shared" si="12"/>
        <v>120803</v>
      </c>
      <c r="H68" s="70">
        <f t="shared" si="12"/>
        <v>12294</v>
      </c>
      <c r="I68" s="70">
        <f t="shared" si="12"/>
        <v>6279</v>
      </c>
      <c r="J68" s="70">
        <f t="shared" si="12"/>
        <v>20580</v>
      </c>
      <c r="K68" s="70">
        <f t="shared" si="12"/>
        <v>109706</v>
      </c>
      <c r="L68" s="70">
        <f t="shared" si="12"/>
        <v>18328</v>
      </c>
      <c r="M68" s="70">
        <f t="shared" si="12"/>
        <v>105128</v>
      </c>
    </row>
    <row r="69" spans="1:13" x14ac:dyDescent="0.35">
      <c r="A69" s="82"/>
      <c r="B69" s="73" t="s">
        <v>44</v>
      </c>
      <c r="C69" s="70">
        <v>618790</v>
      </c>
      <c r="D69" s="70">
        <v>35224</v>
      </c>
      <c r="E69" s="70">
        <v>12433</v>
      </c>
      <c r="F69" s="70">
        <v>154085</v>
      </c>
      <c r="G69" s="70">
        <v>127617</v>
      </c>
      <c r="H69" s="70">
        <v>13175</v>
      </c>
      <c r="I69" s="70">
        <v>6754</v>
      </c>
      <c r="J69" s="70">
        <v>22867</v>
      </c>
      <c r="K69" s="70">
        <v>117844</v>
      </c>
      <c r="L69" s="70">
        <v>19392</v>
      </c>
      <c r="M69" s="70">
        <v>109399</v>
      </c>
    </row>
    <row r="70" spans="1:13" x14ac:dyDescent="0.35">
      <c r="A70" s="76" t="s">
        <v>50</v>
      </c>
      <c r="B70" s="73" t="s">
        <v>23</v>
      </c>
      <c r="C70" s="80">
        <f>C47/C69</f>
        <v>1.7991564181709465E-2</v>
      </c>
      <c r="D70" s="80">
        <f t="shared" ref="D70:M70" si="13">D47/D69</f>
        <v>4.3720190779014305E-3</v>
      </c>
      <c r="E70" s="80">
        <f t="shared" si="13"/>
        <v>1.4799324378669669E-2</v>
      </c>
      <c r="F70" s="80">
        <f t="shared" si="13"/>
        <v>2.5122497322906188E-2</v>
      </c>
      <c r="G70" s="80">
        <f t="shared" si="13"/>
        <v>1.7576028272095409E-2</v>
      </c>
      <c r="H70" s="80">
        <f t="shared" si="13"/>
        <v>1.1005692599620493E-2</v>
      </c>
      <c r="I70" s="80">
        <f t="shared" si="13"/>
        <v>8.8836245188036718E-4</v>
      </c>
      <c r="J70" s="80">
        <f t="shared" si="13"/>
        <v>1.8148423492368917E-2</v>
      </c>
      <c r="K70" s="80">
        <f t="shared" si="13"/>
        <v>1.5639319778690472E-2</v>
      </c>
      <c r="L70" s="80">
        <f t="shared" si="13"/>
        <v>3.5066006600660065E-3</v>
      </c>
      <c r="M70" s="80">
        <f t="shared" si="13"/>
        <v>2.0146436439089938E-2</v>
      </c>
    </row>
    <row r="71" spans="1:13" x14ac:dyDescent="0.35">
      <c r="A71" s="2"/>
      <c r="B71" s="73" t="s">
        <v>25</v>
      </c>
      <c r="C71" s="70">
        <f>C69-C47</f>
        <v>607657</v>
      </c>
      <c r="D71" s="70">
        <f t="shared" ref="D71:M71" si="14">D69-D47</f>
        <v>35070</v>
      </c>
      <c r="E71" s="70">
        <f t="shared" si="14"/>
        <v>12249</v>
      </c>
      <c r="F71" s="70">
        <f t="shared" si="14"/>
        <v>150214</v>
      </c>
      <c r="G71" s="70">
        <f t="shared" si="14"/>
        <v>125374</v>
      </c>
      <c r="H71" s="70">
        <f t="shared" si="14"/>
        <v>13030</v>
      </c>
      <c r="I71" s="70">
        <f t="shared" si="14"/>
        <v>6748</v>
      </c>
      <c r="J71" s="70">
        <f t="shared" si="14"/>
        <v>22452</v>
      </c>
      <c r="K71" s="70">
        <f t="shared" si="14"/>
        <v>116001</v>
      </c>
      <c r="L71" s="70">
        <f t="shared" si="14"/>
        <v>19324</v>
      </c>
      <c r="M71" s="70">
        <f t="shared" si="14"/>
        <v>107195</v>
      </c>
    </row>
    <row r="72" spans="1:13" x14ac:dyDescent="0.35">
      <c r="A72" s="86"/>
      <c r="B72" s="73" t="s">
        <v>44</v>
      </c>
      <c r="C72" s="70">
        <v>613649</v>
      </c>
      <c r="D72" s="70">
        <v>34943</v>
      </c>
      <c r="E72" s="70">
        <v>9282</v>
      </c>
      <c r="F72" s="70">
        <v>152743</v>
      </c>
      <c r="G72" s="70">
        <v>126982</v>
      </c>
      <c r="H72" s="70">
        <v>13337</v>
      </c>
      <c r="I72" s="70">
        <v>6514</v>
      </c>
      <c r="J72" s="70">
        <v>23100</v>
      </c>
      <c r="K72" s="70">
        <v>118889</v>
      </c>
      <c r="L72" s="70">
        <v>19581</v>
      </c>
      <c r="M72" s="70">
        <v>108278</v>
      </c>
    </row>
    <row r="73" spans="1:13" x14ac:dyDescent="0.35">
      <c r="A73" s="90" t="s">
        <v>51</v>
      </c>
      <c r="B73" s="73" t="s">
        <v>23</v>
      </c>
      <c r="C73" s="80">
        <f t="shared" ref="C73:M73" si="15">C48/C72</f>
        <v>2.5231035983110866E-2</v>
      </c>
      <c r="D73" s="80">
        <f t="shared" si="15"/>
        <v>5.3229545259422485E-3</v>
      </c>
      <c r="E73" s="80">
        <f t="shared" si="15"/>
        <v>1.1096746390864038E-2</v>
      </c>
      <c r="F73" s="80">
        <f t="shared" si="15"/>
        <v>3.5170187831848269E-2</v>
      </c>
      <c r="G73" s="80">
        <f t="shared" si="15"/>
        <v>1.5191129451418312E-2</v>
      </c>
      <c r="H73" s="80">
        <f t="shared" si="15"/>
        <v>9.4474019644597736E-3</v>
      </c>
      <c r="I73" s="80">
        <f t="shared" si="15"/>
        <v>1.3816395455941051E-3</v>
      </c>
      <c r="J73" s="80">
        <f t="shared" si="15"/>
        <v>2.3852813852813851E-2</v>
      </c>
      <c r="K73" s="80">
        <f t="shared" si="15"/>
        <v>2.6554180790485243E-2</v>
      </c>
      <c r="L73" s="80">
        <f t="shared" si="15"/>
        <v>8.9883049895306683E-3</v>
      </c>
      <c r="M73" s="80">
        <f t="shared" si="15"/>
        <v>3.5778274441714844E-2</v>
      </c>
    </row>
    <row r="74" spans="1:13" x14ac:dyDescent="0.35">
      <c r="A74" s="2"/>
      <c r="B74" s="73" t="s">
        <v>25</v>
      </c>
      <c r="C74" s="70">
        <f t="shared" ref="C74:M74" si="16">C72-C48</f>
        <v>598166</v>
      </c>
      <c r="D74" s="70">
        <f t="shared" si="16"/>
        <v>34757</v>
      </c>
      <c r="E74" s="70">
        <f t="shared" si="16"/>
        <v>9179</v>
      </c>
      <c r="F74" s="70">
        <f t="shared" si="16"/>
        <v>147371</v>
      </c>
      <c r="G74" s="70">
        <f t="shared" si="16"/>
        <v>125053</v>
      </c>
      <c r="H74" s="70">
        <f t="shared" si="16"/>
        <v>13211</v>
      </c>
      <c r="I74" s="70">
        <f t="shared" si="16"/>
        <v>6505</v>
      </c>
      <c r="J74" s="70">
        <f t="shared" si="16"/>
        <v>22549</v>
      </c>
      <c r="K74" s="70">
        <f t="shared" si="16"/>
        <v>115732</v>
      </c>
      <c r="L74" s="70">
        <f t="shared" si="16"/>
        <v>19405</v>
      </c>
      <c r="M74" s="70">
        <f t="shared" si="16"/>
        <v>104404</v>
      </c>
    </row>
    <row r="75" spans="1:13" x14ac:dyDescent="0.35">
      <c r="B75" s="58" t="s">
        <v>44</v>
      </c>
      <c r="C75" s="102">
        <v>580391</v>
      </c>
      <c r="D75" s="100">
        <v>33627</v>
      </c>
      <c r="E75" s="100">
        <v>7017</v>
      </c>
      <c r="F75" s="100">
        <v>142006</v>
      </c>
      <c r="G75" s="100">
        <v>120179</v>
      </c>
      <c r="H75" s="100">
        <v>13512</v>
      </c>
      <c r="I75" s="100">
        <v>6062</v>
      </c>
      <c r="J75" s="100">
        <v>22469</v>
      </c>
      <c r="K75" s="100">
        <v>112410</v>
      </c>
      <c r="L75" s="100">
        <v>20123</v>
      </c>
      <c r="M75" s="100">
        <v>102986</v>
      </c>
    </row>
    <row r="76" spans="1:13" x14ac:dyDescent="0.35">
      <c r="A76" s="90" t="s">
        <v>52</v>
      </c>
      <c r="B76" s="58" t="s">
        <v>23</v>
      </c>
      <c r="C76" s="103">
        <f>C49/C75</f>
        <v>1.5262125015722159E-2</v>
      </c>
      <c r="D76" s="101">
        <f t="shared" ref="D76:M76" si="17">D49/D75</f>
        <v>6.542361792607131E-3</v>
      </c>
      <c r="E76" s="101">
        <f t="shared" si="17"/>
        <v>4.6031067407724099E-2</v>
      </c>
      <c r="F76" s="101">
        <f t="shared" si="17"/>
        <v>1.5597932481726124E-2</v>
      </c>
      <c r="G76" s="101">
        <f t="shared" si="17"/>
        <v>8.8035347273650137E-3</v>
      </c>
      <c r="H76" s="101">
        <f t="shared" si="17"/>
        <v>4.1740674955595025E-2</v>
      </c>
      <c r="I76" s="101">
        <f t="shared" si="17"/>
        <v>1.649620587264929E-3</v>
      </c>
      <c r="J76" s="101">
        <f t="shared" si="17"/>
        <v>3.5293070452623615E-2</v>
      </c>
      <c r="K76" s="101">
        <f t="shared" si="17"/>
        <v>1.7640779290098746E-2</v>
      </c>
      <c r="L76" s="101">
        <f t="shared" si="17"/>
        <v>3.548178700988918E-2</v>
      </c>
      <c r="M76" s="101">
        <f t="shared" si="17"/>
        <v>9.4964364088322688E-3</v>
      </c>
    </row>
    <row r="77" spans="1:13" x14ac:dyDescent="0.35">
      <c r="A77" s="2"/>
      <c r="B77" s="7" t="s">
        <v>25</v>
      </c>
      <c r="C77" s="102">
        <f>C75-C49</f>
        <v>571533</v>
      </c>
      <c r="D77" s="100">
        <f t="shared" ref="D77:M77" si="18">D75-D49</f>
        <v>33407</v>
      </c>
      <c r="E77" s="100">
        <f t="shared" si="18"/>
        <v>6694</v>
      </c>
      <c r="F77" s="100">
        <f t="shared" si="18"/>
        <v>139791</v>
      </c>
      <c r="G77" s="100">
        <f t="shared" si="18"/>
        <v>119121</v>
      </c>
      <c r="H77" s="100">
        <f t="shared" si="18"/>
        <v>12948</v>
      </c>
      <c r="I77" s="100">
        <f t="shared" si="18"/>
        <v>6052</v>
      </c>
      <c r="J77" s="100">
        <f t="shared" si="18"/>
        <v>21676</v>
      </c>
      <c r="K77" s="100">
        <f t="shared" si="18"/>
        <v>110427</v>
      </c>
      <c r="L77" s="100">
        <f t="shared" si="18"/>
        <v>19409</v>
      </c>
      <c r="M77" s="100">
        <f t="shared" si="18"/>
        <v>102008</v>
      </c>
    </row>
    <row r="78" spans="1:13" x14ac:dyDescent="0.35">
      <c r="A78" s="104"/>
      <c r="B78" s="58" t="s">
        <v>44</v>
      </c>
      <c r="C78" s="71">
        <v>595322</v>
      </c>
      <c r="D78" s="71">
        <v>30807</v>
      </c>
      <c r="E78" s="71">
        <v>8531</v>
      </c>
      <c r="F78" s="71">
        <v>146279</v>
      </c>
      <c r="G78" s="71">
        <v>120340</v>
      </c>
      <c r="H78" s="71">
        <v>14522</v>
      </c>
      <c r="I78" s="71">
        <v>6258</v>
      </c>
      <c r="J78" s="71">
        <v>23353</v>
      </c>
      <c r="K78" s="71">
        <v>116520</v>
      </c>
      <c r="L78" s="71">
        <v>21317</v>
      </c>
      <c r="M78" s="71">
        <v>107395</v>
      </c>
    </row>
    <row r="79" spans="1:13" x14ac:dyDescent="0.35">
      <c r="A79" s="90" t="s">
        <v>54</v>
      </c>
      <c r="B79" s="58" t="s">
        <v>23</v>
      </c>
      <c r="C79" s="74">
        <f>C50/C78</f>
        <v>8.1938849899718131E-3</v>
      </c>
      <c r="D79" s="74">
        <f t="shared" ref="D79:M79" si="19">D50/D78</f>
        <v>4.1548998604213332E-3</v>
      </c>
      <c r="E79" s="74">
        <f t="shared" si="19"/>
        <v>1.4066346266557261E-2</v>
      </c>
      <c r="F79" s="74">
        <f t="shared" si="19"/>
        <v>6.3508774328509222E-3</v>
      </c>
      <c r="G79" s="74">
        <f t="shared" si="19"/>
        <v>6.0245969752368289E-3</v>
      </c>
      <c r="H79" s="74">
        <f t="shared" si="19"/>
        <v>1.707753752926594E-2</v>
      </c>
      <c r="I79" s="74">
        <f t="shared" si="19"/>
        <v>4.7938638542665392E-3</v>
      </c>
      <c r="J79" s="74">
        <f t="shared" si="19"/>
        <v>1.4302230976748169E-2</v>
      </c>
      <c r="K79" s="74">
        <f t="shared" si="19"/>
        <v>1.1749055956059046E-2</v>
      </c>
      <c r="L79" s="74">
        <f t="shared" si="19"/>
        <v>2.2892527091054087E-2</v>
      </c>
      <c r="M79" s="74">
        <f t="shared" si="19"/>
        <v>4.7208901717957072E-3</v>
      </c>
    </row>
    <row r="80" spans="1:13" x14ac:dyDescent="0.35">
      <c r="A80" s="104"/>
      <c r="B80" s="7" t="s">
        <v>25</v>
      </c>
      <c r="C80" s="71">
        <f>C78-C50</f>
        <v>590444</v>
      </c>
      <c r="D80" s="71">
        <f t="shared" ref="D80:M80" si="20">D78-D50</f>
        <v>30679</v>
      </c>
      <c r="E80" s="71">
        <f t="shared" si="20"/>
        <v>8411</v>
      </c>
      <c r="F80" s="71">
        <f t="shared" si="20"/>
        <v>145350</v>
      </c>
      <c r="G80" s="71">
        <f t="shared" si="20"/>
        <v>119615</v>
      </c>
      <c r="H80" s="71">
        <f t="shared" si="20"/>
        <v>14274</v>
      </c>
      <c r="I80" s="71">
        <f t="shared" si="20"/>
        <v>6228</v>
      </c>
      <c r="J80" s="71">
        <f t="shared" si="20"/>
        <v>23019</v>
      </c>
      <c r="K80" s="71">
        <f t="shared" si="20"/>
        <v>115151</v>
      </c>
      <c r="L80" s="71">
        <f t="shared" si="20"/>
        <v>20829</v>
      </c>
      <c r="M80" s="71">
        <f t="shared" si="20"/>
        <v>106888</v>
      </c>
    </row>
    <row r="81" spans="1:13" x14ac:dyDescent="0.35">
      <c r="A81" s="109" t="s">
        <v>24</v>
      </c>
      <c r="B81" s="113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</row>
    <row r="83" spans="1:13" x14ac:dyDescent="0.35">
      <c r="B83" s="61"/>
      <c r="C83" s="38"/>
    </row>
    <row r="84" spans="1:13" x14ac:dyDescent="0.35">
      <c r="B84" s="61"/>
      <c r="C84" s="38"/>
    </row>
    <row r="85" spans="1:13" x14ac:dyDescent="0.35">
      <c r="B85" s="61"/>
      <c r="C85" s="38"/>
    </row>
    <row r="86" spans="1:13" x14ac:dyDescent="0.35">
      <c r="B86" s="61"/>
      <c r="C86" s="38"/>
    </row>
    <row r="87" spans="1:13" x14ac:dyDescent="0.35">
      <c r="B87" s="62"/>
      <c r="C87" s="46"/>
    </row>
  </sheetData>
  <mergeCells count="7">
    <mergeCell ref="A81:M81"/>
    <mergeCell ref="A57:A59"/>
    <mergeCell ref="A1:M1"/>
    <mergeCell ref="A2:M2"/>
    <mergeCell ref="A3:M3"/>
    <mergeCell ref="A51:A53"/>
    <mergeCell ref="A54:A56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2022-12-12T20:06:41Z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