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P:\NTS\2023\033123 March\toWeb\"/>
    </mc:Choice>
  </mc:AlternateContent>
  <xr:revisionPtr revIDLastSave="0" documentId="8_{4F1C3C26-52FA-4005-A51A-31548CB07200}" xr6:coauthVersionLast="47" xr6:coauthVersionMax="47" xr10:uidLastSave="{00000000-0000-0000-0000-000000000000}"/>
  <bookViews>
    <workbookView xWindow="-120" yWindow="-120" windowWidth="29040" windowHeight="15840" tabRatio="607" xr2:uid="{00000000-000D-0000-FFFF-FFFF00000000}"/>
  </bookViews>
  <sheets>
    <sheet name="4-20M Graph" sheetId="27" r:id="rId1"/>
    <sheet name="4-20M" sheetId="19" r:id="rId2"/>
    <sheet name="previous(old_version)" sheetId="1" state="hidden" r:id="rId3"/>
    <sheet name="4-20M(old_version)" sheetId="8" state="hidden" r:id="rId4"/>
    <sheet name="Previous 4-20_2011" sheetId="18" state="hidden" r:id="rId5"/>
    <sheet name="Transit_m" sheetId="17" state="hidden" r:id="rId6"/>
    <sheet name="previous table 4-20M" sheetId="9" state="hidden" r:id="rId7"/>
  </sheets>
  <externalReferences>
    <externalReference r:id="rId8"/>
  </externalReferences>
  <definedNames>
    <definedName name="Eno_TM">'[1]1997  Table 1a Modified'!#REF!</definedName>
    <definedName name="Eno_Tons">'[1]1997  Table 1a Modified'!#REF!</definedName>
    <definedName name="_xlnm.Print_Area" localSheetId="2">'previous(old_version)'!$A$1:$AB$51</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3" i="17" l="1"/>
  <c r="AF21" i="17" s="1"/>
  <c r="AE13" i="17"/>
  <c r="AE21" i="17" s="1"/>
  <c r="AD13" i="17"/>
  <c r="AD21" i="17"/>
  <c r="AC13" i="17"/>
  <c r="AC21" i="17"/>
  <c r="AB13" i="17"/>
  <c r="AB21" i="17" s="1"/>
  <c r="AA13" i="17"/>
  <c r="AA21" i="17" s="1"/>
  <c r="Z13" i="17"/>
  <c r="Z21" i="17"/>
  <c r="Y13" i="17"/>
  <c r="Y21" i="17"/>
  <c r="X13" i="17"/>
  <c r="X21" i="17" s="1"/>
  <c r="W13" i="17"/>
  <c r="W21" i="17" s="1"/>
  <c r="V13" i="17"/>
  <c r="V21" i="17"/>
  <c r="U13" i="17"/>
  <c r="U21" i="17"/>
  <c r="T13" i="17"/>
  <c r="T21" i="17" s="1"/>
  <c r="S13" i="17"/>
  <c r="S21" i="17" s="1"/>
  <c r="R13" i="17"/>
  <c r="R21" i="17"/>
  <c r="Q13" i="17"/>
  <c r="Q21" i="17"/>
  <c r="P13" i="17"/>
  <c r="P21" i="17" s="1"/>
  <c r="O13" i="17"/>
  <c r="O21" i="17" s="1"/>
  <c r="N13" i="17"/>
  <c r="N21" i="17"/>
  <c r="O64" i="9"/>
  <c r="P64" i="9"/>
  <c r="Q64" i="9"/>
  <c r="R64" i="9"/>
  <c r="S64" i="9"/>
  <c r="T64" i="9"/>
  <c r="U64" i="9"/>
  <c r="V64" i="9"/>
  <c r="W64" i="9"/>
  <c r="X64" i="9"/>
  <c r="Y64" i="9"/>
  <c r="Z64" i="9"/>
  <c r="AA64" i="9"/>
  <c r="AB64" i="9"/>
  <c r="AC64" i="9"/>
  <c r="AD64" i="9"/>
  <c r="N64" i="9"/>
  <c r="G56" i="9"/>
  <c r="H56" i="9"/>
  <c r="I56" i="9"/>
  <c r="J56" i="9"/>
  <c r="K56" i="9"/>
  <c r="L56" i="9"/>
  <c r="M56" i="9"/>
  <c r="N56" i="9"/>
  <c r="O56" i="9"/>
  <c r="P56" i="9"/>
  <c r="Q56" i="9"/>
  <c r="R56" i="9"/>
  <c r="S56" i="9"/>
  <c r="T56" i="9"/>
  <c r="U56" i="9"/>
  <c r="V56" i="9"/>
  <c r="W56" i="9"/>
  <c r="X56" i="9"/>
  <c r="Y56" i="9"/>
  <c r="Z56" i="9"/>
  <c r="AA56" i="9"/>
  <c r="AB56" i="9"/>
  <c r="AC56" i="9"/>
  <c r="G57" i="9"/>
  <c r="H57" i="9"/>
  <c r="I57" i="9"/>
  <c r="J57" i="9"/>
  <c r="K57" i="9"/>
  <c r="L57" i="9"/>
  <c r="M57" i="9"/>
  <c r="N57" i="9"/>
  <c r="O57" i="9"/>
  <c r="P57" i="9"/>
  <c r="Q57" i="9"/>
  <c r="R57" i="9"/>
  <c r="S57" i="9"/>
  <c r="T57" i="9"/>
  <c r="U57" i="9"/>
  <c r="V57" i="9"/>
  <c r="W57" i="9"/>
  <c r="X57" i="9"/>
  <c r="Y57" i="9"/>
  <c r="Z57" i="9"/>
  <c r="AA57" i="9"/>
  <c r="AB57" i="9"/>
  <c r="AC57" i="9"/>
  <c r="G58" i="9"/>
  <c r="H58" i="9"/>
  <c r="I58" i="9"/>
  <c r="J58" i="9"/>
  <c r="K58" i="9"/>
  <c r="L58" i="9"/>
  <c r="M58" i="9"/>
  <c r="N58" i="9"/>
  <c r="O58" i="9"/>
  <c r="P58" i="9"/>
  <c r="Q58" i="9"/>
  <c r="R58" i="9"/>
  <c r="S58" i="9"/>
  <c r="T58" i="9"/>
  <c r="U58" i="9"/>
  <c r="V58" i="9"/>
  <c r="W58" i="9"/>
  <c r="X58" i="9"/>
  <c r="Y58" i="9"/>
  <c r="Z58" i="9"/>
  <c r="AA58" i="9"/>
  <c r="AB58" i="9"/>
  <c r="AC58" i="9"/>
  <c r="F57" i="9"/>
  <c r="F58" i="9"/>
  <c r="E54" i="9"/>
  <c r="F54" i="9"/>
  <c r="G54" i="9"/>
  <c r="H54" i="9"/>
  <c r="I54" i="9"/>
  <c r="J54" i="9"/>
  <c r="K54" i="9"/>
  <c r="L54" i="9"/>
  <c r="M54" i="9"/>
  <c r="N54" i="9"/>
  <c r="O54" i="9"/>
  <c r="P54" i="9"/>
  <c r="Q54" i="9"/>
  <c r="R54" i="9"/>
  <c r="S54" i="9"/>
  <c r="T54" i="9"/>
  <c r="U54" i="9"/>
  <c r="V54" i="9"/>
  <c r="W54" i="9"/>
  <c r="X54" i="9"/>
  <c r="Y54" i="9"/>
  <c r="Z54" i="9"/>
  <c r="AA54" i="9"/>
  <c r="AB54" i="9"/>
  <c r="AC54" i="9"/>
  <c r="E55" i="9"/>
  <c r="F55" i="9"/>
  <c r="G55" i="9"/>
  <c r="H55" i="9"/>
  <c r="I55" i="9"/>
  <c r="J55" i="9"/>
  <c r="K55" i="9"/>
  <c r="L55" i="9"/>
  <c r="M55" i="9"/>
  <c r="N55" i="9"/>
  <c r="O55" i="9"/>
  <c r="P55" i="9"/>
  <c r="Q55" i="9"/>
  <c r="R55" i="9"/>
  <c r="S55" i="9"/>
  <c r="T55" i="9"/>
  <c r="U55" i="9"/>
  <c r="V55" i="9"/>
  <c r="W55" i="9"/>
  <c r="X55" i="9"/>
  <c r="Y55" i="9"/>
  <c r="Z55" i="9"/>
  <c r="AA55" i="9"/>
  <c r="AB55" i="9"/>
  <c r="AC55" i="9"/>
  <c r="E56" i="9"/>
  <c r="F56" i="9"/>
  <c r="D55" i="9"/>
  <c r="D56" i="9"/>
  <c r="C51" i="9"/>
  <c r="D51" i="9"/>
  <c r="E51" i="9"/>
  <c r="F51" i="9"/>
  <c r="G51" i="9"/>
  <c r="H51" i="9"/>
  <c r="I51" i="9"/>
  <c r="J51" i="9"/>
  <c r="K51" i="9"/>
  <c r="L51" i="9"/>
  <c r="M51" i="9"/>
  <c r="N51" i="9"/>
  <c r="O51" i="9"/>
  <c r="P51" i="9"/>
  <c r="Q51" i="9"/>
  <c r="R51" i="9"/>
  <c r="S51" i="9"/>
  <c r="T51" i="9"/>
  <c r="U51" i="9"/>
  <c r="V51" i="9"/>
  <c r="W51" i="9"/>
  <c r="X51" i="9"/>
  <c r="Y51" i="9"/>
  <c r="Z51" i="9"/>
  <c r="AA51" i="9"/>
  <c r="AB51" i="9"/>
  <c r="AC51" i="9"/>
  <c r="C52" i="9"/>
  <c r="D52" i="9"/>
  <c r="E52" i="9"/>
  <c r="F52" i="9"/>
  <c r="G52" i="9"/>
  <c r="H52" i="9"/>
  <c r="I52" i="9"/>
  <c r="J52" i="9"/>
  <c r="K52" i="9"/>
  <c r="L52" i="9"/>
  <c r="M52" i="9"/>
  <c r="N52" i="9"/>
  <c r="O52" i="9"/>
  <c r="P52" i="9"/>
  <c r="Q52" i="9"/>
  <c r="R52" i="9"/>
  <c r="S52" i="9"/>
  <c r="T52" i="9"/>
  <c r="U52" i="9"/>
  <c r="V52" i="9"/>
  <c r="W52" i="9"/>
  <c r="X52" i="9"/>
  <c r="Y52" i="9"/>
  <c r="Z52" i="9"/>
  <c r="AA52" i="9"/>
  <c r="AB52" i="9"/>
  <c r="AC52" i="9"/>
  <c r="C53" i="9"/>
  <c r="D53" i="9"/>
  <c r="E53" i="9"/>
  <c r="F53" i="9"/>
  <c r="G53" i="9"/>
  <c r="H53" i="9"/>
  <c r="I53" i="9"/>
  <c r="J53" i="9"/>
  <c r="K53" i="9"/>
  <c r="L53" i="9"/>
  <c r="M53" i="9"/>
  <c r="N53" i="9"/>
  <c r="O53" i="9"/>
  <c r="P53" i="9"/>
  <c r="Q53" i="9"/>
  <c r="R53" i="9"/>
  <c r="S53" i="9"/>
  <c r="T53" i="9"/>
  <c r="U53" i="9"/>
  <c r="V53" i="9"/>
  <c r="W53" i="9"/>
  <c r="X53" i="9"/>
  <c r="Y53" i="9"/>
  <c r="Z53" i="9"/>
  <c r="AA53" i="9"/>
  <c r="AB53" i="9"/>
  <c r="AC53" i="9"/>
  <c r="C54" i="9"/>
  <c r="D54" i="9"/>
  <c r="B52" i="9"/>
  <c r="B53" i="9"/>
  <c r="B54" i="9"/>
  <c r="B51" i="9"/>
  <c r="F61" i="9"/>
  <c r="G61" i="9"/>
  <c r="H61" i="9"/>
  <c r="I61" i="9"/>
  <c r="J61" i="9"/>
  <c r="K61" i="9"/>
  <c r="L61" i="9"/>
  <c r="M61" i="9"/>
  <c r="N61" i="9"/>
  <c r="O61" i="9"/>
  <c r="P61" i="9"/>
  <c r="Q61" i="9"/>
  <c r="R61" i="9"/>
  <c r="S61" i="9"/>
  <c r="T61" i="9"/>
  <c r="U61" i="9"/>
  <c r="V61" i="9"/>
  <c r="W61" i="9"/>
  <c r="X61" i="9"/>
  <c r="Y61" i="9"/>
  <c r="Z61" i="9"/>
  <c r="AA61" i="9"/>
  <c r="AB61" i="9"/>
  <c r="AC61" i="9"/>
  <c r="AD61" i="9"/>
  <c r="E61" i="9"/>
  <c r="AD51" i="9"/>
  <c r="AD52" i="9"/>
  <c r="AD53" i="9"/>
  <c r="AD54" i="9"/>
  <c r="C55" i="9"/>
  <c r="AD55" i="9"/>
  <c r="C56" i="9"/>
  <c r="AD56" i="9"/>
  <c r="C57" i="9"/>
  <c r="D57" i="9"/>
  <c r="E57" i="9"/>
  <c r="AD57" i="9"/>
  <c r="C58" i="9"/>
  <c r="D58" i="9"/>
  <c r="E58" i="9"/>
  <c r="AD58" i="9"/>
  <c r="B55" i="9"/>
  <c r="B56" i="9"/>
  <c r="B57" i="9"/>
  <c r="B58" i="9"/>
</calcChain>
</file>

<file path=xl/sharedStrings.xml><?xml version="1.0" encoding="utf-8"?>
<sst xmlns="http://schemas.openxmlformats.org/spreadsheetml/2006/main" count="570" uniqueCount="139">
  <si>
    <t>N</t>
  </si>
  <si>
    <t>Transit motor bus</t>
  </si>
  <si>
    <t>Amtrak</t>
  </si>
  <si>
    <t>Certificated air carriers:</t>
  </si>
  <si>
    <t>Passenger car:</t>
  </si>
  <si>
    <t>Other 2-axle 4-tire vehicle:</t>
  </si>
  <si>
    <t>Motorcycle:</t>
  </si>
  <si>
    <t>Transit motor bus:</t>
  </si>
  <si>
    <t>Amtrak:</t>
  </si>
  <si>
    <t>Air:</t>
  </si>
  <si>
    <t>Fuel consumed:</t>
  </si>
  <si>
    <t>Highway:</t>
  </si>
  <si>
    <t>SOURCES</t>
  </si>
  <si>
    <r>
      <t>Highway</t>
    </r>
    <r>
      <rPr>
        <b/>
        <vertAlign val="superscript"/>
        <sz val="11"/>
        <rFont val="Arial Narrow"/>
        <family val="2"/>
      </rPr>
      <t>a</t>
    </r>
  </si>
  <si>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t>
    </r>
  </si>
  <si>
    <t>Air, certificated carrier</t>
  </si>
  <si>
    <t>Domestic operations</t>
  </si>
  <si>
    <t>International operations</t>
  </si>
  <si>
    <t>Table 4-20:  Energy Intensity of Passenger Modes (Btu per passenger-mile)</t>
  </si>
  <si>
    <t>NOTES</t>
  </si>
  <si>
    <t>Passenger-miles:</t>
  </si>
  <si>
    <t>U</t>
  </si>
  <si>
    <r>
      <t>KEY:</t>
    </r>
    <r>
      <rPr>
        <sz val="9"/>
        <rFont val="Arial"/>
        <family val="2"/>
      </rPr>
      <t xml:space="preserve"> Btu = British thermal unit; N = data do not exist; R = revised; U = data are unavailable.</t>
    </r>
  </si>
  <si>
    <r>
      <t>Motorcycle</t>
    </r>
    <r>
      <rPr>
        <vertAlign val="superscript"/>
        <sz val="11"/>
        <rFont val="Arial Narrow"/>
        <family val="2"/>
      </rPr>
      <t>b</t>
    </r>
  </si>
  <si>
    <r>
      <rPr>
        <i/>
        <sz val="9"/>
        <rFont val="Arial"/>
        <family val="2"/>
      </rPr>
      <t>Transit motor bus</t>
    </r>
    <r>
      <rPr>
        <sz val="9"/>
        <rFont val="Arial"/>
        <family val="2"/>
      </rPr>
      <t xml:space="preserve"> data for 1996 and later years are obtained from the National Transit Database and cannot be compared with data for earlier years.</t>
    </r>
  </si>
  <si>
    <r>
      <rPr>
        <i/>
        <sz val="9"/>
        <rFont val="Arial"/>
        <family val="2"/>
      </rPr>
      <t>Amtrak</t>
    </r>
    <r>
      <rPr>
        <sz val="9"/>
        <rFont val="Arial"/>
        <family val="2"/>
      </rPr>
      <t xml:space="preserve"> passenger-miles data for 2000 and earlier years are for fiscal years; and are not be comparable with 2001 and later years which is reported in calendar year. </t>
    </r>
  </si>
  <si>
    <t xml:space="preserve">1960-94: U.S. Department of Transportation, Federal Highway Administration, Highway Statistics Summary to 1995, table VM-201A, available at http://www.fhwa.dot.gov/policyinformation/statistics.cfm as of Oct. 6, 2011. </t>
  </si>
  <si>
    <t xml:space="preserve">1970-94: U.S. Department of Transportation, Federal Highway Administration, Highway Statistics Summary to 1995, table VM-201A, available at http://www.fhwa.dot.gov/policyinformation/statistics.cfm as of Oct. 6, 2011. </t>
  </si>
  <si>
    <r>
      <t xml:space="preserve">1970-94: Ibid., </t>
    </r>
    <r>
      <rPr>
        <i/>
        <sz val="9"/>
        <rFont val="Arial"/>
        <family val="2"/>
      </rPr>
      <t xml:space="preserve">Highway Statistics, Summary to 1985 </t>
    </r>
    <r>
      <rPr>
        <sz val="9"/>
        <rFont val="Arial"/>
        <family val="2"/>
      </rPr>
      <t>(Washington, DC: 1986), table VM-201A.</t>
    </r>
  </si>
  <si>
    <t>For 1970-94, the unrevised motorcycle vehicle-miles are subtracted from the combined passenger car and motorcycle vehicle-miles from VM-201A.</t>
  </si>
  <si>
    <r>
      <t>1960-95: American Public Transportation Association,</t>
    </r>
    <r>
      <rPr>
        <i/>
        <sz val="9"/>
        <rFont val="Arial"/>
        <family val="2"/>
      </rPr>
      <t xml:space="preserve"> 2010 Public Transportation Fact Book Appendix A: Historical Tables </t>
    </r>
    <r>
      <rPr>
        <sz val="9"/>
        <rFont val="Arial"/>
        <family val="2"/>
      </rPr>
      <t xml:space="preserve">(Washington, DC: Annual Issues), tables 2, 6, 30, 32  and similar tables in earlier editions, available at http://www.apta.com/resources/statistics/Pages/transitstats.aspx as of Aug 23, 2010. </t>
    </r>
  </si>
  <si>
    <t>1975-2001: Amtrak., State and Local Affairs Department, personal communication.</t>
  </si>
  <si>
    <t>1960-70: Air Transport Association, available at http://www.air-transport.org/ as of July 31, 2002.</t>
  </si>
  <si>
    <r>
      <t xml:space="preserve">b </t>
    </r>
    <r>
      <rPr>
        <i/>
        <sz val="9"/>
        <rFont val="Arial"/>
        <family val="2"/>
      </rPr>
      <t>Motorcycle</t>
    </r>
    <r>
      <rPr>
        <sz val="9"/>
        <rFont val="Arial"/>
        <family val="2"/>
      </rPr>
      <t xml:space="preserve"> was</t>
    </r>
    <r>
      <rPr>
        <vertAlign val="superscript"/>
        <sz val="9"/>
        <rFont val="Arial"/>
        <family val="2"/>
      </rPr>
      <t xml:space="preserve"> </t>
    </r>
    <r>
      <rPr>
        <sz val="9"/>
        <rFont val="Arial"/>
        <family val="2"/>
      </rPr>
      <t xml:space="preserve">included in </t>
    </r>
    <r>
      <rPr>
        <i/>
        <sz val="9"/>
        <rFont val="Arial"/>
        <family val="2"/>
      </rPr>
      <t>Light duty vehicle, short wheel base</t>
    </r>
    <r>
      <rPr>
        <sz val="9"/>
        <rFont val="Arial"/>
        <family val="2"/>
      </rPr>
      <t xml:space="preserve"> (previously </t>
    </r>
    <r>
      <rPr>
        <i/>
        <sz val="9"/>
        <rFont val="Arial"/>
        <family val="2"/>
      </rPr>
      <t>Passenger car</t>
    </r>
    <r>
      <rPr>
        <sz val="9"/>
        <rFont val="Arial"/>
        <family val="2"/>
      </rPr>
      <t>) in 1960 and 1965.</t>
    </r>
  </si>
  <si>
    <r>
      <t>Light duty vehicle, short wheel base</t>
    </r>
    <r>
      <rPr>
        <vertAlign val="superscript"/>
        <sz val="11"/>
        <rFont val="Arial Narrow"/>
        <family val="2"/>
      </rPr>
      <t>bc</t>
    </r>
  </si>
  <si>
    <r>
      <t>Light duty vehicle, long wheel base</t>
    </r>
    <r>
      <rPr>
        <vertAlign val="superscript"/>
        <sz val="11"/>
        <rFont val="Arial Narrow"/>
        <family val="2"/>
      </rPr>
      <t>c</t>
    </r>
  </si>
  <si>
    <r>
      <t xml:space="preserve">To calculate total Btu, multiply fuel consumed (see tables 4-21, 4-22, 4-24, 4-26) by 135,000 Btu/gallon for </t>
    </r>
    <r>
      <rPr>
        <i/>
        <sz val="9"/>
        <rFont val="Arial"/>
        <family val="2"/>
      </rPr>
      <t>air carrier</t>
    </r>
    <r>
      <rPr>
        <sz val="9"/>
        <rFont val="Arial"/>
        <family val="2"/>
      </rPr>
      <t xml:space="preserve">; 125,000 Btu/gallon for </t>
    </r>
    <r>
      <rPr>
        <i/>
        <sz val="9"/>
        <rFont val="Arial"/>
        <family val="2"/>
      </rPr>
      <t>Light duty vehicle, short wheel base</t>
    </r>
    <r>
      <rPr>
        <sz val="9"/>
        <rFont val="Arial"/>
        <family val="2"/>
      </rPr>
      <t xml:space="preserve">, </t>
    </r>
    <r>
      <rPr>
        <i/>
        <sz val="9"/>
        <rFont val="Arial"/>
        <family val="2"/>
      </rPr>
      <t>Light duty vehicle, long wheel base</t>
    </r>
    <r>
      <rPr>
        <sz val="9"/>
        <rFont val="Arial"/>
        <family val="2"/>
      </rPr>
      <t xml:space="preserve">, and </t>
    </r>
    <r>
      <rPr>
        <i/>
        <sz val="9"/>
        <rFont val="Arial"/>
        <family val="2"/>
      </rPr>
      <t>Motorcycle</t>
    </r>
    <r>
      <rPr>
        <sz val="9"/>
        <rFont val="Arial"/>
        <family val="2"/>
      </rPr>
      <t xml:space="preserve">; 138,700 Btu/gallon for Transit motor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</si>
  <si>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t>1995-2006: Ibid., Highway Statistics (Washington, DC: Annual Issues), table VM-1, available at http://www.fhwa.dot.gov/policyinformation/statistics.cfm as of Oct. 6, 2011.</t>
  </si>
  <si>
    <t>Light duty vehicle, short wheel base:</t>
  </si>
  <si>
    <t>Light duty vehicle, long wheel base:</t>
  </si>
  <si>
    <t>Energy consumed</t>
  </si>
  <si>
    <r>
      <t>Power</t>
    </r>
    <r>
      <rPr>
        <vertAlign val="superscript"/>
        <sz val="11"/>
        <rFont val="Arial Narrow"/>
        <family val="2"/>
      </rPr>
      <t>b</t>
    </r>
    <r>
      <rPr>
        <sz val="11"/>
        <rFont val="Arial Narrow"/>
        <family val="2"/>
      </rPr>
      <t xml:space="preserve"> (million KWH)</t>
    </r>
  </si>
  <si>
    <t>Data from 1996 and after are not comparable to the data for earlier years or to the data published in previous editions of the report due to different data sources used.</t>
  </si>
  <si>
    <t>Data from 1996 and after are for those vehicles used for directly operated (DO) services only .</t>
  </si>
  <si>
    <r>
      <rPr>
        <i/>
        <sz val="9"/>
        <rFont val="Arial"/>
        <family val="2"/>
      </rPr>
      <t xml:space="preserve">Energy consumed, total </t>
    </r>
    <r>
      <rPr>
        <sz val="9"/>
        <rFont val="Arial"/>
        <family val="2"/>
      </rPr>
      <t xml:space="preserve">does not include the other types of energy identified in table 17 in the </t>
    </r>
    <r>
      <rPr>
        <i/>
        <sz val="9"/>
        <rFont val="Arial"/>
        <family val="2"/>
      </rPr>
      <t>National Transit Database</t>
    </r>
    <r>
      <rPr>
        <sz val="9"/>
        <rFont val="Arial"/>
        <family val="2"/>
      </rPr>
      <t xml:space="preserve"> due to the lack of  information on the unit of measurement for such data before 2008.</t>
    </r>
  </si>
  <si>
    <t>The following conversion rates were used:</t>
  </si>
  <si>
    <t>Electricity 1KWH = 3,412 Btu, negating electrical system losses. This table includes approximate electrical system losses, and thus the conversion factor is multiplied by 3.</t>
  </si>
  <si>
    <t>Table 4-20M:  Energy Intensity of Passenger Modes (Kilojoule per passenger-kilometer)</t>
  </si>
  <si>
    <t>Passenger car</t>
  </si>
  <si>
    <t>Other 2-axle 4-tire vehicle</t>
  </si>
  <si>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  Passenger-miles were then converted to passenger-kilometers.</t>
    </r>
  </si>
  <si>
    <t>Passenger-kilometers:</t>
  </si>
  <si>
    <r>
      <t xml:space="preserve">1960-94: U.S. Department of Transportation, Federal Highway Administration, </t>
    </r>
    <r>
      <rPr>
        <i/>
        <sz val="9"/>
        <rFont val="Arial"/>
        <family val="2"/>
      </rPr>
      <t>Highway Statistics Summary to 1995,</t>
    </r>
    <r>
      <rPr>
        <sz val="9"/>
        <rFont val="Arial"/>
        <family val="2"/>
      </rPr>
      <t xml:space="preserve"> FHWA-PL-97-009 (Washington, DC: July 1997), table VM-201A. </t>
    </r>
  </si>
  <si>
    <r>
      <t xml:space="preserve">1970-94: Ibid., </t>
    </r>
    <r>
      <rPr>
        <i/>
        <sz val="9"/>
        <rFont val="Arial"/>
        <family val="2"/>
      </rPr>
      <t>Highway Statistics Summary to 1995,</t>
    </r>
    <r>
      <rPr>
        <sz val="9"/>
        <rFont val="Arial"/>
        <family val="2"/>
      </rPr>
      <t xml:space="preserve"> FHWA-PL-97-009 (Washington, DC: July 1997), table VM-201A.</t>
    </r>
  </si>
  <si>
    <r>
      <t xml:space="preserve">1970-85: Ibid., </t>
    </r>
    <r>
      <rPr>
        <i/>
        <sz val="9"/>
        <rFont val="Arial"/>
        <family val="2"/>
      </rPr>
      <t>Highway Statistics Summary to 1985,</t>
    </r>
    <r>
      <rPr>
        <sz val="9"/>
        <rFont val="Arial"/>
        <family val="2"/>
      </rPr>
      <t xml:space="preserve"> FHWA-PL-97-009 (Washington, DC:  July 1997), table VM-201A.</t>
    </r>
  </si>
  <si>
    <r>
      <t>KEY:</t>
    </r>
    <r>
      <rPr>
        <sz val="9"/>
        <rFont val="Arial"/>
        <family val="2"/>
      </rPr>
      <t xml:space="preserve"> N = data do not exist; R = revised; U = data are unavailable.</t>
    </r>
  </si>
  <si>
    <r>
      <t>b</t>
    </r>
    <r>
      <rPr>
        <sz val="9"/>
        <rFont val="Arial"/>
        <family val="2"/>
      </rPr>
      <t xml:space="preserve"> 1960 and 1965 data are included in </t>
    </r>
    <r>
      <rPr>
        <i/>
        <sz val="9"/>
        <rFont val="Arial"/>
        <family val="2"/>
      </rPr>
      <t>passenger car</t>
    </r>
    <r>
      <rPr>
        <sz val="9"/>
        <rFont val="Arial"/>
        <family val="2"/>
      </rPr>
      <t>.</t>
    </r>
  </si>
  <si>
    <r>
      <t xml:space="preserve">To calculate total joules, multiply fuel consumed (see tables 4-21, 4-22, 4-24, 4-25) by 37,626,700 joules/liter for </t>
    </r>
    <r>
      <rPr>
        <i/>
        <sz val="9"/>
        <rFont val="Arial"/>
        <family val="2"/>
      </rPr>
      <t>air carrier</t>
    </r>
    <r>
      <rPr>
        <sz val="9"/>
        <rFont val="Arial"/>
        <family val="2"/>
      </rPr>
      <t xml:space="preserve">, 34,839,537 joules/liter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and 38,657,950 joules/liter for</t>
    </r>
    <r>
      <rPr>
        <i/>
        <sz val="9"/>
        <rFont val="Arial"/>
        <family val="2"/>
      </rPr>
      <t xml:space="preserve"> transit motor bus </t>
    </r>
    <r>
      <rPr>
        <sz val="9"/>
        <rFont val="Arial"/>
        <family val="2"/>
      </rPr>
      <t xml:space="preserve">and </t>
    </r>
    <r>
      <rPr>
        <i/>
        <sz val="9"/>
        <rFont val="Arial"/>
        <family val="2"/>
      </rPr>
      <t>Amtrak</t>
    </r>
    <r>
      <rPr>
        <sz val="9"/>
        <rFont val="Arial"/>
        <family val="2"/>
      </rPr>
      <t xml:space="preserve"> diesel consumption; and 3,599,851 joules/KwH for </t>
    </r>
    <r>
      <rPr>
        <i/>
        <sz val="9"/>
        <rFont val="Arial"/>
        <family val="2"/>
      </rPr>
      <t>Amtrak</t>
    </r>
    <r>
      <rPr>
        <sz val="9"/>
        <rFont val="Arial"/>
        <family val="2"/>
      </rPr>
      <t xml:space="preserve"> electric consumption</t>
    </r>
  </si>
  <si>
    <t>1.609344 kilometers = 1 mile, and 3.785411784 litres = 1 gallon.</t>
  </si>
  <si>
    <t>1960-80: Air Transport Association, available at http://www.airlines.org as of Aug. 30, 2004.</t>
  </si>
  <si>
    <r>
      <t xml:space="preserve">1985-2008: U.S. Department of Transportation, Research and Innovative Technology Administration, Bureau of Transportation Statistics, Office of Airline Information, </t>
    </r>
    <r>
      <rPr>
        <i/>
        <sz val="9"/>
        <rFont val="Arial"/>
        <family val="2"/>
      </rPr>
      <t xml:space="preserve">Air Carrier Traffic Statistics </t>
    </r>
    <r>
      <rPr>
        <sz val="9"/>
        <rFont val="Arial"/>
        <family val="2"/>
      </rPr>
      <t>(Washington DC: Annual December issues).</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</si>
  <si>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02,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</si>
  <si>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03, 2010.</t>
    </r>
  </si>
  <si>
    <r>
      <t>1980-1995: American Public Transportation Association,</t>
    </r>
    <r>
      <rPr>
        <i/>
        <sz val="9"/>
        <rFont val="Arial"/>
        <family val="2"/>
      </rPr>
      <t xml:space="preserve"> 2008 Public Transportation Fact Book</t>
    </r>
    <r>
      <rPr>
        <sz val="9"/>
        <rFont val="Arial"/>
        <family val="2"/>
      </rPr>
      <t xml:space="preserve"> (Washington, DC: Annual issues), tables 2 and 28, and similar tables in earlier editions.</t>
    </r>
  </si>
  <si>
    <r>
      <t xml:space="preserve">1996-2008: U.S. Department of Transportation, Federal Transit Administration, </t>
    </r>
    <r>
      <rPr>
        <i/>
        <sz val="9"/>
        <rFont val="Arial"/>
        <family val="2"/>
      </rPr>
      <t>National Transit Database</t>
    </r>
    <r>
      <rPr>
        <sz val="9"/>
        <rFont val="Arial"/>
        <family val="2"/>
      </rPr>
      <t xml:space="preserve"> (Washington, D.C.: Annual reports), available at http://www.ntdprogram.gov/ntdprogram/data.htm as of Feb. 04, 2010 </t>
    </r>
  </si>
  <si>
    <t>Amtrak, State and Local Affairs Department, personal communications, Apr. 21, 2008 and Jan. 07, 2010.</t>
  </si>
  <si>
    <t xml:space="preserve">Table 4-24M:  Energy Intensity of Transit Motor Buses </t>
  </si>
  <si>
    <t>Vehicle-kilometers (millions)</t>
  </si>
  <si>
    <t>Passenger-kilometers (millions)</t>
  </si>
  <si>
    <t xml:space="preserve">Diesel fuel (million liters) </t>
  </si>
  <si>
    <t xml:space="preserve">Compressed Natural Gas (million liters)  </t>
  </si>
  <si>
    <t xml:space="preserve">Bio-diesel (million liters) </t>
  </si>
  <si>
    <t xml:space="preserve">Liquefied natural gas (million liters)  </t>
  </si>
  <si>
    <t xml:space="preserve">Gasoline (million liters) </t>
  </si>
  <si>
    <r>
      <t>Other major fuels</t>
    </r>
    <r>
      <rPr>
        <vertAlign val="superscript"/>
        <sz val="11"/>
        <rFont val="Arial Narrow"/>
        <family val="2"/>
      </rPr>
      <t>a</t>
    </r>
    <r>
      <rPr>
        <sz val="11"/>
        <rFont val="Arial Narrow"/>
        <family val="2"/>
      </rPr>
      <t xml:space="preserve"> (million liters) </t>
    </r>
  </si>
  <si>
    <t>Energy consumed, total (Billion kilojoules)</t>
  </si>
  <si>
    <t xml:space="preserve">Diesel fuel  </t>
  </si>
  <si>
    <t xml:space="preserve">Compressed Natural Gas </t>
  </si>
  <si>
    <t xml:space="preserve">Bio-diesel </t>
  </si>
  <si>
    <t xml:space="preserve">Liquefied natural gas </t>
  </si>
  <si>
    <t xml:space="preserve">Gasoline </t>
  </si>
  <si>
    <r>
      <t>Other major fuels</t>
    </r>
    <r>
      <rPr>
        <vertAlign val="superscript"/>
        <sz val="11"/>
        <rFont val="Arial Narrow"/>
        <family val="2"/>
      </rPr>
      <t>a</t>
    </r>
    <r>
      <rPr>
        <sz val="11"/>
        <rFont val="Arial Narrow"/>
        <family val="2"/>
      </rPr>
      <t xml:space="preserve">  </t>
    </r>
  </si>
  <si>
    <r>
      <t>Power</t>
    </r>
    <r>
      <rPr>
        <vertAlign val="superscript"/>
        <sz val="11"/>
        <rFont val="Arial Narrow"/>
        <family val="2"/>
      </rPr>
      <t>b</t>
    </r>
    <r>
      <rPr>
        <sz val="11"/>
        <rFont val="Arial Narrow"/>
        <family val="2"/>
      </rPr>
      <t xml:space="preserve"> </t>
    </r>
  </si>
  <si>
    <t>Energy intensity (kilojoules/passenger-kilometer)</t>
  </si>
  <si>
    <r>
      <rPr>
        <vertAlign val="superscript"/>
        <sz val="9"/>
        <rFont val="Arial"/>
        <family val="2"/>
      </rPr>
      <t>a</t>
    </r>
    <r>
      <rPr>
        <sz val="9"/>
        <rFont val="Arial"/>
        <family val="2"/>
      </rPr>
      <t xml:space="preserve"> Before 2002, </t>
    </r>
    <r>
      <rPr>
        <i/>
        <sz val="9"/>
        <rFont val="Arial"/>
        <family val="2"/>
      </rPr>
      <t>Other major fuels</t>
    </r>
    <r>
      <rPr>
        <sz val="9"/>
        <rFont val="Arial"/>
        <family val="2"/>
      </rPr>
      <t xml:space="preserve"> include liquefied petroleum gas, methanol, ethanol, and bunker fuel. From 2002 to 2010, </t>
    </r>
    <r>
      <rPr>
        <i/>
        <sz val="9"/>
        <rFont val="Arial"/>
        <family val="2"/>
      </rPr>
      <t>Other major fuels</t>
    </r>
    <r>
      <rPr>
        <sz val="9"/>
        <rFont val="Arial"/>
        <family val="2"/>
      </rPr>
      <t xml:space="preserve"> include liquefied petroleum gas, methanol, ethanol, bunker fuel, kerosene, and grain additive.</t>
    </r>
  </si>
  <si>
    <r>
      <rPr>
        <vertAlign val="superscript"/>
        <sz val="9"/>
        <rFont val="Arial"/>
        <family val="2"/>
      </rPr>
      <t>b</t>
    </r>
    <r>
      <rPr>
        <sz val="9"/>
        <rFont val="Arial"/>
        <family val="2"/>
      </rPr>
      <t xml:space="preserve"> </t>
    </r>
    <r>
      <rPr>
        <i/>
        <sz val="9"/>
        <rFont val="Arial"/>
        <family val="2"/>
      </rPr>
      <t>Power</t>
    </r>
    <r>
      <rPr>
        <sz val="9"/>
        <rFont val="Arial"/>
        <family val="2"/>
      </rPr>
      <t xml:space="preserve"> includes electric propulsion and electric battery.</t>
    </r>
  </si>
  <si>
    <t>Diesel =38,657.95 kilojoules/liter.</t>
  </si>
  <si>
    <t>Compressed Natural Gas = 6,271.117 kilojoules/liter.</t>
  </si>
  <si>
    <t>Bio-Diesel = 35,174.00 kilojoules/liter.</t>
  </si>
  <si>
    <t>Liquefied natural gas = 23,635.15 kilojoules/liter.</t>
  </si>
  <si>
    <t>Gasoline = 34,839.54 kilojoules/liter.</t>
  </si>
  <si>
    <t>Liquefied petroleum gas = 25,446.80 kilojoules/liter.</t>
  </si>
  <si>
    <t>Methanol = 18,005.07 kilojoules/liter.</t>
  </si>
  <si>
    <t>Ethanol = 23,579.40 kilojoules/liter.</t>
  </si>
  <si>
    <t>Bunker fuel = 41,723.83 kilojoules/liter.</t>
  </si>
  <si>
    <t>Kerosene = 37,626.70 kilojoules/liter.</t>
  </si>
  <si>
    <t>Grain additive = 33,696.80 kilojoules/liter.</t>
  </si>
  <si>
    <r>
      <rPr>
        <vertAlign val="superscript"/>
        <sz val="9"/>
        <rFont val="Arial"/>
        <family val="2"/>
      </rPr>
      <t>c</t>
    </r>
    <r>
      <rPr>
        <sz val="9"/>
        <rFont val="Arial"/>
        <family val="2"/>
      </rPr>
      <t xml:space="preserve"> 1960-99 data are for </t>
    </r>
    <r>
      <rPr>
        <i/>
        <sz val="9"/>
        <rFont val="Arial"/>
        <family val="2"/>
      </rPr>
      <t>Passenger car</t>
    </r>
    <r>
      <rPr>
        <sz val="9"/>
        <rFont val="Arial"/>
        <family val="2"/>
      </rPr>
      <t xml:space="preserve"> and </t>
    </r>
    <r>
      <rPr>
        <i/>
        <sz val="9"/>
        <rFont val="Arial"/>
        <family val="2"/>
      </rPr>
      <t>Other 2-axle, 4-tire vehicles</t>
    </r>
    <r>
      <rPr>
        <sz val="9"/>
        <rFont val="Arial"/>
        <family val="2"/>
      </rPr>
      <t xml:space="preserve">, respectively. Data for 2007-11 were calculated using a new methodology developed by FHWA. Data for these years are based on new categories and are not comparable to previous years. The new category </t>
    </r>
    <r>
      <rPr>
        <i/>
        <sz val="9"/>
        <rFont val="Arial"/>
        <family val="2"/>
      </rPr>
      <t>Light duty vehicle, short wheel base</t>
    </r>
    <r>
      <rPr>
        <sz val="9"/>
        <rFont val="Arial"/>
        <family val="2"/>
      </rPr>
      <t xml:space="preserve"> includes passenger cars, light trucks, vans and sport utility vehicles with a wheelbase (WB) equal to or less than 121 inches. The new category</t>
    </r>
    <r>
      <rPr>
        <i/>
        <sz val="9"/>
        <rFont val="Arial"/>
        <family val="2"/>
      </rPr>
      <t xml:space="preserve"> Light duty vehicle, long wheel base</t>
    </r>
    <r>
      <rPr>
        <sz val="9"/>
        <rFont val="Arial"/>
        <family val="2"/>
      </rPr>
      <t xml:space="preserve"> includes large passenger cars, vans, pickup trucks, and sport/utility vehicles with wheelbases (WB) larger than 121 inches. The data from 1960-2006 are not comparable to the data from 2007-11.</t>
    </r>
  </si>
  <si>
    <t>2007-2012: Ibid., Highway Statistics (Washington, DC: Annual Issues), table VM-1, available at http://www.fhwa.dot.gov/policyinformation/statistics.cfm as of June 4, 2014</t>
  </si>
  <si>
    <r>
      <t xml:space="preserve">2007-2012: Ibid., </t>
    </r>
    <r>
      <rPr>
        <i/>
        <sz val="9"/>
        <rFont val="Arial"/>
        <family val="2"/>
      </rPr>
      <t xml:space="preserve">Highway Statistics </t>
    </r>
    <r>
      <rPr>
        <sz val="9"/>
        <rFont val="Arial"/>
        <family val="2"/>
      </rPr>
      <t>(Washington, DC: Annual Issues), table VM-1, available at http://www.fhwa.dot.gov/policyinformation/statistics.cfm as of June 4, 2014</t>
    </r>
  </si>
  <si>
    <r>
      <t xml:space="preserve">1995-2012: Ibid., </t>
    </r>
    <r>
      <rPr>
        <i/>
        <sz val="9"/>
        <rFont val="Arial"/>
        <family val="2"/>
      </rPr>
      <t>Highway Statistics</t>
    </r>
    <r>
      <rPr>
        <sz val="9"/>
        <rFont val="Arial"/>
        <family val="2"/>
      </rPr>
      <t xml:space="preserve"> (Washington, DC: Annual Issues), table VM-1, available at http://www.fhwa.dot.gov/policyinformation/statistics.cfm as of June 4, 2014</t>
    </r>
  </si>
  <si>
    <r>
      <t xml:space="preserve">1996-2012: U.S. Department of Transportation, Federal Transit Administration, </t>
    </r>
    <r>
      <rPr>
        <i/>
        <sz val="9"/>
        <rFont val="Arial"/>
        <family val="2"/>
      </rPr>
      <t>National Transit Database</t>
    </r>
    <r>
      <rPr>
        <sz val="9"/>
        <rFont val="Arial"/>
        <family val="2"/>
      </rPr>
      <t>, tables 17, 19, and similar tables in earlier editions, available at http://www.ntdprogram.gov/ntdprogram/data.htm as of Mar. 5, 2014.</t>
    </r>
  </si>
  <si>
    <r>
      <t>KEY:</t>
    </r>
    <r>
      <rPr>
        <sz val="9"/>
        <rFont val="Arial"/>
        <family val="2"/>
      </rPr>
      <t xml:space="preserve">  N = data do not exit.</t>
    </r>
  </si>
  <si>
    <t>1 mile = 1.609344 kilometers.</t>
  </si>
  <si>
    <t>1 gallon = 3.785412 liters.</t>
  </si>
  <si>
    <t xml:space="preserve">1 British thermal unit (Btu) = 1.055056 kilojoules. </t>
  </si>
  <si>
    <t>1996-2012: U.S. Department of Transportation, Federal Transit Administration, National Transit Database, tables 17, 19, and similar tables in earlier editions, available at http://www.ntdprogram.gov/ntdprogram/data.htm as of Mar. 5, 2014.</t>
  </si>
  <si>
    <r>
      <t>b</t>
    </r>
    <r>
      <rPr>
        <sz val="9"/>
        <rFont val="Arial"/>
        <family val="2"/>
      </rPr>
      <t xml:space="preserve">  1960 and 1965 data are included in passenger car.</t>
    </r>
  </si>
  <si>
    <r>
      <t xml:space="preserve">To calculate total Btu, multiply fuel consumed (see tables 4-21, 4-22, 4-24, 4-25) by 135,000 Btu/gallon for </t>
    </r>
    <r>
      <rPr>
        <i/>
        <sz val="9"/>
        <rFont val="Arial"/>
        <family val="2"/>
      </rPr>
      <t>air carrier</t>
    </r>
    <r>
      <rPr>
        <sz val="9"/>
        <rFont val="Arial"/>
        <family val="2"/>
      </rPr>
      <t xml:space="preserve">; 125,000 Btu/gallon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xml:space="preserve">; 138,700 Btu/gallon for </t>
    </r>
    <r>
      <rPr>
        <i/>
        <sz val="9"/>
        <rFont val="Arial"/>
        <family val="2"/>
      </rPr>
      <t>transit motor</t>
    </r>
    <r>
      <rPr>
        <sz val="9"/>
        <rFont val="Arial"/>
        <family val="2"/>
      </rPr>
      <t xml:space="preserve">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</si>
  <si>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</si>
  <si>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3, 2010.</t>
    </r>
  </si>
  <si>
    <r>
      <t xml:space="preserve">1996-2008: U.S. Department of Transportation, Federal Transit Administration, </t>
    </r>
    <r>
      <rPr>
        <i/>
        <sz val="9"/>
        <rFont val="Arial"/>
        <family val="2"/>
      </rPr>
      <t xml:space="preserve">National Transit Database </t>
    </r>
    <r>
      <rPr>
        <sz val="9"/>
        <rFont val="Arial"/>
        <family val="2"/>
      </rPr>
      <t xml:space="preserve">(Washington, D.C.: Annual reports), available at http://www.ntdprogram.gov/ntdprogram/data.htm as of Feb. 4, 2010 </t>
    </r>
  </si>
  <si>
    <t>Amtrak, State and Local Affairs Department, personal communications, Apr. 21, 2008 and Jan. 7, 2010.</t>
  </si>
  <si>
    <t>2001-12: Amtrak, personal communications, Jan. 7, 2010, Jul. 26, 2011, Apr. 24, 2012, and June 9, 2014.</t>
  </si>
  <si>
    <t>1 mile = 1.609344 kilometers, and 1 gallon = 3.785412 litres.</t>
  </si>
  <si>
    <r>
      <t xml:space="preserve">1975-2012: U.S. Department of Transportation, Research and Innovative Technology Administration, Bureau of Transportation Statistics, </t>
    </r>
    <r>
      <rPr>
        <i/>
        <sz val="9"/>
        <rFont val="Arial"/>
        <family val="2"/>
      </rPr>
      <t>T1: U.S. Air Carrier Traffic and Capacity Summary by Service Class</t>
    </r>
    <r>
      <rPr>
        <sz val="9"/>
        <rFont val="Arial"/>
        <family val="2"/>
      </rPr>
      <t xml:space="preserve">, available at http://www.transtats.bts.gov/Fields.asp?Table_ID=264 as of June 10, 2014.
</t>
    </r>
  </si>
  <si>
    <r>
      <t xml:space="preserve">U.S. Department of Transportation, Research and Innovative Technology Administration, Bureau of Transportation Statistics, Office of Airline Information, </t>
    </r>
    <r>
      <rPr>
        <i/>
        <sz val="9"/>
        <rFont val="Arial"/>
        <family val="2"/>
      </rPr>
      <t>Airline Fuel Cost and Consumption</t>
    </r>
    <r>
      <rPr>
        <sz val="9"/>
        <rFont val="Arial"/>
        <family val="2"/>
      </rPr>
      <t>, available at http://www.transtats.bts.gov/fuel.asp as of June 10, 2014.</t>
    </r>
  </si>
  <si>
    <r>
      <t>Truck, single-unit 2-axle 6-tire or more</t>
    </r>
    <r>
      <rPr>
        <vertAlign val="superscript"/>
        <sz val="11"/>
        <rFont val="Arial Narrow"/>
        <family val="2"/>
      </rPr>
      <t>c</t>
    </r>
  </si>
  <si>
    <t>Truck, combination</t>
  </si>
  <si>
    <r>
      <t>Light duty vehicle, short wheel base</t>
    </r>
    <r>
      <rPr>
        <vertAlign val="superscript"/>
        <sz val="11"/>
        <rFont val="Arial Narrow"/>
        <family val="2"/>
      </rPr>
      <t>a,b,c</t>
    </r>
  </si>
  <si>
    <r>
      <t>Motorcycle</t>
    </r>
    <r>
      <rPr>
        <vertAlign val="superscript"/>
        <sz val="11"/>
        <rFont val="Arial Narrow"/>
        <family val="2"/>
      </rPr>
      <t>b,c</t>
    </r>
  </si>
  <si>
    <t>Bus</t>
  </si>
  <si>
    <t>Highway</t>
  </si>
  <si>
    <r>
      <t>b</t>
    </r>
    <r>
      <rPr>
        <sz val="9"/>
        <rFont val="Arial"/>
        <family val="2"/>
      </rPr>
      <t xml:space="preserve"> U.S. Department of Transportation, Federal Highway Administration (FHWA), provides data separately for </t>
    </r>
    <r>
      <rPr>
        <i/>
        <sz val="9"/>
        <rFont val="Arial"/>
        <family val="2"/>
      </rPr>
      <t>Light duty vehicle, short wheel base</t>
    </r>
    <r>
      <rPr>
        <sz val="9"/>
        <rFont val="Arial"/>
        <family val="2"/>
      </rPr>
      <t xml:space="preserve"> and </t>
    </r>
    <r>
      <rPr>
        <i/>
        <sz val="9"/>
        <rFont val="Arial"/>
        <family val="2"/>
      </rPr>
      <t>Motorcycle</t>
    </r>
    <r>
      <rPr>
        <sz val="9"/>
        <rFont val="Arial"/>
        <family val="2"/>
      </rPr>
      <t xml:space="preserve"> in its annual </t>
    </r>
    <r>
      <rPr>
        <i/>
        <sz val="9"/>
        <rFont val="Arial"/>
        <family val="2"/>
      </rPr>
      <t>Highway Statistics</t>
    </r>
    <r>
      <rPr>
        <sz val="9"/>
        <rFont val="Arial"/>
        <family val="2"/>
      </rPr>
      <t xml:space="preserve"> series. However, the 1995 summary report provides updated data for </t>
    </r>
    <r>
      <rPr>
        <i/>
        <sz val="9"/>
        <rFont val="Arial"/>
        <family val="2"/>
      </rPr>
      <t>Light duty vehicle, short wheel base</t>
    </r>
    <r>
      <rPr>
        <sz val="9"/>
        <rFont val="Arial"/>
        <family val="2"/>
      </rPr>
      <t xml:space="preserve"> and </t>
    </r>
    <r>
      <rPr>
        <i/>
        <sz val="9"/>
        <rFont val="Arial"/>
        <family val="2"/>
      </rPr>
      <t>Motorcycle</t>
    </r>
    <r>
      <rPr>
        <sz val="9"/>
        <rFont val="Arial"/>
        <family val="2"/>
      </rPr>
      <t xml:space="preserve"> combined. </t>
    </r>
    <r>
      <rPr>
        <i/>
        <sz val="9"/>
        <rFont val="Arial"/>
        <family val="2"/>
      </rPr>
      <t>Light duty vehicle, short wheel base</t>
    </r>
    <r>
      <rPr>
        <sz val="9"/>
        <rFont val="Arial"/>
        <family val="2"/>
      </rPr>
      <t xml:space="preserve"> figures in this table were computed by U.S. Department of Transportation, Bureau of Transportation Statistics, by subtracting the most current motorcycle figures from the aggregate</t>
    </r>
    <r>
      <rPr>
        <i/>
        <sz val="9"/>
        <rFont val="Arial"/>
        <family val="2"/>
      </rPr>
      <t xml:space="preserve"> Light duty vehicle, short wheel base</t>
    </r>
    <r>
      <rPr>
        <sz val="9"/>
        <rFont val="Arial"/>
        <family val="2"/>
      </rPr>
      <t xml:space="preserve"> and </t>
    </r>
    <r>
      <rPr>
        <i/>
        <sz val="9"/>
        <rFont val="Arial"/>
        <family val="2"/>
      </rPr>
      <t>Motorcycle</t>
    </r>
    <r>
      <rPr>
        <sz val="9"/>
        <rFont val="Arial"/>
        <family val="2"/>
      </rPr>
      <t xml:space="preserve"> figures.</t>
    </r>
  </si>
  <si>
    <r>
      <t>Light duty vehicle, long wheel base</t>
    </r>
    <r>
      <rPr>
        <vertAlign val="superscript"/>
        <sz val="11"/>
        <rFont val="Arial Narrow"/>
        <family val="2"/>
      </rPr>
      <t>a,c</t>
    </r>
  </si>
  <si>
    <r>
      <t>a</t>
    </r>
    <r>
      <rPr>
        <sz val="9"/>
        <rFont val="Arial"/>
        <family val="2"/>
      </rPr>
      <t xml:space="preserve"> Data from 2007 were calculated using a new methodology developed by FHWA. Data for these years are based on new categories and are not comparable to previous years. The new category </t>
    </r>
    <r>
      <rPr>
        <i/>
        <sz val="9"/>
        <rFont val="Arial"/>
        <family val="2"/>
      </rPr>
      <t>Light duty vehicle, short wheel base</t>
    </r>
    <r>
      <rPr>
        <sz val="9"/>
        <rFont val="Arial"/>
        <family val="2"/>
      </rPr>
      <t xml:space="preserve"> replaces the old category Passenger car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Other 2-axle, 4-tire vehicle and includes large passenger cars, vans, pickup trucks, and sport/utility vehicles with wheelbases (WB) larger than 121 inches. This edition of 4-20 is not comparable to those before the 2019 edition.</t>
    </r>
  </si>
  <si>
    <r>
      <t>c</t>
    </r>
    <r>
      <rPr>
        <sz val="9"/>
        <rFont val="Arial"/>
        <family val="2"/>
      </rPr>
      <t xml:space="preserve"> 1960-65, </t>
    </r>
    <r>
      <rPr>
        <i/>
        <sz val="9"/>
        <rFont val="Arial"/>
        <family val="2"/>
      </rPr>
      <t>Motorcycle</t>
    </r>
    <r>
      <rPr>
        <sz val="9"/>
        <rFont val="Arial"/>
        <family val="2"/>
      </rPr>
      <t xml:space="preserve"> data are included in </t>
    </r>
    <r>
      <rPr>
        <i/>
        <sz val="9"/>
        <rFont val="Arial"/>
        <family val="2"/>
      </rPr>
      <t xml:space="preserve">Light duty vehicle, short wheel base </t>
    </r>
    <r>
      <rPr>
        <sz val="9"/>
        <rFont val="Arial"/>
        <family val="2"/>
      </rPr>
      <t xml:space="preserve">(previously Passenger car), and </t>
    </r>
    <r>
      <rPr>
        <i/>
        <sz val="9"/>
        <rFont val="Arial"/>
        <family val="2"/>
      </rPr>
      <t>Long duty vehicle, long wheel base</t>
    </r>
    <r>
      <rPr>
        <sz val="9"/>
        <rFont val="Arial"/>
        <family val="2"/>
      </rPr>
      <t xml:space="preserve"> (previously Other 2-axle, 4-tire vehicle) data are included in </t>
    </r>
    <r>
      <rPr>
        <i/>
        <sz val="9"/>
        <rFont val="Arial"/>
        <family val="2"/>
      </rPr>
      <t>Single-unit 2-axle 6-tire or more Truck</t>
    </r>
    <r>
      <rPr>
        <sz val="9"/>
        <rFont val="Arial"/>
        <family val="2"/>
      </rPr>
      <t>.</t>
    </r>
  </si>
  <si>
    <r>
      <t>1960-95: American Public Transportation Association,</t>
    </r>
    <r>
      <rPr>
        <i/>
        <sz val="9"/>
        <rFont val="Arial"/>
        <family val="2"/>
      </rPr>
      <t xml:space="preserve"> Public Transportation Fact Book Appendix A: Historical Tables </t>
    </r>
    <r>
      <rPr>
        <sz val="9"/>
        <rFont val="Arial"/>
        <family val="2"/>
      </rPr>
      <t>(Washington, DC: Annual Issues), tables 3, 8 and 59 and similar tables in earlier editions, available at https://www.apta.com/research-technical-resources/transit-statistics/public-transportation-fact-book/.</t>
    </r>
  </si>
  <si>
    <r>
      <t xml:space="preserve">1996-2001: U.S. Department of Transportation, Federal Transit Administration, </t>
    </r>
    <r>
      <rPr>
        <i/>
        <sz val="9"/>
        <rFont val="Arial"/>
        <family val="2"/>
      </rPr>
      <t>National Transit Database</t>
    </r>
    <r>
      <rPr>
        <sz val="9"/>
        <rFont val="Arial"/>
        <family val="2"/>
      </rPr>
      <t>, tables 17, 19, and similar tables in earlier editions.</t>
    </r>
  </si>
  <si>
    <r>
      <t xml:space="preserve">To calculate total Btu, multiply fuel consumed (see tables 4-21, 4-22, 4-24, 4-26) by 135,000 Btu/gallon for </t>
    </r>
    <r>
      <rPr>
        <i/>
        <sz val="9"/>
        <rFont val="Arial"/>
        <family val="2"/>
      </rPr>
      <t>air carrier</t>
    </r>
    <r>
      <rPr>
        <sz val="9"/>
        <rFont val="Arial"/>
        <family val="2"/>
      </rPr>
      <t xml:space="preserve">; 120,286 Btu/gallon for </t>
    </r>
    <r>
      <rPr>
        <i/>
        <sz val="9"/>
        <rFont val="Arial"/>
        <family val="2"/>
      </rPr>
      <t>Light duty vehicle, short wheel base</t>
    </r>
    <r>
      <rPr>
        <sz val="9"/>
        <rFont val="Arial"/>
        <family val="2"/>
      </rPr>
      <t xml:space="preserve">, </t>
    </r>
    <r>
      <rPr>
        <i/>
        <sz val="9"/>
        <rFont val="Arial"/>
        <family val="2"/>
      </rPr>
      <t>Light duty vehicle, long wheel base</t>
    </r>
    <r>
      <rPr>
        <sz val="9"/>
        <rFont val="Arial"/>
        <family val="2"/>
      </rPr>
      <t xml:space="preserve">, and </t>
    </r>
    <r>
      <rPr>
        <i/>
        <sz val="9"/>
        <rFont val="Arial"/>
        <family val="2"/>
      </rPr>
      <t>Motorcycle</t>
    </r>
    <r>
      <rPr>
        <sz val="9"/>
        <rFont val="Arial"/>
        <family val="2"/>
      </rPr>
      <t xml:space="preserve">; 137,381 Btu/gallon for </t>
    </r>
    <r>
      <rPr>
        <i/>
        <sz val="9"/>
        <rFont val="Arial"/>
        <family val="2"/>
      </rPr>
      <t>Truck, single-unit 2-axle 6-tire or more</t>
    </r>
    <r>
      <rPr>
        <sz val="9"/>
        <rFont val="Arial"/>
        <family val="2"/>
      </rPr>
      <t xml:space="preserve">, </t>
    </r>
    <r>
      <rPr>
        <i/>
        <sz val="9"/>
        <rFont val="Arial"/>
        <family val="2"/>
      </rPr>
      <t>Truck, combination</t>
    </r>
    <r>
      <rPr>
        <sz val="9"/>
        <rFont val="Arial"/>
        <family val="2"/>
      </rPr>
      <t xml:space="preserve">, </t>
    </r>
    <r>
      <rPr>
        <i/>
        <sz val="9"/>
        <rFont val="Arial"/>
        <family val="2"/>
      </rPr>
      <t>Bus,</t>
    </r>
    <r>
      <rPr>
        <sz val="9"/>
        <rFont val="Arial"/>
        <family val="2"/>
      </rPr>
      <t xml:space="preserve"> Transit motor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</si>
  <si>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r>
      <t>U.S. Department of Transportation, Bureau of Transportation Statistics, Office of Airline Information,</t>
    </r>
    <r>
      <rPr>
        <i/>
        <sz val="9"/>
        <rFont val="Arial"/>
        <family val="2"/>
      </rPr>
      <t xml:space="preserve"> Airline Fuel Cost and Consumption</t>
    </r>
    <r>
      <rPr>
        <sz val="9"/>
        <rFont val="Arial"/>
        <family val="2"/>
      </rPr>
      <t>, available at http://www.transtats.bts.gov/fuel.asp as of Jun. 14, 2021.</t>
    </r>
  </si>
  <si>
    <t>2001-20: Amtrak, personal communications, Jan. 7, 2010, Jul. 26, 2011, Apr. 24, 2012, June 9, 2014, Sept. 11, 2015, Jun. 21, 2016, Aug. 8, 2017, May 30, 2019, Aug. 31, 2020, and Aug. 19, 2021.</t>
  </si>
  <si>
    <t>2002-20: U.S. Department of Transportation, Federal Transit Administration, National Transit Database, Annual Database Energy Consumption and Annual Database Service, available at https://www.transit.dot.gov/ntd/ntd-data as of Dec. 28, 2021.</t>
  </si>
  <si>
    <t>Table 4-20M:  Energy Intensity of Passenger Modes (kilojoule per passenger-kilometer)</t>
  </si>
  <si>
    <t>1 kilometer = 0.621371 miles, 1 liter = 0.264172 gallons, 1 kilojoule = 0.947817 British thermal unit (Btu).</t>
  </si>
  <si>
    <r>
      <t xml:space="preserve">1996-2020: U.S. Department of Transportation, Federal Highway Administration, </t>
    </r>
    <r>
      <rPr>
        <i/>
        <sz val="9"/>
        <rFont val="Arial"/>
        <family val="2"/>
      </rPr>
      <t xml:space="preserve">Highway Statistics </t>
    </r>
    <r>
      <rPr>
        <sz val="9"/>
        <rFont val="Arial"/>
        <family val="2"/>
      </rPr>
      <t>(Washington, DC: Annual Issues), table VM-1, available at http://www.fhwa.dot.gov/policyinformation/statistics.cfm as of Dec. 28, 2021.</t>
    </r>
  </si>
  <si>
    <r>
      <t>1960-95: U.S. Department of Transportation, Federal Highway Administration,</t>
    </r>
    <r>
      <rPr>
        <i/>
        <sz val="9"/>
        <rFont val="Arial"/>
        <family val="2"/>
      </rPr>
      <t xml:space="preserve"> Highway Statistics Summary to 1995</t>
    </r>
    <r>
      <rPr>
        <sz val="9"/>
        <rFont val="Arial"/>
        <family val="2"/>
      </rPr>
      <t xml:space="preserve">, table VM-201A, available at http://www.fhwa.dot.gov/policyinformation/statistics.cfm as of Jan. 11, 2022. </t>
    </r>
  </si>
  <si>
    <r>
      <t xml:space="preserve">1975-2020: U.S. Department of Transportation, Bureau of Transportation Statistics, </t>
    </r>
    <r>
      <rPr>
        <i/>
        <sz val="9"/>
        <rFont val="Arial"/>
        <family val="2"/>
      </rPr>
      <t>T1: U.S. Air Carrier Traffic and Capacity Summary by Service Class</t>
    </r>
    <r>
      <rPr>
        <sz val="9"/>
        <rFont val="Arial"/>
        <family val="2"/>
      </rPr>
      <t>, available at http://www.transtats.bts.gov/ as of Jun. 14, 2021, special tabulation.</t>
    </r>
  </si>
  <si>
    <r>
      <t>KEY:</t>
    </r>
    <r>
      <rPr>
        <sz val="9"/>
        <rFont val="Arial"/>
        <family val="2"/>
      </rPr>
      <t xml:space="preserve"> N = data do not exist; R = revised; U = data are not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</si>
</sst>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quot;(R)&quot;\ #,##0;&quot;(R) -&quot;#,##0;&quot;(R) &quot;\ 0"/>
    <numFmt numFmtId="169" formatCode="\(\R\)\ #,##0"/>
    <numFmt numFmtId="170" formatCode="\(\R\)\ General"/>
    <numFmt numFmtId="173" formatCode="&quot;(R)&quot;\ ###0;&quot;(R) -&quot;###0;&quot;(R) &quot;\ 0"/>
    <numFmt numFmtId="175" formatCode="#,##0.000000"/>
    <numFmt numFmtId="176" formatCode="0.0"/>
    <numFmt numFmtId="177" formatCode="#,##0.00%"/>
    <numFmt numFmtId="178" formatCode="_-* #,##0.00\ _z_ł_-;\-* #,##0.00\ _z_ł_-;_-* &quot;-&quot;??\ _z_ł_-;_-@_-"/>
  </numFmts>
  <fonts count="10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sz val="10"/>
      <name val="Arial"/>
      <family val="2"/>
    </font>
    <font>
      <b/>
      <sz val="12"/>
      <name val="Arial"/>
      <family val="2"/>
    </font>
    <font>
      <b/>
      <sz val="10"/>
      <name val="Arial"/>
      <family val="2"/>
    </font>
    <font>
      <sz val="8"/>
      <name val="Arial"/>
      <family val="2"/>
    </font>
    <font>
      <b/>
      <sz val="11"/>
      <name val="Arial Narrow"/>
      <family val="2"/>
    </font>
    <font>
      <b/>
      <vertAlign val="superscript"/>
      <sz val="11"/>
      <name val="Arial Narrow"/>
      <family val="2"/>
    </font>
    <font>
      <sz val="11"/>
      <name val="Arial Narrow"/>
      <family val="2"/>
    </font>
    <font>
      <b/>
      <sz val="9"/>
      <name val="Arial"/>
      <family val="2"/>
    </font>
    <font>
      <sz val="9"/>
      <name val="Arial"/>
      <family val="2"/>
    </font>
    <font>
      <sz val="9"/>
      <name val="Arial Narrow"/>
      <family val="2"/>
    </font>
    <font>
      <vertAlign val="superscript"/>
      <sz val="9"/>
      <name val="Arial"/>
      <family val="2"/>
    </font>
    <font>
      <i/>
      <sz val="9"/>
      <name val="Arial"/>
      <family val="2"/>
    </font>
    <font>
      <sz val="7.5"/>
      <color indexed="8"/>
      <name val="Arial"/>
      <family val="2"/>
    </font>
    <font>
      <sz val="7.5"/>
      <name val="Courier New"/>
      <family val="3"/>
    </font>
    <font>
      <sz val="8"/>
      <name val="Verdana"/>
      <family val="2"/>
    </font>
    <font>
      <vertAlign val="superscript"/>
      <sz val="11"/>
      <name val="Arial Narrow"/>
      <family val="2"/>
    </font>
    <font>
      <sz val="11"/>
      <color theme="1"/>
      <name val="Calibri"/>
      <family val="2"/>
      <scheme val="minor"/>
    </font>
    <font>
      <sz val="12"/>
      <name val="Arial"/>
      <family val="2"/>
    </font>
    <font>
      <sz val="9"/>
      <color theme="1"/>
      <name val="Arial"/>
      <family val="2"/>
    </font>
    <font>
      <i/>
      <sz val="9"/>
      <color indexed="8"/>
      <name val="Arial"/>
      <family val="2"/>
    </font>
    <font>
      <sz val="9"/>
      <color indexed="8"/>
      <name val="Arial"/>
      <family val="2"/>
    </font>
    <font>
      <sz val="10"/>
      <name val="Helv"/>
      <family val="2"/>
    </font>
    <font>
      <b/>
      <sz val="10"/>
      <name val="Helv"/>
      <family val="2"/>
    </font>
    <font>
      <sz val="8"/>
      <name val="Helv"/>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6"/>
      <name val="P-AVGARD"/>
    </font>
    <font>
      <sz val="10"/>
      <color indexed="8"/>
      <name val="MS Sans Serif"/>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s>
  <fills count="62">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s>
  <cellStyleXfs count="548">
    <xf numFmtId="0" fontId="0" fillId="0" borderId="0"/>
    <xf numFmtId="0" fontId="4" fillId="0" borderId="0">
      <alignment horizontal="center" vertical="center" wrapText="1"/>
    </xf>
    <xf numFmtId="3" fontId="5" fillId="0" borderId="0" applyFont="0" applyFill="0" applyBorder="0" applyAlignment="0" applyProtection="0"/>
    <xf numFmtId="0" fontId="6" fillId="0" borderId="0">
      <alignment horizontal="left" vertical="center" wrapText="1"/>
    </xf>
    <xf numFmtId="166" fontId="5" fillId="0" borderId="0" applyFont="0" applyFill="0" applyBorder="0" applyAlignment="0" applyProtection="0"/>
    <xf numFmtId="3" fontId="7" fillId="0" borderId="1" applyAlignment="0">
      <alignment horizontal="right" vertical="center"/>
    </xf>
    <xf numFmtId="165" fontId="7" fillId="0" borderId="1">
      <alignment horizontal="right" vertical="center"/>
    </xf>
    <xf numFmtId="49" fontId="8" fillId="0" borderId="1">
      <alignment horizontal="left" vertical="center"/>
    </xf>
    <xf numFmtId="164" fontId="9" fillId="0" borderId="1" applyNumberFormat="0" applyFill="0">
      <alignment horizontal="right"/>
    </xf>
    <xf numFmtId="167" fontId="9" fillId="0" borderId="1">
      <alignment horizontal="right"/>
    </xf>
    <xf numFmtId="0" fontId="5" fillId="0" borderId="0" applyFont="0" applyFill="0" applyBorder="0" applyAlignment="0" applyProtection="0"/>
    <xf numFmtId="2"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5" fillId="0" borderId="1">
      <alignment horizontal="left"/>
    </xf>
    <xf numFmtId="0" fontId="15" fillId="2" borderId="0">
      <alignment horizontal="centerContinuous" wrapText="1"/>
    </xf>
    <xf numFmtId="49" fontId="15" fillId="2" borderId="3">
      <alignment horizontal="left" vertical="center"/>
    </xf>
    <xf numFmtId="0" fontId="15" fillId="2" borderId="0">
      <alignment horizontal="centerContinuous" vertical="center" wrapText="1"/>
    </xf>
    <xf numFmtId="0" fontId="33" fillId="0" borderId="0"/>
    <xf numFmtId="3" fontId="7" fillId="0" borderId="0">
      <alignment horizontal="left" vertical="center"/>
    </xf>
    <xf numFmtId="0" fontId="4" fillId="0" borderId="0">
      <alignment horizontal="left" vertical="center"/>
    </xf>
    <xf numFmtId="0" fontId="10" fillId="0" borderId="0">
      <alignment horizontal="right"/>
    </xf>
    <xf numFmtId="49" fontId="10" fillId="0" borderId="0">
      <alignment horizontal="center"/>
    </xf>
    <xf numFmtId="0" fontId="8" fillId="0" borderId="0">
      <alignment horizontal="right"/>
    </xf>
    <xf numFmtId="0" fontId="10" fillId="0" borderId="0">
      <alignment horizontal="left"/>
    </xf>
    <xf numFmtId="49" fontId="7" fillId="0" borderId="0">
      <alignment horizontal="left" vertical="center"/>
    </xf>
    <xf numFmtId="49" fontId="8" fillId="0" borderId="1">
      <alignment horizontal="left" vertical="center"/>
    </xf>
    <xf numFmtId="49" fontId="4" fillId="0" borderId="1" applyFill="0">
      <alignment horizontal="left" vertical="center"/>
    </xf>
    <xf numFmtId="49" fontId="8" fillId="0" borderId="1">
      <alignment horizontal="left"/>
    </xf>
    <xf numFmtId="164" fontId="7"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5" fillId="0" borderId="0">
      <alignment horizontal="left"/>
    </xf>
    <xf numFmtId="0" fontId="6" fillId="0" borderId="0">
      <alignment horizontal="left"/>
    </xf>
    <xf numFmtId="0" fontId="9" fillId="0" borderId="0">
      <alignment horizontal="left"/>
    </xf>
    <xf numFmtId="0" fontId="16" fillId="0" borderId="0">
      <alignment horizontal="left" vertical="top"/>
    </xf>
    <xf numFmtId="0" fontId="6" fillId="0" borderId="0">
      <alignment horizontal="left"/>
    </xf>
    <xf numFmtId="0" fontId="9" fillId="0" borderId="0">
      <alignment horizontal="left"/>
    </xf>
    <xf numFmtId="0" fontId="5" fillId="0" borderId="5" applyNumberFormat="0" applyFont="0" applyFill="0" applyAlignment="0" applyProtection="0"/>
    <xf numFmtId="49" fontId="7" fillId="0" borderId="1">
      <alignment horizontal="left"/>
    </xf>
    <xf numFmtId="0" fontId="13" fillId="0" borderId="2">
      <alignment horizontal="left"/>
    </xf>
    <xf numFmtId="0" fontId="15" fillId="0" borderId="0">
      <alignment horizontal="left" vertical="center"/>
    </xf>
    <xf numFmtId="49" fontId="10" fillId="0" borderId="1">
      <alignment horizontal="left"/>
    </xf>
    <xf numFmtId="0" fontId="5" fillId="0" borderId="0"/>
    <xf numFmtId="164" fontId="38" fillId="0" borderId="1" applyNumberFormat="0" applyFill="0">
      <alignment horizontal="right"/>
    </xf>
    <xf numFmtId="43" fontId="3" fillId="0" borderId="0" applyFont="0" applyFill="0" applyBorder="0" applyAlignment="0" applyProtection="0"/>
    <xf numFmtId="0" fontId="39" fillId="0" borderId="1">
      <alignment horizontal="left"/>
    </xf>
    <xf numFmtId="0" fontId="3" fillId="0" borderId="0"/>
    <xf numFmtId="0" fontId="40" fillId="0" borderId="0">
      <alignment horizontal="left"/>
    </xf>
    <xf numFmtId="0" fontId="41" fillId="0" borderId="0" applyNumberFormat="0" applyFill="0" applyBorder="0" applyAlignment="0" applyProtection="0"/>
    <xf numFmtId="0" fontId="42" fillId="0" borderId="9" applyNumberFormat="0" applyFill="0" applyAlignment="0" applyProtection="0"/>
    <xf numFmtId="0" fontId="42" fillId="0" borderId="0" applyNumberFormat="0" applyFill="0" applyBorder="0" applyAlignment="0" applyProtection="0"/>
    <xf numFmtId="0" fontId="43" fillId="5" borderId="0" applyNumberFormat="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10" applyNumberFormat="0" applyAlignment="0" applyProtection="0"/>
    <xf numFmtId="0" fontId="47" fillId="9" borderId="11" applyNumberFormat="0" applyAlignment="0" applyProtection="0"/>
    <xf numFmtId="0" fontId="48" fillId="9" borderId="10" applyNumberFormat="0" applyAlignment="0" applyProtection="0"/>
    <xf numFmtId="0" fontId="49" fillId="0" borderId="12" applyNumberFormat="0" applyFill="0" applyAlignment="0" applyProtection="0"/>
    <xf numFmtId="0" fontId="50" fillId="10" borderId="13"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53" fillId="27" borderId="0" applyNumberFormat="0" applyBorder="0" applyAlignment="0" applyProtection="0"/>
    <xf numFmtId="0" fontId="5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53" fillId="35" borderId="0" applyNumberFormat="0" applyBorder="0" applyAlignment="0" applyProtection="0"/>
    <xf numFmtId="0" fontId="2" fillId="0" borderId="0"/>
    <xf numFmtId="0" fontId="5" fillId="0" borderId="0"/>
    <xf numFmtId="43"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2" fillId="0" borderId="0"/>
    <xf numFmtId="0" fontId="5" fillId="0" borderId="0"/>
    <xf numFmtId="0" fontId="5" fillId="0" borderId="0"/>
    <xf numFmtId="0" fontId="57" fillId="0" borderId="0"/>
    <xf numFmtId="0" fontId="58" fillId="0" borderId="0"/>
    <xf numFmtId="0" fontId="5" fillId="0" borderId="0"/>
    <xf numFmtId="0" fontId="5" fillId="0" borderId="5" applyNumberFormat="0" applyFont="0" applyFill="0" applyAlignment="0" applyProtection="0"/>
    <xf numFmtId="0" fontId="2"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5" applyNumberFormat="0" applyFont="0" applyFill="0" applyAlignment="0" applyProtection="0"/>
    <xf numFmtId="0" fontId="2"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0" fontId="2" fillId="0" borderId="0"/>
    <xf numFmtId="43" fontId="2" fillId="0" borderId="0" applyFont="0" applyFill="0" applyBorder="0" applyAlignment="0" applyProtection="0"/>
    <xf numFmtId="43" fontId="59"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2" fillId="0" borderId="0"/>
    <xf numFmtId="9" fontId="5" fillId="0" borderId="0" applyFont="0" applyFill="0" applyBorder="0" applyAlignment="0" applyProtection="0"/>
    <xf numFmtId="9" fontId="2" fillId="0" borderId="0" applyFont="0" applyFill="0" applyBorder="0" applyAlignment="0" applyProtection="0"/>
    <xf numFmtId="3" fontId="7" fillId="0" borderId="1" applyAlignment="0">
      <alignment horizontal="right" vertical="center"/>
    </xf>
    <xf numFmtId="0" fontId="60" fillId="0" borderId="0" applyNumberFormat="0" applyFill="0" applyBorder="0" applyAlignment="0" applyProtection="0">
      <alignment vertical="top"/>
      <protection locked="0"/>
    </xf>
    <xf numFmtId="0" fontId="2" fillId="0" borderId="0"/>
    <xf numFmtId="0" fontId="34" fillId="0" borderId="0"/>
    <xf numFmtId="0" fontId="61" fillId="0" borderId="0" applyNumberFormat="0">
      <alignment readingOrder="1"/>
      <protection locked="0"/>
    </xf>
    <xf numFmtId="0" fontId="61" fillId="0" borderId="0" applyNumberFormat="0">
      <alignment readingOrder="1"/>
      <protection locked="0"/>
    </xf>
    <xf numFmtId="0" fontId="61" fillId="0" borderId="0" applyNumberFormat="0">
      <alignment readingOrder="1"/>
      <protection locked="0"/>
    </xf>
    <xf numFmtId="0" fontId="61" fillId="0" borderId="0" applyNumberFormat="0">
      <alignment readingOrder="1"/>
      <protection locked="0"/>
    </xf>
    <xf numFmtId="0" fontId="62" fillId="0" borderId="0" applyNumberFormat="0">
      <alignment readingOrder="1"/>
      <protection locked="0"/>
    </xf>
    <xf numFmtId="0" fontId="61" fillId="0" borderId="0" applyNumberFormat="0">
      <alignment readingOrder="1"/>
      <protection locked="0"/>
    </xf>
    <xf numFmtId="177" fontId="61" fillId="0" borderId="0">
      <alignment readingOrder="1"/>
      <protection locked="0"/>
    </xf>
    <xf numFmtId="177" fontId="61" fillId="0" borderId="0">
      <alignment readingOrder="1"/>
      <protection locked="0"/>
    </xf>
    <xf numFmtId="0" fontId="61" fillId="0" borderId="0" applyNumberFormat="0">
      <alignment readingOrder="1"/>
      <protection locked="0"/>
    </xf>
    <xf numFmtId="0" fontId="61" fillId="0" borderId="0" applyNumberFormat="0">
      <alignment readingOrder="1"/>
      <protection locked="0"/>
    </xf>
    <xf numFmtId="4" fontId="61" fillId="0" borderId="0">
      <alignment readingOrder="1"/>
      <protection locked="0"/>
    </xf>
    <xf numFmtId="4" fontId="61" fillId="0" borderId="0">
      <alignment readingOrder="1"/>
      <protection locked="0"/>
    </xf>
    <xf numFmtId="0" fontId="61" fillId="0" borderId="0" applyNumberFormat="0">
      <alignment horizontal="center" readingOrder="1"/>
      <protection locked="0"/>
    </xf>
    <xf numFmtId="4" fontId="61" fillId="0" borderId="0">
      <alignment readingOrder="1"/>
      <protection locked="0"/>
    </xf>
    <xf numFmtId="0" fontId="59" fillId="36" borderId="0" applyNumberFormat="0" applyBorder="0" applyAlignment="0" applyProtection="0"/>
    <xf numFmtId="0" fontId="2"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9" fillId="37" borderId="0" applyNumberFormat="0" applyBorder="0" applyAlignment="0" applyProtection="0"/>
    <xf numFmtId="0" fontId="2"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9" fillId="38" borderId="0" applyNumberFormat="0" applyBorder="0" applyAlignment="0" applyProtection="0"/>
    <xf numFmtId="0" fontId="2" fillId="21"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9" fillId="39" borderId="0" applyNumberFormat="0" applyBorder="0" applyAlignment="0" applyProtection="0"/>
    <xf numFmtId="0" fontId="2" fillId="25" borderId="0" applyNumberFormat="0" applyBorder="0" applyAlignment="0" applyProtection="0"/>
    <xf numFmtId="0" fontId="63" fillId="25" borderId="0" applyNumberFormat="0" applyBorder="0" applyAlignment="0" applyProtection="0"/>
    <xf numFmtId="0" fontId="63"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9" fillId="40" borderId="0" applyNumberFormat="0" applyBorder="0" applyAlignment="0" applyProtection="0"/>
    <xf numFmtId="0" fontId="2"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9" fillId="41" borderId="0" applyNumberFormat="0" applyBorder="0" applyAlignment="0" applyProtection="0"/>
    <xf numFmtId="0" fontId="2"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9" fillId="42" borderId="0" applyNumberFormat="0" applyBorder="0" applyAlignment="0" applyProtection="0"/>
    <xf numFmtId="0" fontId="2"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59" fillId="43" borderId="0" applyNumberFormat="0" applyBorder="0" applyAlignment="0" applyProtection="0"/>
    <xf numFmtId="0" fontId="2"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59" fillId="44" borderId="0" applyNumberFormat="0" applyBorder="0" applyAlignment="0" applyProtection="0"/>
    <xf numFmtId="0" fontId="2"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59" fillId="39" borderId="0" applyNumberFormat="0" applyBorder="0" applyAlignment="0" applyProtection="0"/>
    <xf numFmtId="0" fontId="2"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59" fillId="42" borderId="0" applyNumberFormat="0" applyBorder="0" applyAlignment="0" applyProtection="0"/>
    <xf numFmtId="0" fontId="2"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59" fillId="45" borderId="0" applyNumberFormat="0" applyBorder="0" applyAlignment="0" applyProtection="0"/>
    <xf numFmtId="0" fontId="2"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64" fillId="46" borderId="0" applyNumberFormat="0" applyBorder="0" applyAlignment="0" applyProtection="0"/>
    <xf numFmtId="0" fontId="53" fillId="15" borderId="0" applyNumberFormat="0" applyBorder="0" applyAlignment="0" applyProtection="0"/>
    <xf numFmtId="0" fontId="65" fillId="15" borderId="0" applyNumberFormat="0" applyBorder="0" applyAlignment="0" applyProtection="0"/>
    <xf numFmtId="0" fontId="65" fillId="15" borderId="0" applyNumberFormat="0" applyBorder="0" applyAlignment="0" applyProtection="0"/>
    <xf numFmtId="0" fontId="64" fillId="43" borderId="0" applyNumberFormat="0" applyBorder="0" applyAlignment="0" applyProtection="0"/>
    <xf numFmtId="0" fontId="53" fillId="19"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4" fillId="44" borderId="0" applyNumberFormat="0" applyBorder="0" applyAlignment="0" applyProtection="0"/>
    <xf numFmtId="0" fontId="53" fillId="23" borderId="0" applyNumberFormat="0" applyBorder="0" applyAlignment="0" applyProtection="0"/>
    <xf numFmtId="0" fontId="65" fillId="23" borderId="0" applyNumberFormat="0" applyBorder="0" applyAlignment="0" applyProtection="0"/>
    <xf numFmtId="0" fontId="65" fillId="23" borderId="0" applyNumberFormat="0" applyBorder="0" applyAlignment="0" applyProtection="0"/>
    <xf numFmtId="0" fontId="64" fillId="47" borderId="0" applyNumberFormat="0" applyBorder="0" applyAlignment="0" applyProtection="0"/>
    <xf numFmtId="0" fontId="53" fillId="27" borderId="0" applyNumberFormat="0" applyBorder="0" applyAlignment="0" applyProtection="0"/>
    <xf numFmtId="0" fontId="65" fillId="27" borderId="0" applyNumberFormat="0" applyBorder="0" applyAlignment="0" applyProtection="0"/>
    <xf numFmtId="0" fontId="65" fillId="27" borderId="0" applyNumberFormat="0" applyBorder="0" applyAlignment="0" applyProtection="0"/>
    <xf numFmtId="0" fontId="64" fillId="48" borderId="0" applyNumberFormat="0" applyBorder="0" applyAlignment="0" applyProtection="0"/>
    <xf numFmtId="0" fontId="53" fillId="31" borderId="0" applyNumberFormat="0" applyBorder="0" applyAlignment="0" applyProtection="0"/>
    <xf numFmtId="0" fontId="65" fillId="31" borderId="0" applyNumberFormat="0" applyBorder="0" applyAlignment="0" applyProtection="0"/>
    <xf numFmtId="0" fontId="65" fillId="31" borderId="0" applyNumberFormat="0" applyBorder="0" applyAlignment="0" applyProtection="0"/>
    <xf numFmtId="0" fontId="64" fillId="49" borderId="0" applyNumberFormat="0" applyBorder="0" applyAlignment="0" applyProtection="0"/>
    <xf numFmtId="0" fontId="53"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4" fillId="50" borderId="0" applyNumberFormat="0" applyBorder="0" applyAlignment="0" applyProtection="0"/>
    <xf numFmtId="0" fontId="53"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4" fillId="51" borderId="0" applyNumberFormat="0" applyBorder="0" applyAlignment="0" applyProtection="0"/>
    <xf numFmtId="0" fontId="53"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4" fillId="52" borderId="0" applyNumberFormat="0" applyBorder="0" applyAlignment="0" applyProtection="0"/>
    <xf numFmtId="0" fontId="53" fillId="20"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64" fillId="47" borderId="0" applyNumberFormat="0" applyBorder="0" applyAlignment="0" applyProtection="0"/>
    <xf numFmtId="0" fontId="53"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4" fillId="48" borderId="0" applyNumberFormat="0" applyBorder="0" applyAlignment="0" applyProtection="0"/>
    <xf numFmtId="0" fontId="53" fillId="28" borderId="0" applyNumberFormat="0" applyBorder="0" applyAlignment="0" applyProtection="0"/>
    <xf numFmtId="0" fontId="65" fillId="28" borderId="0" applyNumberFormat="0" applyBorder="0" applyAlignment="0" applyProtection="0"/>
    <xf numFmtId="0" fontId="65" fillId="28" borderId="0" applyNumberFormat="0" applyBorder="0" applyAlignment="0" applyProtection="0"/>
    <xf numFmtId="0" fontId="64" fillId="53" borderId="0" applyNumberFormat="0" applyBorder="0" applyAlignment="0" applyProtection="0"/>
    <xf numFmtId="0" fontId="53" fillId="32" borderId="0" applyNumberFormat="0" applyBorder="0" applyAlignment="0" applyProtection="0"/>
    <xf numFmtId="0" fontId="65" fillId="32" borderId="0" applyNumberFormat="0" applyBorder="0" applyAlignment="0" applyProtection="0"/>
    <xf numFmtId="0" fontId="65" fillId="32" borderId="0" applyNumberFormat="0" applyBorder="0" applyAlignment="0" applyProtection="0"/>
    <xf numFmtId="0" fontId="66" fillId="37" borderId="0" applyNumberFormat="0" applyBorder="0" applyAlignment="0" applyProtection="0"/>
    <xf numFmtId="0" fontId="44"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68" fillId="54" borderId="18" applyNumberFormat="0" applyAlignment="0" applyProtection="0"/>
    <xf numFmtId="0" fontId="48" fillId="9" borderId="10" applyNumberFormat="0" applyAlignment="0" applyProtection="0"/>
    <xf numFmtId="0" fontId="68" fillId="54" borderId="18" applyNumberFormat="0" applyAlignment="0" applyProtection="0"/>
    <xf numFmtId="0" fontId="69" fillId="9" borderId="10" applyNumberFormat="0" applyAlignment="0" applyProtection="0"/>
    <xf numFmtId="0" fontId="69" fillId="9" borderId="10" applyNumberFormat="0" applyAlignment="0" applyProtection="0"/>
    <xf numFmtId="0" fontId="70" fillId="55" borderId="19" applyNumberFormat="0" applyAlignment="0" applyProtection="0"/>
    <xf numFmtId="0" fontId="50" fillId="10" borderId="13" applyNumberFormat="0" applyAlignment="0" applyProtection="0"/>
    <xf numFmtId="0" fontId="71" fillId="10" borderId="13" applyNumberFormat="0" applyAlignment="0" applyProtection="0"/>
    <xf numFmtId="0" fontId="71" fillId="10" borderId="13" applyNumberFormat="0" applyAlignment="0" applyProtection="0"/>
    <xf numFmtId="38" fontId="72" fillId="0" borderId="0" applyFont="0" applyFill="0" applyBorder="0" applyAlignment="0" applyProtection="0"/>
    <xf numFmtId="41" fontId="34" fillId="0" borderId="0" applyFont="0" applyFill="0" applyBorder="0" applyAlignment="0" applyProtection="0"/>
    <xf numFmtId="41" fontId="5"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178" fontId="5" fillId="0" borderId="0" applyFont="0" applyFill="0" applyBorder="0" applyAlignment="0" applyProtection="0"/>
    <xf numFmtId="43" fontId="74" fillId="0" borderId="0" applyFont="0" applyFill="0" applyBorder="0" applyAlignment="0" applyProtection="0"/>
    <xf numFmtId="43" fontId="5" fillId="0" borderId="0" applyFont="0" applyFill="0" applyBorder="0" applyAlignment="0" applyProtection="0"/>
    <xf numFmtId="43" fontId="73" fillId="0" borderId="0" applyFont="0" applyFill="0" applyBorder="0" applyAlignment="0" applyProtection="0"/>
    <xf numFmtId="43" fontId="20"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75" fillId="0" borderId="0" applyNumberFormat="0" applyFill="0" applyBorder="0" applyAlignment="0" applyProtection="0"/>
    <xf numFmtId="0" fontId="5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8" fillId="38" borderId="0" applyNumberFormat="0" applyBorder="0" applyAlignment="0" applyProtection="0"/>
    <xf numFmtId="0" fontId="43" fillId="5" borderId="0" applyNumberFormat="0" applyBorder="0" applyAlignment="0" applyProtection="0"/>
    <xf numFmtId="0" fontId="79" fillId="5" borderId="0" applyNumberFormat="0" applyBorder="0" applyAlignment="0" applyProtection="0"/>
    <xf numFmtId="0" fontId="79" fillId="5" borderId="0" applyNumberFormat="0" applyBorder="0" applyAlignment="0" applyProtection="0"/>
    <xf numFmtId="0" fontId="54" fillId="0" borderId="15" applyNumberFormat="0" applyFill="0" applyAlignment="0" applyProtection="0"/>
    <xf numFmtId="0" fontId="80" fillId="0" borderId="15" applyNumberFormat="0" applyFill="0" applyAlignment="0" applyProtection="0"/>
    <xf numFmtId="0" fontId="80" fillId="0" borderId="15" applyNumberFormat="0" applyFill="0" applyAlignment="0" applyProtection="0"/>
    <xf numFmtId="0" fontId="55" fillId="0" borderId="16" applyNumberFormat="0" applyFill="0" applyAlignment="0" applyProtection="0"/>
    <xf numFmtId="0" fontId="81" fillId="0" borderId="16" applyNumberFormat="0" applyFill="0" applyAlignment="0" applyProtection="0"/>
    <xf numFmtId="0" fontId="81" fillId="0" borderId="16" applyNumberFormat="0" applyFill="0" applyAlignment="0" applyProtection="0"/>
    <xf numFmtId="0" fontId="82" fillId="0" borderId="20" applyNumberFormat="0" applyFill="0" applyAlignment="0" applyProtection="0"/>
    <xf numFmtId="0" fontId="42" fillId="0" borderId="9" applyNumberFormat="0" applyFill="0" applyAlignment="0" applyProtection="0"/>
    <xf numFmtId="0" fontId="83" fillId="0" borderId="9" applyNumberFormat="0" applyFill="0" applyAlignment="0" applyProtection="0"/>
    <xf numFmtId="0" fontId="83" fillId="0" borderId="9" applyNumberFormat="0" applyFill="0" applyAlignment="0" applyProtection="0"/>
    <xf numFmtId="0" fontId="82" fillId="0" borderId="0" applyNumberFormat="0" applyFill="0" applyBorder="0" applyAlignment="0" applyProtection="0"/>
    <xf numFmtId="0" fontId="4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xf numFmtId="0" fontId="86" fillId="41" borderId="18" applyNumberFormat="0" applyAlignment="0" applyProtection="0"/>
    <xf numFmtId="0" fontId="46" fillId="8" borderId="10" applyNumberFormat="0" applyAlignment="0" applyProtection="0"/>
    <xf numFmtId="0" fontId="86" fillId="41" borderId="18" applyNumberFormat="0" applyAlignment="0" applyProtection="0"/>
    <xf numFmtId="0" fontId="87" fillId="8" borderId="10" applyNumberFormat="0" applyAlignment="0" applyProtection="0"/>
    <xf numFmtId="0" fontId="87" fillId="8" borderId="10" applyNumberFormat="0" applyAlignment="0" applyProtection="0"/>
    <xf numFmtId="0" fontId="88" fillId="0" borderId="21" applyNumberFormat="0" applyFill="0" applyAlignment="0" applyProtection="0"/>
    <xf numFmtId="0" fontId="49" fillId="0" borderId="12" applyNumberFormat="0" applyFill="0" applyAlignment="0" applyProtection="0"/>
    <xf numFmtId="0" fontId="89" fillId="0" borderId="12" applyNumberFormat="0" applyFill="0" applyAlignment="0" applyProtection="0"/>
    <xf numFmtId="0" fontId="89" fillId="0" borderId="12" applyNumberFormat="0" applyFill="0" applyAlignment="0" applyProtection="0"/>
    <xf numFmtId="0" fontId="90" fillId="56" borderId="0" applyNumberFormat="0" applyBorder="0" applyAlignment="0" applyProtection="0"/>
    <xf numFmtId="0" fontId="45" fillId="7" borderId="0" applyNumberFormat="0" applyBorder="0" applyAlignment="0" applyProtection="0"/>
    <xf numFmtId="0" fontId="91" fillId="7" borderId="0" applyNumberFormat="0" applyBorder="0" applyAlignment="0" applyProtection="0"/>
    <xf numFmtId="0" fontId="91" fillId="7" borderId="0" applyNumberFormat="0" applyBorder="0" applyAlignment="0" applyProtection="0"/>
    <xf numFmtId="0" fontId="2" fillId="0" borderId="0"/>
    <xf numFmtId="0" fontId="72" fillId="0" borderId="0"/>
    <xf numFmtId="0" fontId="2" fillId="0" borderId="0"/>
    <xf numFmtId="0" fontId="2" fillId="0" borderId="0"/>
    <xf numFmtId="0" fontId="2" fillId="0" borderId="0"/>
    <xf numFmtId="0" fontId="2" fillId="0" borderId="0"/>
    <xf numFmtId="0" fontId="2" fillId="0" borderId="0"/>
    <xf numFmtId="0" fontId="34" fillId="0" borderId="0"/>
    <xf numFmtId="0" fontId="5" fillId="0" borderId="0"/>
    <xf numFmtId="0" fontId="5" fillId="0" borderId="0"/>
    <xf numFmtId="0" fontId="73" fillId="0" borderId="0"/>
    <xf numFmtId="0" fontId="34" fillId="0" borderId="0"/>
    <xf numFmtId="0" fontId="5" fillId="0" borderId="0"/>
    <xf numFmtId="0" fontId="5" fillId="0" borderId="0"/>
    <xf numFmtId="0" fontId="5" fillId="0" borderId="0"/>
    <xf numFmtId="0" fontId="5" fillId="0" borderId="0"/>
    <xf numFmtId="0" fontId="2" fillId="0" borderId="0"/>
    <xf numFmtId="0" fontId="34" fillId="0" borderId="0"/>
    <xf numFmtId="0" fontId="63" fillId="0" borderId="0"/>
    <xf numFmtId="0" fontId="73" fillId="0" borderId="0"/>
    <xf numFmtId="0" fontId="2" fillId="0" borderId="0"/>
    <xf numFmtId="0" fontId="5" fillId="0" borderId="0"/>
    <xf numFmtId="0" fontId="63" fillId="0" borderId="0"/>
    <xf numFmtId="0" fontId="5" fillId="0" borderId="0"/>
    <xf numFmtId="0" fontId="5" fillId="0" borderId="0"/>
    <xf numFmtId="0" fontId="5" fillId="0" borderId="0"/>
    <xf numFmtId="0" fontId="20" fillId="0" borderId="0"/>
    <xf numFmtId="0" fontId="20" fillId="0" borderId="0"/>
    <xf numFmtId="0" fontId="2" fillId="0" borderId="0"/>
    <xf numFmtId="0" fontId="34" fillId="0" borderId="0"/>
    <xf numFmtId="0" fontId="34" fillId="0" borderId="0"/>
    <xf numFmtId="0" fontId="34" fillId="0" borderId="0"/>
    <xf numFmtId="0" fontId="20" fillId="0" borderId="0"/>
    <xf numFmtId="0" fontId="2" fillId="0" borderId="0"/>
    <xf numFmtId="0" fontId="2" fillId="0" borderId="0"/>
    <xf numFmtId="0" fontId="20" fillId="57" borderId="22" applyNumberFormat="0" applyFont="0" applyAlignment="0" applyProtection="0"/>
    <xf numFmtId="0" fontId="59" fillId="57" borderId="22" applyNumberFormat="0" applyFont="0" applyAlignment="0" applyProtection="0"/>
    <xf numFmtId="0" fontId="2" fillId="11" borderId="14" applyNumberFormat="0" applyFont="0" applyAlignment="0" applyProtection="0"/>
    <xf numFmtId="0" fontId="59" fillId="57" borderId="22" applyNumberFormat="0" applyFont="0" applyAlignment="0" applyProtection="0"/>
    <xf numFmtId="0" fontId="63" fillId="11" borderId="14" applyNumberFormat="0" applyFont="0" applyAlignment="0" applyProtection="0"/>
    <xf numFmtId="0" fontId="20" fillId="57" borderId="22" applyNumberFormat="0" applyFont="0" applyAlignment="0" applyProtection="0"/>
    <xf numFmtId="0" fontId="63"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92" fillId="54" borderId="23" applyNumberFormat="0" applyAlignment="0" applyProtection="0"/>
    <xf numFmtId="0" fontId="47" fillId="9" borderId="11" applyNumberFormat="0" applyAlignment="0" applyProtection="0"/>
    <xf numFmtId="0" fontId="92" fillId="54" borderId="23" applyNumberFormat="0" applyAlignment="0" applyProtection="0"/>
    <xf numFmtId="0" fontId="93" fillId="9" borderId="11" applyNumberFormat="0" applyAlignment="0" applyProtection="0"/>
    <xf numFmtId="0" fontId="93" fillId="9"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2" fontId="5" fillId="0" borderId="0" applyFill="0" applyBorder="0" applyProtection="0">
      <alignment horizontal="right"/>
    </xf>
    <xf numFmtId="0" fontId="94" fillId="58" borderId="24" applyNumberFormat="0" applyAlignment="0" applyProtection="0"/>
    <xf numFmtId="0" fontId="94" fillId="58" borderId="24" applyNumberFormat="0" applyAlignment="0" applyProtection="0"/>
    <xf numFmtId="0" fontId="94" fillId="58" borderId="24" applyNumberFormat="0" applyAlignment="0" applyProtection="0"/>
    <xf numFmtId="2" fontId="94" fillId="59" borderId="24" applyProtection="0">
      <alignment horizontal="right"/>
    </xf>
    <xf numFmtId="2" fontId="94" fillId="59" borderId="24" applyProtection="0">
      <alignment horizontal="right"/>
    </xf>
    <xf numFmtId="2" fontId="94" fillId="59" borderId="24" applyProtection="0">
      <alignment horizontal="right"/>
    </xf>
    <xf numFmtId="14" fontId="95" fillId="58" borderId="0" applyBorder="0" applyProtection="0">
      <alignment horizontal="left"/>
    </xf>
    <xf numFmtId="176" fontId="61" fillId="60" borderId="24" applyProtection="0">
      <alignment horizontal="right"/>
    </xf>
    <xf numFmtId="176" fontId="61" fillId="60" borderId="24" applyProtection="0">
      <alignment horizontal="right"/>
    </xf>
    <xf numFmtId="176" fontId="61" fillId="60" borderId="24" applyProtection="0">
      <alignment horizontal="right"/>
    </xf>
    <xf numFmtId="2" fontId="61" fillId="60" borderId="24" applyProtection="0">
      <alignment horizontal="right"/>
    </xf>
    <xf numFmtId="2" fontId="61" fillId="60" borderId="24" applyProtection="0">
      <alignment horizontal="right"/>
    </xf>
    <xf numFmtId="2" fontId="61" fillId="60" borderId="24" applyProtection="0">
      <alignment horizontal="right"/>
    </xf>
    <xf numFmtId="14" fontId="96" fillId="61" borderId="24" applyProtection="0">
      <alignment horizontal="right"/>
    </xf>
    <xf numFmtId="14" fontId="96" fillId="61" borderId="24" applyProtection="0">
      <alignment horizontal="right"/>
    </xf>
    <xf numFmtId="14" fontId="96" fillId="61" borderId="24" applyProtection="0">
      <alignment horizontal="right"/>
    </xf>
    <xf numFmtId="14" fontId="96" fillId="61" borderId="24" applyProtection="0">
      <alignment horizontal="left"/>
    </xf>
    <xf numFmtId="14" fontId="96" fillId="61" borderId="24" applyProtection="0">
      <alignment horizontal="left"/>
    </xf>
    <xf numFmtId="14" fontId="96" fillId="61" borderId="24" applyProtection="0">
      <alignment horizontal="left"/>
    </xf>
    <xf numFmtId="0" fontId="97" fillId="58" borderId="24" applyNumberFormat="0" applyProtection="0">
      <alignment horizontal="left"/>
    </xf>
    <xf numFmtId="0" fontId="97" fillId="58" borderId="24" applyNumberFormat="0" applyProtection="0">
      <alignment horizontal="left"/>
    </xf>
    <xf numFmtId="0" fontId="97" fillId="58" borderId="24" applyNumberFormat="0" applyProtection="0">
      <alignment horizontal="left"/>
    </xf>
    <xf numFmtId="0" fontId="98" fillId="0" borderId="0" applyNumberFormat="0" applyFill="0" applyBorder="0" applyAlignment="0" applyProtection="0"/>
    <xf numFmtId="0" fontId="41" fillId="0" borderId="0" applyNumberFormat="0" applyFill="0" applyBorder="0" applyAlignment="0" applyProtection="0"/>
    <xf numFmtId="0" fontId="56" fillId="0" borderId="17" applyNumberFormat="0" applyFill="0" applyAlignment="0" applyProtection="0"/>
    <xf numFmtId="0" fontId="99" fillId="0" borderId="25" applyNumberFormat="0" applyFill="0" applyAlignment="0" applyProtection="0"/>
    <xf numFmtId="0" fontId="100" fillId="0" borderId="17" applyNumberFormat="0" applyFill="0" applyAlignment="0" applyProtection="0"/>
    <xf numFmtId="0" fontId="100" fillId="0" borderId="17" applyNumberFormat="0" applyFill="0" applyAlignment="0" applyProtection="0"/>
    <xf numFmtId="0" fontId="101" fillId="0" borderId="0" applyNumberFormat="0" applyFill="0" applyBorder="0" applyAlignment="0" applyProtection="0"/>
    <xf numFmtId="0" fontId="51"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43" fontId="5" fillId="0" borderId="0" applyFont="0" applyFill="0" applyBorder="0" applyAlignment="0" applyProtection="0"/>
    <xf numFmtId="49" fontId="8" fillId="0" borderId="1">
      <alignment horizontal="left"/>
    </xf>
    <xf numFmtId="0" fontId="57" fillId="0" borderId="0"/>
    <xf numFmtId="0" fontId="57" fillId="0" borderId="0"/>
    <xf numFmtId="164" fontId="9" fillId="0" borderId="1" applyNumberFormat="0" applyFill="0">
      <alignment horizontal="right"/>
    </xf>
    <xf numFmtId="0" fontId="15" fillId="0" borderId="1">
      <alignment horizontal="lef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cellStyleXfs>
  <cellXfs count="200">
    <xf numFmtId="0" fontId="0" fillId="0" borderId="0" xfId="0"/>
    <xf numFmtId="49" fontId="20" fillId="0" borderId="0" xfId="0" applyNumberFormat="1" applyFont="1" applyFill="1" applyAlignment="1">
      <alignment horizontal="left"/>
    </xf>
    <xf numFmtId="0" fontId="17" fillId="0" borderId="0" xfId="0" applyFont="1" applyFill="1"/>
    <xf numFmtId="0" fontId="19" fillId="0" borderId="0" xfId="0" applyFont="1" applyFill="1"/>
    <xf numFmtId="0" fontId="21" fillId="0" borderId="0" xfId="28" applyFont="1" applyFill="1" applyBorder="1" applyAlignment="1">
      <alignment horizontal="left"/>
    </xf>
    <xf numFmtId="0" fontId="23" fillId="0" borderId="0" xfId="28" applyFont="1" applyFill="1" applyBorder="1" applyAlignment="1">
      <alignment horizontal="left"/>
    </xf>
    <xf numFmtId="3" fontId="23" fillId="0" borderId="0" xfId="28" applyNumberFormat="1" applyFont="1" applyFill="1" applyBorder="1" applyAlignment="1">
      <alignment horizontal="right"/>
    </xf>
    <xf numFmtId="0" fontId="23" fillId="0" borderId="0" xfId="0" applyFont="1" applyFill="1"/>
    <xf numFmtId="3" fontId="23" fillId="0" borderId="0" xfId="0" applyNumberFormat="1" applyFont="1" applyFill="1"/>
    <xf numFmtId="3" fontId="23" fillId="0" borderId="0" xfId="0" applyNumberFormat="1" applyFont="1" applyFill="1" applyBorder="1"/>
    <xf numFmtId="3" fontId="23" fillId="0" borderId="0" xfId="0" applyNumberFormat="1" applyFont="1" applyFill="1" applyBorder="1" applyAlignment="1">
      <alignment horizontal="right"/>
    </xf>
    <xf numFmtId="3" fontId="26" fillId="0" borderId="0" xfId="28" applyNumberFormat="1" applyFont="1" applyFill="1" applyBorder="1" applyAlignment="1">
      <alignment horizontal="right"/>
    </xf>
    <xf numFmtId="0" fontId="25" fillId="0" borderId="0" xfId="0" applyFont="1" applyFill="1" applyAlignment="1">
      <alignment horizontal="left"/>
    </xf>
    <xf numFmtId="0" fontId="25" fillId="0" borderId="0" xfId="0" applyFont="1" applyFill="1"/>
    <xf numFmtId="0" fontId="25" fillId="0" borderId="0" xfId="28" applyFont="1" applyFill="1" applyAlignment="1">
      <alignment horizontal="left"/>
    </xf>
    <xf numFmtId="49" fontId="28" fillId="0" borderId="0" xfId="0" applyNumberFormat="1" applyFont="1" applyFill="1" applyAlignment="1">
      <alignment horizontal="left"/>
    </xf>
    <xf numFmtId="0" fontId="27" fillId="0" borderId="0" xfId="0" applyFont="1" applyFill="1" applyBorder="1" applyAlignment="1">
      <alignment horizontal="left"/>
    </xf>
    <xf numFmtId="0" fontId="24" fillId="0" borderId="0" xfId="25" applyFont="1" applyFill="1" applyAlignment="1">
      <alignment horizontal="left"/>
    </xf>
    <xf numFmtId="0" fontId="24" fillId="0" borderId="0" xfId="0" applyFont="1" applyFill="1" applyAlignment="1">
      <alignment horizontal="left"/>
    </xf>
    <xf numFmtId="49" fontId="24" fillId="0" borderId="0" xfId="0" applyNumberFormat="1" applyFont="1" applyFill="1" applyAlignment="1">
      <alignment horizontal="left"/>
    </xf>
    <xf numFmtId="1" fontId="23" fillId="0" borderId="0" xfId="0" applyNumberFormat="1" applyFont="1" applyFill="1" applyAlignment="1">
      <alignment horizontal="right"/>
    </xf>
    <xf numFmtId="0" fontId="21" fillId="0" borderId="6" xfId="28" applyNumberFormat="1" applyFont="1" applyFill="1" applyBorder="1" applyAlignment="1">
      <alignment horizontal="center"/>
    </xf>
    <xf numFmtId="0" fontId="17" fillId="0" borderId="0" xfId="0" applyFont="1" applyFill="1" applyAlignment="1">
      <alignment horizontal="center"/>
    </xf>
    <xf numFmtId="0" fontId="25" fillId="0" borderId="0" xfId="0" applyFont="1" applyFill="1" applyBorder="1" applyAlignment="1">
      <alignment horizontal="left"/>
    </xf>
    <xf numFmtId="0" fontId="17" fillId="0" borderId="0" xfId="0" applyFont="1" applyFill="1" applyBorder="1"/>
    <xf numFmtId="0" fontId="24" fillId="0" borderId="0" xfId="25" applyFont="1" applyFill="1" applyBorder="1" applyAlignment="1">
      <alignment horizontal="left"/>
    </xf>
    <xf numFmtId="49" fontId="28" fillId="0" borderId="0" xfId="0" applyNumberFormat="1" applyFont="1" applyFill="1" applyBorder="1" applyAlignment="1">
      <alignment horizontal="left"/>
    </xf>
    <xf numFmtId="49" fontId="25" fillId="0" borderId="0" xfId="0" applyNumberFormat="1" applyFont="1" applyFill="1" applyBorder="1" applyAlignment="1">
      <alignment horizontal="left"/>
    </xf>
    <xf numFmtId="49" fontId="20" fillId="0" borderId="0" xfId="0" applyNumberFormat="1" applyFont="1" applyFill="1" applyBorder="1" applyAlignment="1">
      <alignment horizontal="left"/>
    </xf>
    <xf numFmtId="0" fontId="19" fillId="0" borderId="0" xfId="0" applyFont="1" applyFill="1" applyBorder="1"/>
    <xf numFmtId="3" fontId="29" fillId="0" borderId="0" xfId="0" applyNumberFormat="1" applyFont="1" applyFill="1"/>
    <xf numFmtId="0" fontId="21" fillId="0" borderId="6" xfId="0" applyFont="1" applyFill="1" applyBorder="1" applyAlignment="1">
      <alignment horizontal="center"/>
    </xf>
    <xf numFmtId="0" fontId="23" fillId="0" borderId="0" xfId="0" applyFont="1" applyFill="1" applyBorder="1"/>
    <xf numFmtId="0" fontId="21" fillId="0" borderId="6" xfId="28" applyNumberFormat="1" applyFont="1" applyFill="1" applyBorder="1" applyAlignment="1">
      <alignment horizontal="center" vertical="center"/>
    </xf>
    <xf numFmtId="168" fontId="17" fillId="0" borderId="0" xfId="0" applyNumberFormat="1" applyFont="1" applyFill="1"/>
    <xf numFmtId="3" fontId="17" fillId="0" borderId="0" xfId="0" applyNumberFormat="1" applyFont="1" applyFill="1"/>
    <xf numFmtId="0" fontId="0" fillId="0" borderId="0" xfId="0" applyFill="1"/>
    <xf numFmtId="0" fontId="21" fillId="0" borderId="3" xfId="28" applyFont="1" applyFill="1" applyBorder="1" applyAlignment="1">
      <alignment horizontal="left"/>
    </xf>
    <xf numFmtId="3" fontId="23" fillId="0" borderId="3" xfId="28" applyNumberFormat="1" applyFont="1" applyFill="1" applyBorder="1" applyAlignment="1">
      <alignment horizontal="right"/>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30" fillId="0" borderId="0" xfId="0" applyFont="1" applyFill="1"/>
    <xf numFmtId="0" fontId="31" fillId="0" borderId="0" xfId="0" applyFont="1" applyFill="1"/>
    <xf numFmtId="0" fontId="21" fillId="0" borderId="6" xfId="0" applyNumberFormat="1" applyFont="1" applyFill="1" applyBorder="1" applyAlignment="1">
      <alignment horizontal="center"/>
    </xf>
    <xf numFmtId="0" fontId="25" fillId="0" borderId="0" xfId="0" applyFont="1" applyFill="1" applyAlignment="1">
      <alignment vertical="top"/>
    </xf>
    <xf numFmtId="0" fontId="25" fillId="0" borderId="0" xfId="0" applyFont="1" applyFill="1" applyAlignment="1">
      <alignment vertical="top" wrapText="1"/>
    </xf>
    <xf numFmtId="49" fontId="25" fillId="0" borderId="0" xfId="0" applyNumberFormat="1" applyFont="1" applyFill="1" applyAlignment="1">
      <alignment horizontal="left" wrapText="1"/>
    </xf>
    <xf numFmtId="0" fontId="5" fillId="0" borderId="0" xfId="0" applyFont="1" applyFill="1" applyAlignment="1">
      <alignment wrapText="1"/>
    </xf>
    <xf numFmtId="0" fontId="27" fillId="0" borderId="0" xfId="27" applyFont="1" applyFill="1" applyAlignment="1">
      <alignment wrapText="1"/>
    </xf>
    <xf numFmtId="170" fontId="21" fillId="0" borderId="6" xfId="0" applyNumberFormat="1" applyFont="1" applyFill="1" applyBorder="1" applyAlignment="1">
      <alignment horizontal="center"/>
    </xf>
    <xf numFmtId="169" fontId="23" fillId="0" borderId="0" xfId="28" applyNumberFormat="1" applyFont="1" applyFill="1" applyBorder="1" applyAlignment="1">
      <alignment horizontal="right"/>
    </xf>
    <xf numFmtId="0" fontId="0" fillId="0" borderId="0" xfId="0" applyFill="1" applyAlignment="1">
      <alignment wrapText="1"/>
    </xf>
    <xf numFmtId="0" fontId="5" fillId="0" borderId="0" xfId="0" applyFont="1" applyFill="1"/>
    <xf numFmtId="0" fontId="5" fillId="0" borderId="0" xfId="0" applyFont="1" applyFill="1" applyAlignment="1">
      <alignment horizontal="center"/>
    </xf>
    <xf numFmtId="3" fontId="23" fillId="0" borderId="0" xfId="0" applyNumberFormat="1" applyFont="1" applyFill="1" applyAlignment="1">
      <alignment horizontal="right"/>
    </xf>
    <xf numFmtId="0" fontId="23" fillId="0" borderId="0" xfId="28" applyFont="1" applyFill="1" applyBorder="1" applyAlignment="1">
      <alignment horizontal="left" indent="1"/>
    </xf>
    <xf numFmtId="3" fontId="23" fillId="0" borderId="7" xfId="28" applyNumberFormat="1" applyFont="1" applyFill="1" applyBorder="1" applyAlignment="1">
      <alignment horizontal="right"/>
    </xf>
    <xf numFmtId="3" fontId="23" fillId="4" borderId="0" xfId="28" applyNumberFormat="1" applyFont="1" applyFill="1" applyBorder="1" applyAlignment="1">
      <alignment horizontal="right"/>
    </xf>
    <xf numFmtId="3" fontId="23" fillId="4" borderId="3" xfId="28" applyNumberFormat="1" applyFont="1" applyFill="1" applyBorder="1" applyAlignment="1">
      <alignment horizontal="right"/>
    </xf>
    <xf numFmtId="3" fontId="5" fillId="0" borderId="0" xfId="0" applyNumberFormat="1" applyFont="1" applyFill="1"/>
    <xf numFmtId="3" fontId="21" fillId="0" borderId="0" xfId="28" applyNumberFormat="1" applyFont="1" applyFill="1" applyBorder="1" applyAlignment="1">
      <alignment horizontal="right"/>
    </xf>
    <xf numFmtId="0" fontId="25" fillId="0" borderId="0" xfId="28" applyFont="1" applyFill="1" applyBorder="1" applyAlignment="1">
      <alignment horizontal="left" vertical="center"/>
    </xf>
    <xf numFmtId="0" fontId="21" fillId="4" borderId="6" xfId="28" applyNumberFormat="1" applyFont="1" applyFill="1" applyBorder="1" applyAlignment="1">
      <alignment horizontal="center" vertical="center"/>
    </xf>
    <xf numFmtId="0" fontId="17" fillId="4" borderId="0" xfId="0" applyFont="1" applyFill="1"/>
    <xf numFmtId="0" fontId="21" fillId="0" borderId="7" xfId="28" applyFont="1" applyFill="1" applyBorder="1" applyAlignment="1">
      <alignment horizontal="left"/>
    </xf>
    <xf numFmtId="0" fontId="5" fillId="0" borderId="0" xfId="0" applyFont="1" applyFill="1" applyBorder="1"/>
    <xf numFmtId="0" fontId="19" fillId="0" borderId="0" xfId="25" applyFont="1" applyFill="1" applyBorder="1" applyAlignment="1">
      <alignment horizontal="left"/>
    </xf>
    <xf numFmtId="3" fontId="23" fillId="4" borderId="7" xfId="28" applyNumberFormat="1" applyFont="1" applyFill="1" applyBorder="1" applyAlignment="1">
      <alignment horizontal="right"/>
    </xf>
    <xf numFmtId="0" fontId="0" fillId="0" borderId="0" xfId="0" applyAlignment="1"/>
    <xf numFmtId="0" fontId="25" fillId="0" borderId="0" xfId="0" applyFont="1" applyAlignment="1"/>
    <xf numFmtId="0" fontId="0" fillId="0" borderId="0" xfId="0" applyAlignment="1">
      <alignment wrapText="1"/>
    </xf>
    <xf numFmtId="3" fontId="0" fillId="0" borderId="0" xfId="0" applyNumberFormat="1" applyFill="1"/>
    <xf numFmtId="173" fontId="21" fillId="0" borderId="6" xfId="0" applyNumberFormat="1" applyFont="1" applyFill="1" applyBorder="1" applyAlignment="1">
      <alignment horizontal="center"/>
    </xf>
    <xf numFmtId="0" fontId="5" fillId="0" borderId="0" xfId="22" applyFont="1" applyFill="1"/>
    <xf numFmtId="0" fontId="5" fillId="0" borderId="0" xfId="22" applyFont="1" applyFill="1" applyAlignment="1">
      <alignment horizontal="center"/>
    </xf>
    <xf numFmtId="3" fontId="21" fillId="0" borderId="0" xfId="0" applyNumberFormat="1" applyFont="1" applyFill="1" applyAlignment="1">
      <alignment horizontal="right"/>
    </xf>
    <xf numFmtId="0" fontId="19" fillId="0" borderId="0" xfId="22" applyFont="1" applyFill="1"/>
    <xf numFmtId="3" fontId="21" fillId="0" borderId="7" xfId="0" applyNumberFormat="1" applyFont="1" applyFill="1" applyBorder="1" applyAlignment="1">
      <alignment horizontal="right"/>
    </xf>
    <xf numFmtId="0" fontId="5" fillId="0" borderId="0" xfId="22" applyFont="1" applyFill="1" applyAlignment="1">
      <alignment vertical="center"/>
    </xf>
    <xf numFmtId="0" fontId="25" fillId="0" borderId="0" xfId="22" applyFont="1" applyFill="1" applyAlignment="1">
      <alignment horizontal="left" vertical="center"/>
    </xf>
    <xf numFmtId="0" fontId="5" fillId="0" borderId="0" xfId="22" applyFont="1" applyFill="1" applyAlignment="1">
      <alignment wrapText="1"/>
    </xf>
    <xf numFmtId="49" fontId="24" fillId="0" borderId="0" xfId="22" applyNumberFormat="1" applyFont="1" applyFill="1" applyAlignment="1">
      <alignment horizontal="left" vertical="center"/>
    </xf>
    <xf numFmtId="49" fontId="25" fillId="0" borderId="0" xfId="0" applyNumberFormat="1" applyFont="1" applyFill="1" applyAlignment="1">
      <alignment horizontal="left" wrapText="1"/>
    </xf>
    <xf numFmtId="0" fontId="0" fillId="0" borderId="0" xfId="0" applyFill="1" applyAlignment="1">
      <alignment wrapText="1"/>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5" fillId="0" borderId="0" xfId="0" applyFont="1" applyFill="1" applyAlignment="1">
      <alignment wrapText="1"/>
    </xf>
    <xf numFmtId="0" fontId="25" fillId="0" borderId="0" xfId="28" applyFont="1" applyFill="1" applyAlignment="1">
      <alignment horizontal="left" vertical="center"/>
    </xf>
    <xf numFmtId="3" fontId="23" fillId="4" borderId="0" xfId="0" applyNumberFormat="1" applyFont="1" applyFill="1" applyAlignment="1">
      <alignment horizontal="right"/>
    </xf>
    <xf numFmtId="168" fontId="5" fillId="0" borderId="0" xfId="0" applyNumberFormat="1" applyFont="1" applyFill="1"/>
    <xf numFmtId="170" fontId="21" fillId="0" borderId="6" xfId="28" applyNumberFormat="1" applyFont="1" applyFill="1" applyBorder="1" applyAlignment="1">
      <alignment horizontal="center" vertical="center"/>
    </xf>
    <xf numFmtId="37" fontId="21" fillId="0" borderId="0" xfId="28" applyNumberFormat="1" applyFont="1" applyFill="1" applyBorder="1" applyAlignment="1">
      <alignment horizontal="right"/>
    </xf>
    <xf numFmtId="37" fontId="21" fillId="0" borderId="7" xfId="28" applyNumberFormat="1" applyFont="1" applyFill="1" applyBorder="1" applyAlignment="1">
      <alignment horizontal="right"/>
    </xf>
    <xf numFmtId="3" fontId="23" fillId="0" borderId="0" xfId="28" applyNumberFormat="1" applyFont="1" applyFill="1" applyBorder="1" applyAlignment="1">
      <alignment horizontal="right" vertical="top"/>
    </xf>
    <xf numFmtId="168" fontId="23" fillId="0" borderId="0" xfId="0" applyNumberFormat="1" applyFont="1" applyFill="1"/>
    <xf numFmtId="4" fontId="31" fillId="0" borderId="0" xfId="0" applyNumberFormat="1" applyFont="1" applyFill="1"/>
    <xf numFmtId="168" fontId="23" fillId="0" borderId="0" xfId="0" applyNumberFormat="1" applyFont="1" applyFill="1" applyBorder="1"/>
    <xf numFmtId="168" fontId="23" fillId="0" borderId="3" xfId="0" applyNumberFormat="1" applyFont="1" applyFill="1" applyBorder="1"/>
    <xf numFmtId="3" fontId="23" fillId="0" borderId="3" xfId="0" applyNumberFormat="1" applyFont="1" applyFill="1" applyBorder="1" applyAlignment="1">
      <alignment horizontal="right"/>
    </xf>
    <xf numFmtId="175" fontId="0" fillId="0" borderId="0" xfId="0" applyNumberFormat="1" applyFill="1"/>
    <xf numFmtId="170" fontId="21" fillId="4" borderId="6" xfId="0" applyNumberFormat="1" applyFont="1" applyFill="1" applyBorder="1" applyAlignment="1">
      <alignment horizontal="center"/>
    </xf>
    <xf numFmtId="3" fontId="0" fillId="0" borderId="0" xfId="0" applyNumberFormat="1"/>
    <xf numFmtId="0" fontId="21" fillId="0" borderId="0" xfId="0" applyFont="1" applyFill="1" applyBorder="1"/>
    <xf numFmtId="49" fontId="25" fillId="0" borderId="0" xfId="0" applyNumberFormat="1" applyFont="1" applyFill="1" applyAlignment="1">
      <alignment horizontal="left" wrapText="1"/>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21" fillId="0" borderId="6" xfId="28" applyNumberFormat="1" applyFont="1" applyFill="1" applyBorder="1" applyAlignment="1">
      <alignment horizontal="center"/>
    </xf>
    <xf numFmtId="3" fontId="23" fillId="0" borderId="0" xfId="28" applyNumberFormat="1" applyFont="1" applyFill="1" applyBorder="1" applyAlignment="1">
      <alignment horizontal="right"/>
    </xf>
    <xf numFmtId="3" fontId="23" fillId="0" borderId="7" xfId="28" applyNumberFormat="1" applyFont="1" applyFill="1" applyBorder="1" applyAlignment="1">
      <alignment horizontal="right"/>
    </xf>
    <xf numFmtId="3" fontId="23" fillId="4" borderId="0" xfId="28" applyNumberFormat="1" applyFont="1" applyFill="1" applyBorder="1" applyAlignment="1">
      <alignment horizontal="right"/>
    </xf>
    <xf numFmtId="3" fontId="23" fillId="0" borderId="0" xfId="0" applyNumberFormat="1" applyFont="1" applyFill="1" applyAlignment="1"/>
    <xf numFmtId="170" fontId="21" fillId="4" borderId="6" xfId="28" applyNumberFormat="1" applyFont="1" applyFill="1" applyBorder="1" applyAlignment="1">
      <alignment horizontal="center"/>
    </xf>
    <xf numFmtId="0" fontId="21" fillId="4" borderId="6" xfId="28" applyNumberFormat="1" applyFont="1" applyFill="1" applyBorder="1" applyAlignment="1">
      <alignment horizontal="center"/>
    </xf>
    <xf numFmtId="169" fontId="21" fillId="4" borderId="0" xfId="28" applyNumberFormat="1" applyFont="1" applyFill="1" applyBorder="1" applyAlignment="1">
      <alignment horizontal="right"/>
    </xf>
    <xf numFmtId="3" fontId="21" fillId="4" borderId="0" xfId="28" applyNumberFormat="1" applyFont="1" applyFill="1" applyBorder="1" applyAlignment="1">
      <alignment horizontal="right"/>
    </xf>
    <xf numFmtId="169" fontId="21" fillId="4" borderId="7" xfId="28" applyNumberFormat="1" applyFont="1" applyFill="1" applyBorder="1" applyAlignment="1">
      <alignment horizontal="right"/>
    </xf>
    <xf numFmtId="3" fontId="21" fillId="4" borderId="7" xfId="28" applyNumberFormat="1" applyFont="1" applyFill="1" applyBorder="1" applyAlignment="1">
      <alignment horizontal="right"/>
    </xf>
    <xf numFmtId="169" fontId="21" fillId="4" borderId="0" xfId="0" applyNumberFormat="1" applyFont="1" applyFill="1" applyAlignment="1">
      <alignment horizontal="right"/>
    </xf>
    <xf numFmtId="3" fontId="21" fillId="4" borderId="0" xfId="0" applyNumberFormat="1" applyFont="1" applyFill="1" applyAlignment="1">
      <alignment horizontal="right"/>
    </xf>
    <xf numFmtId="169" fontId="23" fillId="4" borderId="0" xfId="0" applyNumberFormat="1" applyFont="1" applyFill="1" applyAlignment="1">
      <alignment horizontal="right"/>
    </xf>
    <xf numFmtId="0" fontId="21" fillId="0" borderId="3" xfId="28" applyNumberFormat="1" applyFont="1" applyFill="1" applyBorder="1" applyAlignment="1">
      <alignment horizontal="center"/>
    </xf>
    <xf numFmtId="0" fontId="21" fillId="0" borderId="0" xfId="28" applyFont="1" applyFill="1" applyBorder="1" applyAlignment="1">
      <alignment horizontal="left"/>
    </xf>
    <xf numFmtId="3" fontId="23" fillId="0" borderId="0" xfId="28" applyNumberFormat="1" applyFont="1" applyFill="1" applyBorder="1" applyAlignment="1">
      <alignment horizontal="right"/>
    </xf>
    <xf numFmtId="3" fontId="25" fillId="0" borderId="0" xfId="0" applyNumberFormat="1" applyFont="1" applyFill="1"/>
    <xf numFmtId="3" fontId="23" fillId="0" borderId="0" xfId="49" applyNumberFormat="1" applyFont="1" applyFill="1" applyBorder="1" applyAlignment="1">
      <alignment horizontal="left" indent="1"/>
    </xf>
    <xf numFmtId="0" fontId="28" fillId="0" borderId="0" xfId="0" applyFont="1" applyFill="1"/>
    <xf numFmtId="0" fontId="5" fillId="0" borderId="0" xfId="0" applyFont="1"/>
    <xf numFmtId="0" fontId="24" fillId="0" borderId="0" xfId="0" applyFont="1" applyFill="1" applyAlignment="1"/>
    <xf numFmtId="0" fontId="25" fillId="0" borderId="0" xfId="0" applyFont="1" applyFill="1" applyAlignment="1"/>
    <xf numFmtId="0" fontId="25" fillId="0" borderId="0" xfId="0" applyFont="1" applyFill="1" applyAlignment="1"/>
    <xf numFmtId="0" fontId="25" fillId="0" borderId="0" xfId="25" applyFont="1" applyFill="1" applyAlignment="1">
      <alignment wrapText="1"/>
    </xf>
    <xf numFmtId="49" fontId="28" fillId="0" borderId="0" xfId="0" applyNumberFormat="1" applyFont="1" applyFill="1" applyAlignment="1">
      <alignment horizontal="left" wrapText="1"/>
    </xf>
    <xf numFmtId="0" fontId="25" fillId="0" borderId="0" xfId="0" applyFont="1" applyFill="1" applyAlignment="1">
      <alignment horizontal="left" vertical="top" wrapText="1"/>
    </xf>
    <xf numFmtId="0" fontId="24" fillId="0" borderId="0" xfId="0" applyFont="1" applyFill="1" applyAlignment="1">
      <alignment horizontal="left" wrapText="1"/>
    </xf>
    <xf numFmtId="0" fontId="24" fillId="0" borderId="0" xfId="25" applyFont="1" applyFill="1" applyAlignment="1">
      <alignment wrapText="1"/>
    </xf>
    <xf numFmtId="0" fontId="24" fillId="0" borderId="0" xfId="25" applyFont="1" applyFill="1" applyAlignment="1">
      <alignment horizontal="left" wrapText="1"/>
    </xf>
    <xf numFmtId="49" fontId="25" fillId="0" borderId="0" xfId="0" applyNumberFormat="1" applyFont="1" applyFill="1" applyAlignment="1">
      <alignment horizontal="left" vertical="top"/>
    </xf>
    <xf numFmtId="0" fontId="27" fillId="0" borderId="0" xfId="53" applyFont="1" applyFill="1" applyAlignment="1">
      <alignment wrapText="1"/>
    </xf>
    <xf numFmtId="0" fontId="27" fillId="0" borderId="0" xfId="53" applyFont="1" applyFill="1" applyAlignment="1">
      <alignment horizontal="center" wrapText="1"/>
    </xf>
    <xf numFmtId="0" fontId="25" fillId="0" borderId="0" xfId="25" applyFont="1" applyFill="1" applyAlignment="1">
      <alignment horizontal="left" wrapText="1"/>
    </xf>
    <xf numFmtId="0" fontId="12" fillId="0" borderId="7" xfId="41" applyFont="1" applyFill="1" applyBorder="1" applyAlignment="1">
      <alignment horizontal="left" wrapText="1"/>
    </xf>
    <xf numFmtId="0" fontId="24" fillId="0" borderId="0" xfId="28" applyFont="1" applyFill="1" applyBorder="1" applyAlignment="1">
      <alignment wrapText="1"/>
    </xf>
    <xf numFmtId="0" fontId="27" fillId="0" borderId="0" xfId="53" applyNumberFormat="1" applyFont="1" applyFill="1" applyAlignment="1">
      <alignment wrapText="1"/>
    </xf>
    <xf numFmtId="49" fontId="25" fillId="0" borderId="0" xfId="404" applyNumberFormat="1" applyFont="1" applyFill="1" applyAlignment="1">
      <alignment wrapText="1"/>
    </xf>
    <xf numFmtId="49" fontId="24" fillId="0" borderId="0" xfId="0" applyNumberFormat="1" applyFont="1" applyFill="1" applyAlignment="1">
      <alignment horizontal="left" wrapText="1"/>
    </xf>
    <xf numFmtId="49" fontId="25" fillId="0" borderId="0" xfId="0" applyNumberFormat="1" applyFont="1" applyFill="1" applyAlignment="1"/>
    <xf numFmtId="49" fontId="25" fillId="0" borderId="0" xfId="0" applyNumberFormat="1" applyFont="1" applyFill="1" applyAlignment="1">
      <alignment wrapText="1"/>
    </xf>
    <xf numFmtId="3" fontId="25" fillId="0" borderId="0" xfId="0" applyNumberFormat="1" applyFont="1" applyFill="1" applyAlignment="1">
      <alignment wrapText="1"/>
    </xf>
    <xf numFmtId="0" fontId="25" fillId="0" borderId="0" xfId="28" applyFont="1" applyFill="1" applyAlignment="1">
      <alignment wrapText="1"/>
    </xf>
    <xf numFmtId="0" fontId="25" fillId="0" borderId="0" xfId="0" applyFont="1" applyFill="1" applyAlignment="1">
      <alignment horizontal="left" wrapText="1"/>
    </xf>
    <xf numFmtId="49" fontId="25" fillId="0" borderId="0" xfId="0" applyNumberFormat="1" applyFont="1" applyFill="1" applyAlignment="1">
      <alignment horizontal="left"/>
    </xf>
    <xf numFmtId="0" fontId="24" fillId="0" borderId="8" xfId="28" applyFont="1" applyFill="1" applyBorder="1" applyAlignment="1">
      <alignment horizontal="left" wrapText="1"/>
    </xf>
    <xf numFmtId="0" fontId="12" fillId="0" borderId="7" xfId="41" applyFont="1" applyFill="1" applyBorder="1" applyAlignment="1">
      <alignment horizontal="left" vertical="center" wrapText="1"/>
    </xf>
    <xf numFmtId="0" fontId="0" fillId="0" borderId="0" xfId="0" applyFill="1" applyAlignment="1">
      <alignment wrapText="1"/>
    </xf>
    <xf numFmtId="0" fontId="0" fillId="0" borderId="0" xfId="0" applyFill="1" applyAlignment="1">
      <alignment horizontal="left" wrapText="1"/>
    </xf>
    <xf numFmtId="0" fontId="25" fillId="0" borderId="0" xfId="28" applyFont="1" applyFill="1" applyBorder="1" applyAlignment="1">
      <alignment horizontal="center" wrapText="1"/>
    </xf>
    <xf numFmtId="49" fontId="25" fillId="0" borderId="0" xfId="0" applyNumberFormat="1" applyFont="1" applyFill="1" applyAlignment="1">
      <alignment horizontal="left" wrapText="1"/>
    </xf>
    <xf numFmtId="0" fontId="0" fillId="0" borderId="0" xfId="0" applyFill="1" applyAlignment="1">
      <alignment horizontal="left"/>
    </xf>
    <xf numFmtId="0" fontId="18" fillId="0" borderId="7" xfId="41" applyFont="1" applyFill="1" applyBorder="1" applyAlignment="1">
      <alignment horizontal="left" wrapText="1"/>
    </xf>
    <xf numFmtId="0" fontId="5" fillId="0" borderId="0" xfId="0" applyFont="1" applyFill="1" applyBorder="1" applyAlignment="1">
      <alignment wrapText="1"/>
    </xf>
    <xf numFmtId="0" fontId="0" fillId="0" borderId="0" xfId="0" applyFill="1" applyBorder="1" applyAlignment="1">
      <alignment wrapText="1"/>
    </xf>
    <xf numFmtId="0" fontId="27" fillId="0" borderId="0" xfId="0" applyFont="1" applyFill="1" applyBorder="1" applyAlignment="1">
      <alignment wrapText="1"/>
    </xf>
    <xf numFmtId="0" fontId="27" fillId="0" borderId="0" xfId="27" applyFont="1" applyFill="1" applyAlignment="1">
      <alignment horizontal="left" wrapText="1"/>
    </xf>
    <xf numFmtId="0" fontId="25" fillId="0" borderId="0" xfId="28" applyFont="1" applyFill="1" applyBorder="1" applyAlignment="1">
      <alignment horizontal="left" wrapText="1"/>
    </xf>
    <xf numFmtId="3" fontId="28" fillId="0" borderId="0" xfId="0" applyNumberFormat="1" applyFont="1" applyFill="1" applyAlignment="1">
      <alignment wrapText="1"/>
    </xf>
    <xf numFmtId="0" fontId="5" fillId="0" borderId="0" xfId="0" applyFont="1" applyFill="1" applyAlignment="1"/>
    <xf numFmtId="49" fontId="28" fillId="0" borderId="0" xfId="0" applyNumberFormat="1" applyFont="1" applyFill="1" applyAlignment="1">
      <alignment wrapText="1"/>
    </xf>
    <xf numFmtId="0" fontId="25" fillId="0" borderId="0" xfId="0" applyFont="1" applyFill="1" applyAlignment="1"/>
    <xf numFmtId="0" fontId="25" fillId="0" borderId="0" xfId="28" applyNumberFormat="1" applyFont="1" applyFill="1" applyAlignment="1">
      <alignment horizontal="left" vertical="center" wrapText="1"/>
    </xf>
    <xf numFmtId="0" fontId="12" fillId="0" borderId="7" xfId="41" applyFont="1" applyFill="1" applyBorder="1" applyAlignment="1">
      <alignment wrapText="1"/>
    </xf>
    <xf numFmtId="0" fontId="0" fillId="0" borderId="7" xfId="0" applyFill="1" applyBorder="1" applyAlignment="1">
      <alignment wrapText="1"/>
    </xf>
    <xf numFmtId="0" fontId="0" fillId="0" borderId="7" xfId="0" applyFill="1" applyBorder="1" applyAlignment="1"/>
    <xf numFmtId="49" fontId="25" fillId="0" borderId="0" xfId="0" applyNumberFormat="1" applyFont="1" applyFill="1" applyAlignment="1">
      <alignment horizontal="left" vertical="top" wrapText="1"/>
    </xf>
    <xf numFmtId="0" fontId="0" fillId="0" borderId="0" xfId="0" applyFill="1" applyAlignment="1">
      <alignment horizontal="left" vertical="top" wrapText="1"/>
    </xf>
    <xf numFmtId="0" fontId="35" fillId="0" borderId="0" xfId="22" applyFont="1" applyFill="1" applyAlignment="1">
      <alignment wrapText="1"/>
    </xf>
    <xf numFmtId="0" fontId="25" fillId="0" borderId="0" xfId="0" applyFont="1" applyFill="1" applyAlignment="1">
      <alignment wrapText="1"/>
    </xf>
    <xf numFmtId="49" fontId="25" fillId="0" borderId="0" xfId="0" applyNumberFormat="1" applyFont="1" applyFill="1" applyAlignment="1">
      <alignment horizontal="left" vertical="center" wrapText="1"/>
    </xf>
    <xf numFmtId="0" fontId="24" fillId="0" borderId="0" xfId="28" applyFont="1" applyFill="1" applyBorder="1" applyAlignment="1">
      <alignment horizontal="left" vertical="center" wrapText="1"/>
    </xf>
    <xf numFmtId="0" fontId="24" fillId="0" borderId="8" xfId="28" applyFont="1" applyFill="1" applyBorder="1" applyAlignment="1">
      <alignment vertical="center" wrapText="1"/>
    </xf>
    <xf numFmtId="0" fontId="5" fillId="0" borderId="8" xfId="22" applyFont="1" applyFill="1" applyBorder="1" applyAlignment="1">
      <alignment vertical="center" wrapText="1"/>
    </xf>
    <xf numFmtId="0" fontId="24" fillId="0" borderId="0" xfId="28" applyFont="1" applyFill="1" applyBorder="1" applyAlignment="1">
      <alignment vertical="center" wrapText="1"/>
    </xf>
    <xf numFmtId="0" fontId="5" fillId="0" borderId="0" xfId="22" applyFont="1" applyFill="1" applyAlignment="1">
      <alignment vertical="center" wrapText="1"/>
    </xf>
    <xf numFmtId="0" fontId="25" fillId="0" borderId="0" xfId="28" applyFont="1" applyFill="1" applyBorder="1" applyAlignment="1">
      <alignment horizontal="left" vertical="center" wrapText="1"/>
    </xf>
    <xf numFmtId="0" fontId="25" fillId="0" borderId="0" xfId="28" applyFont="1" applyFill="1" applyBorder="1" applyAlignment="1">
      <alignment vertical="center" wrapText="1"/>
    </xf>
    <xf numFmtId="49" fontId="25" fillId="0" borderId="0" xfId="22" applyNumberFormat="1" applyFont="1" applyFill="1" applyAlignment="1">
      <alignment horizontal="left" wrapText="1"/>
    </xf>
    <xf numFmtId="0" fontId="24" fillId="0" borderId="0" xfId="27" applyFont="1" applyFill="1" applyAlignment="1">
      <alignment vertical="center" wrapText="1"/>
    </xf>
    <xf numFmtId="0" fontId="19" fillId="0" borderId="0" xfId="22" applyFont="1" applyFill="1" applyAlignment="1">
      <alignment vertical="center" wrapText="1"/>
    </xf>
    <xf numFmtId="0" fontId="25" fillId="0" borderId="0" xfId="28" applyNumberFormat="1" applyFont="1" applyFill="1" applyAlignment="1">
      <alignment vertical="center" wrapText="1"/>
    </xf>
    <xf numFmtId="49" fontId="25" fillId="0" borderId="0" xfId="22" applyNumberFormat="1" applyFont="1" applyFill="1" applyAlignment="1">
      <alignment wrapText="1"/>
    </xf>
    <xf numFmtId="0" fontId="25" fillId="0" borderId="0" xfId="22" applyFont="1" applyFill="1" applyAlignment="1">
      <alignment wrapText="1"/>
    </xf>
    <xf numFmtId="49" fontId="25" fillId="0" borderId="0" xfId="22" applyNumberFormat="1" applyFont="1" applyFill="1" applyAlignment="1">
      <alignment horizontal="center" wrapText="1"/>
    </xf>
    <xf numFmtId="0" fontId="24" fillId="0" borderId="0" xfId="22" applyFont="1" applyFill="1" applyAlignment="1">
      <alignment vertical="center" wrapText="1"/>
    </xf>
    <xf numFmtId="0" fontId="0" fillId="0" borderId="0" xfId="0" applyAlignment="1">
      <alignment horizontal="left"/>
    </xf>
    <xf numFmtId="0" fontId="5" fillId="0" borderId="8" xfId="0" applyFont="1" applyFill="1" applyBorder="1" applyAlignment="1">
      <alignment horizontal="left" wrapText="1"/>
    </xf>
    <xf numFmtId="0" fontId="0" fillId="0" borderId="8" xfId="0" applyFill="1" applyBorder="1" applyAlignment="1">
      <alignment horizontal="left"/>
    </xf>
    <xf numFmtId="0" fontId="24" fillId="0" borderId="0" xfId="28" applyFont="1" applyFill="1" applyBorder="1" applyAlignment="1">
      <alignment horizontal="left" wrapText="1"/>
    </xf>
    <xf numFmtId="0" fontId="27" fillId="0" borderId="0" xfId="0" applyFont="1" applyFill="1" applyBorder="1" applyAlignment="1">
      <alignment horizontal="left" wrapText="1"/>
    </xf>
    <xf numFmtId="0" fontId="0" fillId="0" borderId="0" xfId="0" applyAlignment="1">
      <alignment wrapText="1"/>
    </xf>
    <xf numFmtId="0" fontId="35" fillId="0" borderId="0" xfId="22" applyFont="1" applyAlignment="1">
      <alignment wrapText="1"/>
    </xf>
    <xf numFmtId="168" fontId="23" fillId="0" borderId="0" xfId="0" applyNumberFormat="1" applyFont="1" applyFill="1" applyAlignment="1"/>
  </cellXfs>
  <cellStyles count="548">
    <cellStyle name="_ColumnTitles" xfId="152" xr:uid="{00000000-0005-0000-0000-000000000000}"/>
    <cellStyle name="_ColumnTitles 2" xfId="153" xr:uid="{00000000-0005-0000-0000-000001000000}"/>
    <cellStyle name="_DateRange" xfId="154" xr:uid="{00000000-0005-0000-0000-000002000000}"/>
    <cellStyle name="_DateRange 2" xfId="155" xr:uid="{00000000-0005-0000-0000-000003000000}"/>
    <cellStyle name="_Hidden" xfId="156" xr:uid="{00000000-0005-0000-0000-000004000000}"/>
    <cellStyle name="_Normal" xfId="157" xr:uid="{00000000-0005-0000-0000-000005000000}"/>
    <cellStyle name="_Percentage" xfId="158" xr:uid="{00000000-0005-0000-0000-000006000000}"/>
    <cellStyle name="_PercentageBold" xfId="159" xr:uid="{00000000-0005-0000-0000-000007000000}"/>
    <cellStyle name="_SeriesAttributes" xfId="160" xr:uid="{00000000-0005-0000-0000-000008000000}"/>
    <cellStyle name="_SeriesAttributes 2" xfId="161" xr:uid="{00000000-0005-0000-0000-000009000000}"/>
    <cellStyle name="_SeriesData" xfId="162" xr:uid="{00000000-0005-0000-0000-00000A000000}"/>
    <cellStyle name="_SeriesData 2" xfId="163" xr:uid="{00000000-0005-0000-0000-00000B000000}"/>
    <cellStyle name="_SeriesDataNA" xfId="164" xr:uid="{00000000-0005-0000-0000-00000C000000}"/>
    <cellStyle name="_SeriesDataStatistics" xfId="165" xr:uid="{00000000-0005-0000-0000-00000D000000}"/>
    <cellStyle name="20% - Accent1" xfId="68" builtinId="30" customBuiltin="1"/>
    <cellStyle name="20% - Accent1 2" xfId="166" xr:uid="{00000000-0005-0000-0000-00000F000000}"/>
    <cellStyle name="20% - Accent1 2 2" xfId="167" xr:uid="{00000000-0005-0000-0000-000010000000}"/>
    <cellStyle name="20% - Accent1 2 3" xfId="168" xr:uid="{00000000-0005-0000-0000-000011000000}"/>
    <cellStyle name="20% - Accent1 3" xfId="169" xr:uid="{00000000-0005-0000-0000-000012000000}"/>
    <cellStyle name="20% - Accent1 4" xfId="170" xr:uid="{00000000-0005-0000-0000-000013000000}"/>
    <cellStyle name="20% - Accent1 5" xfId="171" xr:uid="{00000000-0005-0000-0000-000014000000}"/>
    <cellStyle name="20% - Accent1 6" xfId="172" xr:uid="{00000000-0005-0000-0000-000015000000}"/>
    <cellStyle name="20% - Accent1 7" xfId="173" xr:uid="{00000000-0005-0000-0000-000016000000}"/>
    <cellStyle name="20% - Accent2" xfId="72" builtinId="34" customBuiltin="1"/>
    <cellStyle name="20% - Accent2 2" xfId="174" xr:uid="{00000000-0005-0000-0000-000018000000}"/>
    <cellStyle name="20% - Accent2 2 2" xfId="175" xr:uid="{00000000-0005-0000-0000-000019000000}"/>
    <cellStyle name="20% - Accent2 2 3" xfId="176" xr:uid="{00000000-0005-0000-0000-00001A000000}"/>
    <cellStyle name="20% - Accent2 3" xfId="177" xr:uid="{00000000-0005-0000-0000-00001B000000}"/>
    <cellStyle name="20% - Accent2 4" xfId="178" xr:uid="{00000000-0005-0000-0000-00001C000000}"/>
    <cellStyle name="20% - Accent2 5" xfId="179" xr:uid="{00000000-0005-0000-0000-00001D000000}"/>
    <cellStyle name="20% - Accent2 6" xfId="180" xr:uid="{00000000-0005-0000-0000-00001E000000}"/>
    <cellStyle name="20% - Accent2 7" xfId="181" xr:uid="{00000000-0005-0000-0000-00001F000000}"/>
    <cellStyle name="20% - Accent3" xfId="76" builtinId="38" customBuiltin="1"/>
    <cellStyle name="20% - Accent3 2" xfId="182" xr:uid="{00000000-0005-0000-0000-000021000000}"/>
    <cellStyle name="20% - Accent3 2 2" xfId="183" xr:uid="{00000000-0005-0000-0000-000022000000}"/>
    <cellStyle name="20% - Accent3 2 3" xfId="184" xr:uid="{00000000-0005-0000-0000-000023000000}"/>
    <cellStyle name="20% - Accent3 3" xfId="185" xr:uid="{00000000-0005-0000-0000-000024000000}"/>
    <cellStyle name="20% - Accent3 4" xfId="186" xr:uid="{00000000-0005-0000-0000-000025000000}"/>
    <cellStyle name="20% - Accent3 5" xfId="187" xr:uid="{00000000-0005-0000-0000-000026000000}"/>
    <cellStyle name="20% - Accent3 6" xfId="188" xr:uid="{00000000-0005-0000-0000-000027000000}"/>
    <cellStyle name="20% - Accent3 7" xfId="189" xr:uid="{00000000-0005-0000-0000-000028000000}"/>
    <cellStyle name="20% - Accent4" xfId="80" builtinId="42" customBuiltin="1"/>
    <cellStyle name="20% - Accent4 2" xfId="190" xr:uid="{00000000-0005-0000-0000-00002A000000}"/>
    <cellStyle name="20% - Accent4 2 2" xfId="191" xr:uid="{00000000-0005-0000-0000-00002B000000}"/>
    <cellStyle name="20% - Accent4 2 3" xfId="192" xr:uid="{00000000-0005-0000-0000-00002C000000}"/>
    <cellStyle name="20% - Accent4 3" xfId="193" xr:uid="{00000000-0005-0000-0000-00002D000000}"/>
    <cellStyle name="20% - Accent4 4" xfId="194" xr:uid="{00000000-0005-0000-0000-00002E000000}"/>
    <cellStyle name="20% - Accent4 5" xfId="195" xr:uid="{00000000-0005-0000-0000-00002F000000}"/>
    <cellStyle name="20% - Accent4 6" xfId="196" xr:uid="{00000000-0005-0000-0000-000030000000}"/>
    <cellStyle name="20% - Accent4 7" xfId="197" xr:uid="{00000000-0005-0000-0000-000031000000}"/>
    <cellStyle name="20% - Accent5" xfId="84" builtinId="46" customBuiltin="1"/>
    <cellStyle name="20% - Accent5 2" xfId="198" xr:uid="{00000000-0005-0000-0000-000033000000}"/>
    <cellStyle name="20% - Accent5 2 2" xfId="199" xr:uid="{00000000-0005-0000-0000-000034000000}"/>
    <cellStyle name="20% - Accent5 2 3" xfId="200" xr:uid="{00000000-0005-0000-0000-000035000000}"/>
    <cellStyle name="20% - Accent5 3" xfId="201" xr:uid="{00000000-0005-0000-0000-000036000000}"/>
    <cellStyle name="20% - Accent5 4" xfId="202" xr:uid="{00000000-0005-0000-0000-000037000000}"/>
    <cellStyle name="20% - Accent5 5" xfId="203" xr:uid="{00000000-0005-0000-0000-000038000000}"/>
    <cellStyle name="20% - Accent5 6" xfId="204" xr:uid="{00000000-0005-0000-0000-000039000000}"/>
    <cellStyle name="20% - Accent5 7" xfId="205" xr:uid="{00000000-0005-0000-0000-00003A000000}"/>
    <cellStyle name="20% - Accent6" xfId="88" builtinId="50" customBuiltin="1"/>
    <cellStyle name="20% - Accent6 2" xfId="206" xr:uid="{00000000-0005-0000-0000-00003C000000}"/>
    <cellStyle name="20% - Accent6 2 2" xfId="207" xr:uid="{00000000-0005-0000-0000-00003D000000}"/>
    <cellStyle name="20% - Accent6 2 3" xfId="208" xr:uid="{00000000-0005-0000-0000-00003E000000}"/>
    <cellStyle name="20% - Accent6 3" xfId="209" xr:uid="{00000000-0005-0000-0000-00003F000000}"/>
    <cellStyle name="20% - Accent6 4" xfId="210" xr:uid="{00000000-0005-0000-0000-000040000000}"/>
    <cellStyle name="20% - Accent6 5" xfId="211" xr:uid="{00000000-0005-0000-0000-000041000000}"/>
    <cellStyle name="20% - Accent6 6" xfId="212" xr:uid="{00000000-0005-0000-0000-000042000000}"/>
    <cellStyle name="20% - Accent6 7" xfId="213" xr:uid="{00000000-0005-0000-0000-000043000000}"/>
    <cellStyle name="40% - Accent1" xfId="69" builtinId="31" customBuiltin="1"/>
    <cellStyle name="40% - Accent1 2" xfId="214" xr:uid="{00000000-0005-0000-0000-000045000000}"/>
    <cellStyle name="40% - Accent1 2 2" xfId="215" xr:uid="{00000000-0005-0000-0000-000046000000}"/>
    <cellStyle name="40% - Accent1 2 3" xfId="216" xr:uid="{00000000-0005-0000-0000-000047000000}"/>
    <cellStyle name="40% - Accent1 3" xfId="217" xr:uid="{00000000-0005-0000-0000-000048000000}"/>
    <cellStyle name="40% - Accent1 4" xfId="218" xr:uid="{00000000-0005-0000-0000-000049000000}"/>
    <cellStyle name="40% - Accent1 5" xfId="219" xr:uid="{00000000-0005-0000-0000-00004A000000}"/>
    <cellStyle name="40% - Accent1 6" xfId="220" xr:uid="{00000000-0005-0000-0000-00004B000000}"/>
    <cellStyle name="40% - Accent1 7" xfId="221" xr:uid="{00000000-0005-0000-0000-00004C000000}"/>
    <cellStyle name="40% - Accent2" xfId="73" builtinId="35" customBuiltin="1"/>
    <cellStyle name="40% - Accent2 2" xfId="222" xr:uid="{00000000-0005-0000-0000-00004E000000}"/>
    <cellStyle name="40% - Accent2 2 2" xfId="223" xr:uid="{00000000-0005-0000-0000-00004F000000}"/>
    <cellStyle name="40% - Accent2 2 3" xfId="224" xr:uid="{00000000-0005-0000-0000-000050000000}"/>
    <cellStyle name="40% - Accent2 3" xfId="225" xr:uid="{00000000-0005-0000-0000-000051000000}"/>
    <cellStyle name="40% - Accent2 4" xfId="226" xr:uid="{00000000-0005-0000-0000-000052000000}"/>
    <cellStyle name="40% - Accent2 5" xfId="227" xr:uid="{00000000-0005-0000-0000-000053000000}"/>
    <cellStyle name="40% - Accent2 6" xfId="228" xr:uid="{00000000-0005-0000-0000-000054000000}"/>
    <cellStyle name="40% - Accent2 7" xfId="229" xr:uid="{00000000-0005-0000-0000-000055000000}"/>
    <cellStyle name="40% - Accent3" xfId="77" builtinId="39" customBuiltin="1"/>
    <cellStyle name="40% - Accent3 2" xfId="230" xr:uid="{00000000-0005-0000-0000-000057000000}"/>
    <cellStyle name="40% - Accent3 2 2" xfId="231" xr:uid="{00000000-0005-0000-0000-000058000000}"/>
    <cellStyle name="40% - Accent3 2 3" xfId="232" xr:uid="{00000000-0005-0000-0000-000059000000}"/>
    <cellStyle name="40% - Accent3 3" xfId="233" xr:uid="{00000000-0005-0000-0000-00005A000000}"/>
    <cellStyle name="40% - Accent3 4" xfId="234" xr:uid="{00000000-0005-0000-0000-00005B000000}"/>
    <cellStyle name="40% - Accent3 5" xfId="235" xr:uid="{00000000-0005-0000-0000-00005C000000}"/>
    <cellStyle name="40% - Accent3 6" xfId="236" xr:uid="{00000000-0005-0000-0000-00005D000000}"/>
    <cellStyle name="40% - Accent3 7" xfId="237" xr:uid="{00000000-0005-0000-0000-00005E000000}"/>
    <cellStyle name="40% - Accent4" xfId="81" builtinId="43" customBuiltin="1"/>
    <cellStyle name="40% - Accent4 2" xfId="238" xr:uid="{00000000-0005-0000-0000-000060000000}"/>
    <cellStyle name="40% - Accent4 2 2" xfId="239" xr:uid="{00000000-0005-0000-0000-000061000000}"/>
    <cellStyle name="40% - Accent4 2 3" xfId="240" xr:uid="{00000000-0005-0000-0000-000062000000}"/>
    <cellStyle name="40% - Accent4 3" xfId="241" xr:uid="{00000000-0005-0000-0000-000063000000}"/>
    <cellStyle name="40% - Accent4 4" xfId="242" xr:uid="{00000000-0005-0000-0000-000064000000}"/>
    <cellStyle name="40% - Accent4 5" xfId="243" xr:uid="{00000000-0005-0000-0000-000065000000}"/>
    <cellStyle name="40% - Accent4 6" xfId="244" xr:uid="{00000000-0005-0000-0000-000066000000}"/>
    <cellStyle name="40% - Accent4 7" xfId="245" xr:uid="{00000000-0005-0000-0000-000067000000}"/>
    <cellStyle name="40% - Accent5" xfId="85" builtinId="47" customBuiltin="1"/>
    <cellStyle name="40% - Accent5 2" xfId="246" xr:uid="{00000000-0005-0000-0000-000069000000}"/>
    <cellStyle name="40% - Accent5 2 2" xfId="247" xr:uid="{00000000-0005-0000-0000-00006A000000}"/>
    <cellStyle name="40% - Accent5 2 3" xfId="248" xr:uid="{00000000-0005-0000-0000-00006B000000}"/>
    <cellStyle name="40% - Accent5 3" xfId="249" xr:uid="{00000000-0005-0000-0000-00006C000000}"/>
    <cellStyle name="40% - Accent5 4" xfId="250" xr:uid="{00000000-0005-0000-0000-00006D000000}"/>
    <cellStyle name="40% - Accent5 5" xfId="251" xr:uid="{00000000-0005-0000-0000-00006E000000}"/>
    <cellStyle name="40% - Accent5 6" xfId="252" xr:uid="{00000000-0005-0000-0000-00006F000000}"/>
    <cellStyle name="40% - Accent5 7" xfId="253" xr:uid="{00000000-0005-0000-0000-000070000000}"/>
    <cellStyle name="40% - Accent6" xfId="89" builtinId="51" customBuiltin="1"/>
    <cellStyle name="40% - Accent6 2" xfId="254" xr:uid="{00000000-0005-0000-0000-000072000000}"/>
    <cellStyle name="40% - Accent6 2 2" xfId="255" xr:uid="{00000000-0005-0000-0000-000073000000}"/>
    <cellStyle name="40% - Accent6 2 3" xfId="256" xr:uid="{00000000-0005-0000-0000-000074000000}"/>
    <cellStyle name="40% - Accent6 3" xfId="257" xr:uid="{00000000-0005-0000-0000-000075000000}"/>
    <cellStyle name="40% - Accent6 4" xfId="258" xr:uid="{00000000-0005-0000-0000-000076000000}"/>
    <cellStyle name="40% - Accent6 5" xfId="259" xr:uid="{00000000-0005-0000-0000-000077000000}"/>
    <cellStyle name="40% - Accent6 6" xfId="260" xr:uid="{00000000-0005-0000-0000-000078000000}"/>
    <cellStyle name="40% - Accent6 7" xfId="261" xr:uid="{00000000-0005-0000-0000-000079000000}"/>
    <cellStyle name="60% - Accent1" xfId="70" builtinId="32" customBuiltin="1"/>
    <cellStyle name="60% - Accent1 2" xfId="262" xr:uid="{00000000-0005-0000-0000-00007B000000}"/>
    <cellStyle name="60% - Accent1 2 2" xfId="263" xr:uid="{00000000-0005-0000-0000-00007C000000}"/>
    <cellStyle name="60% - Accent1 2 3" xfId="264" xr:uid="{00000000-0005-0000-0000-00007D000000}"/>
    <cellStyle name="60% - Accent1 3" xfId="265" xr:uid="{00000000-0005-0000-0000-00007E000000}"/>
    <cellStyle name="60% - Accent2" xfId="74" builtinId="36" customBuiltin="1"/>
    <cellStyle name="60% - Accent2 2" xfId="266" xr:uid="{00000000-0005-0000-0000-000080000000}"/>
    <cellStyle name="60% - Accent2 2 2" xfId="267" xr:uid="{00000000-0005-0000-0000-000081000000}"/>
    <cellStyle name="60% - Accent2 2 3" xfId="268" xr:uid="{00000000-0005-0000-0000-000082000000}"/>
    <cellStyle name="60% - Accent2 3" xfId="269" xr:uid="{00000000-0005-0000-0000-000083000000}"/>
    <cellStyle name="60% - Accent3" xfId="78" builtinId="40" customBuiltin="1"/>
    <cellStyle name="60% - Accent3 2" xfId="270" xr:uid="{00000000-0005-0000-0000-000085000000}"/>
    <cellStyle name="60% - Accent3 2 2" xfId="271" xr:uid="{00000000-0005-0000-0000-000086000000}"/>
    <cellStyle name="60% - Accent3 2 3" xfId="272" xr:uid="{00000000-0005-0000-0000-000087000000}"/>
    <cellStyle name="60% - Accent3 3" xfId="273" xr:uid="{00000000-0005-0000-0000-000088000000}"/>
    <cellStyle name="60% - Accent4" xfId="82" builtinId="44" customBuiltin="1"/>
    <cellStyle name="60% - Accent4 2" xfId="274" xr:uid="{00000000-0005-0000-0000-00008A000000}"/>
    <cellStyle name="60% - Accent4 2 2" xfId="275" xr:uid="{00000000-0005-0000-0000-00008B000000}"/>
    <cellStyle name="60% - Accent4 2 3" xfId="276" xr:uid="{00000000-0005-0000-0000-00008C000000}"/>
    <cellStyle name="60% - Accent4 3" xfId="277" xr:uid="{00000000-0005-0000-0000-00008D000000}"/>
    <cellStyle name="60% - Accent5" xfId="86" builtinId="48" customBuiltin="1"/>
    <cellStyle name="60% - Accent5 2" xfId="278" xr:uid="{00000000-0005-0000-0000-00008F000000}"/>
    <cellStyle name="60% - Accent5 2 2" xfId="279" xr:uid="{00000000-0005-0000-0000-000090000000}"/>
    <cellStyle name="60% - Accent5 2 3" xfId="280" xr:uid="{00000000-0005-0000-0000-000091000000}"/>
    <cellStyle name="60% - Accent5 3" xfId="281" xr:uid="{00000000-0005-0000-0000-000092000000}"/>
    <cellStyle name="60% - Accent6" xfId="90" builtinId="52" customBuiltin="1"/>
    <cellStyle name="60% - Accent6 2" xfId="282" xr:uid="{00000000-0005-0000-0000-000094000000}"/>
    <cellStyle name="60% - Accent6 2 2" xfId="283" xr:uid="{00000000-0005-0000-0000-000095000000}"/>
    <cellStyle name="60% - Accent6 2 3" xfId="284" xr:uid="{00000000-0005-0000-0000-000096000000}"/>
    <cellStyle name="60% - Accent6 3" xfId="285" xr:uid="{00000000-0005-0000-0000-000097000000}"/>
    <cellStyle name="Accent1" xfId="67" builtinId="29" customBuiltin="1"/>
    <cellStyle name="Accent1 2" xfId="286" xr:uid="{00000000-0005-0000-0000-000099000000}"/>
    <cellStyle name="Accent1 2 2" xfId="287" xr:uid="{00000000-0005-0000-0000-00009A000000}"/>
    <cellStyle name="Accent1 2 3" xfId="288" xr:uid="{00000000-0005-0000-0000-00009B000000}"/>
    <cellStyle name="Accent1 3" xfId="289" xr:uid="{00000000-0005-0000-0000-00009C000000}"/>
    <cellStyle name="Accent2" xfId="71" builtinId="33" customBuiltin="1"/>
    <cellStyle name="Accent2 2" xfId="290" xr:uid="{00000000-0005-0000-0000-00009E000000}"/>
    <cellStyle name="Accent2 2 2" xfId="291" xr:uid="{00000000-0005-0000-0000-00009F000000}"/>
    <cellStyle name="Accent2 2 3" xfId="292" xr:uid="{00000000-0005-0000-0000-0000A0000000}"/>
    <cellStyle name="Accent2 3" xfId="293" xr:uid="{00000000-0005-0000-0000-0000A1000000}"/>
    <cellStyle name="Accent3" xfId="75" builtinId="37" customBuiltin="1"/>
    <cellStyle name="Accent3 2" xfId="294" xr:uid="{00000000-0005-0000-0000-0000A3000000}"/>
    <cellStyle name="Accent3 2 2" xfId="295" xr:uid="{00000000-0005-0000-0000-0000A4000000}"/>
    <cellStyle name="Accent3 2 3" xfId="296" xr:uid="{00000000-0005-0000-0000-0000A5000000}"/>
    <cellStyle name="Accent3 3" xfId="297" xr:uid="{00000000-0005-0000-0000-0000A6000000}"/>
    <cellStyle name="Accent4" xfId="79" builtinId="41" customBuiltin="1"/>
    <cellStyle name="Accent4 2" xfId="298" xr:uid="{00000000-0005-0000-0000-0000A8000000}"/>
    <cellStyle name="Accent4 2 2" xfId="299" xr:uid="{00000000-0005-0000-0000-0000A9000000}"/>
    <cellStyle name="Accent4 2 3" xfId="300" xr:uid="{00000000-0005-0000-0000-0000AA000000}"/>
    <cellStyle name="Accent4 3" xfId="301" xr:uid="{00000000-0005-0000-0000-0000AB000000}"/>
    <cellStyle name="Accent5" xfId="83" builtinId="45" customBuiltin="1"/>
    <cellStyle name="Accent5 2" xfId="302" xr:uid="{00000000-0005-0000-0000-0000AD000000}"/>
    <cellStyle name="Accent5 2 2" xfId="303" xr:uid="{00000000-0005-0000-0000-0000AE000000}"/>
    <cellStyle name="Accent5 2 3" xfId="304" xr:uid="{00000000-0005-0000-0000-0000AF000000}"/>
    <cellStyle name="Accent5 3" xfId="305" xr:uid="{00000000-0005-0000-0000-0000B0000000}"/>
    <cellStyle name="Accent6" xfId="87" builtinId="49" customBuiltin="1"/>
    <cellStyle name="Accent6 2" xfId="306" xr:uid="{00000000-0005-0000-0000-0000B2000000}"/>
    <cellStyle name="Accent6 2 2" xfId="307" xr:uid="{00000000-0005-0000-0000-0000B3000000}"/>
    <cellStyle name="Accent6 2 3" xfId="308" xr:uid="{00000000-0005-0000-0000-0000B4000000}"/>
    <cellStyle name="Accent6 3" xfId="309" xr:uid="{00000000-0005-0000-0000-0000B5000000}"/>
    <cellStyle name="Bad" xfId="58" builtinId="27" customBuiltin="1"/>
    <cellStyle name="Bad 2" xfId="310" xr:uid="{00000000-0005-0000-0000-0000B7000000}"/>
    <cellStyle name="Bad 2 2" xfId="311" xr:uid="{00000000-0005-0000-0000-0000B8000000}"/>
    <cellStyle name="Bad 2 3" xfId="312" xr:uid="{00000000-0005-0000-0000-0000B9000000}"/>
    <cellStyle name="Bad 3" xfId="313" xr:uid="{00000000-0005-0000-0000-0000BA000000}"/>
    <cellStyle name="Calculation" xfId="62" builtinId="22" customBuiltin="1"/>
    <cellStyle name="Calculation 2" xfId="314" xr:uid="{00000000-0005-0000-0000-0000BC000000}"/>
    <cellStyle name="Calculation 2 2" xfId="315" xr:uid="{00000000-0005-0000-0000-0000BD000000}"/>
    <cellStyle name="Calculation 2 2 2" xfId="316" xr:uid="{00000000-0005-0000-0000-0000BE000000}"/>
    <cellStyle name="Calculation 2 3" xfId="317" xr:uid="{00000000-0005-0000-0000-0000BF000000}"/>
    <cellStyle name="Calculation 3" xfId="318" xr:uid="{00000000-0005-0000-0000-0000C0000000}"/>
    <cellStyle name="Check Cell" xfId="64" builtinId="23" customBuiltin="1"/>
    <cellStyle name="Check Cell 2" xfId="319" xr:uid="{00000000-0005-0000-0000-0000C2000000}"/>
    <cellStyle name="Check Cell 2 2" xfId="320" xr:uid="{00000000-0005-0000-0000-0000C3000000}"/>
    <cellStyle name="Check Cell 2 3" xfId="321" xr:uid="{00000000-0005-0000-0000-0000C4000000}"/>
    <cellStyle name="Check Cell 3" xfId="322" xr:uid="{00000000-0005-0000-0000-0000C5000000}"/>
    <cellStyle name="Column heading" xfId="1" xr:uid="{00000000-0005-0000-0000-0000C6000000}"/>
    <cellStyle name="Comma [0] 2" xfId="323" xr:uid="{00000000-0005-0000-0000-0000C7000000}"/>
    <cellStyle name="Comma [0] 2 2" xfId="324" xr:uid="{00000000-0005-0000-0000-0000C8000000}"/>
    <cellStyle name="Comma [0] 3" xfId="325" xr:uid="{00000000-0005-0000-0000-0000C9000000}"/>
    <cellStyle name="Comma 10" xfId="132" xr:uid="{00000000-0005-0000-0000-0000CA000000}"/>
    <cellStyle name="Comma 11" xfId="326" xr:uid="{00000000-0005-0000-0000-0000CB000000}"/>
    <cellStyle name="Comma 11 2" xfId="327" xr:uid="{00000000-0005-0000-0000-0000CC000000}"/>
    <cellStyle name="Comma 12" xfId="485" xr:uid="{00000000-0005-0000-0000-0000CD000000}"/>
    <cellStyle name="Comma 13" xfId="502" xr:uid="{00000000-0005-0000-0000-0000CE000000}"/>
    <cellStyle name="Comma 14" xfId="508" xr:uid="{00000000-0005-0000-0000-0000CF000000}"/>
    <cellStyle name="Comma 15" xfId="530" xr:uid="{00000000-0005-0000-0000-0000D0000000}"/>
    <cellStyle name="Comma 16" xfId="534" xr:uid="{00000000-0005-0000-0000-0000D1000000}"/>
    <cellStyle name="Comma 17" xfId="529" xr:uid="{00000000-0005-0000-0000-0000D2000000}"/>
    <cellStyle name="Comma 18" xfId="533" xr:uid="{00000000-0005-0000-0000-0000D3000000}"/>
    <cellStyle name="Comma 19" xfId="528" xr:uid="{00000000-0005-0000-0000-0000D4000000}"/>
    <cellStyle name="Comma 2" xfId="93" xr:uid="{00000000-0005-0000-0000-0000D5000000}"/>
    <cellStyle name="Comma 2 2" xfId="138" xr:uid="{00000000-0005-0000-0000-0000D6000000}"/>
    <cellStyle name="Comma 2 2 2" xfId="328" xr:uid="{00000000-0005-0000-0000-0000D7000000}"/>
    <cellStyle name="Comma 2 3" xfId="329" xr:uid="{00000000-0005-0000-0000-0000D8000000}"/>
    <cellStyle name="Comma 2 4" xfId="330" xr:uid="{00000000-0005-0000-0000-0000D9000000}"/>
    <cellStyle name="Comma 2 5" xfId="331" xr:uid="{00000000-0005-0000-0000-0000DA000000}"/>
    <cellStyle name="Comma 2 6" xfId="332" xr:uid="{00000000-0005-0000-0000-0000DB000000}"/>
    <cellStyle name="Comma 20" xfId="535" xr:uid="{00000000-0005-0000-0000-0000DC000000}"/>
    <cellStyle name="Comma 21" xfId="527" xr:uid="{00000000-0005-0000-0000-0000DD000000}"/>
    <cellStyle name="Comma 22" xfId="509" xr:uid="{00000000-0005-0000-0000-0000DE000000}"/>
    <cellStyle name="Comma 23" xfId="525" xr:uid="{00000000-0005-0000-0000-0000DF000000}"/>
    <cellStyle name="Comma 24" xfId="510" xr:uid="{00000000-0005-0000-0000-0000E0000000}"/>
    <cellStyle name="Comma 25" xfId="524" xr:uid="{00000000-0005-0000-0000-0000E1000000}"/>
    <cellStyle name="Comma 26" xfId="511" xr:uid="{00000000-0005-0000-0000-0000E2000000}"/>
    <cellStyle name="Comma 27" xfId="523" xr:uid="{00000000-0005-0000-0000-0000E3000000}"/>
    <cellStyle name="Comma 28" xfId="512" xr:uid="{00000000-0005-0000-0000-0000E4000000}"/>
    <cellStyle name="Comma 29" xfId="522" xr:uid="{00000000-0005-0000-0000-0000E5000000}"/>
    <cellStyle name="Comma 3" xfId="139" xr:uid="{00000000-0005-0000-0000-0000E6000000}"/>
    <cellStyle name="Comma 3 2" xfId="333" xr:uid="{00000000-0005-0000-0000-0000E7000000}"/>
    <cellStyle name="Comma 3 3" xfId="334" xr:uid="{00000000-0005-0000-0000-0000E8000000}"/>
    <cellStyle name="Comma 3 4" xfId="335" xr:uid="{00000000-0005-0000-0000-0000E9000000}"/>
    <cellStyle name="Comma 30" xfId="513" xr:uid="{00000000-0005-0000-0000-0000EA000000}"/>
    <cellStyle name="Comma 31" xfId="521" xr:uid="{00000000-0005-0000-0000-0000EB000000}"/>
    <cellStyle name="Comma 32" xfId="537" xr:uid="{00000000-0005-0000-0000-0000EC000000}"/>
    <cellStyle name="Comma 33" xfId="526" xr:uid="{00000000-0005-0000-0000-0000ED000000}"/>
    <cellStyle name="Comma 34" xfId="536" xr:uid="{00000000-0005-0000-0000-0000EE000000}"/>
    <cellStyle name="Comma 35" xfId="516" xr:uid="{00000000-0005-0000-0000-0000EF000000}"/>
    <cellStyle name="Comma 36" xfId="538" xr:uid="{00000000-0005-0000-0000-0000F0000000}"/>
    <cellStyle name="Comma 37" xfId="542" xr:uid="{00000000-0005-0000-0000-0000F1000000}"/>
    <cellStyle name="Comma 38" xfId="514" xr:uid="{00000000-0005-0000-0000-0000F2000000}"/>
    <cellStyle name="Comma 39" xfId="541" xr:uid="{00000000-0005-0000-0000-0000F3000000}"/>
    <cellStyle name="Comma 4" xfId="140" xr:uid="{00000000-0005-0000-0000-0000F4000000}"/>
    <cellStyle name="Comma 4 2" xfId="336" xr:uid="{00000000-0005-0000-0000-0000F5000000}"/>
    <cellStyle name="Comma 40" xfId="544" xr:uid="{00000000-0005-0000-0000-0000F6000000}"/>
    <cellStyle name="Comma 41" xfId="540" xr:uid="{00000000-0005-0000-0000-0000F7000000}"/>
    <cellStyle name="Comma 42" xfId="545" xr:uid="{00000000-0005-0000-0000-0000F8000000}"/>
    <cellStyle name="Comma 43" xfId="539" xr:uid="{00000000-0005-0000-0000-0000F9000000}"/>
    <cellStyle name="Comma 44" xfId="543" xr:uid="{00000000-0005-0000-0000-0000FA000000}"/>
    <cellStyle name="Comma 45" xfId="546" xr:uid="{00000000-0005-0000-0000-0000FB000000}"/>
    <cellStyle name="Comma 46" xfId="515" xr:uid="{00000000-0005-0000-0000-0000FC000000}"/>
    <cellStyle name="Comma 5" xfId="141" xr:uid="{00000000-0005-0000-0000-0000FD000000}"/>
    <cellStyle name="Comma 5 2" xfId="337" xr:uid="{00000000-0005-0000-0000-0000FE000000}"/>
    <cellStyle name="Comma 5 3" xfId="338" xr:uid="{00000000-0005-0000-0000-0000FF000000}"/>
    <cellStyle name="Comma 5 4" xfId="339" xr:uid="{00000000-0005-0000-0000-000000010000}"/>
    <cellStyle name="Comma 6" xfId="50" xr:uid="{00000000-0005-0000-0000-000001010000}"/>
    <cellStyle name="Comma 6 2" xfId="340" xr:uid="{00000000-0005-0000-0000-000002010000}"/>
    <cellStyle name="Comma 6 3" xfId="532" xr:uid="{00000000-0005-0000-0000-000003010000}"/>
    <cellStyle name="Comma 7" xfId="341" xr:uid="{00000000-0005-0000-0000-000004010000}"/>
    <cellStyle name="Comma 8" xfId="342" xr:uid="{00000000-0005-0000-0000-000005010000}"/>
    <cellStyle name="Comma 9" xfId="133" xr:uid="{00000000-0005-0000-0000-000006010000}"/>
    <cellStyle name="Comma0" xfId="2" xr:uid="{00000000-0005-0000-0000-000007010000}"/>
    <cellStyle name="Corner heading" xfId="3" xr:uid="{00000000-0005-0000-0000-000008010000}"/>
    <cellStyle name="Currency 2" xfId="142" xr:uid="{00000000-0005-0000-0000-000009010000}"/>
    <cellStyle name="Currency 3" xfId="486" xr:uid="{00000000-0005-0000-0000-00000A010000}"/>
    <cellStyle name="Currency 3 2" xfId="487" xr:uid="{00000000-0005-0000-0000-00000B010000}"/>
    <cellStyle name="Currency0" xfId="4" xr:uid="{00000000-0005-0000-0000-00000C010000}"/>
    <cellStyle name="Data" xfId="5" xr:uid="{00000000-0005-0000-0000-00000D010000}"/>
    <cellStyle name="Data 2" xfId="49" xr:uid="{00000000-0005-0000-0000-00000E010000}"/>
    <cellStyle name="Data 2 2" xfId="148" xr:uid="{00000000-0005-0000-0000-00000F010000}"/>
    <cellStyle name="Data 3" xfId="506" xr:uid="{00000000-0005-0000-0000-000010010000}"/>
    <cellStyle name="Data no deci" xfId="6" xr:uid="{00000000-0005-0000-0000-000011010000}"/>
    <cellStyle name="Data Superscript" xfId="7" xr:uid="{00000000-0005-0000-0000-000012010000}"/>
    <cellStyle name="Data_1-1A-Regular" xfId="8" xr:uid="{00000000-0005-0000-0000-000013010000}"/>
    <cellStyle name="Data-one deci" xfId="9" xr:uid="{00000000-0005-0000-0000-000014010000}"/>
    <cellStyle name="Date" xfId="10" xr:uid="{00000000-0005-0000-0000-000015010000}"/>
    <cellStyle name="Explanatory Text" xfId="66" builtinId="53" customBuiltin="1"/>
    <cellStyle name="Explanatory Text 2" xfId="343" xr:uid="{00000000-0005-0000-0000-000017010000}"/>
    <cellStyle name="Explanatory Text 2 2" xfId="344" xr:uid="{00000000-0005-0000-0000-000018010000}"/>
    <cellStyle name="Explanatory Text 2 3" xfId="345" xr:uid="{00000000-0005-0000-0000-000019010000}"/>
    <cellStyle name="Explanatory Text 3" xfId="346" xr:uid="{00000000-0005-0000-0000-00001A010000}"/>
    <cellStyle name="Fixed" xfId="11" xr:uid="{00000000-0005-0000-0000-00001B010000}"/>
    <cellStyle name="Followed Hyperlink 2" xfId="347" xr:uid="{00000000-0005-0000-0000-00001C010000}"/>
    <cellStyle name="Good" xfId="57" builtinId="26" customBuiltin="1"/>
    <cellStyle name="Good 2" xfId="348" xr:uid="{00000000-0005-0000-0000-00001E010000}"/>
    <cellStyle name="Good 2 2" xfId="349" xr:uid="{00000000-0005-0000-0000-00001F010000}"/>
    <cellStyle name="Good 2 3" xfId="350" xr:uid="{00000000-0005-0000-0000-000020010000}"/>
    <cellStyle name="Good 3" xfId="351" xr:uid="{00000000-0005-0000-0000-000021010000}"/>
    <cellStyle name="Heading 1" xfId="12" builtinId="16" customBuiltin="1"/>
    <cellStyle name="Heading 1 2" xfId="105" xr:uid="{00000000-0005-0000-0000-000023010000}"/>
    <cellStyle name="Heading 1 2 2" xfId="352" xr:uid="{00000000-0005-0000-0000-000024010000}"/>
    <cellStyle name="Heading 1 2 3" xfId="353" xr:uid="{00000000-0005-0000-0000-000025010000}"/>
    <cellStyle name="Heading 1 3" xfId="354" xr:uid="{00000000-0005-0000-0000-000026010000}"/>
    <cellStyle name="Heading 1 4" xfId="94" xr:uid="{00000000-0005-0000-0000-000027010000}"/>
    <cellStyle name="Heading 2" xfId="13" builtinId="17" customBuiltin="1"/>
    <cellStyle name="Heading 2 2" xfId="106" xr:uid="{00000000-0005-0000-0000-000029010000}"/>
    <cellStyle name="Heading 2 2 2" xfId="355" xr:uid="{00000000-0005-0000-0000-00002A010000}"/>
    <cellStyle name="Heading 2 2 3" xfId="356" xr:uid="{00000000-0005-0000-0000-00002B010000}"/>
    <cellStyle name="Heading 2 3" xfId="357" xr:uid="{00000000-0005-0000-0000-00002C010000}"/>
    <cellStyle name="Heading 2 4" xfId="95" xr:uid="{00000000-0005-0000-0000-00002D010000}"/>
    <cellStyle name="Heading 3" xfId="55" builtinId="18" customBuiltin="1"/>
    <cellStyle name="Heading 3 2" xfId="358" xr:uid="{00000000-0005-0000-0000-00002F010000}"/>
    <cellStyle name="Heading 3 2 2" xfId="359" xr:uid="{00000000-0005-0000-0000-000030010000}"/>
    <cellStyle name="Heading 3 2 3" xfId="360" xr:uid="{00000000-0005-0000-0000-000031010000}"/>
    <cellStyle name="Heading 3 3" xfId="361" xr:uid="{00000000-0005-0000-0000-000032010000}"/>
    <cellStyle name="Heading 4" xfId="56" builtinId="19" customBuiltin="1"/>
    <cellStyle name="Heading 4 2" xfId="362" xr:uid="{00000000-0005-0000-0000-000034010000}"/>
    <cellStyle name="Heading 4 2 2" xfId="363" xr:uid="{00000000-0005-0000-0000-000035010000}"/>
    <cellStyle name="Heading 4 2 3" xfId="364" xr:uid="{00000000-0005-0000-0000-000036010000}"/>
    <cellStyle name="Heading 4 3" xfId="365" xr:uid="{00000000-0005-0000-0000-000037010000}"/>
    <cellStyle name="Hed Side" xfId="14" xr:uid="{00000000-0005-0000-0000-000038010000}"/>
    <cellStyle name="Hed Side 2" xfId="51" xr:uid="{00000000-0005-0000-0000-000039010000}"/>
    <cellStyle name="Hed Side 2 2" xfId="507" xr:uid="{00000000-0005-0000-0000-00003A010000}"/>
    <cellStyle name="Hed Side bold" xfId="15" xr:uid="{00000000-0005-0000-0000-00003B010000}"/>
    <cellStyle name="Hed Side Indent" xfId="16" xr:uid="{00000000-0005-0000-0000-00003C010000}"/>
    <cellStyle name="Hed Side Regular" xfId="17" xr:uid="{00000000-0005-0000-0000-00003D010000}"/>
    <cellStyle name="Hed Side_1-1A-Regular" xfId="18" xr:uid="{00000000-0005-0000-0000-00003E010000}"/>
    <cellStyle name="Hed Top" xfId="19" xr:uid="{00000000-0005-0000-0000-00003F010000}"/>
    <cellStyle name="Hed Top - SECTION" xfId="20" xr:uid="{00000000-0005-0000-0000-000040010000}"/>
    <cellStyle name="Hed Top_3-new4" xfId="21" xr:uid="{00000000-0005-0000-0000-000041010000}"/>
    <cellStyle name="Hyperlink 2" xfId="149" xr:uid="{00000000-0005-0000-0000-000042010000}"/>
    <cellStyle name="Hyperlink 3" xfId="366" xr:uid="{00000000-0005-0000-0000-000043010000}"/>
    <cellStyle name="Hyperlink 4" xfId="367" xr:uid="{00000000-0005-0000-0000-000044010000}"/>
    <cellStyle name="Hyperlink 4 2" xfId="368" xr:uid="{00000000-0005-0000-0000-000045010000}"/>
    <cellStyle name="Hyperlink 5" xfId="369" xr:uid="{00000000-0005-0000-0000-000046010000}"/>
    <cellStyle name="Input" xfId="60" builtinId="20" customBuiltin="1"/>
    <cellStyle name="Input 2" xfId="370" xr:uid="{00000000-0005-0000-0000-000048010000}"/>
    <cellStyle name="Input 2 2" xfId="371" xr:uid="{00000000-0005-0000-0000-000049010000}"/>
    <cellStyle name="Input 2 2 2" xfId="372" xr:uid="{00000000-0005-0000-0000-00004A010000}"/>
    <cellStyle name="Input 2 3" xfId="373" xr:uid="{00000000-0005-0000-0000-00004B010000}"/>
    <cellStyle name="Input 3" xfId="374" xr:uid="{00000000-0005-0000-0000-00004C010000}"/>
    <cellStyle name="Linked Cell" xfId="63" builtinId="24" customBuiltin="1"/>
    <cellStyle name="Linked Cell 2" xfId="375" xr:uid="{00000000-0005-0000-0000-00004E010000}"/>
    <cellStyle name="Linked Cell 2 2" xfId="376" xr:uid="{00000000-0005-0000-0000-00004F010000}"/>
    <cellStyle name="Linked Cell 2 3" xfId="377" xr:uid="{00000000-0005-0000-0000-000050010000}"/>
    <cellStyle name="Linked Cell 3" xfId="378" xr:uid="{00000000-0005-0000-0000-000051010000}"/>
    <cellStyle name="Neutral" xfId="59" builtinId="28" customBuiltin="1"/>
    <cellStyle name="Neutral 2" xfId="379" xr:uid="{00000000-0005-0000-0000-000053010000}"/>
    <cellStyle name="Neutral 2 2" xfId="380" xr:uid="{00000000-0005-0000-0000-000054010000}"/>
    <cellStyle name="Neutral 2 3" xfId="381" xr:uid="{00000000-0005-0000-0000-000055010000}"/>
    <cellStyle name="Neutral 3" xfId="382" xr:uid="{00000000-0005-0000-0000-000056010000}"/>
    <cellStyle name="Normal" xfId="0" builtinId="0"/>
    <cellStyle name="Normal 10" xfId="383" xr:uid="{00000000-0005-0000-0000-000058010000}"/>
    <cellStyle name="Normal 11" xfId="384" xr:uid="{00000000-0005-0000-0000-000059010000}"/>
    <cellStyle name="Normal 12" xfId="385" xr:uid="{00000000-0005-0000-0000-00005A010000}"/>
    <cellStyle name="Normal 13" xfId="386" xr:uid="{00000000-0005-0000-0000-00005B010000}"/>
    <cellStyle name="Normal 14" xfId="387" xr:uid="{00000000-0005-0000-0000-00005C010000}"/>
    <cellStyle name="Normal 15" xfId="388" xr:uid="{00000000-0005-0000-0000-00005D010000}"/>
    <cellStyle name="Normal 15 2" xfId="389" xr:uid="{00000000-0005-0000-0000-00005E010000}"/>
    <cellStyle name="Normal 16" xfId="390" xr:uid="{00000000-0005-0000-0000-00005F010000}"/>
    <cellStyle name="Normal 16 2" xfId="391" xr:uid="{00000000-0005-0000-0000-000060010000}"/>
    <cellStyle name="Normal 16 3" xfId="392" xr:uid="{00000000-0005-0000-0000-000061010000}"/>
    <cellStyle name="Normal 17" xfId="134" xr:uid="{00000000-0005-0000-0000-000062010000}"/>
    <cellStyle name="Normal 17 2" xfId="393" xr:uid="{00000000-0005-0000-0000-000063010000}"/>
    <cellStyle name="Normal 18" xfId="135" xr:uid="{00000000-0005-0000-0000-000064010000}"/>
    <cellStyle name="Normal 19" xfId="484" xr:uid="{00000000-0005-0000-0000-000065010000}"/>
    <cellStyle name="Normal 2" xfId="48" xr:uid="{00000000-0005-0000-0000-000066010000}"/>
    <cellStyle name="Normal 2 10" xfId="107" xr:uid="{00000000-0005-0000-0000-000067010000}"/>
    <cellStyle name="Normal 2 11" xfId="108" xr:uid="{00000000-0005-0000-0000-000068010000}"/>
    <cellStyle name="Normal 2 12" xfId="109" xr:uid="{00000000-0005-0000-0000-000069010000}"/>
    <cellStyle name="Normal 2 13" xfId="110" xr:uid="{00000000-0005-0000-0000-00006A010000}"/>
    <cellStyle name="Normal 2 14" xfId="111" xr:uid="{00000000-0005-0000-0000-00006B010000}"/>
    <cellStyle name="Normal 2 15" xfId="112" xr:uid="{00000000-0005-0000-0000-00006C010000}"/>
    <cellStyle name="Normal 2 16" xfId="113" xr:uid="{00000000-0005-0000-0000-00006D010000}"/>
    <cellStyle name="Normal 2 17" xfId="114" xr:uid="{00000000-0005-0000-0000-00006E010000}"/>
    <cellStyle name="Normal 2 18" xfId="115" xr:uid="{00000000-0005-0000-0000-00006F010000}"/>
    <cellStyle name="Normal 2 19" xfId="116" xr:uid="{00000000-0005-0000-0000-000070010000}"/>
    <cellStyle name="Normal 2 2" xfId="97" xr:uid="{00000000-0005-0000-0000-000071010000}"/>
    <cellStyle name="Normal 2 2 2" xfId="151" xr:uid="{00000000-0005-0000-0000-000072010000}"/>
    <cellStyle name="Normal 2 2 2 2" xfId="394" xr:uid="{00000000-0005-0000-0000-000073010000}"/>
    <cellStyle name="Normal 2 20" xfId="117" xr:uid="{00000000-0005-0000-0000-000074010000}"/>
    <cellStyle name="Normal 2 21" xfId="118" xr:uid="{00000000-0005-0000-0000-000075010000}"/>
    <cellStyle name="Normal 2 22" xfId="119" xr:uid="{00000000-0005-0000-0000-000076010000}"/>
    <cellStyle name="Normal 2 23" xfId="120" xr:uid="{00000000-0005-0000-0000-000077010000}"/>
    <cellStyle name="Normal 2 24" xfId="121" xr:uid="{00000000-0005-0000-0000-000078010000}"/>
    <cellStyle name="Normal 2 25" xfId="96" xr:uid="{00000000-0005-0000-0000-000079010000}"/>
    <cellStyle name="Normal 2 3" xfId="122" xr:uid="{00000000-0005-0000-0000-00007A010000}"/>
    <cellStyle name="Normal 2 3 2" xfId="395" xr:uid="{00000000-0005-0000-0000-00007B010000}"/>
    <cellStyle name="Normal 2 4" xfId="123" xr:uid="{00000000-0005-0000-0000-00007C010000}"/>
    <cellStyle name="Normal 2 4 2" xfId="396" xr:uid="{00000000-0005-0000-0000-00007D010000}"/>
    <cellStyle name="Normal 2 4 2 2" xfId="397" xr:uid="{00000000-0005-0000-0000-00007E010000}"/>
    <cellStyle name="Normal 2 4 3" xfId="398" xr:uid="{00000000-0005-0000-0000-00007F010000}"/>
    <cellStyle name="Normal 2 5" xfId="124" xr:uid="{00000000-0005-0000-0000-000080010000}"/>
    <cellStyle name="Normal 2 6" xfId="125" xr:uid="{00000000-0005-0000-0000-000081010000}"/>
    <cellStyle name="Normal 2 7" xfId="126" xr:uid="{00000000-0005-0000-0000-000082010000}"/>
    <cellStyle name="Normal 2 8" xfId="127" xr:uid="{00000000-0005-0000-0000-000083010000}"/>
    <cellStyle name="Normal 2 9" xfId="128" xr:uid="{00000000-0005-0000-0000-000084010000}"/>
    <cellStyle name="Normal 20" xfId="92" xr:uid="{00000000-0005-0000-0000-000085010000}"/>
    <cellStyle name="Normal 21" xfId="91" xr:uid="{00000000-0005-0000-0000-000086010000}"/>
    <cellStyle name="Normal 22" xfId="547" xr:uid="{00000000-0005-0000-0000-000087010000}"/>
    <cellStyle name="Normal 3" xfId="22" xr:uid="{00000000-0005-0000-0000-000088010000}"/>
    <cellStyle name="Normal 3 2" xfId="143" xr:uid="{00000000-0005-0000-0000-000089010000}"/>
    <cellStyle name="Normal 3 2 2" xfId="399" xr:uid="{00000000-0005-0000-0000-00008A010000}"/>
    <cellStyle name="Normal 3 2 2 2" xfId="488" xr:uid="{00000000-0005-0000-0000-00008B010000}"/>
    <cellStyle name="Normal 3 2 3" xfId="489" xr:uid="{00000000-0005-0000-0000-00008C010000}"/>
    <cellStyle name="Normal 3 3" xfId="400" xr:uid="{00000000-0005-0000-0000-00008D010000}"/>
    <cellStyle name="Normal 3 3 2" xfId="490" xr:uid="{00000000-0005-0000-0000-00008E010000}"/>
    <cellStyle name="Normal 3 3 2 2" xfId="491" xr:uid="{00000000-0005-0000-0000-00008F010000}"/>
    <cellStyle name="Normal 3 3 3" xfId="492" xr:uid="{00000000-0005-0000-0000-000090010000}"/>
    <cellStyle name="Normal 3 4" xfId="401" xr:uid="{00000000-0005-0000-0000-000091010000}"/>
    <cellStyle name="Normal 3 4 2" xfId="493" xr:uid="{00000000-0005-0000-0000-000092010000}"/>
    <cellStyle name="Normal 3 5" xfId="402" xr:uid="{00000000-0005-0000-0000-000093010000}"/>
    <cellStyle name="Normal 3 6" xfId="494" xr:uid="{00000000-0005-0000-0000-000094010000}"/>
    <cellStyle name="Normal 3 7" xfId="495" xr:uid="{00000000-0005-0000-0000-000095010000}"/>
    <cellStyle name="Normal 3 8" xfId="98" xr:uid="{00000000-0005-0000-0000-000096010000}"/>
    <cellStyle name="Normal 4" xfId="99" xr:uid="{00000000-0005-0000-0000-000097010000}"/>
    <cellStyle name="Normal 4 2" xfId="144" xr:uid="{00000000-0005-0000-0000-000098010000}"/>
    <cellStyle name="Normal 4 2 2" xfId="403" xr:uid="{00000000-0005-0000-0000-000099010000}"/>
    <cellStyle name="Normal 4 2 2 2" xfId="496" xr:uid="{00000000-0005-0000-0000-00009A010000}"/>
    <cellStyle name="Normal 4 2 3" xfId="404" xr:uid="{00000000-0005-0000-0000-00009B010000}"/>
    <cellStyle name="Normal 4 2 4" xfId="505" xr:uid="{00000000-0005-0000-0000-00009C010000}"/>
    <cellStyle name="Normal 4 3" xfId="405" xr:uid="{00000000-0005-0000-0000-00009D010000}"/>
    <cellStyle name="Normal 4 3 2" xfId="497" xr:uid="{00000000-0005-0000-0000-00009E010000}"/>
    <cellStyle name="Normal 4 3 2 2" xfId="498" xr:uid="{00000000-0005-0000-0000-00009F010000}"/>
    <cellStyle name="Normal 4 3 3" xfId="499" xr:uid="{00000000-0005-0000-0000-0000A0010000}"/>
    <cellStyle name="Normal 4 4" xfId="406" xr:uid="{00000000-0005-0000-0000-0000A1010000}"/>
    <cellStyle name="Normal 4 4 2" xfId="500" xr:uid="{00000000-0005-0000-0000-0000A2010000}"/>
    <cellStyle name="Normal 4 5" xfId="407" xr:uid="{00000000-0005-0000-0000-0000A3010000}"/>
    <cellStyle name="Normal 4 6" xfId="408" xr:uid="{00000000-0005-0000-0000-0000A4010000}"/>
    <cellStyle name="Normal 4 7" xfId="501" xr:uid="{00000000-0005-0000-0000-0000A5010000}"/>
    <cellStyle name="Normal 4 8" xfId="517" xr:uid="{00000000-0005-0000-0000-0000A6010000}"/>
    <cellStyle name="Normal 5" xfId="100" xr:uid="{00000000-0005-0000-0000-0000A7010000}"/>
    <cellStyle name="Normal 5 2" xfId="103" xr:uid="{00000000-0005-0000-0000-0000A8010000}"/>
    <cellStyle name="Normal 5 2 2" xfId="409" xr:uid="{00000000-0005-0000-0000-0000A9010000}"/>
    <cellStyle name="Normal 5 3" xfId="410" xr:uid="{00000000-0005-0000-0000-0000AA010000}"/>
    <cellStyle name="Normal 5 4" xfId="518" xr:uid="{00000000-0005-0000-0000-0000AB010000}"/>
    <cellStyle name="Normal 6" xfId="101" xr:uid="{00000000-0005-0000-0000-0000AC010000}"/>
    <cellStyle name="Normal 6 2" xfId="411" xr:uid="{00000000-0005-0000-0000-0000AD010000}"/>
    <cellStyle name="Normal 6 2 2" xfId="412" xr:uid="{00000000-0005-0000-0000-0000AE010000}"/>
    <cellStyle name="Normal 6 3" xfId="413" xr:uid="{00000000-0005-0000-0000-0000AF010000}"/>
    <cellStyle name="Normal 6 4" xfId="414" xr:uid="{00000000-0005-0000-0000-0000B0010000}"/>
    <cellStyle name="Normal 6 5" xfId="415" xr:uid="{00000000-0005-0000-0000-0000B1010000}"/>
    <cellStyle name="Normal 6 6" xfId="504" xr:uid="{00000000-0005-0000-0000-0000B2010000}"/>
    <cellStyle name="Normal 7" xfId="130" xr:uid="{00000000-0005-0000-0000-0000B3010000}"/>
    <cellStyle name="Normal 7 2" xfId="137" xr:uid="{00000000-0005-0000-0000-0000B4010000}"/>
    <cellStyle name="Normal 7 3" xfId="519" xr:uid="{00000000-0005-0000-0000-0000B5010000}"/>
    <cellStyle name="Normal 8" xfId="52" xr:uid="{00000000-0005-0000-0000-0000B6010000}"/>
    <cellStyle name="Normal 8 2" xfId="416" xr:uid="{00000000-0005-0000-0000-0000B7010000}"/>
    <cellStyle name="Normal 8 3" xfId="145" xr:uid="{00000000-0005-0000-0000-0000B8010000}"/>
    <cellStyle name="Normal 8 4" xfId="531" xr:uid="{00000000-0005-0000-0000-0000B9010000}"/>
    <cellStyle name="Normal 9" xfId="150" xr:uid="{00000000-0005-0000-0000-0000BA010000}"/>
    <cellStyle name="Normal 9 2" xfId="417" xr:uid="{00000000-0005-0000-0000-0000BB010000}"/>
    <cellStyle name="Note 2" xfId="418" xr:uid="{00000000-0005-0000-0000-0000BC010000}"/>
    <cellStyle name="Note 2 2" xfId="419" xr:uid="{00000000-0005-0000-0000-0000BD010000}"/>
    <cellStyle name="Note 2 2 2" xfId="420" xr:uid="{00000000-0005-0000-0000-0000BE010000}"/>
    <cellStyle name="Note 2 2 2 2" xfId="421" xr:uid="{00000000-0005-0000-0000-0000BF010000}"/>
    <cellStyle name="Note 2 3" xfId="422" xr:uid="{00000000-0005-0000-0000-0000C0010000}"/>
    <cellStyle name="Note 2 3 2" xfId="423" xr:uid="{00000000-0005-0000-0000-0000C1010000}"/>
    <cellStyle name="Note 3" xfId="424" xr:uid="{00000000-0005-0000-0000-0000C2010000}"/>
    <cellStyle name="Note 3 2" xfId="425" xr:uid="{00000000-0005-0000-0000-0000C3010000}"/>
    <cellStyle name="Note 4" xfId="426" xr:uid="{00000000-0005-0000-0000-0000C4010000}"/>
    <cellStyle name="Note 4 2" xfId="427" xr:uid="{00000000-0005-0000-0000-0000C5010000}"/>
    <cellStyle name="Note 5" xfId="428" xr:uid="{00000000-0005-0000-0000-0000C6010000}"/>
    <cellStyle name="Note 6" xfId="429" xr:uid="{00000000-0005-0000-0000-0000C7010000}"/>
    <cellStyle name="Note 7" xfId="430" xr:uid="{00000000-0005-0000-0000-0000C8010000}"/>
    <cellStyle name="Note 8" xfId="431" xr:uid="{00000000-0005-0000-0000-0000C9010000}"/>
    <cellStyle name="Note 9" xfId="432" xr:uid="{00000000-0005-0000-0000-0000CA010000}"/>
    <cellStyle name="Output" xfId="61" builtinId="21" customBuiltin="1"/>
    <cellStyle name="Output 2" xfId="433" xr:uid="{00000000-0005-0000-0000-0000CC010000}"/>
    <cellStyle name="Output 2 2" xfId="434" xr:uid="{00000000-0005-0000-0000-0000CD010000}"/>
    <cellStyle name="Output 2 2 2" xfId="435" xr:uid="{00000000-0005-0000-0000-0000CE010000}"/>
    <cellStyle name="Output 2 3" xfId="436" xr:uid="{00000000-0005-0000-0000-0000CF010000}"/>
    <cellStyle name="Output 3" xfId="437" xr:uid="{00000000-0005-0000-0000-0000D0010000}"/>
    <cellStyle name="Percent 2" xfId="104" xr:uid="{00000000-0005-0000-0000-0000D1010000}"/>
    <cellStyle name="Percent 2 2" xfId="131" xr:uid="{00000000-0005-0000-0000-0000D2010000}"/>
    <cellStyle name="Percent 2 2 2" xfId="438" xr:uid="{00000000-0005-0000-0000-0000D3010000}"/>
    <cellStyle name="Percent 2 2 3" xfId="483" xr:uid="{00000000-0005-0000-0000-0000D4010000}"/>
    <cellStyle name="Percent 2 3" xfId="439" xr:uid="{00000000-0005-0000-0000-0000D5010000}"/>
    <cellStyle name="Percent 2 4" xfId="440" xr:uid="{00000000-0005-0000-0000-0000D6010000}"/>
    <cellStyle name="Percent 2 5" xfId="441" xr:uid="{00000000-0005-0000-0000-0000D7010000}"/>
    <cellStyle name="Percent 2 6" xfId="520" xr:uid="{00000000-0005-0000-0000-0000D8010000}"/>
    <cellStyle name="Percent 3" xfId="146" xr:uid="{00000000-0005-0000-0000-0000D9010000}"/>
    <cellStyle name="Percent 3 2" xfId="442" xr:uid="{00000000-0005-0000-0000-0000DA010000}"/>
    <cellStyle name="Percent 3 3" xfId="443" xr:uid="{00000000-0005-0000-0000-0000DB010000}"/>
    <cellStyle name="Percent 4" xfId="147" xr:uid="{00000000-0005-0000-0000-0000DC010000}"/>
    <cellStyle name="Percent 4 2" xfId="444" xr:uid="{00000000-0005-0000-0000-0000DD010000}"/>
    <cellStyle name="Percent 5" xfId="445" xr:uid="{00000000-0005-0000-0000-0000DE010000}"/>
    <cellStyle name="Percent 6" xfId="446" xr:uid="{00000000-0005-0000-0000-0000DF010000}"/>
    <cellStyle name="Percent 6 2" xfId="447" xr:uid="{00000000-0005-0000-0000-0000E0010000}"/>
    <cellStyle name="Percent 7" xfId="448" xr:uid="{00000000-0005-0000-0000-0000E1010000}"/>
    <cellStyle name="Percent 8" xfId="136" xr:uid="{00000000-0005-0000-0000-0000E2010000}"/>
    <cellStyle name="Percent 8 2" xfId="449" xr:uid="{00000000-0005-0000-0000-0000E3010000}"/>
    <cellStyle name="Reference" xfId="23" xr:uid="{00000000-0005-0000-0000-0000E4010000}"/>
    <cellStyle name="Row heading" xfId="24" xr:uid="{00000000-0005-0000-0000-0000E5010000}"/>
    <cellStyle name="Source Hed" xfId="25" xr:uid="{00000000-0005-0000-0000-0000E6010000}"/>
    <cellStyle name="Source Letter" xfId="26" xr:uid="{00000000-0005-0000-0000-0000E7010000}"/>
    <cellStyle name="Source Superscript" xfId="27" xr:uid="{00000000-0005-0000-0000-0000E8010000}"/>
    <cellStyle name="Source Text" xfId="28" xr:uid="{00000000-0005-0000-0000-0000E9010000}"/>
    <cellStyle name="Source Text 2" xfId="53" xr:uid="{00000000-0005-0000-0000-0000EA010000}"/>
    <cellStyle name="State" xfId="29" xr:uid="{00000000-0005-0000-0000-0000EB010000}"/>
    <cellStyle name="Style 21" xfId="450" xr:uid="{00000000-0005-0000-0000-0000EC010000}"/>
    <cellStyle name="Style 21 2" xfId="451" xr:uid="{00000000-0005-0000-0000-0000ED010000}"/>
    <cellStyle name="Style 21 2 2" xfId="452" xr:uid="{00000000-0005-0000-0000-0000EE010000}"/>
    <cellStyle name="Style 21 3" xfId="453" xr:uid="{00000000-0005-0000-0000-0000EF010000}"/>
    <cellStyle name="Style 22" xfId="454" xr:uid="{00000000-0005-0000-0000-0000F0010000}"/>
    <cellStyle name="Style 22 2" xfId="455" xr:uid="{00000000-0005-0000-0000-0000F1010000}"/>
    <cellStyle name="Style 22 3" xfId="456" xr:uid="{00000000-0005-0000-0000-0000F2010000}"/>
    <cellStyle name="Style 23" xfId="457" xr:uid="{00000000-0005-0000-0000-0000F3010000}"/>
    <cellStyle name="Style 23 2" xfId="458" xr:uid="{00000000-0005-0000-0000-0000F4010000}"/>
    <cellStyle name="Style 23 2 2" xfId="459" xr:uid="{00000000-0005-0000-0000-0000F5010000}"/>
    <cellStyle name="Style 23 2 3" xfId="460" xr:uid="{00000000-0005-0000-0000-0000F6010000}"/>
    <cellStyle name="Style 23 3" xfId="461" xr:uid="{00000000-0005-0000-0000-0000F7010000}"/>
    <cellStyle name="Style 23 3 2" xfId="462" xr:uid="{00000000-0005-0000-0000-0000F8010000}"/>
    <cellStyle name="Style 23 4" xfId="463" xr:uid="{00000000-0005-0000-0000-0000F9010000}"/>
    <cellStyle name="Style 24" xfId="464" xr:uid="{00000000-0005-0000-0000-0000FA010000}"/>
    <cellStyle name="Style 24 2" xfId="465" xr:uid="{00000000-0005-0000-0000-0000FB010000}"/>
    <cellStyle name="Style 24 3" xfId="466" xr:uid="{00000000-0005-0000-0000-0000FC010000}"/>
    <cellStyle name="Style 25" xfId="467" xr:uid="{00000000-0005-0000-0000-0000FD010000}"/>
    <cellStyle name="Style 25 2" xfId="468" xr:uid="{00000000-0005-0000-0000-0000FE010000}"/>
    <cellStyle name="Style 25 3" xfId="469" xr:uid="{00000000-0005-0000-0000-0000FF010000}"/>
    <cellStyle name="Style 26" xfId="470" xr:uid="{00000000-0005-0000-0000-000000020000}"/>
    <cellStyle name="Style 26 2" xfId="471" xr:uid="{00000000-0005-0000-0000-000001020000}"/>
    <cellStyle name="Style 26 3" xfId="472" xr:uid="{00000000-0005-0000-0000-000002020000}"/>
    <cellStyle name="Superscript" xfId="30" xr:uid="{00000000-0005-0000-0000-000003020000}"/>
    <cellStyle name="Superscript 2" xfId="503" xr:uid="{00000000-0005-0000-0000-000004020000}"/>
    <cellStyle name="Superscript- regular" xfId="31" xr:uid="{00000000-0005-0000-0000-000005020000}"/>
    <cellStyle name="Superscript_1-1A-Regular" xfId="32" xr:uid="{00000000-0005-0000-0000-000006020000}"/>
    <cellStyle name="Table Data" xfId="33" xr:uid="{00000000-0005-0000-0000-000007020000}"/>
    <cellStyle name="Table Head Top" xfId="34" xr:uid="{00000000-0005-0000-0000-000008020000}"/>
    <cellStyle name="Table Hed Side" xfId="35" xr:uid="{00000000-0005-0000-0000-000009020000}"/>
    <cellStyle name="Table Title" xfId="36" xr:uid="{00000000-0005-0000-0000-00000A020000}"/>
    <cellStyle name="Title" xfId="54" builtinId="15" customBuiltin="1"/>
    <cellStyle name="Title 2" xfId="473" xr:uid="{00000000-0005-0000-0000-00000C020000}"/>
    <cellStyle name="Title 2 2" xfId="474" xr:uid="{00000000-0005-0000-0000-00000D020000}"/>
    <cellStyle name="Title Text" xfId="37" xr:uid="{00000000-0005-0000-0000-00000E020000}"/>
    <cellStyle name="Title Text 1" xfId="38" xr:uid="{00000000-0005-0000-0000-00000F020000}"/>
    <cellStyle name="Title Text 2" xfId="39" xr:uid="{00000000-0005-0000-0000-000010020000}"/>
    <cellStyle name="Title-1" xfId="40" xr:uid="{00000000-0005-0000-0000-000011020000}"/>
    <cellStyle name="Title-2" xfId="41" xr:uid="{00000000-0005-0000-0000-000012020000}"/>
    <cellStyle name="Title-3" xfId="42" xr:uid="{00000000-0005-0000-0000-000013020000}"/>
    <cellStyle name="Total" xfId="43" builtinId="25" customBuiltin="1"/>
    <cellStyle name="Total 2" xfId="129" xr:uid="{00000000-0005-0000-0000-000015020000}"/>
    <cellStyle name="Total 2 2" xfId="475" xr:uid="{00000000-0005-0000-0000-000016020000}"/>
    <cellStyle name="Total 2 2 2" xfId="476" xr:uid="{00000000-0005-0000-0000-000017020000}"/>
    <cellStyle name="Total 2 3" xfId="477" xr:uid="{00000000-0005-0000-0000-000018020000}"/>
    <cellStyle name="Total 3" xfId="478" xr:uid="{00000000-0005-0000-0000-000019020000}"/>
    <cellStyle name="Total 4" xfId="102" xr:uid="{00000000-0005-0000-0000-00001A020000}"/>
    <cellStyle name="Warning Text" xfId="65" builtinId="11" customBuiltin="1"/>
    <cellStyle name="Warning Text 2" xfId="479" xr:uid="{00000000-0005-0000-0000-00001C020000}"/>
    <cellStyle name="Warning Text 2 2" xfId="480" xr:uid="{00000000-0005-0000-0000-00001D020000}"/>
    <cellStyle name="Warning Text 2 3" xfId="481" xr:uid="{00000000-0005-0000-0000-00001E020000}"/>
    <cellStyle name="Warning Text 3" xfId="482" xr:uid="{00000000-0005-0000-0000-00001F020000}"/>
    <cellStyle name="Wrap" xfId="44" xr:uid="{00000000-0005-0000-0000-000020020000}"/>
    <cellStyle name="Wrap Bold" xfId="45" xr:uid="{00000000-0005-0000-0000-000021020000}"/>
    <cellStyle name="Wrap Title" xfId="46" xr:uid="{00000000-0005-0000-0000-000022020000}"/>
    <cellStyle name="Wrap_NTS99-~11" xfId="47" xr:uid="{00000000-0005-0000-0000-000023020000}"/>
  </cellStyles>
  <dxfs count="0"/>
  <tableStyles count="0" defaultTableStyle="TableStyleMedium9"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Intensity of Passenger Modes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v>Air, Domestic</c:v>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'4-20M'!$B$2:$AM$2</c15:sqref>
                  </c15:fullRef>
                </c:ext>
              </c:extLst>
              <c:f>'4-20M'!$R$2:$AM$2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'4-20M'!$B$4:$AM$4</c15:sqref>
                  </c15:fullRef>
                </c:ext>
              </c:extLst>
              <c:f>'4-20M'!$R$4:$AM$4</c:f>
              <c:numCache>
                <c:formatCode>#,##0</c:formatCode>
                <c:ptCount val="22"/>
                <c:pt idx="0">
                  <c:v>2551.6773065793914</c:v>
                </c:pt>
                <c:pt idx="1">
                  <c:v>2522.8002023188333</c:v>
                </c:pt>
                <c:pt idx="2">
                  <c:v>2365.2565513522563</c:v>
                </c:pt>
                <c:pt idx="3">
                  <c:v>2289.9152120417634</c:v>
                </c:pt>
                <c:pt idx="4">
                  <c:v>2234.125739335605</c:v>
                </c:pt>
                <c:pt idx="5">
                  <c:v>2118.8213575977074</c:v>
                </c:pt>
                <c:pt idx="6">
                  <c:v>2059.5781081848309</c:v>
                </c:pt>
                <c:pt idx="7">
                  <c:v>1993.0052510000476</c:v>
                </c:pt>
                <c:pt idx="8">
                  <c:v>1924.8143216429569</c:v>
                </c:pt>
                <c:pt idx="9">
                  <c:v>1818.8957830008151</c:v>
                </c:pt>
                <c:pt idx="10">
                  <c:v>1764.2718733733948</c:v>
                </c:pt>
                <c:pt idx="11">
                  <c:v>1696.7501209793934</c:v>
                </c:pt>
                <c:pt idx="12">
                  <c:v>1591.6410611096774</c:v>
                </c:pt>
                <c:pt idx="13">
                  <c:v>1551.4200424177368</c:v>
                </c:pt>
                <c:pt idx="14">
                  <c:v>1522.9775670139586</c:v>
                </c:pt>
                <c:pt idx="15">
                  <c:v>1506.7935953729896</c:v>
                </c:pt>
                <c:pt idx="16">
                  <c:v>1501.4139412527518</c:v>
                </c:pt>
                <c:pt idx="17">
                  <c:v>1478.1160964658873</c:v>
                </c:pt>
                <c:pt idx="18">
                  <c:v>1472.2990214124991</c:v>
                </c:pt>
                <c:pt idx="19">
                  <c:v>1455.0401962002657</c:v>
                </c:pt>
                <c:pt idx="20">
                  <c:v>2211.5812697977158</c:v>
                </c:pt>
                <c:pt idx="21">
                  <c:v>2596.6802600637679</c:v>
                </c:pt>
              </c:numCache>
            </c:numRef>
          </c:val>
          <c:smooth val="0"/>
          <c:extLst>
            <c:ext xmlns:c16="http://schemas.microsoft.com/office/drawing/2014/chart" uri="{C3380CC4-5D6E-409C-BE32-E72D297353CC}">
              <c16:uniqueId val="{00000000-9425-4CD3-B3B9-F29489EC6B17}"/>
            </c:ext>
          </c:extLst>
        </c:ser>
        <c:ser>
          <c:idx val="4"/>
          <c:order val="4"/>
          <c:tx>
            <c:v>Light duty vehicle, short wheel base</c:v>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'4-20M'!$B$2:$AM$2</c15:sqref>
                  </c15:fullRef>
                </c:ext>
              </c:extLst>
              <c:f>'4-20M'!$R$2:$AM$2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'4-20M'!$B$7:$AM$7</c15:sqref>
                  </c15:fullRef>
                </c:ext>
              </c:extLst>
              <c:f>'4-20M'!$R$7:$AM$7</c:f>
              <c:numCache>
                <c:formatCode>#,##0</c:formatCode>
                <c:ptCount val="22"/>
                <c:pt idx="0">
                  <c:v>2264.4209193889778</c:v>
                </c:pt>
                <c:pt idx="1">
                  <c:v>2268.9957168832871</c:v>
                </c:pt>
                <c:pt idx="2">
                  <c:v>2271.2113205752021</c:v>
                </c:pt>
                <c:pt idx="3">
                  <c:v>2252.2352929958838</c:v>
                </c:pt>
                <c:pt idx="4">
                  <c:v>2213.8386727083521</c:v>
                </c:pt>
                <c:pt idx="5">
                  <c:v>2261.6965684967759</c:v>
                </c:pt>
                <c:pt idx="6">
                  <c:v>2214.4899651527048</c:v>
                </c:pt>
                <c:pt idx="7">
                  <c:v>2124.4622830118697</c:v>
                </c:pt>
                <c:pt idx="8">
                  <c:v>2109.7496943789893</c:v>
                </c:pt>
                <c:pt idx="9">
                  <c:v>1978.6079351177209</c:v>
                </c:pt>
                <c:pt idx="10">
                  <c:v>1995.3101551323427</c:v>
                </c:pt>
                <c:pt idx="11">
                  <c:v>2011.2319817470898</c:v>
                </c:pt>
                <c:pt idx="12">
                  <c:v>2001.6885664095828</c:v>
                </c:pt>
                <c:pt idx="13">
                  <c:v>1992.0677178794842</c:v>
                </c:pt>
                <c:pt idx="14">
                  <c:v>2010.8551366930178</c:v>
                </c:pt>
                <c:pt idx="15">
                  <c:v>1956.6918503396589</c:v>
                </c:pt>
                <c:pt idx="16">
                  <c:v>1949.9673841997887</c:v>
                </c:pt>
                <c:pt idx="17">
                  <c:v>1949.4145539811113</c:v>
                </c:pt>
                <c:pt idx="18">
                  <c:v>1936.4406782473159</c:v>
                </c:pt>
                <c:pt idx="19">
                  <c:v>1956.3252866832925</c:v>
                </c:pt>
                <c:pt idx="20">
                  <c:v>1871.1862446859955</c:v>
                </c:pt>
                <c:pt idx="21">
                  <c:v>1895.7182477251722</c:v>
                </c:pt>
              </c:numCache>
            </c:numRef>
          </c:val>
          <c:smooth val="0"/>
          <c:extLst>
            <c:ext xmlns:c16="http://schemas.microsoft.com/office/drawing/2014/chart" uri="{C3380CC4-5D6E-409C-BE32-E72D297353CC}">
              <c16:uniqueId val="{00000001-9425-4CD3-B3B9-F29489EC6B17}"/>
            </c:ext>
          </c:extLst>
        </c:ser>
        <c:ser>
          <c:idx val="6"/>
          <c:order val="6"/>
          <c:tx>
            <c:v>Light duty vehicle, long wheel base</c:v>
          </c:tx>
          <c:spPr>
            <a:ln w="31750" cap="rnd">
              <a:solidFill>
                <a:srgbClr val="CC990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'4-20M'!$B$2:$AM$2</c15:sqref>
                  </c15:fullRef>
                </c:ext>
              </c:extLst>
              <c:f>'4-20M'!$R$2:$AM$2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'4-20M'!$B$9:$AM$9</c15:sqref>
                  </c15:fullRef>
                </c:ext>
              </c:extLst>
              <c:f>'4-20M'!$R$9:$AM$9</c:f>
              <c:numCache>
                <c:formatCode>#,##0</c:formatCode>
                <c:ptCount val="22"/>
                <c:pt idx="0">
                  <c:v>2844.3907714186776</c:v>
                </c:pt>
                <c:pt idx="1">
                  <c:v>2513.9677898249674</c:v>
                </c:pt>
                <c:pt idx="2">
                  <c:v>2600.0285162284713</c:v>
                </c:pt>
                <c:pt idx="3">
                  <c:v>2808.2793631243135</c:v>
                </c:pt>
                <c:pt idx="4">
                  <c:v>2808.2793631243135</c:v>
                </c:pt>
                <c:pt idx="5">
                  <c:v>2572.1031459660944</c:v>
                </c:pt>
                <c:pt idx="6">
                  <c:v>2549.9539642167019</c:v>
                </c:pt>
                <c:pt idx="7">
                  <c:v>2861.9718781917923</c:v>
                </c:pt>
                <c:pt idx="8">
                  <c:v>2623.7989822512554</c:v>
                </c:pt>
                <c:pt idx="9">
                  <c:v>2840.5110552505848</c:v>
                </c:pt>
                <c:pt idx="10">
                  <c:v>2854.4972787706815</c:v>
                </c:pt>
                <c:pt idx="11">
                  <c:v>2865.530265953314</c:v>
                </c:pt>
                <c:pt idx="12">
                  <c:v>2852.6922477327521</c:v>
                </c:pt>
                <c:pt idx="13">
                  <c:v>2836.4034087335785</c:v>
                </c:pt>
                <c:pt idx="14">
                  <c:v>2839.3436031251717</c:v>
                </c:pt>
                <c:pt idx="15">
                  <c:v>2792.9837704199185</c:v>
                </c:pt>
                <c:pt idx="16">
                  <c:v>2773.6148294318696</c:v>
                </c:pt>
                <c:pt idx="17">
                  <c:v>2670.6283692124748</c:v>
                </c:pt>
                <c:pt idx="18">
                  <c:v>2619.2702183269848</c:v>
                </c:pt>
                <c:pt idx="19">
                  <c:v>2657.4668326557785</c:v>
                </c:pt>
                <c:pt idx="20">
                  <c:v>2575.3375383107509</c:v>
                </c:pt>
                <c:pt idx="21">
                  <c:v>2582.2072600778779</c:v>
                </c:pt>
              </c:numCache>
            </c:numRef>
          </c:val>
          <c:smooth val="0"/>
          <c:extLst>
            <c:ext xmlns:c16="http://schemas.microsoft.com/office/drawing/2014/chart" uri="{C3380CC4-5D6E-409C-BE32-E72D297353CC}">
              <c16:uniqueId val="{00000002-9425-4CD3-B3B9-F29489EC6B17}"/>
            </c:ext>
          </c:extLst>
        </c:ser>
        <c:ser>
          <c:idx val="7"/>
          <c:order val="7"/>
          <c:tx>
            <c:v>Truck, single-unit 2 axle 6-tire or more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'4-20M'!$B$2:$AM$2</c15:sqref>
                  </c15:fullRef>
                </c:ext>
              </c:extLst>
              <c:f>'4-20M'!$R$2:$AM$2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'4-20M'!$B$10:$AM$10</c15:sqref>
                  </c15:fullRef>
                </c:ext>
              </c:extLst>
              <c:f>'4-20M'!$R$10:$AM$10</c:f>
              <c:numCache>
                <c:formatCode>#,##0</c:formatCode>
                <c:ptCount val="22"/>
                <c:pt idx="0">
                  <c:v>12216.880806177865</c:v>
                </c:pt>
                <c:pt idx="1">
                  <c:v>10184.688522233135</c:v>
                </c:pt>
                <c:pt idx="2">
                  <c:v>12252.127910764866</c:v>
                </c:pt>
                <c:pt idx="3">
                  <c:v>10286.11550313849</c:v>
                </c:pt>
                <c:pt idx="4">
                  <c:v>10286.11550313849</c:v>
                </c:pt>
                <c:pt idx="5">
                  <c:v>10901.387987479909</c:v>
                </c:pt>
                <c:pt idx="6">
                  <c:v>11044.338451880667</c:v>
                </c:pt>
                <c:pt idx="7">
                  <c:v>12246.741998115283</c:v>
                </c:pt>
                <c:pt idx="8">
                  <c:v>12171.545809841857</c:v>
                </c:pt>
                <c:pt idx="9">
                  <c:v>12177.198229370462</c:v>
                </c:pt>
                <c:pt idx="10">
                  <c:v>12278.145992379592</c:v>
                </c:pt>
                <c:pt idx="11">
                  <c:v>12333.981412641242</c:v>
                </c:pt>
                <c:pt idx="12">
                  <c:v>12260.840667336801</c:v>
                </c:pt>
                <c:pt idx="13">
                  <c:v>12254.534769810134</c:v>
                </c:pt>
                <c:pt idx="14">
                  <c:v>12272.554573258541</c:v>
                </c:pt>
                <c:pt idx="15">
                  <c:v>12203.790018737487</c:v>
                </c:pt>
                <c:pt idx="16">
                  <c:v>12188.780805318678</c:v>
                </c:pt>
                <c:pt idx="17">
                  <c:v>12101.317928341645</c:v>
                </c:pt>
                <c:pt idx="18">
                  <c:v>11998.832295878656</c:v>
                </c:pt>
                <c:pt idx="19">
                  <c:v>12026.026296179703</c:v>
                </c:pt>
                <c:pt idx="20">
                  <c:v>6910.4909887237036</c:v>
                </c:pt>
                <c:pt idx="21">
                  <c:v>6294.4503922979966</c:v>
                </c:pt>
              </c:numCache>
            </c:numRef>
          </c:val>
          <c:smooth val="0"/>
          <c:extLst>
            <c:ext xmlns:c16="http://schemas.microsoft.com/office/drawing/2014/chart" uri="{C3380CC4-5D6E-409C-BE32-E72D297353CC}">
              <c16:uniqueId val="{00000003-9425-4CD3-B3B9-F29489EC6B17}"/>
            </c:ext>
          </c:extLst>
        </c:ser>
        <c:ser>
          <c:idx val="8"/>
          <c:order val="8"/>
          <c:tx>
            <c:strRef>
              <c:f>'4-20M'!$A$11</c:f>
              <c:strCache>
                <c:ptCount val="1"/>
                <c:pt idx="0">
                  <c:v>Truck, combination</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'4-20M'!$B$2:$AM$2</c15:sqref>
                  </c15:fullRef>
                </c:ext>
              </c:extLst>
              <c:f>'4-20M'!$R$2:$AM$2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'4-20M'!$B$11:$AM$11</c15:sqref>
                  </c15:fullRef>
                </c:ext>
              </c:extLst>
              <c:f>'4-20M'!$R$11:$AM$11</c:f>
              <c:numCache>
                <c:formatCode>#,##0</c:formatCode>
                <c:ptCount val="22"/>
                <c:pt idx="0">
                  <c:v>17120.174666876712</c:v>
                </c:pt>
                <c:pt idx="1">
                  <c:v>14256.513041660466</c:v>
                </c:pt>
                <c:pt idx="2">
                  <c:v>17189.882689000548</c:v>
                </c:pt>
                <c:pt idx="3">
                  <c:v>15303.388373919204</c:v>
                </c:pt>
                <c:pt idx="4">
                  <c:v>15303.388373919202</c:v>
                </c:pt>
                <c:pt idx="5">
                  <c:v>17314.480459782801</c:v>
                </c:pt>
                <c:pt idx="6">
                  <c:v>17805.539548693996</c:v>
                </c:pt>
                <c:pt idx="7">
                  <c:v>15110.759145253634</c:v>
                </c:pt>
                <c:pt idx="8">
                  <c:v>14973.117779911612</c:v>
                </c:pt>
                <c:pt idx="9">
                  <c:v>15028.632274090347</c:v>
                </c:pt>
                <c:pt idx="10">
                  <c:v>15332.747207467322</c:v>
                </c:pt>
                <c:pt idx="11">
                  <c:v>15495.995758525381</c:v>
                </c:pt>
                <c:pt idx="12">
                  <c:v>15400.706492332984</c:v>
                </c:pt>
                <c:pt idx="13">
                  <c:v>15397.007375371228</c:v>
                </c:pt>
                <c:pt idx="14">
                  <c:v>15441.690604349204</c:v>
                </c:pt>
                <c:pt idx="15">
                  <c:v>15281.352032045221</c:v>
                </c:pt>
                <c:pt idx="16">
                  <c:v>15249.014406842291</c:v>
                </c:pt>
                <c:pt idx="17">
                  <c:v>15067.904715632416</c:v>
                </c:pt>
                <c:pt idx="18">
                  <c:v>14830.2198466643</c:v>
                </c:pt>
                <c:pt idx="19">
                  <c:v>14892.349200407907</c:v>
                </c:pt>
                <c:pt idx="20">
                  <c:v>14618.559136973376</c:v>
                </c:pt>
                <c:pt idx="21">
                  <c:v>14686.429239759616</c:v>
                </c:pt>
              </c:numCache>
            </c:numRef>
          </c:val>
          <c:smooth val="0"/>
          <c:extLst>
            <c:ext xmlns:c16="http://schemas.microsoft.com/office/drawing/2014/chart" uri="{C3380CC4-5D6E-409C-BE32-E72D297353CC}">
              <c16:uniqueId val="{00000004-9425-4CD3-B3B9-F29489EC6B17}"/>
            </c:ext>
          </c:extLst>
        </c:ser>
        <c:ser>
          <c:idx val="9"/>
          <c:order val="9"/>
          <c:tx>
            <c:strRef>
              <c:f>'4-20M'!$A$12</c:f>
              <c:strCache>
                <c:ptCount val="1"/>
                <c:pt idx="0">
                  <c:v>Bus</c:v>
                </c:pt>
              </c:strCache>
            </c:strRef>
          </c:tx>
          <c:spPr>
            <a:ln w="31750" cap="rnd">
              <a:solidFill>
                <a:srgbClr val="0070C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'4-20M'!$B$2:$AM$2</c15:sqref>
                  </c15:fullRef>
                </c:ext>
              </c:extLst>
              <c:f>'4-20M'!$R$2:$AM$2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'4-20M'!$B$12:$AM$12</c15:sqref>
                  </c15:fullRef>
                </c:ext>
              </c:extLst>
              <c:f>'4-20M'!$R$12:$AM$12</c:f>
              <c:numCache>
                <c:formatCode>#,##0</c:formatCode>
                <c:ptCount val="22"/>
                <c:pt idx="0">
                  <c:v>708.64964912949245</c:v>
                </c:pt>
                <c:pt idx="1">
                  <c:v>712.68314000245937</c:v>
                </c:pt>
                <c:pt idx="2">
                  <c:v>722.47705189003534</c:v>
                </c:pt>
                <c:pt idx="3">
                  <c:v>705.1496863039954</c:v>
                </c:pt>
                <c:pt idx="4">
                  <c:v>984.83127002922981</c:v>
                </c:pt>
                <c:pt idx="5">
                  <c:v>790.22699328649253</c:v>
                </c:pt>
                <c:pt idx="6">
                  <c:v>844.2748904695535</c:v>
                </c:pt>
                <c:pt idx="7">
                  <c:v>635.69355103168664</c:v>
                </c:pt>
                <c:pt idx="8">
                  <c:v>634.27492565511454</c:v>
                </c:pt>
                <c:pt idx="9">
                  <c:v>632.68373937159208</c:v>
                </c:pt>
                <c:pt idx="10">
                  <c:v>640.02038927031185</c:v>
                </c:pt>
                <c:pt idx="11">
                  <c:v>643.10518629195712</c:v>
                </c:pt>
                <c:pt idx="12">
                  <c:v>638.06730463200165</c:v>
                </c:pt>
                <c:pt idx="13">
                  <c:v>636.98487233774881</c:v>
                </c:pt>
                <c:pt idx="14">
                  <c:v>635.03899439787006</c:v>
                </c:pt>
                <c:pt idx="15">
                  <c:v>621.34037556310329</c:v>
                </c:pt>
                <c:pt idx="16">
                  <c:v>616.47460393475023</c:v>
                </c:pt>
                <c:pt idx="17">
                  <c:v>613.57921823421293</c:v>
                </c:pt>
                <c:pt idx="18">
                  <c:v>609.62461059182135</c:v>
                </c:pt>
                <c:pt idx="19">
                  <c:v>609.96742544007213</c:v>
                </c:pt>
                <c:pt idx="20">
                  <c:v>603.55276840043996</c:v>
                </c:pt>
                <c:pt idx="21">
                  <c:v>593.9429209982884</c:v>
                </c:pt>
              </c:numCache>
            </c:numRef>
          </c:val>
          <c:smooth val="0"/>
          <c:extLst>
            <c:ext xmlns:c16="http://schemas.microsoft.com/office/drawing/2014/chart" uri="{C3380CC4-5D6E-409C-BE32-E72D297353CC}">
              <c16:uniqueId val="{00000005-9425-4CD3-B3B9-F29489EC6B17}"/>
            </c:ext>
          </c:extLst>
        </c:ser>
        <c:ser>
          <c:idx val="11"/>
          <c:order val="11"/>
          <c:tx>
            <c:strRef>
              <c:f>'4-20M'!$A$14</c:f>
              <c:strCache>
                <c:ptCount val="1"/>
                <c:pt idx="0">
                  <c:v>Amtrak</c:v>
                </c:pt>
              </c:strCache>
            </c:strRef>
          </c:tx>
          <c:spPr>
            <a:ln w="31750" cap="rnd">
              <a:solidFill>
                <a:srgbClr val="7030A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'4-20M'!$B$2:$AM$2</c15:sqref>
                  </c15:fullRef>
                </c:ext>
              </c:extLst>
              <c:f>'4-20M'!$R$2:$AM$2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'4-20M'!$B$14:$AM$14</c15:sqref>
                  </c15:fullRef>
                </c:ext>
              </c:extLst>
              <c:f>'4-20M'!$R$14:$AM$14</c:f>
              <c:numCache>
                <c:formatCode>#,##0</c:formatCode>
                <c:ptCount val="22"/>
                <c:pt idx="0">
                  <c:v>1746.9871799110942</c:v>
                </c:pt>
                <c:pt idx="1">
                  <c:v>1748.6477370850569</c:v>
                </c:pt>
                <c:pt idx="2">
                  <c:v>1649.2201743230278</c:v>
                </c:pt>
                <c:pt idx="3">
                  <c:v>1394.6954907465072</c:v>
                </c:pt>
                <c:pt idx="4">
                  <c:v>1344.736484344701</c:v>
                </c:pt>
                <c:pt idx="5">
                  <c:v>1316.716518908851</c:v>
                </c:pt>
                <c:pt idx="6">
                  <c:v>1266.8457554517722</c:v>
                </c:pt>
                <c:pt idx="7">
                  <c:v>1186.395347843089</c:v>
                </c:pt>
                <c:pt idx="8">
                  <c:v>1135.3005407007308</c:v>
                </c:pt>
                <c:pt idx="9">
                  <c:v>1153.3673476276072</c:v>
                </c:pt>
                <c:pt idx="10">
                  <c:v>1085.1465810165596</c:v>
                </c:pt>
                <c:pt idx="11">
                  <c:v>1059.2570821860556</c:v>
                </c:pt>
                <c:pt idx="12">
                  <c:v>1015.262899889095</c:v>
                </c:pt>
                <c:pt idx="13">
                  <c:v>1045.9019851445757</c:v>
                </c:pt>
                <c:pt idx="14">
                  <c:v>1059.375045727759</c:v>
                </c:pt>
                <c:pt idx="15">
                  <c:v>1033.2965428189862</c:v>
                </c:pt>
                <c:pt idx="16">
                  <c:v>1008.7361142324651</c:v>
                </c:pt>
                <c:pt idx="17">
                  <c:v>1045.3969008728566</c:v>
                </c:pt>
                <c:pt idx="18">
                  <c:v>1097.4324655145283</c:v>
                </c:pt>
                <c:pt idx="19">
                  <c:v>1038.9967079130306</c:v>
                </c:pt>
                <c:pt idx="20">
                  <c:v>1875.7229599636819</c:v>
                </c:pt>
                <c:pt idx="21">
                  <c:v>1687.1691075342562</c:v>
                </c:pt>
              </c:numCache>
            </c:numRef>
          </c:val>
          <c:smooth val="0"/>
          <c:extLst>
            <c:ext xmlns:c16="http://schemas.microsoft.com/office/drawing/2014/chart" uri="{C3380CC4-5D6E-409C-BE32-E72D297353CC}">
              <c16:uniqueId val="{00000006-9425-4CD3-B3B9-F29489EC6B17}"/>
            </c:ext>
          </c:extLst>
        </c:ser>
        <c:dLbls>
          <c:showLegendKey val="0"/>
          <c:showVal val="0"/>
          <c:showCatName val="0"/>
          <c:showSerName val="0"/>
          <c:showPercent val="0"/>
          <c:showBubbleSize val="0"/>
        </c:dLbls>
        <c:smooth val="0"/>
        <c:axId val="955231528"/>
        <c:axId val="955238088"/>
        <c:extLst>
          <c:ext xmlns:c15="http://schemas.microsoft.com/office/drawing/2012/chart" uri="{02D57815-91ED-43cb-92C2-25804820EDAC}">
            <c15:filteredLineSeries>
              <c15:ser>
                <c:idx val="0"/>
                <c:order val="0"/>
                <c:tx>
                  <c:strRef>
                    <c:extLst>
                      <c:ext uri="{02D57815-91ED-43cb-92C2-25804820EDAC}">
                        <c15:formulaRef>
                          <c15:sqref>'4-20M'!$A$3</c15:sqref>
                        </c15:formulaRef>
                      </c:ext>
                    </c:extLst>
                    <c:strCache>
                      <c:ptCount val="1"/>
                      <c:pt idx="0">
                        <c:v>Air, certificated carrier</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'4-20M'!$B$2:$AM$2</c15:sqref>
                        </c15:fullRef>
                        <c15:formulaRef>
                          <c15:sqref>'4-20M'!$R$2:$AM$2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uri="{02D57815-91ED-43cb-92C2-25804820EDAC}">
                        <c15:fullRef>
                          <c15:sqref>'4-20M'!$B$3:$AM$3</c15:sqref>
                        </c15:fullRef>
                        <c15:formulaRef>
                          <c15:sqref>'4-20M'!$R$3:$AM$3</c15:sqref>
                        </c15:formulaRef>
                      </c:ext>
                    </c:extLst>
                    <c:numCache>
                      <c:formatCode>#,##0</c:formatCode>
                      <c:ptCount val="22"/>
                    </c:numCache>
                  </c:numRef>
                </c:val>
                <c:smooth val="0"/>
                <c:extLst>
                  <c:ext xmlns:c16="http://schemas.microsoft.com/office/drawing/2014/chart" uri="{C3380CC4-5D6E-409C-BE32-E72D297353CC}">
                    <c16:uniqueId val="{00000007-9425-4CD3-B3B9-F29489EC6B17}"/>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'4-20M'!$A$5</c15:sqref>
                        </c15:formulaRef>
                      </c:ext>
                    </c:extLst>
                    <c:strCache>
                      <c:ptCount val="1"/>
                      <c:pt idx="0">
                        <c:v>International operations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'4-20M'!$B$2:$AM$2</c15:sqref>
                        </c15:fullRef>
                        <c15:formulaRef>
                          <c15:sqref>'4-20M'!$R$2:$AM$2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'4-20M'!$B$5:$AM$5</c15:sqref>
                        </c15:fullRef>
                        <c15:formulaRef>
                          <c15:sqref>'4-20M'!$R$5:$AM$5</c15:sqref>
                        </c15:formulaRef>
                      </c:ext>
                    </c:extLst>
                    <c:numCache>
                      <c:formatCode>#,##0</c:formatCode>
                      <c:ptCount val="22"/>
                      <c:pt idx="0">
                        <c:v>2528.3936961690538</c:v>
                      </c:pt>
                      <c:pt idx="1">
                        <c:v>2647.8129899881114</c:v>
                      </c:pt>
                      <c:pt idx="2">
                        <c:v>2612.0739608865151</c:v>
                      </c:pt>
                      <c:pt idx="3">
                        <c:v>2740.5100184959965</c:v>
                      </c:pt>
                      <c:pt idx="4">
                        <c:v>2550.2478698290556</c:v>
                      </c:pt>
                      <c:pt idx="5">
                        <c:v>2502.1406707176307</c:v>
                      </c:pt>
                      <c:pt idx="6">
                        <c:v>2402.8078486923005</c:v>
                      </c:pt>
                      <c:pt idx="7">
                        <c:v>2342.0460133019637</c:v>
                      </c:pt>
                      <c:pt idx="8">
                        <c:v>2276.7782274526926</c:v>
                      </c:pt>
                      <c:pt idx="9">
                        <c:v>2218.3628033653249</c:v>
                      </c:pt>
                      <c:pt idx="10">
                        <c:v>2188.0390700143184</c:v>
                      </c:pt>
                      <c:pt idx="11">
                        <c:v>2306.7046417168463</c:v>
                      </c:pt>
                      <c:pt idx="12">
                        <c:v>2283.9278575765725</c:v>
                      </c:pt>
                      <c:pt idx="13">
                        <c:v>2224.0860224218636</c:v>
                      </c:pt>
                      <c:pt idx="14">
                        <c:v>2137.4479108254618</c:v>
                      </c:pt>
                      <c:pt idx="15">
                        <c:v>2129.5324553486889</c:v>
                      </c:pt>
                      <c:pt idx="16">
                        <c:v>2072.7891489207418</c:v>
                      </c:pt>
                      <c:pt idx="17">
                        <c:v>2065.1930390405532</c:v>
                      </c:pt>
                      <c:pt idx="18">
                        <c:v>2037.9587628307536</c:v>
                      </c:pt>
                      <c:pt idx="19" formatCode="&quot;(R)&quot;\ #,##0;&quot;(R) -&quot;#,##0;&quot;(R) &quot;\ 0">
                        <c:v>1977.8477804684974</c:v>
                      </c:pt>
                      <c:pt idx="20">
                        <c:v>4455.8168957465714</c:v>
                      </c:pt>
                      <c:pt idx="21">
                        <c:v>6020.4602505447519</c:v>
                      </c:pt>
                    </c:numCache>
                  </c:numRef>
                </c:val>
                <c:smooth val="0"/>
                <c:extLst xmlns:c15="http://schemas.microsoft.com/office/drawing/2012/chart">
                  <c:ext xmlns:c16="http://schemas.microsoft.com/office/drawing/2014/chart" uri="{C3380CC4-5D6E-409C-BE32-E72D297353CC}">
                    <c16:uniqueId val="{00000008-9425-4CD3-B3B9-F29489EC6B17}"/>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'4-20M'!$A$6</c15:sqref>
                        </c15:formulaRef>
                      </c:ext>
                    </c:extLst>
                    <c:strCache>
                      <c:ptCount val="1"/>
                      <c:pt idx="0">
                        <c:v>Highway</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'4-20M'!$B$2:$AM$2</c15:sqref>
                        </c15:fullRef>
                        <c15:formulaRef>
                          <c15:sqref>'4-20M'!$R$2:$AM$2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'4-20M'!$B$6:$AM$6</c15:sqref>
                        </c15:fullRef>
                        <c15:formulaRef>
                          <c15:sqref>'4-20M'!$R$6:$AM$6</c15:sqref>
                        </c15:formulaRef>
                      </c:ext>
                    </c:extLst>
                    <c:numCache>
                      <c:formatCode>#,##0</c:formatCode>
                      <c:ptCount val="22"/>
                    </c:numCache>
                  </c:numRef>
                </c:val>
                <c:smooth val="0"/>
                <c:extLst xmlns:c15="http://schemas.microsoft.com/office/drawing/2012/chart">
                  <c:ext xmlns:c16="http://schemas.microsoft.com/office/drawing/2014/chart" uri="{C3380CC4-5D6E-409C-BE32-E72D297353CC}">
                    <c16:uniqueId val="{00000009-9425-4CD3-B3B9-F29489EC6B17}"/>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'4-20M'!$A$8</c15:sqref>
                        </c15:formulaRef>
                      </c:ext>
                    </c:extLst>
                    <c:strCache>
                      <c:ptCount val="1"/>
                      <c:pt idx="0">
                        <c:v>Motorcycleb,c</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'4-20M'!$B$2:$AM$2</c15:sqref>
                        </c15:fullRef>
                        <c15:formulaRef>
                          <c15:sqref>'4-20M'!$R$2:$AM$2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'4-20M'!$B$8:$AM$8</c15:sqref>
                        </c15:fullRef>
                        <c15:formulaRef>
                          <c15:sqref>'4-20M'!$R$8:$AM$8</c15:sqref>
                        </c15:formulaRef>
                      </c:ext>
                    </c:extLst>
                    <c:numCache>
                      <c:formatCode>#,##0</c:formatCode>
                      <c:ptCount val="22"/>
                      <c:pt idx="0">
                        <c:v>1433.7813811619342</c:v>
                      </c:pt>
                      <c:pt idx="1">
                        <c:v>1292.7420464487393</c:v>
                      </c:pt>
                      <c:pt idx="2">
                        <c:v>1241.8466902893399</c:v>
                      </c:pt>
                      <c:pt idx="3">
                        <c:v>1241.8466902893401</c:v>
                      </c:pt>
                      <c:pt idx="4">
                        <c:v>1241.8466902893401</c:v>
                      </c:pt>
                      <c:pt idx="5">
                        <c:v>1125.4881644040804</c:v>
                      </c:pt>
                      <c:pt idx="6">
                        <c:v>1138.9913128698556</c:v>
                      </c:pt>
                      <c:pt idx="7">
                        <c:v>1378.2405858463553</c:v>
                      </c:pt>
                      <c:pt idx="8">
                        <c:v>1460.266671727097</c:v>
                      </c:pt>
                      <c:pt idx="9">
                        <c:v>1574.0253925785769</c:v>
                      </c:pt>
                      <c:pt idx="10">
                        <c:v>1566.4175326728559</c:v>
                      </c:pt>
                      <c:pt idx="11">
                        <c:v>1562.6413093769095</c:v>
                      </c:pt>
                      <c:pt idx="12">
                        <c:v>1560.6593396294707</c:v>
                      </c:pt>
                      <c:pt idx="13">
                        <c:v>1560.6181814379165</c:v>
                      </c:pt>
                      <c:pt idx="14">
                        <c:v>1560.6913720865289</c:v>
                      </c:pt>
                      <c:pt idx="15">
                        <c:v>1552.356406988717</c:v>
                      </c:pt>
                      <c:pt idx="16">
                        <c:v>1548.2283344497394</c:v>
                      </c:pt>
                      <c:pt idx="17">
                        <c:v>1546.1043265528447</c:v>
                      </c:pt>
                      <c:pt idx="18">
                        <c:v>1545.7402093685891</c:v>
                      </c:pt>
                      <c:pt idx="19">
                        <c:v>1545.8539680363676</c:v>
                      </c:pt>
                      <c:pt idx="20">
                        <c:v>1488.9307563333848</c:v>
                      </c:pt>
                      <c:pt idx="21">
                        <c:v>1489.026916650836</c:v>
                      </c:pt>
                    </c:numCache>
                  </c:numRef>
                </c:val>
                <c:smooth val="0"/>
                <c:extLst xmlns:c15="http://schemas.microsoft.com/office/drawing/2012/chart">
                  <c:ext xmlns:c16="http://schemas.microsoft.com/office/drawing/2014/chart" uri="{C3380CC4-5D6E-409C-BE32-E72D297353CC}">
                    <c16:uniqueId val="{0000000A-9425-4CD3-B3B9-F29489EC6B17}"/>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'4-20M'!$A$13</c15:sqref>
                        </c15:formulaRef>
                      </c:ext>
                    </c:extLst>
                    <c:strCache>
                      <c:ptCount val="1"/>
                      <c:pt idx="0">
                        <c:v>Transit motor bus</c:v>
                      </c:pt>
                    </c:strCache>
                  </c:strRef>
                </c:tx>
                <c:spPr>
                  <a:ln w="31750" cap="rnd">
                    <a:solidFill>
                      <a:srgbClr val="FFC00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'4-20M'!$B$2:$AM$2</c15:sqref>
                        </c15:fullRef>
                        <c15:formulaRef>
                          <c15:sqref>'4-20M'!$R$2:$AM$2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'4-20M'!$B$13:$AM$13</c15:sqref>
                        </c15:fullRef>
                        <c15:formulaRef>
                          <c15:sqref>'4-20M'!$R$13:$AM$13</c15:sqref>
                        </c15:formulaRef>
                      </c:ext>
                    </c:extLst>
                    <c:numCache>
                      <c:formatCode>#,##0</c:formatCode>
                      <c:ptCount val="22"/>
                      <c:pt idx="0">
                        <c:v>2410.4165811513644</c:v>
                      </c:pt>
                      <c:pt idx="1">
                        <c:v>2336.7210506088941</c:v>
                      </c:pt>
                      <c:pt idx="2">
                        <c:v>2247.836185027375</c:v>
                      </c:pt>
                      <c:pt idx="3">
                        <c:v>2190.5865666187092</c:v>
                      </c:pt>
                      <c:pt idx="4">
                        <c:v>2225.6259192412508</c:v>
                      </c:pt>
                      <c:pt idx="5">
                        <c:v>2087.9361083900508</c:v>
                      </c:pt>
                      <c:pt idx="6">
                        <c:v>2064.4416175939823</c:v>
                      </c:pt>
                      <c:pt idx="7">
                        <c:v>2004.7427089840701</c:v>
                      </c:pt>
                      <c:pt idx="8">
                        <c:v>2143.1157575064249</c:v>
                      </c:pt>
                      <c:pt idx="9">
                        <c:v>2266.4477704124715</c:v>
                      </c:pt>
                      <c:pt idx="10">
                        <c:v>2205.7338207690791</c:v>
                      </c:pt>
                      <c:pt idx="11">
                        <c:v>2196.3857789185386</c:v>
                      </c:pt>
                      <c:pt idx="12">
                        <c:v>2088.9754518266832</c:v>
                      </c:pt>
                      <c:pt idx="13">
                        <c:v>2049.0347739830718</c:v>
                      </c:pt>
                      <c:pt idx="14">
                        <c:v>1792.8477283384082</c:v>
                      </c:pt>
                      <c:pt idx="15">
                        <c:v>2062.8070874712962</c:v>
                      </c:pt>
                      <c:pt idx="16">
                        <c:v>2084.1381689624491</c:v>
                      </c:pt>
                      <c:pt idx="17">
                        <c:v>2158.6070326374215</c:v>
                      </c:pt>
                      <c:pt idx="18">
                        <c:v>2160.0372420036501</c:v>
                      </c:pt>
                      <c:pt idx="19">
                        <c:v>2166.0337343989268</c:v>
                      </c:pt>
                      <c:pt idx="20">
                        <c:v>2667.2390291146994</c:v>
                      </c:pt>
                      <c:pt idx="21">
                        <c:v>3577.9952618383909</c:v>
                      </c:pt>
                    </c:numCache>
                  </c:numRef>
                </c:val>
                <c:smooth val="0"/>
                <c:extLst xmlns:c15="http://schemas.microsoft.com/office/drawing/2012/chart">
                  <c:ext xmlns:c16="http://schemas.microsoft.com/office/drawing/2014/chart" uri="{C3380CC4-5D6E-409C-BE32-E72D297353CC}">
                    <c16:uniqueId val="{0000000B-9425-4CD3-B3B9-F29489EC6B17}"/>
                  </c:ext>
                </c:extLst>
              </c15:ser>
            </c15:filteredLineSeries>
          </c:ext>
        </c:extLst>
      </c:lineChart>
      <c:catAx>
        <c:axId val="95523152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5238088"/>
        <c:crosses val="autoZero"/>
        <c:auto val="1"/>
        <c:lblAlgn val="ctr"/>
        <c:lblOffset val="100"/>
        <c:noMultiLvlLbl val="0"/>
      </c:catAx>
      <c:valAx>
        <c:axId val="955238088"/>
        <c:scaling>
          <c:orientation val="minMax"/>
        </c:scaling>
        <c:delete val="0"/>
        <c:axPos val="l"/>
        <c:majorGridlines>
          <c:spPr>
            <a:ln w="9525" cap="flat" cmpd="sng" algn="ctr">
              <a:solidFill>
                <a:schemeClr val="tx2">
                  <a:lumMod val="15000"/>
                  <a:lumOff val="85000"/>
                </a:schemeClr>
              </a:solidFill>
              <a:round/>
            </a:ln>
            <a:effectLst/>
          </c:spPr>
        </c:majorGridlines>
        <c:minorGridlines>
          <c:spPr>
            <a:ln>
              <a:solidFill>
                <a:schemeClr val="tx2">
                  <a:lumMod val="5000"/>
                  <a:lumOff val="95000"/>
                </a:schemeClr>
              </a:solidFill>
            </a:ln>
            <a:effectLst/>
          </c:spPr>
        </c:min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Kilojoule per passenger-kilometer</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5231528"/>
        <c:crosses val="autoZero"/>
        <c:crossBetween val="between"/>
        <c:minorUnit val="1000"/>
      </c:valAx>
      <c:spPr>
        <a:noFill/>
        <a:ln>
          <a:noFill/>
        </a:ln>
        <a:effectLst/>
      </c:spPr>
    </c:plotArea>
    <c:legend>
      <c:legendPos val="t"/>
      <c:layout>
        <c:manualLayout>
          <c:xMode val="edge"/>
          <c:yMode val="edge"/>
          <c:x val="0.10984593722659668"/>
          <c:y val="9.3852654235429503E-2"/>
          <c:w val="0.86537756999125104"/>
          <c:h val="0.11300597271753418"/>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E0CADFAA-A4BC-4901-8839-E7F644AC91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3081A-1F2A-40B5-B61C-BB81BCDACC40}">
  <dimension ref="A35:W44"/>
  <sheetViews>
    <sheetView tabSelected="1" workbookViewId="0"/>
  </sheetViews>
  <sheetFormatPr defaultRowHeight="12.75" x14ac:dyDescent="0.2"/>
  <sheetData>
    <row r="35" spans="1:23" x14ac:dyDescent="0.2">
      <c r="A35" s="126"/>
      <c r="B35" s="101"/>
      <c r="C35" s="101"/>
      <c r="D35" s="101"/>
      <c r="E35" s="101"/>
      <c r="F35" s="101"/>
      <c r="G35" s="101"/>
      <c r="H35" s="101"/>
      <c r="I35" s="101"/>
      <c r="J35" s="101"/>
      <c r="K35" s="101"/>
      <c r="L35" s="101"/>
      <c r="M35" s="101"/>
      <c r="N35" s="101"/>
      <c r="O35" s="101"/>
      <c r="P35" s="101"/>
      <c r="Q35" s="101"/>
      <c r="R35" s="101"/>
      <c r="S35" s="101"/>
      <c r="T35" s="101"/>
      <c r="U35" s="101"/>
      <c r="V35" s="101"/>
      <c r="W35" s="101"/>
    </row>
    <row r="36" spans="1:23" x14ac:dyDescent="0.2">
      <c r="A36" s="126"/>
      <c r="B36" s="101"/>
      <c r="C36" s="101"/>
      <c r="D36" s="101"/>
      <c r="E36" s="101"/>
      <c r="F36" s="101"/>
      <c r="G36" s="101"/>
      <c r="H36" s="101"/>
      <c r="I36" s="101"/>
      <c r="J36" s="101"/>
      <c r="K36" s="101"/>
      <c r="L36" s="101"/>
      <c r="M36" s="101"/>
      <c r="N36" s="101"/>
      <c r="O36" s="101"/>
      <c r="P36" s="101"/>
      <c r="Q36" s="101"/>
      <c r="R36" s="101"/>
      <c r="S36" s="101"/>
      <c r="T36" s="101"/>
      <c r="U36" s="101"/>
      <c r="V36" s="101"/>
      <c r="W36" s="101"/>
    </row>
    <row r="37" spans="1:23" x14ac:dyDescent="0.2">
      <c r="A37" s="126"/>
      <c r="B37" s="101"/>
      <c r="C37" s="101"/>
      <c r="D37" s="101"/>
      <c r="E37" s="101"/>
      <c r="F37" s="101"/>
      <c r="G37" s="101"/>
      <c r="H37" s="101"/>
      <c r="I37" s="101"/>
      <c r="J37" s="101"/>
      <c r="K37" s="101"/>
      <c r="L37" s="101"/>
      <c r="M37" s="101"/>
      <c r="N37" s="101"/>
      <c r="O37" s="101"/>
      <c r="P37" s="101"/>
      <c r="Q37" s="101"/>
      <c r="R37" s="101"/>
      <c r="S37" s="101"/>
      <c r="T37" s="101"/>
      <c r="U37" s="101"/>
      <c r="V37" s="101"/>
      <c r="W37" s="101"/>
    </row>
    <row r="38" spans="1:23" x14ac:dyDescent="0.2">
      <c r="A38" s="126"/>
      <c r="B38" s="101"/>
      <c r="C38" s="101"/>
      <c r="D38" s="101"/>
      <c r="E38" s="101"/>
      <c r="F38" s="101"/>
      <c r="G38" s="101"/>
      <c r="H38" s="101"/>
      <c r="I38" s="101"/>
      <c r="J38" s="101"/>
      <c r="K38" s="101"/>
      <c r="L38" s="101"/>
      <c r="M38" s="101"/>
      <c r="N38" s="101"/>
      <c r="O38" s="101"/>
      <c r="P38" s="101"/>
      <c r="Q38" s="101"/>
      <c r="R38" s="101"/>
      <c r="S38" s="101"/>
      <c r="T38" s="101"/>
      <c r="U38" s="101"/>
      <c r="V38" s="101"/>
      <c r="W38" s="101"/>
    </row>
    <row r="39" spans="1:23" x14ac:dyDescent="0.2">
      <c r="A39" s="126"/>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1:23" x14ac:dyDescent="0.2">
      <c r="A40" s="126"/>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1:23" x14ac:dyDescent="0.2">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1:23" x14ac:dyDescent="0.2">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1:23" x14ac:dyDescent="0.2">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1:23" x14ac:dyDescent="0.2">
      <c r="B44" s="101"/>
      <c r="C44" s="101"/>
      <c r="D44" s="101"/>
      <c r="E44" s="101"/>
      <c r="F44" s="101"/>
      <c r="G44" s="101"/>
      <c r="H44" s="101"/>
      <c r="I44" s="101"/>
      <c r="J44" s="101"/>
      <c r="K44" s="101"/>
      <c r="L44" s="101"/>
      <c r="M44" s="101"/>
      <c r="N44" s="101"/>
      <c r="O44" s="101"/>
      <c r="P44" s="101"/>
      <c r="Q44" s="101"/>
      <c r="R44" s="101"/>
      <c r="S44" s="101"/>
      <c r="T44" s="101"/>
      <c r="U44" s="101"/>
      <c r="V44" s="101"/>
      <c r="W44" s="10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7"/>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32.28515625" style="52" customWidth="1"/>
    <col min="2" max="36" width="6.85546875" style="52" customWidth="1"/>
    <col min="37" max="38" width="8.28515625" style="52" bestFit="1" customWidth="1"/>
    <col min="39" max="39" width="6.85546875" style="52" customWidth="1"/>
    <col min="40" max="16384" width="9.140625" style="52"/>
  </cols>
  <sheetData>
    <row r="1" spans="1:39" ht="16.5" customHeight="1" thickBot="1" x14ac:dyDescent="0.25">
      <c r="A1" s="152" t="s">
        <v>133</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row>
    <row r="2" spans="1:39" s="7" customFormat="1" ht="16.5" customHeight="1" x14ac:dyDescent="0.3">
      <c r="A2" s="120"/>
      <c r="B2" s="31">
        <v>1960</v>
      </c>
      <c r="C2" s="31">
        <v>1965</v>
      </c>
      <c r="D2" s="31">
        <v>1970</v>
      </c>
      <c r="E2" s="31">
        <v>1975</v>
      </c>
      <c r="F2" s="31">
        <v>1980</v>
      </c>
      <c r="G2" s="31">
        <v>1985</v>
      </c>
      <c r="H2" s="31">
        <v>1990</v>
      </c>
      <c r="I2" s="31">
        <v>1991</v>
      </c>
      <c r="J2" s="31">
        <v>1992</v>
      </c>
      <c r="K2" s="31">
        <v>1993</v>
      </c>
      <c r="L2" s="31">
        <v>1994</v>
      </c>
      <c r="M2" s="31">
        <v>1995</v>
      </c>
      <c r="N2" s="31">
        <v>1996</v>
      </c>
      <c r="O2" s="31">
        <v>1997</v>
      </c>
      <c r="P2" s="31">
        <v>1998</v>
      </c>
      <c r="Q2" s="31">
        <v>1999</v>
      </c>
      <c r="R2" s="31">
        <v>2000</v>
      </c>
      <c r="S2" s="31">
        <v>2001</v>
      </c>
      <c r="T2" s="31">
        <v>2002</v>
      </c>
      <c r="U2" s="31">
        <v>2003</v>
      </c>
      <c r="V2" s="31">
        <v>2004</v>
      </c>
      <c r="W2" s="31">
        <v>2005</v>
      </c>
      <c r="X2" s="31">
        <v>2006</v>
      </c>
      <c r="Y2" s="31">
        <v>2007</v>
      </c>
      <c r="Z2" s="31">
        <v>2008</v>
      </c>
      <c r="AA2" s="31">
        <v>2009</v>
      </c>
      <c r="AB2" s="31">
        <v>2010</v>
      </c>
      <c r="AC2" s="31">
        <v>2011</v>
      </c>
      <c r="AD2" s="31">
        <v>2012</v>
      </c>
      <c r="AE2" s="31">
        <v>2013</v>
      </c>
      <c r="AF2" s="31">
        <v>2014</v>
      </c>
      <c r="AG2" s="31">
        <v>2015</v>
      </c>
      <c r="AH2" s="31">
        <v>2016</v>
      </c>
      <c r="AI2" s="31">
        <v>2017</v>
      </c>
      <c r="AJ2" s="31">
        <v>2018</v>
      </c>
      <c r="AK2" s="31">
        <v>2019</v>
      </c>
      <c r="AL2" s="49">
        <v>2020</v>
      </c>
      <c r="AM2" s="31">
        <v>2021</v>
      </c>
    </row>
    <row r="3" spans="1:39" s="7" customFormat="1" ht="16.5" customHeight="1" x14ac:dyDescent="0.3">
      <c r="A3" s="121" t="s">
        <v>15</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row>
    <row r="4" spans="1:39" s="7" customFormat="1" ht="16.5" customHeight="1" x14ac:dyDescent="0.3">
      <c r="A4" s="55" t="s">
        <v>16</v>
      </c>
      <c r="B4" s="110">
        <v>5659.4501658763265</v>
      </c>
      <c r="C4" s="110">
        <v>6633.4548371378978</v>
      </c>
      <c r="D4" s="110">
        <v>6806.2095762090748</v>
      </c>
      <c r="E4" s="110">
        <v>5593.2864792068085</v>
      </c>
      <c r="F4" s="110">
        <v>3952.3926747188625</v>
      </c>
      <c r="G4" s="110">
        <v>3245.1313023664065</v>
      </c>
      <c r="H4" s="110">
        <v>3124.8700113113136</v>
      </c>
      <c r="I4" s="110">
        <v>2973.8070783563326</v>
      </c>
      <c r="J4" s="110">
        <v>2893.3240118926815</v>
      </c>
      <c r="K4" s="110">
        <v>2922.2006204513091</v>
      </c>
      <c r="L4" s="110">
        <v>2848.3872527900726</v>
      </c>
      <c r="M4" s="110">
        <v>2807.2515587203552</v>
      </c>
      <c r="N4" s="110">
        <v>2685.1902933580309</v>
      </c>
      <c r="O4" s="110">
        <v>2682.0944670263475</v>
      </c>
      <c r="P4" s="110">
        <v>2544.2787031160901</v>
      </c>
      <c r="Q4" s="110">
        <v>2628.3202137135195</v>
      </c>
      <c r="R4" s="110">
        <v>2551.6773065793914</v>
      </c>
      <c r="S4" s="110">
        <v>2522.8002023188333</v>
      </c>
      <c r="T4" s="110">
        <v>2365.2565513522563</v>
      </c>
      <c r="U4" s="110">
        <v>2289.9152120417634</v>
      </c>
      <c r="V4" s="110">
        <v>2234.125739335605</v>
      </c>
      <c r="W4" s="110">
        <v>2118.8213575977074</v>
      </c>
      <c r="X4" s="110">
        <v>2059.5781081848309</v>
      </c>
      <c r="Y4" s="110">
        <v>1993.0052510000476</v>
      </c>
      <c r="Z4" s="110">
        <v>1924.8143216429569</v>
      </c>
      <c r="AA4" s="110">
        <v>1818.8957830008151</v>
      </c>
      <c r="AB4" s="110">
        <v>1764.2718733733948</v>
      </c>
      <c r="AC4" s="110">
        <v>1696.7501209793934</v>
      </c>
      <c r="AD4" s="110">
        <v>1591.6410611096774</v>
      </c>
      <c r="AE4" s="110">
        <v>1551.4200424177368</v>
      </c>
      <c r="AF4" s="110">
        <v>1522.9775670139586</v>
      </c>
      <c r="AG4" s="110">
        <v>1506.7935953729896</v>
      </c>
      <c r="AH4" s="110">
        <v>1501.4139412527518</v>
      </c>
      <c r="AI4" s="110">
        <v>1478.1160964658873</v>
      </c>
      <c r="AJ4" s="110">
        <v>1472.2990214124991</v>
      </c>
      <c r="AK4" s="110">
        <v>1455.0401962002657</v>
      </c>
      <c r="AL4" s="110">
        <v>2211.5812697977158</v>
      </c>
      <c r="AM4" s="110">
        <v>2596.6802600637679</v>
      </c>
    </row>
    <row r="5" spans="1:39" s="7" customFormat="1" ht="16.5" customHeight="1" x14ac:dyDescent="0.3">
      <c r="A5" s="55" t="s">
        <v>17</v>
      </c>
      <c r="B5" s="110">
        <v>6030.938493290203</v>
      </c>
      <c r="C5" s="110">
        <v>6747.5410515449385</v>
      </c>
      <c r="D5" s="110">
        <v>6858.6046272214126</v>
      </c>
      <c r="E5" s="110">
        <v>4947.5706734303822</v>
      </c>
      <c r="F5" s="110">
        <v>2867.3667486168929</v>
      </c>
      <c r="G5" s="110">
        <v>3006.5466167222539</v>
      </c>
      <c r="H5" s="110">
        <v>2757.907517594108</v>
      </c>
      <c r="I5" s="110">
        <v>2748.0738297143125</v>
      </c>
      <c r="J5" s="110">
        <v>2598.2514082272787</v>
      </c>
      <c r="K5" s="110">
        <v>2531.2492783637549</v>
      </c>
      <c r="L5" s="110">
        <v>2567.3611608195647</v>
      </c>
      <c r="M5" s="110">
        <v>2577.9383382496276</v>
      </c>
      <c r="N5" s="110">
        <v>2552.4881547857299</v>
      </c>
      <c r="O5" s="110">
        <v>2592.8732982630586</v>
      </c>
      <c r="P5" s="110">
        <v>2526.6391246402563</v>
      </c>
      <c r="Q5" s="110">
        <v>2590.5305086373701</v>
      </c>
      <c r="R5" s="110">
        <v>2528.3936961690538</v>
      </c>
      <c r="S5" s="110">
        <v>2647.8129899881114</v>
      </c>
      <c r="T5" s="110">
        <v>2612.0739608865151</v>
      </c>
      <c r="U5" s="110">
        <v>2740.5100184959965</v>
      </c>
      <c r="V5" s="110">
        <v>2550.2478698290556</v>
      </c>
      <c r="W5" s="110">
        <v>2502.1406707176307</v>
      </c>
      <c r="X5" s="110">
        <v>2402.8078486923005</v>
      </c>
      <c r="Y5" s="110">
        <v>2342.0460133019637</v>
      </c>
      <c r="Z5" s="110">
        <v>2276.7782274526926</v>
      </c>
      <c r="AA5" s="110">
        <v>2218.3628033653249</v>
      </c>
      <c r="AB5" s="110">
        <v>2188.0390700143184</v>
      </c>
      <c r="AC5" s="110">
        <v>2306.7046417168463</v>
      </c>
      <c r="AD5" s="110">
        <v>2283.9278575765725</v>
      </c>
      <c r="AE5" s="110">
        <v>2224.0860224218636</v>
      </c>
      <c r="AF5" s="110">
        <v>2137.4479108254618</v>
      </c>
      <c r="AG5" s="110">
        <v>2129.5324553486889</v>
      </c>
      <c r="AH5" s="110">
        <v>2072.7891489207418</v>
      </c>
      <c r="AI5" s="110">
        <v>2065.1930390405532</v>
      </c>
      <c r="AJ5" s="110">
        <v>2037.9587628307536</v>
      </c>
      <c r="AK5" s="199">
        <v>1977.8477804684974</v>
      </c>
      <c r="AL5" s="110">
        <v>4455.8168957465714</v>
      </c>
      <c r="AM5" s="110">
        <v>6020.4602505447519</v>
      </c>
    </row>
    <row r="6" spans="1:39" s="7" customFormat="1" ht="16.5" customHeight="1" x14ac:dyDescent="0.3">
      <c r="A6" s="102" t="s">
        <v>122</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row>
    <row r="7" spans="1:39" s="7" customFormat="1" ht="16.5" customHeight="1" x14ac:dyDescent="0.3">
      <c r="A7" s="124" t="s">
        <v>119</v>
      </c>
      <c r="B7" s="54">
        <v>2835.4805201628296</v>
      </c>
      <c r="C7" s="54">
        <v>2810.7668668887532</v>
      </c>
      <c r="D7" s="54">
        <v>3054.2705786258339</v>
      </c>
      <c r="E7" s="54">
        <v>2992.0425785417419</v>
      </c>
      <c r="F7" s="54">
        <v>2742.8206263820343</v>
      </c>
      <c r="G7" s="54">
        <v>2676.374993809291</v>
      </c>
      <c r="H7" s="54">
        <v>2576.8905324043376</v>
      </c>
      <c r="I7" s="54">
        <v>2142.5522850715938</v>
      </c>
      <c r="J7" s="54">
        <v>2157.9886385449277</v>
      </c>
      <c r="K7" s="54">
        <v>2205.5390019965139</v>
      </c>
      <c r="L7" s="54">
        <v>2068.0942211014412</v>
      </c>
      <c r="M7" s="54">
        <v>2347.2983390266663</v>
      </c>
      <c r="N7" s="54">
        <v>2326.2958765145727</v>
      </c>
      <c r="O7" s="54">
        <v>2306.9781757687801</v>
      </c>
      <c r="P7" s="54">
        <v>2294.6782971634957</v>
      </c>
      <c r="Q7" s="54">
        <v>2312.1879004088887</v>
      </c>
      <c r="R7" s="54">
        <v>2264.4209193889778</v>
      </c>
      <c r="S7" s="54">
        <v>2268.9957168832871</v>
      </c>
      <c r="T7" s="54">
        <v>2271.2113205752021</v>
      </c>
      <c r="U7" s="54">
        <v>2252.2352929958838</v>
      </c>
      <c r="V7" s="54">
        <v>2213.8386727083521</v>
      </c>
      <c r="W7" s="54">
        <v>2261.6965684967759</v>
      </c>
      <c r="X7" s="54">
        <v>2214.4899651527048</v>
      </c>
      <c r="Y7" s="54">
        <v>2124.4622830118697</v>
      </c>
      <c r="Z7" s="54">
        <v>2109.7496943789893</v>
      </c>
      <c r="AA7" s="54">
        <v>1978.6079351177209</v>
      </c>
      <c r="AB7" s="54">
        <v>1995.3101551323427</v>
      </c>
      <c r="AC7" s="54">
        <v>2011.2319817470898</v>
      </c>
      <c r="AD7" s="54">
        <v>2001.6885664095828</v>
      </c>
      <c r="AE7" s="54">
        <v>1992.0677178794842</v>
      </c>
      <c r="AF7" s="54">
        <v>2010.8551366930178</v>
      </c>
      <c r="AG7" s="54">
        <v>1956.6918503396589</v>
      </c>
      <c r="AH7" s="54">
        <v>1949.9673841997887</v>
      </c>
      <c r="AI7" s="54">
        <v>1949.4145539811113</v>
      </c>
      <c r="AJ7" s="54">
        <v>1936.4406782473159</v>
      </c>
      <c r="AK7" s="54">
        <v>1956.3252866832925</v>
      </c>
      <c r="AL7" s="54">
        <v>1871.1862446859955</v>
      </c>
      <c r="AM7" s="54">
        <v>1895.7182477251722</v>
      </c>
    </row>
    <row r="8" spans="1:39" s="7" customFormat="1" ht="16.5" customHeight="1" x14ac:dyDescent="0.3">
      <c r="A8" s="124" t="s">
        <v>120</v>
      </c>
      <c r="B8" s="54" t="s">
        <v>21</v>
      </c>
      <c r="C8" s="54" t="s">
        <v>21</v>
      </c>
      <c r="D8" s="54">
        <v>1577.1452966674617</v>
      </c>
      <c r="E8" s="54">
        <v>1485.1451543618598</v>
      </c>
      <c r="F8" s="54">
        <v>1340.5735021673427</v>
      </c>
      <c r="G8" s="54">
        <v>1196.0018499728253</v>
      </c>
      <c r="H8" s="54">
        <v>1255.144798597855</v>
      </c>
      <c r="I8" s="54">
        <v>1209.1447274450541</v>
      </c>
      <c r="J8" s="54">
        <v>1255.144798597855</v>
      </c>
      <c r="K8" s="54">
        <v>1301.144869750656</v>
      </c>
      <c r="L8" s="54">
        <v>1347.1449409034572</v>
      </c>
      <c r="M8" s="54">
        <v>1434.5076071876297</v>
      </c>
      <c r="N8" s="54">
        <v>1432.7908908679583</v>
      </c>
      <c r="O8" s="54">
        <v>1433.7813811619337</v>
      </c>
      <c r="P8" s="54">
        <v>1433.7813811619337</v>
      </c>
      <c r="Q8" s="54">
        <v>1433.7813811619337</v>
      </c>
      <c r="R8" s="54">
        <v>1433.7813811619342</v>
      </c>
      <c r="S8" s="54">
        <v>1292.7420464487393</v>
      </c>
      <c r="T8" s="54">
        <v>1241.8466902893399</v>
      </c>
      <c r="U8" s="54">
        <v>1241.8466902893401</v>
      </c>
      <c r="V8" s="54">
        <v>1241.8466902893401</v>
      </c>
      <c r="W8" s="54">
        <v>1125.4881644040804</v>
      </c>
      <c r="X8" s="54">
        <v>1138.9913128698556</v>
      </c>
      <c r="Y8" s="54">
        <v>1378.2405858463553</v>
      </c>
      <c r="Z8" s="54">
        <v>1460.266671727097</v>
      </c>
      <c r="AA8" s="54">
        <v>1574.0253925785769</v>
      </c>
      <c r="AB8" s="54">
        <v>1566.4175326728559</v>
      </c>
      <c r="AC8" s="54">
        <v>1562.6413093769095</v>
      </c>
      <c r="AD8" s="54">
        <v>1560.6593396294707</v>
      </c>
      <c r="AE8" s="54">
        <v>1560.6181814379165</v>
      </c>
      <c r="AF8" s="54">
        <v>1560.6913720865289</v>
      </c>
      <c r="AG8" s="54">
        <v>1552.356406988717</v>
      </c>
      <c r="AH8" s="54">
        <v>1548.2283344497394</v>
      </c>
      <c r="AI8" s="54">
        <v>1546.1043265528447</v>
      </c>
      <c r="AJ8" s="54">
        <v>1545.7402093685891</v>
      </c>
      <c r="AK8" s="54">
        <v>1545.8539680363676</v>
      </c>
      <c r="AL8" s="54">
        <v>1488.9307563333848</v>
      </c>
      <c r="AM8" s="54">
        <v>1489.026916650836</v>
      </c>
    </row>
    <row r="9" spans="1:39" s="7" customFormat="1" ht="16.5" customHeight="1" x14ac:dyDescent="0.3">
      <c r="A9" s="124" t="s">
        <v>124</v>
      </c>
      <c r="B9" s="54" t="s">
        <v>21</v>
      </c>
      <c r="C9" s="54" t="s">
        <v>21</v>
      </c>
      <c r="D9" s="54">
        <v>4296.4784081087828</v>
      </c>
      <c r="E9" s="54">
        <v>4145.041472417518</v>
      </c>
      <c r="F9" s="54">
        <v>3601.7330931807396</v>
      </c>
      <c r="G9" s="54">
        <v>4245.5271865190171</v>
      </c>
      <c r="H9" s="54">
        <v>3132.9831375097933</v>
      </c>
      <c r="I9" s="54">
        <v>3073.352016668764</v>
      </c>
      <c r="J9" s="54">
        <v>3023.8867884141973</v>
      </c>
      <c r="K9" s="54">
        <v>3000.7832635976406</v>
      </c>
      <c r="L9" s="54">
        <v>3437.1639514836183</v>
      </c>
      <c r="M9" s="54">
        <v>2862.920765737309</v>
      </c>
      <c r="N9" s="54">
        <v>2864.9098517969087</v>
      </c>
      <c r="O9" s="54">
        <v>2879.1685605910548</v>
      </c>
      <c r="P9" s="54">
        <v>2882.3976997375494</v>
      </c>
      <c r="Q9" s="54">
        <v>2904.3918761688305</v>
      </c>
      <c r="R9" s="54">
        <v>2844.3907714186776</v>
      </c>
      <c r="S9" s="54">
        <v>2513.9677898249674</v>
      </c>
      <c r="T9" s="54">
        <v>2600.0285162284713</v>
      </c>
      <c r="U9" s="54">
        <v>2808.2793631243135</v>
      </c>
      <c r="V9" s="54">
        <v>2808.2793631243135</v>
      </c>
      <c r="W9" s="54">
        <v>2572.1031459660944</v>
      </c>
      <c r="X9" s="54">
        <v>2549.9539642167019</v>
      </c>
      <c r="Y9" s="54">
        <v>2861.9718781917923</v>
      </c>
      <c r="Z9" s="54">
        <v>2623.7989822512554</v>
      </c>
      <c r="AA9" s="54">
        <v>2840.5110552505848</v>
      </c>
      <c r="AB9" s="54">
        <v>2854.4972787706815</v>
      </c>
      <c r="AC9" s="54">
        <v>2865.530265953314</v>
      </c>
      <c r="AD9" s="54">
        <v>2852.6922477327521</v>
      </c>
      <c r="AE9" s="54">
        <v>2836.4034087335785</v>
      </c>
      <c r="AF9" s="54">
        <v>2839.3436031251717</v>
      </c>
      <c r="AG9" s="54">
        <v>2792.9837704199185</v>
      </c>
      <c r="AH9" s="54">
        <v>2773.6148294318696</v>
      </c>
      <c r="AI9" s="54">
        <v>2670.6283692124748</v>
      </c>
      <c r="AJ9" s="54">
        <v>2619.2702183269848</v>
      </c>
      <c r="AK9" s="54">
        <v>2657.4668326557785</v>
      </c>
      <c r="AL9" s="54">
        <v>2575.3375383107509</v>
      </c>
      <c r="AM9" s="54">
        <v>2582.2072600778779</v>
      </c>
    </row>
    <row r="10" spans="1:39" s="7" customFormat="1" ht="16.5" customHeight="1" x14ac:dyDescent="0.3">
      <c r="A10" s="124" t="s">
        <v>117</v>
      </c>
      <c r="B10" s="54" t="s">
        <v>21</v>
      </c>
      <c r="C10" s="54" t="s">
        <v>21</v>
      </c>
      <c r="D10" s="54">
        <v>13197.7928516104</v>
      </c>
      <c r="E10" s="54">
        <v>14107.176506134369</v>
      </c>
      <c r="F10" s="54">
        <v>15660.590302512921</v>
      </c>
      <c r="G10" s="54">
        <v>14665.628337215696</v>
      </c>
      <c r="H10" s="54">
        <v>14501.439554422766</v>
      </c>
      <c r="I10" s="54">
        <v>13914.342945740869</v>
      </c>
      <c r="J10" s="54">
        <v>13770.169529364213</v>
      </c>
      <c r="K10" s="54">
        <v>13465.885870381237</v>
      </c>
      <c r="L10" s="54">
        <v>13273.30699411782</v>
      </c>
      <c r="M10" s="54">
        <v>13182.669951940587</v>
      </c>
      <c r="N10" s="54">
        <v>13164.018662285347</v>
      </c>
      <c r="O10" s="54">
        <v>12893.161995698476</v>
      </c>
      <c r="P10" s="54">
        <v>9026.8189768388584</v>
      </c>
      <c r="Q10" s="54">
        <v>9123.0126094380194</v>
      </c>
      <c r="R10" s="54">
        <v>12216.880806177865</v>
      </c>
      <c r="S10" s="54">
        <v>10184.688522233135</v>
      </c>
      <c r="T10" s="54">
        <v>12252.127910764866</v>
      </c>
      <c r="U10" s="54">
        <v>10286.11550313849</v>
      </c>
      <c r="V10" s="54">
        <v>10286.11550313849</v>
      </c>
      <c r="W10" s="54">
        <v>10901.387987479909</v>
      </c>
      <c r="X10" s="54">
        <v>11044.338451880667</v>
      </c>
      <c r="Y10" s="54">
        <v>12246.741998115283</v>
      </c>
      <c r="Z10" s="54">
        <v>12171.545809841857</v>
      </c>
      <c r="AA10" s="54">
        <v>12177.198229370462</v>
      </c>
      <c r="AB10" s="54">
        <v>12278.145992379592</v>
      </c>
      <c r="AC10" s="54">
        <v>12333.981412641242</v>
      </c>
      <c r="AD10" s="54">
        <v>12260.840667336801</v>
      </c>
      <c r="AE10" s="54">
        <v>12254.534769810134</v>
      </c>
      <c r="AF10" s="54">
        <v>12272.554573258541</v>
      </c>
      <c r="AG10" s="54">
        <v>12203.790018737487</v>
      </c>
      <c r="AH10" s="54">
        <v>12188.780805318678</v>
      </c>
      <c r="AI10" s="54">
        <v>12101.317928341645</v>
      </c>
      <c r="AJ10" s="54">
        <v>11998.832295878656</v>
      </c>
      <c r="AK10" s="54">
        <v>12026.026296179703</v>
      </c>
      <c r="AL10" s="54">
        <v>6910.4909887237036</v>
      </c>
      <c r="AM10" s="54">
        <v>6294.4503922979966</v>
      </c>
    </row>
    <row r="11" spans="1:39" s="7" customFormat="1" ht="16.5" customHeight="1" x14ac:dyDescent="0.3">
      <c r="A11" s="124" t="s">
        <v>118</v>
      </c>
      <c r="B11" s="54" t="s">
        <v>21</v>
      </c>
      <c r="C11" s="54">
        <v>18937.279896275166</v>
      </c>
      <c r="D11" s="54">
        <v>18836.106046238769</v>
      </c>
      <c r="E11" s="54">
        <v>17690.353932728918</v>
      </c>
      <c r="F11" s="54">
        <v>17096.744439873033</v>
      </c>
      <c r="G11" s="54">
        <v>16158.445682091451</v>
      </c>
      <c r="H11" s="54">
        <v>15401.598914261485</v>
      </c>
      <c r="I11" s="54">
        <v>15664.122408273877</v>
      </c>
      <c r="J11" s="54">
        <v>15582.053998240408</v>
      </c>
      <c r="K11" s="54">
        <v>15501.576231378749</v>
      </c>
      <c r="L11" s="54">
        <v>15421.991257698872</v>
      </c>
      <c r="M11" s="54">
        <v>15369.841439616859</v>
      </c>
      <c r="N11" s="54">
        <v>15224.065849950633</v>
      </c>
      <c r="O11" s="54">
        <v>14676.526573724721</v>
      </c>
      <c r="P11" s="54">
        <v>17652.353022330568</v>
      </c>
      <c r="Q11" s="54">
        <v>17851.819409755979</v>
      </c>
      <c r="R11" s="54">
        <v>17120.174666876712</v>
      </c>
      <c r="S11" s="54">
        <v>14256.513041660466</v>
      </c>
      <c r="T11" s="54">
        <v>17189.882689000548</v>
      </c>
      <c r="U11" s="54">
        <v>15303.388373919204</v>
      </c>
      <c r="V11" s="54">
        <v>15303.388373919202</v>
      </c>
      <c r="W11" s="54">
        <v>17314.480459782801</v>
      </c>
      <c r="X11" s="54">
        <v>17805.539548693996</v>
      </c>
      <c r="Y11" s="54">
        <v>15110.759145253634</v>
      </c>
      <c r="Z11" s="54">
        <v>14973.117779911612</v>
      </c>
      <c r="AA11" s="54">
        <v>15028.632274090347</v>
      </c>
      <c r="AB11" s="54">
        <v>15332.747207467322</v>
      </c>
      <c r="AC11" s="54">
        <v>15495.995758525381</v>
      </c>
      <c r="AD11" s="54">
        <v>15400.706492332984</v>
      </c>
      <c r="AE11" s="54">
        <v>15397.007375371228</v>
      </c>
      <c r="AF11" s="54">
        <v>15441.690604349204</v>
      </c>
      <c r="AG11" s="54">
        <v>15281.352032045221</v>
      </c>
      <c r="AH11" s="54">
        <v>15249.014406842291</v>
      </c>
      <c r="AI11" s="54">
        <v>15067.904715632416</v>
      </c>
      <c r="AJ11" s="54">
        <v>14830.2198466643</v>
      </c>
      <c r="AK11" s="54">
        <v>14892.349200407907</v>
      </c>
      <c r="AL11" s="54">
        <v>14618.559136973376</v>
      </c>
      <c r="AM11" s="54">
        <v>14686.429239759616</v>
      </c>
    </row>
    <row r="12" spans="1:39" s="7" customFormat="1" ht="16.5" customHeight="1" x14ac:dyDescent="0.3">
      <c r="A12" s="124" t="s">
        <v>121</v>
      </c>
      <c r="B12" s="54" t="s">
        <v>21</v>
      </c>
      <c r="C12" s="54" t="s">
        <v>21</v>
      </c>
      <c r="D12" s="54" t="s">
        <v>21</v>
      </c>
      <c r="E12" s="54" t="s">
        <v>21</v>
      </c>
      <c r="F12" s="54" t="s">
        <v>21</v>
      </c>
      <c r="G12" s="54">
        <v>1027.2471207574447</v>
      </c>
      <c r="H12" s="54">
        <v>807.8409717211382</v>
      </c>
      <c r="I12" s="54">
        <v>776.83812968931454</v>
      </c>
      <c r="J12" s="54">
        <v>779.42901431838595</v>
      </c>
      <c r="K12" s="54">
        <v>768.90341005491928</v>
      </c>
      <c r="L12" s="54">
        <v>746.60064072656439</v>
      </c>
      <c r="M12" s="54">
        <v>745.3785366780312</v>
      </c>
      <c r="N12" s="54">
        <v>728.82764010510448</v>
      </c>
      <c r="O12" s="54">
        <v>728.98977276056462</v>
      </c>
      <c r="P12" s="54">
        <v>720.80639289727355</v>
      </c>
      <c r="Q12" s="54">
        <v>721.84608641129898</v>
      </c>
      <c r="R12" s="54">
        <v>708.64964912949245</v>
      </c>
      <c r="S12" s="54">
        <v>712.68314000245937</v>
      </c>
      <c r="T12" s="54">
        <v>722.47705189003534</v>
      </c>
      <c r="U12" s="54">
        <v>705.1496863039954</v>
      </c>
      <c r="V12" s="54">
        <v>984.83127002922981</v>
      </c>
      <c r="W12" s="54">
        <v>790.22699328649253</v>
      </c>
      <c r="X12" s="54">
        <v>844.2748904695535</v>
      </c>
      <c r="Y12" s="54">
        <v>635.69355103168664</v>
      </c>
      <c r="Z12" s="54">
        <v>634.27492565511454</v>
      </c>
      <c r="AA12" s="54">
        <v>632.68373937159208</v>
      </c>
      <c r="AB12" s="54">
        <v>640.02038927031185</v>
      </c>
      <c r="AC12" s="54">
        <v>643.10518629195712</v>
      </c>
      <c r="AD12" s="54">
        <v>638.06730463200165</v>
      </c>
      <c r="AE12" s="54">
        <v>636.98487233774881</v>
      </c>
      <c r="AF12" s="54">
        <v>635.03899439787006</v>
      </c>
      <c r="AG12" s="54">
        <v>621.34037556310329</v>
      </c>
      <c r="AH12" s="54">
        <v>616.47460393475023</v>
      </c>
      <c r="AI12" s="54">
        <v>613.57921823421293</v>
      </c>
      <c r="AJ12" s="54">
        <v>609.62461059182135</v>
      </c>
      <c r="AK12" s="54">
        <v>609.96742544007213</v>
      </c>
      <c r="AL12" s="54">
        <v>603.55276840043996</v>
      </c>
      <c r="AM12" s="54">
        <v>593.9429209982884</v>
      </c>
    </row>
    <row r="13" spans="1:39" s="7" customFormat="1" ht="16.5" customHeight="1" x14ac:dyDescent="0.3">
      <c r="A13" s="121" t="s">
        <v>1</v>
      </c>
      <c r="B13" s="75" t="s">
        <v>0</v>
      </c>
      <c r="C13" s="75" t="s">
        <v>0</v>
      </c>
      <c r="D13" s="75" t="s">
        <v>0</v>
      </c>
      <c r="E13" s="75" t="s">
        <v>0</v>
      </c>
      <c r="F13" s="75">
        <v>1797.727508825523</v>
      </c>
      <c r="G13" s="75">
        <v>2221.7653801797501</v>
      </c>
      <c r="H13" s="75">
        <v>2440.6289776743897</v>
      </c>
      <c r="I13" s="75">
        <v>2469.879494448815</v>
      </c>
      <c r="J13" s="75">
        <v>2647.2515190762242</v>
      </c>
      <c r="K13" s="75">
        <v>2585.6444675428188</v>
      </c>
      <c r="L13" s="75">
        <v>2728.3763820608797</v>
      </c>
      <c r="M13" s="75">
        <v>2724.1390653273475</v>
      </c>
      <c r="N13" s="75">
        <v>2708.167277866155</v>
      </c>
      <c r="O13" s="75">
        <v>2442.3054795518028</v>
      </c>
      <c r="P13" s="75">
        <v>2410.3235278540042</v>
      </c>
      <c r="Q13" s="75">
        <v>2347.8845402830511</v>
      </c>
      <c r="R13" s="75">
        <v>2410.4165811513644</v>
      </c>
      <c r="S13" s="75">
        <v>2336.7210506088941</v>
      </c>
      <c r="T13" s="75">
        <v>2247.836185027375</v>
      </c>
      <c r="U13" s="75">
        <v>2190.5865666187092</v>
      </c>
      <c r="V13" s="75">
        <v>2225.6259192412508</v>
      </c>
      <c r="W13" s="75">
        <v>2087.9361083900508</v>
      </c>
      <c r="X13" s="75">
        <v>2064.4416175939823</v>
      </c>
      <c r="Y13" s="75">
        <v>2004.7427089840701</v>
      </c>
      <c r="Z13" s="75">
        <v>2143.1157575064249</v>
      </c>
      <c r="AA13" s="75">
        <v>2266.4477704124715</v>
      </c>
      <c r="AB13" s="75">
        <v>2205.7338207690791</v>
      </c>
      <c r="AC13" s="75">
        <v>2196.3857789185386</v>
      </c>
      <c r="AD13" s="75">
        <v>2088.9754518266832</v>
      </c>
      <c r="AE13" s="75">
        <v>2049.0347739830718</v>
      </c>
      <c r="AF13" s="75">
        <v>1792.8477283384082</v>
      </c>
      <c r="AG13" s="75">
        <v>2062.8070874712962</v>
      </c>
      <c r="AH13" s="75">
        <v>2084.1381689624491</v>
      </c>
      <c r="AI13" s="75">
        <v>2158.6070326374215</v>
      </c>
      <c r="AJ13" s="75">
        <v>2160.0372420036501</v>
      </c>
      <c r="AK13" s="75">
        <v>2166.0337343989268</v>
      </c>
      <c r="AL13" s="75">
        <v>2667.2390291146994</v>
      </c>
      <c r="AM13" s="75">
        <v>3577.9952618383909</v>
      </c>
    </row>
    <row r="14" spans="1:39" s="7" customFormat="1" ht="16.5" customHeight="1" thickBot="1" x14ac:dyDescent="0.35">
      <c r="A14" s="64" t="s">
        <v>2</v>
      </c>
      <c r="B14" s="77" t="s">
        <v>0</v>
      </c>
      <c r="C14" s="77" t="s">
        <v>0</v>
      </c>
      <c r="D14" s="77" t="s">
        <v>0</v>
      </c>
      <c r="E14" s="77">
        <v>1621.7341846523307</v>
      </c>
      <c r="F14" s="77">
        <v>1396.1363940452734</v>
      </c>
      <c r="G14" s="77">
        <v>1357.6316796221454</v>
      </c>
      <c r="H14" s="77">
        <v>1342.5050878653701</v>
      </c>
      <c r="I14" s="77">
        <v>1285.1790863404583</v>
      </c>
      <c r="J14" s="77">
        <v>1315.2690994516499</v>
      </c>
      <c r="K14" s="77">
        <v>1311.6026272206705</v>
      </c>
      <c r="L14" s="77">
        <v>1245.9098589130465</v>
      </c>
      <c r="M14" s="77">
        <v>1345.9035701625576</v>
      </c>
      <c r="N14" s="77">
        <v>1426.4128779666466</v>
      </c>
      <c r="O14" s="77">
        <v>1487.6688059687367</v>
      </c>
      <c r="P14" s="77">
        <v>1466.118616589725</v>
      </c>
      <c r="Q14" s="77">
        <v>1523.8768983745301</v>
      </c>
      <c r="R14" s="77">
        <v>1746.9871799110942</v>
      </c>
      <c r="S14" s="77">
        <v>1748.6477370850569</v>
      </c>
      <c r="T14" s="77">
        <v>1649.2201743230278</v>
      </c>
      <c r="U14" s="77">
        <v>1394.6954907465072</v>
      </c>
      <c r="V14" s="77">
        <v>1344.736484344701</v>
      </c>
      <c r="W14" s="77">
        <v>1316.716518908851</v>
      </c>
      <c r="X14" s="77">
        <v>1266.8457554517722</v>
      </c>
      <c r="Y14" s="77">
        <v>1186.395347843089</v>
      </c>
      <c r="Z14" s="77">
        <v>1135.3005407007308</v>
      </c>
      <c r="AA14" s="77">
        <v>1153.3673476276072</v>
      </c>
      <c r="AB14" s="77">
        <v>1085.1465810165596</v>
      </c>
      <c r="AC14" s="77">
        <v>1059.2570821860556</v>
      </c>
      <c r="AD14" s="77">
        <v>1015.262899889095</v>
      </c>
      <c r="AE14" s="77">
        <v>1045.9019851445757</v>
      </c>
      <c r="AF14" s="77">
        <v>1059.375045727759</v>
      </c>
      <c r="AG14" s="77">
        <v>1033.2965428189862</v>
      </c>
      <c r="AH14" s="77">
        <v>1008.7361142324651</v>
      </c>
      <c r="AI14" s="77">
        <v>1045.3969008728566</v>
      </c>
      <c r="AJ14" s="77">
        <v>1097.4324655145283</v>
      </c>
      <c r="AK14" s="77">
        <v>1038.9967079130306</v>
      </c>
      <c r="AL14" s="77">
        <v>1875.7229599636819</v>
      </c>
      <c r="AM14" s="77">
        <v>1687.1691075342562</v>
      </c>
    </row>
    <row r="15" spans="1:39" s="13" customFormat="1" ht="12.75" customHeight="1" x14ac:dyDescent="0.2">
      <c r="A15" s="151" t="s">
        <v>138</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row>
    <row r="16" spans="1:39" s="13" customFormat="1" ht="12.75" customHeight="1" x14ac:dyDescent="0.2">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row>
    <row r="17" spans="1:31" s="127" customFormat="1" ht="38.25" customHeight="1" x14ac:dyDescent="0.2">
      <c r="A17" s="142" t="s">
        <v>125</v>
      </c>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B17" s="129"/>
      <c r="AC17" s="129"/>
      <c r="AD17" s="129"/>
      <c r="AE17" s="129"/>
    </row>
    <row r="18" spans="1:31" s="128" customFormat="1" ht="38.25" customHeight="1" x14ac:dyDescent="0.2">
      <c r="A18" s="142" t="s">
        <v>123</v>
      </c>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row>
    <row r="19" spans="1:31" s="13" customFormat="1" ht="12.75" customHeight="1" x14ac:dyDescent="0.2">
      <c r="A19" s="137" t="s">
        <v>126</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row>
    <row r="20" spans="1:31" s="13" customFormat="1" ht="12.75" customHeight="1" x14ac:dyDescent="0.2">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row>
    <row r="21" spans="1:31" s="13" customFormat="1" ht="12.75" customHeight="1" x14ac:dyDescent="0.2">
      <c r="A21" s="134" t="s">
        <v>19</v>
      </c>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row>
    <row r="22" spans="1:31" s="13" customFormat="1" ht="25.5" customHeight="1" x14ac:dyDescent="0.2">
      <c r="A22" s="139" t="s">
        <v>129</v>
      </c>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23"/>
    </row>
    <row r="23" spans="1:31" s="13" customFormat="1" ht="12.75" customHeight="1" x14ac:dyDescent="0.2">
      <c r="A23" s="130" t="s">
        <v>25</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23"/>
    </row>
    <row r="24" spans="1:31" s="13" customFormat="1" ht="12.75" customHeight="1" x14ac:dyDescent="0.2">
      <c r="A24" s="130" t="s">
        <v>24</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row>
    <row r="25" spans="1:31" s="13" customFormat="1" ht="12.75" customHeight="1" x14ac:dyDescent="0.2">
      <c r="A25" s="139" t="s">
        <v>134</v>
      </c>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row>
    <row r="26" spans="1:31" s="13" customFormat="1" ht="12.75" customHeight="1" x14ac:dyDescent="0.2">
      <c r="A26" s="139"/>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row>
    <row r="27" spans="1:31" s="13" customFormat="1" ht="12.75" customHeight="1" x14ac:dyDescent="0.2">
      <c r="A27" s="134" t="s">
        <v>12</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row>
    <row r="28" spans="1:31" s="13" customFormat="1" ht="12.75" customHeight="1" x14ac:dyDescent="0.2">
      <c r="A28" s="135" t="s">
        <v>9</v>
      </c>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row>
    <row r="29" spans="1:31" s="125" customFormat="1" ht="12.75" customHeight="1" x14ac:dyDescent="0.2">
      <c r="A29" s="131" t="s">
        <v>51</v>
      </c>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row>
    <row r="30" spans="1:31" s="13" customFormat="1" ht="12.75" customHeight="1" x14ac:dyDescent="0.2">
      <c r="A30" s="150" t="s">
        <v>32</v>
      </c>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row>
    <row r="31" spans="1:31" s="13" customFormat="1" ht="12.75" customHeight="1" x14ac:dyDescent="0.2">
      <c r="A31" s="132" t="s">
        <v>137</v>
      </c>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row>
    <row r="32" spans="1:31" s="13" customFormat="1" ht="12.75" customHeight="1" x14ac:dyDescent="0.2">
      <c r="A32" s="131" t="s">
        <v>10</v>
      </c>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row>
    <row r="33" spans="1:26" s="13" customFormat="1" ht="12.75" customHeight="1" x14ac:dyDescent="0.2">
      <c r="A33" s="149" t="s">
        <v>130</v>
      </c>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row>
    <row r="34" spans="1:26" s="13" customFormat="1" ht="12.75" customHeight="1" x14ac:dyDescent="0.2">
      <c r="A34" s="133" t="s">
        <v>11</v>
      </c>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row>
    <row r="35" spans="1:26" s="13" customFormat="1" ht="12.75" customHeight="1" x14ac:dyDescent="0.2">
      <c r="A35" s="146" t="s">
        <v>136</v>
      </c>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row>
    <row r="36" spans="1:26" s="13" customFormat="1" ht="12.75" customHeight="1" x14ac:dyDescent="0.2">
      <c r="A36" s="147" t="s">
        <v>135</v>
      </c>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row>
    <row r="37" spans="1:26" s="13" customFormat="1" ht="12.75" customHeight="1" x14ac:dyDescent="0.2">
      <c r="A37" s="144" t="s">
        <v>7</v>
      </c>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row>
    <row r="38" spans="1:26" s="13" customFormat="1" ht="25.5" customHeight="1" x14ac:dyDescent="0.2">
      <c r="A38" s="148" t="s">
        <v>127</v>
      </c>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row>
    <row r="39" spans="1:26" s="13" customFormat="1" ht="12.75" customHeight="1" x14ac:dyDescent="0.2">
      <c r="A39" s="143" t="s">
        <v>128</v>
      </c>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row>
    <row r="40" spans="1:26" s="13" customFormat="1" ht="12.75" customHeight="1" x14ac:dyDescent="0.2">
      <c r="A40" s="143" t="s">
        <v>132</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row>
    <row r="41" spans="1:26" ht="12.75" customHeight="1" x14ac:dyDescent="0.2">
      <c r="A41" s="144" t="s">
        <v>8</v>
      </c>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row>
    <row r="42" spans="1:26" ht="12.75" customHeight="1" x14ac:dyDescent="0.2">
      <c r="A42" s="145" t="s">
        <v>31</v>
      </c>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row>
    <row r="43" spans="1:26" ht="12.75" customHeight="1" x14ac:dyDescent="0.2">
      <c r="A43" s="145" t="s">
        <v>131</v>
      </c>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row>
    <row r="49" spans="2:24" x14ac:dyDescent="0.2">
      <c r="B49" s="59"/>
      <c r="C49" s="59"/>
      <c r="D49" s="59"/>
      <c r="E49" s="59"/>
      <c r="F49" s="59"/>
      <c r="G49" s="59"/>
      <c r="H49" s="59"/>
      <c r="I49" s="59"/>
      <c r="J49" s="59"/>
      <c r="K49" s="59"/>
      <c r="L49" s="59"/>
      <c r="M49" s="59"/>
      <c r="N49" s="59"/>
      <c r="O49" s="59"/>
      <c r="P49" s="59"/>
      <c r="Q49" s="59"/>
      <c r="R49" s="59"/>
      <c r="S49" s="59"/>
      <c r="T49" s="59"/>
      <c r="U49" s="59"/>
      <c r="V49" s="59"/>
      <c r="W49" s="59"/>
      <c r="X49" s="59"/>
    </row>
    <row r="50" spans="2:24" x14ac:dyDescent="0.2">
      <c r="B50" s="59"/>
      <c r="C50" s="59"/>
      <c r="D50" s="59"/>
      <c r="E50" s="59"/>
      <c r="F50" s="59"/>
      <c r="G50" s="59"/>
      <c r="H50" s="59"/>
      <c r="I50" s="59"/>
      <c r="J50" s="59"/>
      <c r="K50" s="59"/>
      <c r="L50" s="59"/>
      <c r="M50" s="59"/>
      <c r="N50" s="59"/>
      <c r="O50" s="59"/>
      <c r="P50" s="59"/>
      <c r="Q50" s="59"/>
      <c r="R50" s="59"/>
      <c r="S50" s="59"/>
      <c r="T50" s="59"/>
      <c r="U50" s="59"/>
      <c r="V50" s="59"/>
      <c r="W50" s="59"/>
      <c r="X50" s="59"/>
    </row>
    <row r="51" spans="2:24" x14ac:dyDescent="0.2">
      <c r="B51" s="59"/>
      <c r="C51" s="59"/>
      <c r="D51" s="59"/>
      <c r="E51" s="59"/>
      <c r="F51" s="59"/>
      <c r="G51" s="59"/>
      <c r="H51" s="59"/>
      <c r="I51" s="59"/>
      <c r="J51" s="59"/>
      <c r="K51" s="59"/>
      <c r="L51" s="59"/>
      <c r="M51" s="59"/>
      <c r="N51" s="59"/>
      <c r="O51" s="59"/>
      <c r="P51" s="59"/>
      <c r="Q51" s="59"/>
      <c r="R51" s="59"/>
      <c r="S51" s="59"/>
      <c r="T51" s="59"/>
      <c r="U51" s="59"/>
      <c r="V51" s="59"/>
      <c r="W51" s="59"/>
      <c r="X51" s="59"/>
    </row>
    <row r="52" spans="2:24" x14ac:dyDescent="0.2">
      <c r="B52" s="59"/>
      <c r="C52" s="59"/>
      <c r="D52" s="59"/>
      <c r="E52" s="59"/>
      <c r="F52" s="59"/>
      <c r="G52" s="59"/>
      <c r="H52" s="59"/>
      <c r="I52" s="59"/>
      <c r="J52" s="59"/>
      <c r="K52" s="59"/>
      <c r="L52" s="59"/>
      <c r="M52" s="59"/>
      <c r="N52" s="59"/>
      <c r="O52" s="59"/>
      <c r="P52" s="59"/>
      <c r="Q52" s="59"/>
      <c r="R52" s="59"/>
      <c r="S52" s="59"/>
      <c r="T52" s="59"/>
      <c r="U52" s="59"/>
      <c r="V52" s="59"/>
      <c r="W52" s="59"/>
      <c r="X52" s="59"/>
    </row>
    <row r="53" spans="2:24" x14ac:dyDescent="0.2">
      <c r="B53" s="59"/>
      <c r="C53" s="59"/>
      <c r="D53" s="59"/>
      <c r="E53" s="59"/>
      <c r="F53" s="59"/>
      <c r="G53" s="59"/>
      <c r="H53" s="59"/>
      <c r="I53" s="59"/>
      <c r="J53" s="59"/>
      <c r="K53" s="59"/>
      <c r="L53" s="59"/>
      <c r="M53" s="59"/>
      <c r="N53" s="59"/>
      <c r="O53" s="59"/>
      <c r="P53" s="59"/>
      <c r="Q53" s="59"/>
      <c r="R53" s="59"/>
      <c r="S53" s="59"/>
      <c r="T53" s="59"/>
      <c r="U53" s="59"/>
      <c r="V53" s="59"/>
      <c r="W53" s="59"/>
      <c r="X53" s="59"/>
    </row>
    <row r="54" spans="2:24" x14ac:dyDescent="0.2">
      <c r="B54" s="59"/>
      <c r="C54" s="59"/>
      <c r="D54" s="59"/>
      <c r="E54" s="59"/>
      <c r="F54" s="59"/>
      <c r="G54" s="59"/>
      <c r="H54" s="59"/>
      <c r="I54" s="59"/>
      <c r="J54" s="59"/>
      <c r="K54" s="59"/>
      <c r="L54" s="59"/>
      <c r="M54" s="59"/>
      <c r="N54" s="59"/>
      <c r="O54" s="59"/>
      <c r="P54" s="59"/>
      <c r="Q54" s="59"/>
      <c r="R54" s="59"/>
      <c r="S54" s="59"/>
      <c r="T54" s="59"/>
      <c r="U54" s="59"/>
      <c r="V54" s="59"/>
      <c r="W54" s="59"/>
      <c r="X54" s="59"/>
    </row>
    <row r="55" spans="2:24" x14ac:dyDescent="0.2">
      <c r="B55" s="59"/>
      <c r="C55" s="59"/>
      <c r="D55" s="59"/>
      <c r="E55" s="59"/>
      <c r="F55" s="59"/>
      <c r="G55" s="59"/>
      <c r="H55" s="59"/>
      <c r="I55" s="59"/>
      <c r="J55" s="59"/>
      <c r="K55" s="59"/>
      <c r="L55" s="59"/>
      <c r="M55" s="59"/>
      <c r="N55" s="59"/>
      <c r="O55" s="59"/>
      <c r="P55" s="59"/>
      <c r="Q55" s="59"/>
      <c r="R55" s="59"/>
      <c r="S55" s="59"/>
      <c r="T55" s="59"/>
      <c r="U55" s="59"/>
      <c r="V55" s="59"/>
      <c r="W55" s="59"/>
      <c r="X55" s="59"/>
    </row>
    <row r="56" spans="2:24" x14ac:dyDescent="0.2">
      <c r="B56" s="59"/>
      <c r="C56" s="59"/>
      <c r="D56" s="59"/>
      <c r="E56" s="59"/>
      <c r="F56" s="59"/>
      <c r="G56" s="59"/>
      <c r="H56" s="59"/>
      <c r="I56" s="59"/>
      <c r="J56" s="59"/>
      <c r="K56" s="59"/>
      <c r="L56" s="59"/>
      <c r="M56" s="59"/>
      <c r="N56" s="59"/>
      <c r="O56" s="59"/>
      <c r="P56" s="59"/>
      <c r="Q56" s="59"/>
      <c r="R56" s="59"/>
      <c r="S56" s="59"/>
      <c r="T56" s="59"/>
      <c r="U56" s="59"/>
      <c r="V56" s="59"/>
      <c r="W56" s="59"/>
      <c r="X56" s="59"/>
    </row>
    <row r="57" spans="2:24" x14ac:dyDescent="0.2">
      <c r="B57" s="59"/>
      <c r="C57" s="59"/>
      <c r="D57" s="59"/>
      <c r="E57" s="59"/>
      <c r="F57" s="59"/>
      <c r="G57" s="59"/>
      <c r="H57" s="59"/>
      <c r="I57" s="59"/>
      <c r="J57" s="59"/>
      <c r="K57" s="59"/>
      <c r="L57" s="59"/>
      <c r="M57" s="59"/>
      <c r="N57" s="59"/>
      <c r="O57" s="59"/>
      <c r="P57" s="59"/>
      <c r="Q57" s="59"/>
      <c r="R57" s="59"/>
      <c r="S57" s="59"/>
      <c r="T57" s="59"/>
      <c r="U57" s="59"/>
      <c r="V57" s="59"/>
      <c r="W57" s="59"/>
      <c r="X57" s="59"/>
    </row>
  </sheetData>
  <mergeCells count="30">
    <mergeCell ref="A1:AM1"/>
    <mergeCell ref="A22:Z22"/>
    <mergeCell ref="A23:Z23"/>
    <mergeCell ref="A24:Z24"/>
    <mergeCell ref="A25:Z25"/>
    <mergeCell ref="A26:Z26"/>
    <mergeCell ref="A15:Z15"/>
    <mergeCell ref="A16:Z16"/>
    <mergeCell ref="A17:Z17"/>
    <mergeCell ref="A18:Z18"/>
    <mergeCell ref="A19:Z19"/>
    <mergeCell ref="A20:Z20"/>
    <mergeCell ref="A21:Z21"/>
    <mergeCell ref="A27:Z27"/>
    <mergeCell ref="A28:Z28"/>
    <mergeCell ref="A29:Z29"/>
    <mergeCell ref="A30:Z30"/>
    <mergeCell ref="A31:Z31"/>
    <mergeCell ref="A32:Z32"/>
    <mergeCell ref="A33:Z33"/>
    <mergeCell ref="A34:Z34"/>
    <mergeCell ref="A35:Z35"/>
    <mergeCell ref="A36:Z36"/>
    <mergeCell ref="A42:Z42"/>
    <mergeCell ref="A43:Z43"/>
    <mergeCell ref="A37:Z37"/>
    <mergeCell ref="A38:Z38"/>
    <mergeCell ref="A39:Z39"/>
    <mergeCell ref="A40:Z40"/>
    <mergeCell ref="A41:Z4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BJ56"/>
  <sheetViews>
    <sheetView zoomScaleNormal="100" zoomScaleSheetLayoutView="75" workbookViewId="0">
      <selection activeCell="AG1" sqref="AG1:BJ56"/>
    </sheetView>
  </sheetViews>
  <sheetFormatPr defaultColWidth="9.140625" defaultRowHeight="12.75" x14ac:dyDescent="0.2"/>
  <cols>
    <col min="1" max="1" width="30.28515625" style="2" customWidth="1"/>
    <col min="2" max="30" width="9.28515625" style="2" customWidth="1"/>
    <col min="31" max="32" width="9.140625" style="2"/>
    <col min="33" max="33" width="25.7109375" style="2" customWidth="1"/>
    <col min="34" max="16384" width="9.140625" style="2"/>
  </cols>
  <sheetData>
    <row r="1" spans="1:62" ht="18" customHeight="1" thickBot="1" x14ac:dyDescent="0.3">
      <c r="A1" s="158" t="s">
        <v>18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G1" s="140" t="s">
        <v>47</v>
      </c>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row>
    <row r="2" spans="1:62" s="22" customFormat="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100">
        <v>2011</v>
      </c>
      <c r="AD2" s="62">
        <v>2012</v>
      </c>
      <c r="AG2" s="106"/>
      <c r="AH2" s="33">
        <v>1960</v>
      </c>
      <c r="AI2" s="33">
        <v>1965</v>
      </c>
      <c r="AJ2" s="33">
        <v>1970</v>
      </c>
      <c r="AK2" s="33">
        <v>1975</v>
      </c>
      <c r="AL2" s="33">
        <v>1980</v>
      </c>
      <c r="AM2" s="33">
        <v>1985</v>
      </c>
      <c r="AN2" s="33">
        <v>1990</v>
      </c>
      <c r="AO2" s="33">
        <v>1991</v>
      </c>
      <c r="AP2" s="33">
        <v>1992</v>
      </c>
      <c r="AQ2" s="33">
        <v>1993</v>
      </c>
      <c r="AR2" s="33">
        <v>1994</v>
      </c>
      <c r="AS2" s="33">
        <v>1995</v>
      </c>
      <c r="AT2" s="33">
        <v>1996</v>
      </c>
      <c r="AU2" s="33">
        <v>1997</v>
      </c>
      <c r="AV2" s="33">
        <v>1998</v>
      </c>
      <c r="AW2" s="33">
        <v>1999</v>
      </c>
      <c r="AX2" s="33">
        <v>2000</v>
      </c>
      <c r="AY2" s="33">
        <v>2001</v>
      </c>
      <c r="AZ2" s="33">
        <v>2002</v>
      </c>
      <c r="BA2" s="33">
        <v>2003</v>
      </c>
      <c r="BB2" s="33">
        <v>2004</v>
      </c>
      <c r="BC2" s="33">
        <v>2005</v>
      </c>
      <c r="BD2" s="33">
        <v>2006</v>
      </c>
      <c r="BE2" s="33">
        <v>2007</v>
      </c>
      <c r="BF2" s="33">
        <v>2008</v>
      </c>
      <c r="BG2" s="33">
        <v>2009</v>
      </c>
      <c r="BH2" s="33">
        <v>2010</v>
      </c>
      <c r="BI2" s="100">
        <v>2011</v>
      </c>
      <c r="BJ2" s="62">
        <v>2012</v>
      </c>
    </row>
    <row r="3" spans="1:62" ht="16.5" x14ac:dyDescent="0.3">
      <c r="A3" s="4" t="s">
        <v>15</v>
      </c>
      <c r="B3" s="6"/>
      <c r="C3" s="6"/>
      <c r="D3" s="6"/>
      <c r="E3" s="6"/>
      <c r="F3" s="6"/>
      <c r="G3" s="6"/>
      <c r="H3" s="6"/>
      <c r="I3" s="6"/>
      <c r="J3" s="6"/>
      <c r="K3" s="6"/>
      <c r="L3" s="6"/>
      <c r="M3" s="6"/>
      <c r="N3" s="6"/>
      <c r="O3" s="6"/>
      <c r="P3" s="6"/>
      <c r="Q3" s="7"/>
      <c r="R3" s="7"/>
      <c r="S3" s="7"/>
      <c r="T3" s="7"/>
      <c r="U3" s="7"/>
      <c r="V3" s="32"/>
      <c r="W3" s="32"/>
      <c r="X3" s="7"/>
      <c r="Y3" s="32"/>
      <c r="Z3" s="32"/>
      <c r="AA3" s="41"/>
      <c r="AB3" s="41"/>
      <c r="AC3" s="41"/>
      <c r="AD3" s="63"/>
      <c r="AG3" s="4" t="s">
        <v>15</v>
      </c>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9"/>
    </row>
    <row r="4" spans="1:62" ht="16.5" x14ac:dyDescent="0.3">
      <c r="A4" s="5" t="s">
        <v>16</v>
      </c>
      <c r="B4" s="6">
        <v>8632.7191805478287</v>
      </c>
      <c r="C4" s="6">
        <v>10118.430435369168</v>
      </c>
      <c r="D4" s="6">
        <v>10184.594851507965</v>
      </c>
      <c r="E4" s="6">
        <v>8531.7955024118182</v>
      </c>
      <c r="F4" s="6">
        <v>6028.8358501375787</v>
      </c>
      <c r="G4" s="6">
        <v>4950.0051093738748</v>
      </c>
      <c r="H4" s="6">
        <v>4766.5629156023906</v>
      </c>
      <c r="I4" s="6">
        <v>4536.1370189926356</v>
      </c>
      <c r="J4" s="6">
        <v>4413.3710803932836</v>
      </c>
      <c r="K4" s="6">
        <v>4457.4184074775103</v>
      </c>
      <c r="L4" s="6">
        <v>4344.8261845382485</v>
      </c>
      <c r="M4" s="6">
        <v>4282.0792948594681</v>
      </c>
      <c r="N4" s="6">
        <v>4095.8914858301237</v>
      </c>
      <c r="O4" s="6">
        <v>4091.1692250857309</v>
      </c>
      <c r="P4" s="6">
        <v>3880.9500777092981</v>
      </c>
      <c r="Q4" s="6">
        <v>4009.1439374010197</v>
      </c>
      <c r="R4" s="6">
        <v>3892.2356379942908</v>
      </c>
      <c r="S4" s="6">
        <v>3848.1875547843915</v>
      </c>
      <c r="T4" s="6">
        <v>3607.8762069306708</v>
      </c>
      <c r="U4" s="6">
        <v>3492.9532716823942</v>
      </c>
      <c r="V4" s="6">
        <v>3407.8540417241547</v>
      </c>
      <c r="W4" s="6">
        <v>3231.9729369073543</v>
      </c>
      <c r="X4" s="6">
        <v>3141.6054417382666</v>
      </c>
      <c r="Y4" s="6">
        <v>3040.0576297991961</v>
      </c>
      <c r="Z4" s="6">
        <v>2936.0416563820218</v>
      </c>
      <c r="AA4" s="6">
        <v>2774.4773879279051</v>
      </c>
      <c r="AB4" s="6">
        <v>2690.8930914741613</v>
      </c>
      <c r="AC4" s="57">
        <v>2596.6274694789154</v>
      </c>
      <c r="AD4" s="57">
        <v>2464.5747670545888</v>
      </c>
      <c r="AG4" s="5" t="s">
        <v>16</v>
      </c>
      <c r="AH4" s="107">
        <v>5659.4502334404333</v>
      </c>
      <c r="AI4" s="107">
        <v>6633.454916329948</v>
      </c>
      <c r="AJ4" s="107">
        <v>6676.8310777144079</v>
      </c>
      <c r="AK4" s="107">
        <v>5593.2865459810373</v>
      </c>
      <c r="AL4" s="107">
        <v>3952.3927219036386</v>
      </c>
      <c r="AM4" s="107">
        <v>3245.1313411076972</v>
      </c>
      <c r="AN4" s="107">
        <v>3124.8700486168923</v>
      </c>
      <c r="AO4" s="107">
        <v>2973.8071138584787</v>
      </c>
      <c r="AP4" s="107">
        <v>2893.3240464339979</v>
      </c>
      <c r="AQ4" s="107">
        <v>2922.2006553373631</v>
      </c>
      <c r="AR4" s="107">
        <v>2848.3872867949203</v>
      </c>
      <c r="AS4" s="107">
        <v>2807.2515922341136</v>
      </c>
      <c r="AT4" s="107">
        <v>2685.1903254145882</v>
      </c>
      <c r="AU4" s="107">
        <v>2682.0944990459466</v>
      </c>
      <c r="AV4" s="107">
        <v>2544.2787334904056</v>
      </c>
      <c r="AW4" s="107">
        <v>2628.3202450911458</v>
      </c>
      <c r="AX4" s="107">
        <v>2551.6773370420333</v>
      </c>
      <c r="AY4" s="107">
        <v>2522.8002324367321</v>
      </c>
      <c r="AZ4" s="107">
        <v>2365.2565795893547</v>
      </c>
      <c r="BA4" s="107">
        <v>2289.9152393794157</v>
      </c>
      <c r="BB4" s="107">
        <v>2234.1257660072265</v>
      </c>
      <c r="BC4" s="107">
        <v>2118.8213828927937</v>
      </c>
      <c r="BD4" s="107">
        <v>2059.578132772654</v>
      </c>
      <c r="BE4" s="107">
        <v>1993.0052747931049</v>
      </c>
      <c r="BF4" s="107">
        <v>1924.8143360256513</v>
      </c>
      <c r="BG4" s="107">
        <v>1818.8958047153048</v>
      </c>
      <c r="BH4" s="107">
        <v>1764.0994935897204</v>
      </c>
      <c r="BI4" s="109">
        <v>1702.3007039790821</v>
      </c>
      <c r="BJ4" s="109">
        <v>1615.72940680938</v>
      </c>
    </row>
    <row r="5" spans="1:62" ht="16.5" x14ac:dyDescent="0.3">
      <c r="A5" s="5" t="s">
        <v>17</v>
      </c>
      <c r="B5" s="6">
        <v>9199.373946544667</v>
      </c>
      <c r="C5" s="6">
        <v>10292.453392101972</v>
      </c>
      <c r="D5" s="6">
        <v>10985.923157856547</v>
      </c>
      <c r="E5" s="6">
        <v>7546.8441275734594</v>
      </c>
      <c r="F5" s="6">
        <v>4373.7768162885241</v>
      </c>
      <c r="G5" s="6">
        <v>4586.0767185270352</v>
      </c>
      <c r="H5" s="6">
        <v>4206.8116915073451</v>
      </c>
      <c r="I5" s="6">
        <v>4191.8117421328834</v>
      </c>
      <c r="J5" s="6">
        <v>3963.2780765401285</v>
      </c>
      <c r="K5" s="6">
        <v>3861.0754676899032</v>
      </c>
      <c r="L5" s="6">
        <v>3916.1592180870048</v>
      </c>
      <c r="M5" s="6">
        <v>3932.2932593454857</v>
      </c>
      <c r="N5" s="6">
        <v>3893.4724763192517</v>
      </c>
      <c r="O5" s="6">
        <v>3955.0745034575098</v>
      </c>
      <c r="P5" s="6">
        <v>3854.0433070899062</v>
      </c>
      <c r="Q5" s="6">
        <v>3951.500897480797</v>
      </c>
      <c r="R5" s="6">
        <v>3856.7196666029945</v>
      </c>
      <c r="S5" s="6">
        <v>4038.8775084539852</v>
      </c>
      <c r="T5" s="6">
        <v>3984.3624949850509</v>
      </c>
      <c r="U5" s="6">
        <v>4180.2741799548285</v>
      </c>
      <c r="V5" s="6">
        <v>3890.0552272317054</v>
      </c>
      <c r="W5" s="6">
        <v>3816.6742576464158</v>
      </c>
      <c r="X5" s="6">
        <v>3665.1555883724295</v>
      </c>
      <c r="Y5" s="6">
        <v>3572.471697456283</v>
      </c>
      <c r="Z5" s="6">
        <v>3472.9145938050929</v>
      </c>
      <c r="AA5" s="6">
        <v>3383.8098332402888</v>
      </c>
      <c r="AB5" s="6">
        <v>3330.0419557874461</v>
      </c>
      <c r="AC5" s="6">
        <v>3518.9408655597476</v>
      </c>
      <c r="AD5" s="57">
        <v>3477.0576207777863</v>
      </c>
      <c r="AE5" s="22"/>
      <c r="AG5" s="5" t="s">
        <v>17</v>
      </c>
      <c r="AH5" s="107">
        <v>6030.9385652892452</v>
      </c>
      <c r="AI5" s="107">
        <v>6747.5411320989824</v>
      </c>
      <c r="AJ5" s="107">
        <v>7202.1670206054769</v>
      </c>
      <c r="AK5" s="107">
        <v>4947.5707324958721</v>
      </c>
      <c r="AL5" s="107">
        <v>2867.3667828483235</v>
      </c>
      <c r="AM5" s="107">
        <v>3006.5466526152541</v>
      </c>
      <c r="AN5" s="107">
        <v>2757.9075505187848</v>
      </c>
      <c r="AO5" s="107">
        <v>2748.0738625215913</v>
      </c>
      <c r="AP5" s="107">
        <v>2598.2514392459352</v>
      </c>
      <c r="AQ5" s="107">
        <v>2531.2493085825208</v>
      </c>
      <c r="AR5" s="107">
        <v>2567.3611914694457</v>
      </c>
      <c r="AS5" s="107">
        <v>2577.9383690257819</v>
      </c>
      <c r="AT5" s="107">
        <v>2552.4881852580506</v>
      </c>
      <c r="AU5" s="107">
        <v>2592.8733292175111</v>
      </c>
      <c r="AV5" s="107">
        <v>2526.6391548039846</v>
      </c>
      <c r="AW5" s="107">
        <v>2590.5305395638525</v>
      </c>
      <c r="AX5" s="107">
        <v>2528.3937263537282</v>
      </c>
      <c r="AY5" s="107">
        <v>2647.8130215984484</v>
      </c>
      <c r="AZ5" s="107">
        <v>2612.073992070189</v>
      </c>
      <c r="BA5" s="107">
        <v>2740.5100512129761</v>
      </c>
      <c r="BB5" s="107">
        <v>2550.247900274634</v>
      </c>
      <c r="BC5" s="107">
        <v>2502.1407005888914</v>
      </c>
      <c r="BD5" s="107">
        <v>2402.807877377697</v>
      </c>
      <c r="BE5" s="107">
        <v>2342.0460412619682</v>
      </c>
      <c r="BF5" s="107">
        <v>2276.7782546335116</v>
      </c>
      <c r="BG5" s="107">
        <v>2218.3628298487642</v>
      </c>
      <c r="BH5" s="107">
        <v>2183.1136088052076</v>
      </c>
      <c r="BI5" s="107">
        <v>2306.9522228790242</v>
      </c>
      <c r="BJ5" s="109">
        <v>2279.4943461079793</v>
      </c>
    </row>
    <row r="6" spans="1:62" ht="18" x14ac:dyDescent="0.3">
      <c r="A6" s="4" t="s">
        <v>13</v>
      </c>
      <c r="B6" s="6"/>
      <c r="C6" s="6"/>
      <c r="D6" s="6"/>
      <c r="E6" s="6"/>
      <c r="F6" s="6"/>
      <c r="G6" s="6"/>
      <c r="H6" s="6"/>
      <c r="I6" s="6"/>
      <c r="J6" s="6"/>
      <c r="K6" s="6"/>
      <c r="L6" s="6"/>
      <c r="M6" s="6"/>
      <c r="N6" s="6"/>
      <c r="O6" s="6"/>
      <c r="P6" s="6"/>
      <c r="Q6" s="6"/>
      <c r="R6" s="6"/>
      <c r="S6" s="6"/>
      <c r="T6" s="6"/>
      <c r="U6" s="6"/>
      <c r="V6" s="6"/>
      <c r="W6" s="6"/>
      <c r="X6" s="6"/>
      <c r="Y6" s="6"/>
      <c r="Z6" s="6"/>
      <c r="AA6" s="6"/>
      <c r="AB6" s="6"/>
      <c r="AC6" s="6"/>
      <c r="AD6" s="57"/>
      <c r="AE6" s="34"/>
      <c r="AF6" s="34"/>
      <c r="AG6" s="4" t="s">
        <v>13</v>
      </c>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9"/>
    </row>
    <row r="7" spans="1:62" ht="18" x14ac:dyDescent="0.3">
      <c r="A7" s="5" t="s">
        <v>34</v>
      </c>
      <c r="B7" s="6">
        <v>4494.6506550218337</v>
      </c>
      <c r="C7" s="6">
        <v>4455.4659498207884</v>
      </c>
      <c r="D7" s="6">
        <v>4841.4477441462022</v>
      </c>
      <c r="E7" s="6">
        <v>4742.8352098259984</v>
      </c>
      <c r="F7" s="6">
        <v>4347.7882703777332</v>
      </c>
      <c r="G7" s="6">
        <v>4269.2215854823307</v>
      </c>
      <c r="H7" s="6">
        <v>3810.6923751095528</v>
      </c>
      <c r="I7" s="6">
        <v>3654.375</v>
      </c>
      <c r="J7" s="6">
        <v>3704.483695652174</v>
      </c>
      <c r="K7" s="6">
        <v>3787.1667419792138</v>
      </c>
      <c r="L7" s="6">
        <v>3770.7777777777778</v>
      </c>
      <c r="M7" s="6">
        <v>3720.594665500656</v>
      </c>
      <c r="N7" s="6">
        <v>3702.4497218656397</v>
      </c>
      <c r="O7" s="6">
        <v>3656.9694432817078</v>
      </c>
      <c r="P7" s="6">
        <v>3637</v>
      </c>
      <c r="Q7" s="6">
        <v>3671.4929859719441</v>
      </c>
      <c r="R7" s="6">
        <v>3589.4297820463066</v>
      </c>
      <c r="S7" s="6">
        <v>3596.6814878719779</v>
      </c>
      <c r="T7" s="6">
        <v>3600.1935353932117</v>
      </c>
      <c r="U7" s="6">
        <v>3570.1138280583577</v>
      </c>
      <c r="V7" s="6">
        <v>3509.2497143196556</v>
      </c>
      <c r="W7" s="6">
        <v>3585.1112977285352</v>
      </c>
      <c r="X7" s="6">
        <v>3510.2821056372641</v>
      </c>
      <c r="Y7" s="6">
        <v>3367.5754026926056</v>
      </c>
      <c r="Z7" s="6">
        <v>3344.2538535240374</v>
      </c>
      <c r="AA7" s="6">
        <v>3823.1735914965207</v>
      </c>
      <c r="AB7" s="6">
        <v>3854.4722287844429</v>
      </c>
      <c r="AC7" s="57">
        <v>3884.819976551164</v>
      </c>
      <c r="AD7" s="57">
        <v>3860.6431462149499</v>
      </c>
      <c r="AE7" s="34"/>
      <c r="AF7" s="34"/>
      <c r="AG7" s="5" t="s">
        <v>48</v>
      </c>
      <c r="AH7" s="107">
        <v>2946.6094216377114</v>
      </c>
      <c r="AI7" s="107">
        <v>2920.9206572839144</v>
      </c>
      <c r="AJ7" s="107">
        <v>3173.9631469085875</v>
      </c>
      <c r="AK7" s="107">
        <v>3109.3146024449975</v>
      </c>
      <c r="AL7" s="107">
        <v>2850.3291721831779</v>
      </c>
      <c r="AM7" s="107">
        <v>2798.8223139847591</v>
      </c>
      <c r="AN7" s="107">
        <v>2498.2190869306287</v>
      </c>
      <c r="AO7" s="107">
        <v>2395.7403214788897</v>
      </c>
      <c r="AP7" s="107">
        <v>2428.5906509143274</v>
      </c>
      <c r="AQ7" s="107">
        <v>2482.7961191512754</v>
      </c>
      <c r="AR7" s="107">
        <v>2472.0518188633587</v>
      </c>
      <c r="AS7" s="107">
        <v>2439.1527032718823</v>
      </c>
      <c r="AT7" s="107">
        <v>2427.2572155079361</v>
      </c>
      <c r="AU7" s="107">
        <v>2397.4411902681572</v>
      </c>
      <c r="AV7" s="107">
        <v>2384.4312760627186</v>
      </c>
      <c r="AW7" s="107">
        <v>2406.9625548882955</v>
      </c>
      <c r="AX7" s="107">
        <v>2353.1634438079068</v>
      </c>
      <c r="AY7" s="107">
        <v>2357.9175273505271</v>
      </c>
      <c r="AZ7" s="107">
        <v>2360.2199604225498</v>
      </c>
      <c r="BA7" s="107">
        <v>2340.5002634236389</v>
      </c>
      <c r="BB7" s="107">
        <v>2300.5988818153237</v>
      </c>
      <c r="BC7" s="107">
        <v>2350.3323257623424</v>
      </c>
      <c r="BD7" s="107">
        <v>2301.2756983727759</v>
      </c>
      <c r="BE7" s="107">
        <v>2207.7198365934491</v>
      </c>
      <c r="BF7" s="107">
        <v>2192.4306624658648</v>
      </c>
      <c r="BG7" s="107">
        <v>2506.4015403896638</v>
      </c>
      <c r="BH7" s="107">
        <v>2526.9203452080023</v>
      </c>
      <c r="BI7" s="109">
        <v>2546.815764531636</v>
      </c>
      <c r="BJ7" s="109">
        <v>2530.9658839687436</v>
      </c>
    </row>
    <row r="8" spans="1:62" ht="18" x14ac:dyDescent="0.3">
      <c r="A8" s="5" t="s">
        <v>35</v>
      </c>
      <c r="B8" s="6" t="s">
        <v>0</v>
      </c>
      <c r="C8" s="6" t="s">
        <v>0</v>
      </c>
      <c r="D8" s="6">
        <v>6810.287610619469</v>
      </c>
      <c r="E8" s="6">
        <v>6570.5922865013772</v>
      </c>
      <c r="F8" s="6">
        <v>5709.2130518234162</v>
      </c>
      <c r="G8" s="6">
        <v>4971.4752906976746</v>
      </c>
      <c r="H8" s="6">
        <v>4451.375</v>
      </c>
      <c r="I8" s="6">
        <v>4276.7457475380479</v>
      </c>
      <c r="J8" s="6">
        <v>4256.3435940099835</v>
      </c>
      <c r="K8" s="6">
        <v>4274.8403830806064</v>
      </c>
      <c r="L8" s="6">
        <v>4345.1536643026002</v>
      </c>
      <c r="M8" s="6">
        <v>4538.7141719745223</v>
      </c>
      <c r="N8" s="6">
        <v>4560.2850539291221</v>
      </c>
      <c r="O8" s="6">
        <v>4563</v>
      </c>
      <c r="P8" s="6">
        <v>4568</v>
      </c>
      <c r="Q8" s="6">
        <v>4610.8688066992327</v>
      </c>
      <c r="R8" s="6">
        <v>4508.7646290879493</v>
      </c>
      <c r="S8" s="6">
        <v>3984.9971260368798</v>
      </c>
      <c r="T8" s="6">
        <v>4121.4156389433192</v>
      </c>
      <c r="U8" s="6">
        <v>4451.5229019454691</v>
      </c>
      <c r="V8" s="6">
        <v>4451.5229019454673</v>
      </c>
      <c r="W8" s="6">
        <v>4077.149948392514</v>
      </c>
      <c r="X8" s="6">
        <v>4042.040339600926</v>
      </c>
      <c r="Y8" s="6">
        <v>4536.6331882027562</v>
      </c>
      <c r="Z8" s="6">
        <v>4159.0952143017421</v>
      </c>
      <c r="AA8" s="6">
        <v>5410.725785322069</v>
      </c>
      <c r="AB8" s="6">
        <v>5446.937257693412</v>
      </c>
      <c r="AC8" s="57">
        <v>5472.1383264941051</v>
      </c>
      <c r="AD8" s="57">
        <v>5462.6716978562545</v>
      </c>
      <c r="AG8" s="5" t="s">
        <v>49</v>
      </c>
      <c r="AH8" s="107" t="s">
        <v>0</v>
      </c>
      <c r="AI8" s="107" t="s">
        <v>0</v>
      </c>
      <c r="AJ8" s="107">
        <v>4464.6979660350098</v>
      </c>
      <c r="AK8" s="107">
        <v>4307.5581670653737</v>
      </c>
      <c r="AL8" s="107">
        <v>3742.8539523631011</v>
      </c>
      <c r="AM8" s="107">
        <v>3259.2067894401657</v>
      </c>
      <c r="AN8" s="107">
        <v>2918.2387066250985</v>
      </c>
      <c r="AO8" s="107">
        <v>2803.7550147673073</v>
      </c>
      <c r="AP8" s="107">
        <v>2790.379742155113</v>
      </c>
      <c r="AQ8" s="107">
        <v>2802.505893246444</v>
      </c>
      <c r="AR8" s="107">
        <v>2848.6019734130978</v>
      </c>
      <c r="AS8" s="107">
        <v>2975.4966442871996</v>
      </c>
      <c r="AT8" s="107">
        <v>2989.6381135311867</v>
      </c>
      <c r="AU8" s="107">
        <v>2991.3021768625304</v>
      </c>
      <c r="AV8" s="107">
        <v>2994.3835262992884</v>
      </c>
      <c r="AW8" s="107">
        <v>3022.7998815826522</v>
      </c>
      <c r="AX8" s="107">
        <v>2955.8622806810499</v>
      </c>
      <c r="AY8" s="107">
        <v>2612.4900416142423</v>
      </c>
      <c r="AZ8" s="107">
        <v>2701.9234828911076</v>
      </c>
      <c r="BA8" s="107">
        <v>2918.3356683913057</v>
      </c>
      <c r="BB8" s="107">
        <v>2918.3356683913048</v>
      </c>
      <c r="BC8" s="107">
        <v>2672.9037189887522</v>
      </c>
      <c r="BD8" s="107">
        <v>2649.8865120919895</v>
      </c>
      <c r="BE8" s="107">
        <v>2974.1323900083257</v>
      </c>
      <c r="BF8" s="107">
        <v>2726.6255120978462</v>
      </c>
      <c r="BG8" s="107">
        <v>3547.1712488076928</v>
      </c>
      <c r="BH8" s="107">
        <v>3570.9108169856017</v>
      </c>
      <c r="BI8" s="109">
        <v>3587.4321692469821</v>
      </c>
      <c r="BJ8" s="109">
        <v>3581.226023480287</v>
      </c>
    </row>
    <row r="9" spans="1:62" ht="18" x14ac:dyDescent="0.3">
      <c r="A9" s="5" t="s">
        <v>23</v>
      </c>
      <c r="B9" s="6" t="s">
        <v>21</v>
      </c>
      <c r="C9" s="6" t="s">
        <v>21</v>
      </c>
      <c r="D9" s="6">
        <v>2500</v>
      </c>
      <c r="E9" s="6">
        <v>2354.1666666666665</v>
      </c>
      <c r="F9" s="6">
        <v>2125</v>
      </c>
      <c r="G9" s="6">
        <v>1895.8333333333333</v>
      </c>
      <c r="H9" s="6">
        <v>1989.5833333333333</v>
      </c>
      <c r="I9" s="6">
        <v>1916.6666666666667</v>
      </c>
      <c r="J9" s="6">
        <v>1989.5833333333333</v>
      </c>
      <c r="K9" s="6">
        <v>2062.5</v>
      </c>
      <c r="L9" s="6">
        <v>2135.4166666666665</v>
      </c>
      <c r="M9" s="6">
        <v>2227.2727272727275</v>
      </c>
      <c r="N9" s="6">
        <v>2250</v>
      </c>
      <c r="O9" s="6">
        <v>2295.4545454545455</v>
      </c>
      <c r="P9" s="6">
        <v>2341</v>
      </c>
      <c r="Q9" s="6">
        <v>2205</v>
      </c>
      <c r="R9" s="6">
        <v>2272.7477680584366</v>
      </c>
      <c r="S9" s="6">
        <v>2049.1803278688526</v>
      </c>
      <c r="T9" s="6">
        <v>1968.5039370078739</v>
      </c>
      <c r="U9" s="6">
        <v>1968.5039370078741</v>
      </c>
      <c r="V9" s="6">
        <v>1968.5039370078773</v>
      </c>
      <c r="W9" s="6">
        <v>1784.0590952245509</v>
      </c>
      <c r="X9" s="6">
        <v>1805.4635094124874</v>
      </c>
      <c r="Y9" s="6">
        <v>2184.7076942730046</v>
      </c>
      <c r="Z9" s="6">
        <v>2314.7307271128871</v>
      </c>
      <c r="AA9" s="6">
        <v>2688.0158872939624</v>
      </c>
      <c r="AB9" s="6">
        <v>2675.0236900960654</v>
      </c>
      <c r="AC9" s="57">
        <v>2668.5749070832017</v>
      </c>
      <c r="AD9" s="57">
        <v>2665.1834026469828</v>
      </c>
      <c r="AE9" s="22"/>
      <c r="AG9" s="5" t="s">
        <v>23</v>
      </c>
      <c r="AH9" s="107" t="s">
        <v>21</v>
      </c>
      <c r="AI9" s="107" t="s">
        <v>21</v>
      </c>
      <c r="AJ9" s="107">
        <v>1638.9535293168394</v>
      </c>
      <c r="AK9" s="107">
        <v>1543.3479067733572</v>
      </c>
      <c r="AL9" s="107">
        <v>1393.1104999193137</v>
      </c>
      <c r="AM9" s="107">
        <v>1242.87309306527</v>
      </c>
      <c r="AN9" s="107">
        <v>1304.3338504146514</v>
      </c>
      <c r="AO9" s="107">
        <v>1256.5310391429102</v>
      </c>
      <c r="AP9" s="107">
        <v>1304.3338504146514</v>
      </c>
      <c r="AQ9" s="107">
        <v>1352.1366616863925</v>
      </c>
      <c r="AR9" s="107">
        <v>1399.9394729581336</v>
      </c>
      <c r="AS9" s="107">
        <v>1460.1585988459117</v>
      </c>
      <c r="AT9" s="107">
        <v>1475.0581763851555</v>
      </c>
      <c r="AU9" s="107">
        <v>1504.8573314636437</v>
      </c>
      <c r="AV9" s="107">
        <v>1534.6564865421317</v>
      </c>
      <c r="AW9" s="107">
        <v>1445.5570128574525</v>
      </c>
      <c r="AX9" s="107">
        <v>1489.9711902825377</v>
      </c>
      <c r="AY9" s="107">
        <v>1343.4045322269176</v>
      </c>
      <c r="AZ9" s="107">
        <v>1290.5145900132593</v>
      </c>
      <c r="BA9" s="107">
        <v>1290.5145900132593</v>
      </c>
      <c r="BB9" s="107">
        <v>1290.5145900132616</v>
      </c>
      <c r="BC9" s="107">
        <v>1169.5959802512341</v>
      </c>
      <c r="BD9" s="107">
        <v>1183.6283163217449</v>
      </c>
      <c r="BE9" s="107">
        <v>1432.2537544217585</v>
      </c>
      <c r="BF9" s="107">
        <v>1517.4944378479199</v>
      </c>
      <c r="BG9" s="107">
        <v>1762.21325013607</v>
      </c>
      <c r="BH9" s="107">
        <v>1753.6958071556405</v>
      </c>
      <c r="BI9" s="109">
        <v>1749.4681048841478</v>
      </c>
      <c r="BJ9" s="109">
        <v>1747.244697617974</v>
      </c>
    </row>
    <row r="10" spans="1:62" s="3" customFormat="1" ht="16.5" x14ac:dyDescent="0.3">
      <c r="A10" s="4" t="s">
        <v>1</v>
      </c>
      <c r="B10" s="6" t="s">
        <v>0</v>
      </c>
      <c r="C10" s="6" t="s">
        <v>0</v>
      </c>
      <c r="D10" s="6" t="s">
        <v>0</v>
      </c>
      <c r="E10" s="6" t="s">
        <v>0</v>
      </c>
      <c r="F10" s="6">
        <v>2742.1880733944954</v>
      </c>
      <c r="G10" s="6">
        <v>3389</v>
      </c>
      <c r="H10" s="6">
        <v>3722.8465611743959</v>
      </c>
      <c r="I10" s="6">
        <v>3767.464234234234</v>
      </c>
      <c r="J10" s="6">
        <v>4038.0210611723051</v>
      </c>
      <c r="K10" s="6">
        <v>3944.0479083320984</v>
      </c>
      <c r="L10" s="6">
        <v>4161.7659728122344</v>
      </c>
      <c r="M10" s="6">
        <v>4155.3025241789774</v>
      </c>
      <c r="N10" s="6">
        <v>4170.0720091299481</v>
      </c>
      <c r="O10" s="6">
        <v>3989.0549501049004</v>
      </c>
      <c r="P10" s="6">
        <v>3918.2509558474167</v>
      </c>
      <c r="Q10" s="6">
        <v>3847.5771598207903</v>
      </c>
      <c r="R10" s="6">
        <v>3960.2756457603041</v>
      </c>
      <c r="S10" s="6">
        <v>3839.0257864602759</v>
      </c>
      <c r="T10" s="6">
        <v>3765.5570234056713</v>
      </c>
      <c r="U10" s="6">
        <v>3778.1792730327134</v>
      </c>
      <c r="V10" s="6">
        <v>3885.6119896267905</v>
      </c>
      <c r="W10" s="6">
        <v>3656.980776083677</v>
      </c>
      <c r="X10" s="6">
        <v>3702.0489998891376</v>
      </c>
      <c r="Y10" s="6">
        <v>3596.1974166570944</v>
      </c>
      <c r="Z10" s="6">
        <v>3510.8121056176856</v>
      </c>
      <c r="AA10" s="6">
        <v>3472.0772846805412</v>
      </c>
      <c r="AB10" s="6">
        <v>3350.4799316898129</v>
      </c>
      <c r="AC10" s="6">
        <v>3342.8837079227519</v>
      </c>
      <c r="AD10" s="57">
        <v>3250.451275726929</v>
      </c>
      <c r="AE10" s="2"/>
      <c r="AG10" s="4" t="s">
        <v>1</v>
      </c>
      <c r="AH10" s="107" t="s">
        <v>0</v>
      </c>
      <c r="AI10" s="107" t="s">
        <v>0</v>
      </c>
      <c r="AJ10" s="107" t="s">
        <v>0</v>
      </c>
      <c r="AK10" s="107" t="s">
        <v>0</v>
      </c>
      <c r="AL10" s="107">
        <v>1797.7274139280864</v>
      </c>
      <c r="AM10" s="107">
        <v>2221.7652628984392</v>
      </c>
      <c r="AN10" s="107">
        <v>2440.6288488398291</v>
      </c>
      <c r="AO10" s="107">
        <v>2469.8793640701947</v>
      </c>
      <c r="AP10" s="107">
        <v>2647.2513793345884</v>
      </c>
      <c r="AQ10" s="107">
        <v>2585.6443310532618</v>
      </c>
      <c r="AR10" s="107">
        <v>2728.3762380368694</v>
      </c>
      <c r="AS10" s="107">
        <v>2724.1389215270146</v>
      </c>
      <c r="AT10" s="107">
        <v>2733.8216650166819</v>
      </c>
      <c r="AU10" s="107">
        <v>2615.1502472049942</v>
      </c>
      <c r="AV10" s="107">
        <v>2568.732465198585</v>
      </c>
      <c r="AW10" s="107">
        <v>2522.4000387312381</v>
      </c>
      <c r="AX10" s="107">
        <v>2596.283070439436</v>
      </c>
      <c r="AY10" s="107">
        <v>2516.7939173723157</v>
      </c>
      <c r="AZ10" s="107">
        <v>2468.6291624949627</v>
      </c>
      <c r="BA10" s="107">
        <v>2476.9040746346354</v>
      </c>
      <c r="BB10" s="107">
        <v>2547.334965879068</v>
      </c>
      <c r="BC10" s="107">
        <v>2397.4485937697214</v>
      </c>
      <c r="BD10" s="107">
        <v>2426.9944832348046</v>
      </c>
      <c r="BE10" s="107">
        <v>2357.60015362071</v>
      </c>
      <c r="BF10" s="107">
        <v>2301.6231314775291</v>
      </c>
      <c r="BG10" s="107">
        <v>2276.2293031607373</v>
      </c>
      <c r="BH10" s="107">
        <v>2196.5123396917797</v>
      </c>
      <c r="BI10" s="107">
        <v>2191.5323966449355</v>
      </c>
      <c r="BJ10" s="109">
        <v>2130.9354129156663</v>
      </c>
    </row>
    <row r="11" spans="1:62" s="3" customFormat="1" ht="18" customHeight="1" thickBot="1" x14ac:dyDescent="0.35">
      <c r="A11" s="37" t="s">
        <v>2</v>
      </c>
      <c r="B11" s="38" t="s">
        <v>0</v>
      </c>
      <c r="C11" s="38" t="s">
        <v>0</v>
      </c>
      <c r="D11" s="38" t="s">
        <v>0</v>
      </c>
      <c r="E11" s="38">
        <v>2383</v>
      </c>
      <c r="F11" s="38">
        <v>2148</v>
      </c>
      <c r="G11" s="38">
        <v>2089</v>
      </c>
      <c r="H11" s="38">
        <v>2066</v>
      </c>
      <c r="I11" s="38">
        <v>1978</v>
      </c>
      <c r="J11" s="38">
        <v>2024</v>
      </c>
      <c r="K11" s="38">
        <v>2018</v>
      </c>
      <c r="L11" s="38">
        <v>1900.1519635196757</v>
      </c>
      <c r="M11" s="38">
        <v>2016.8924645626687</v>
      </c>
      <c r="N11" s="38">
        <v>2201.295260990099</v>
      </c>
      <c r="O11" s="38">
        <v>2288.5525567169962</v>
      </c>
      <c r="P11" s="38">
        <v>2255.2633951734538</v>
      </c>
      <c r="Q11" s="38">
        <v>2344.0590431519699</v>
      </c>
      <c r="R11" s="38">
        <v>2687.5739614405238</v>
      </c>
      <c r="S11" s="38">
        <v>2690.2530104343209</v>
      </c>
      <c r="T11" s="38">
        <v>2536.6180824714706</v>
      </c>
      <c r="U11" s="38">
        <v>2144.7462941552635</v>
      </c>
      <c r="V11" s="38">
        <v>2067.6322849599337</v>
      </c>
      <c r="W11" s="38">
        <v>2024.5201115376228</v>
      </c>
      <c r="X11" s="38">
        <v>1947.6298611021618</v>
      </c>
      <c r="Y11" s="38">
        <v>1823.7855979245551</v>
      </c>
      <c r="Z11" s="38">
        <v>1745.2867485901349</v>
      </c>
      <c r="AA11" s="38">
        <v>1773.066253561361</v>
      </c>
      <c r="AB11" s="38">
        <v>1668.2843216869542</v>
      </c>
      <c r="AC11" s="58">
        <v>1628.4947511059761</v>
      </c>
      <c r="AD11" s="58">
        <v>1560.8694007271874</v>
      </c>
      <c r="AE11" s="22"/>
      <c r="AG11" s="64" t="s">
        <v>2</v>
      </c>
      <c r="AH11" s="108" t="s">
        <v>0</v>
      </c>
      <c r="AI11" s="108" t="s">
        <v>0</v>
      </c>
      <c r="AJ11" s="108" t="s">
        <v>0</v>
      </c>
      <c r="AK11" s="108">
        <v>1562.2504046878078</v>
      </c>
      <c r="AL11" s="108">
        <v>1408.1887827399962</v>
      </c>
      <c r="AM11" s="108">
        <v>1369.5094819105457</v>
      </c>
      <c r="AN11" s="108">
        <v>1354.43111040076</v>
      </c>
      <c r="AO11" s="108">
        <v>1296.7399498415793</v>
      </c>
      <c r="AP11" s="108">
        <v>1326.896692861151</v>
      </c>
      <c r="AQ11" s="108">
        <v>1322.9632046412069</v>
      </c>
      <c r="AR11" s="108">
        <v>1245.7042274347234</v>
      </c>
      <c r="AS11" s="108">
        <v>1322.237125041888</v>
      </c>
      <c r="AT11" s="108">
        <v>1443.1281629538967</v>
      </c>
      <c r="AU11" s="108">
        <v>1500.3324204282185</v>
      </c>
      <c r="AV11" s="108">
        <v>1478.5086662976616</v>
      </c>
      <c r="AW11" s="108">
        <v>1536.7214388486279</v>
      </c>
      <c r="AX11" s="108">
        <v>1761.9234195924771</v>
      </c>
      <c r="AY11" s="108">
        <v>1763.6797542021029</v>
      </c>
      <c r="AZ11" s="108">
        <v>1662.9595576497968</v>
      </c>
      <c r="BA11" s="108">
        <v>1406.0557138047573</v>
      </c>
      <c r="BB11" s="108">
        <v>1355.5012060110084</v>
      </c>
      <c r="BC11" s="108">
        <v>1327.2376682955337</v>
      </c>
      <c r="BD11" s="108">
        <v>1276.8298525761272</v>
      </c>
      <c r="BE11" s="108">
        <v>1195.6398608566647</v>
      </c>
      <c r="BF11" s="108">
        <v>1144.1774776673128</v>
      </c>
      <c r="BG11" s="108">
        <v>1162.3892035940123</v>
      </c>
      <c r="BH11" s="108">
        <v>1093.696121145518</v>
      </c>
      <c r="BI11" s="67">
        <v>1067.6108199526991</v>
      </c>
      <c r="BJ11" s="67">
        <v>1023.2769001052726</v>
      </c>
    </row>
    <row r="12" spans="1:62" s="3" customFormat="1" ht="12.75" customHeight="1" x14ac:dyDescent="0.3">
      <c r="A12" s="141" t="s">
        <v>22</v>
      </c>
      <c r="B12" s="159"/>
      <c r="C12" s="159"/>
      <c r="D12" s="159"/>
      <c r="E12" s="159"/>
      <c r="F12" s="159"/>
      <c r="G12" s="159"/>
      <c r="H12" s="160"/>
      <c r="I12" s="160"/>
      <c r="J12" s="160"/>
      <c r="K12" s="160"/>
      <c r="L12" s="14"/>
      <c r="M12" s="14"/>
      <c r="N12" s="14"/>
      <c r="O12" s="14"/>
      <c r="P12" s="6"/>
      <c r="Q12" s="9"/>
      <c r="R12" s="10"/>
      <c r="U12" s="29"/>
      <c r="AB12" s="2"/>
      <c r="AC12" s="2"/>
      <c r="AD12" s="2"/>
      <c r="AE12" s="2"/>
      <c r="AG12" s="141" t="s">
        <v>22</v>
      </c>
      <c r="AH12" s="141"/>
      <c r="AI12" s="141"/>
      <c r="AJ12" s="141"/>
      <c r="AK12" s="141"/>
      <c r="AL12" s="141"/>
      <c r="AM12" s="141"/>
      <c r="AN12" s="141"/>
      <c r="AO12" s="141"/>
      <c r="AP12" s="141"/>
      <c r="AQ12" s="141"/>
      <c r="AR12" s="14"/>
      <c r="AS12" s="14"/>
      <c r="AT12" s="14"/>
      <c r="AU12" s="14"/>
      <c r="AV12" s="107"/>
      <c r="AW12" s="9"/>
      <c r="AX12" s="10"/>
      <c r="BB12" s="36"/>
      <c r="BC12" s="36"/>
      <c r="BD12" s="36"/>
      <c r="BE12" s="36"/>
      <c r="BF12" s="36"/>
      <c r="BG12" s="36"/>
      <c r="BH12" s="36"/>
      <c r="BI12" s="36"/>
      <c r="BJ12" s="36"/>
    </row>
    <row r="13" spans="1:62" s="3" customFormat="1" ht="12.75" customHeight="1" x14ac:dyDescent="0.3">
      <c r="A13" s="141"/>
      <c r="B13" s="153"/>
      <c r="C13" s="153"/>
      <c r="D13" s="153"/>
      <c r="E13" s="153"/>
      <c r="F13" s="153"/>
      <c r="G13" s="153"/>
      <c r="H13" s="153"/>
      <c r="I13" s="153"/>
      <c r="J13" s="153"/>
      <c r="K13" s="153"/>
      <c r="L13" s="14"/>
      <c r="M13" s="14"/>
      <c r="N13" s="14"/>
      <c r="O13" s="14"/>
      <c r="P13" s="6"/>
      <c r="Q13" s="9"/>
      <c r="R13" s="10"/>
      <c r="U13" s="29"/>
      <c r="AB13" s="22"/>
      <c r="AC13" s="22"/>
      <c r="AD13" s="22"/>
      <c r="AE13" s="22"/>
      <c r="AG13" s="141"/>
      <c r="AH13" s="141"/>
      <c r="AI13" s="141"/>
      <c r="AJ13" s="141"/>
      <c r="AK13" s="141"/>
      <c r="AL13" s="141"/>
      <c r="AM13" s="141"/>
      <c r="AN13" s="141"/>
      <c r="AO13" s="141"/>
      <c r="AP13" s="141"/>
      <c r="AQ13" s="141"/>
      <c r="AR13" s="14"/>
      <c r="AS13" s="14"/>
      <c r="AT13" s="14"/>
      <c r="AU13" s="14"/>
      <c r="AV13" s="107"/>
      <c r="AW13" s="9"/>
      <c r="AX13" s="10"/>
      <c r="BB13" s="36"/>
      <c r="BC13" s="36"/>
      <c r="BD13" s="36"/>
      <c r="BE13" s="36"/>
      <c r="BF13" s="36"/>
      <c r="BG13" s="36"/>
      <c r="BH13" s="36"/>
      <c r="BI13" s="36"/>
      <c r="BJ13" s="36"/>
    </row>
    <row r="14" spans="1:62" s="3" customFormat="1" ht="25.5" customHeight="1" x14ac:dyDescent="0.3">
      <c r="A14" s="161" t="s">
        <v>14</v>
      </c>
      <c r="B14" s="161"/>
      <c r="C14" s="161"/>
      <c r="D14" s="161"/>
      <c r="E14" s="161"/>
      <c r="F14" s="161"/>
      <c r="G14" s="161"/>
      <c r="H14" s="153"/>
      <c r="I14" s="153"/>
      <c r="J14" s="153"/>
      <c r="K14" s="153"/>
      <c r="L14" s="11"/>
      <c r="M14" s="11"/>
      <c r="N14" s="11"/>
      <c r="O14" s="11"/>
      <c r="P14" s="6"/>
      <c r="Q14" s="9"/>
      <c r="R14" s="10"/>
      <c r="AB14" s="2"/>
      <c r="AC14" s="2"/>
      <c r="AD14" s="2"/>
      <c r="AE14" s="2"/>
      <c r="AG14" s="161" t="s">
        <v>14</v>
      </c>
      <c r="AH14" s="161"/>
      <c r="AI14" s="161"/>
      <c r="AJ14" s="161"/>
      <c r="AK14" s="161"/>
      <c r="AL14" s="161"/>
      <c r="AM14" s="161"/>
      <c r="AN14" s="161"/>
      <c r="AO14" s="161"/>
      <c r="AP14" s="161"/>
      <c r="AQ14" s="161"/>
      <c r="AR14" s="11"/>
      <c r="AS14" s="11"/>
      <c r="AT14" s="11"/>
      <c r="AU14" s="11"/>
      <c r="AV14" s="107"/>
      <c r="AW14" s="30"/>
      <c r="AX14" s="30"/>
      <c r="AY14" s="30"/>
      <c r="AZ14" s="30"/>
      <c r="BA14" s="30"/>
      <c r="BB14" s="30"/>
      <c r="BC14" s="30"/>
      <c r="BD14" s="30"/>
      <c r="BE14" s="30"/>
      <c r="BF14" s="30"/>
      <c r="BG14" s="30"/>
      <c r="BH14" s="36"/>
      <c r="BI14" s="36"/>
      <c r="BJ14" s="36"/>
    </row>
    <row r="15" spans="1:62" ht="12.75" customHeight="1" x14ac:dyDescent="0.2">
      <c r="A15" s="162" t="s">
        <v>33</v>
      </c>
      <c r="B15" s="162"/>
      <c r="C15" s="162"/>
      <c r="D15" s="162"/>
      <c r="E15" s="162"/>
      <c r="F15" s="162"/>
      <c r="G15" s="162"/>
      <c r="H15" s="162"/>
      <c r="I15" s="162"/>
      <c r="J15" s="162"/>
      <c r="K15" s="162"/>
      <c r="L15" s="48"/>
      <c r="M15" s="16"/>
      <c r="N15" s="16"/>
      <c r="O15" s="16"/>
      <c r="P15" s="24"/>
      <c r="Q15" s="24"/>
      <c r="W15" s="35"/>
      <c r="AG15" s="162" t="s">
        <v>33</v>
      </c>
      <c r="AH15" s="162"/>
      <c r="AI15" s="162"/>
      <c r="AJ15" s="162"/>
      <c r="AK15" s="162"/>
      <c r="AL15" s="162"/>
      <c r="AM15" s="162"/>
      <c r="AN15" s="162"/>
      <c r="AO15" s="162"/>
      <c r="AP15" s="162"/>
      <c r="AQ15" s="162"/>
      <c r="AR15" s="16"/>
      <c r="AS15" s="16"/>
      <c r="AT15" s="30"/>
      <c r="AU15" s="30"/>
      <c r="AV15" s="30"/>
      <c r="AW15" s="30"/>
      <c r="AX15" s="52"/>
      <c r="AY15" s="52"/>
      <c r="AZ15" s="52"/>
      <c r="BA15" s="52"/>
      <c r="BB15" s="52"/>
      <c r="BC15" s="52"/>
      <c r="BD15" s="52"/>
      <c r="BE15" s="52"/>
      <c r="BF15" s="52"/>
      <c r="BG15" s="52"/>
      <c r="BH15" s="36"/>
      <c r="BI15" s="36"/>
      <c r="BJ15" s="36"/>
    </row>
    <row r="16" spans="1:62" ht="63.75" customHeight="1" x14ac:dyDescent="0.3">
      <c r="A16" s="163" t="s">
        <v>97</v>
      </c>
      <c r="B16" s="163"/>
      <c r="C16" s="163"/>
      <c r="D16" s="163"/>
      <c r="E16" s="163"/>
      <c r="F16" s="163"/>
      <c r="G16" s="163"/>
      <c r="H16" s="163"/>
      <c r="I16" s="163"/>
      <c r="J16" s="163"/>
      <c r="K16" s="163"/>
      <c r="L16" s="47"/>
      <c r="M16" s="12"/>
      <c r="N16" s="23"/>
      <c r="O16" s="23"/>
      <c r="P16" s="24"/>
      <c r="Q16" s="24"/>
      <c r="AG16" s="163" t="s">
        <v>97</v>
      </c>
      <c r="AH16" s="163"/>
      <c r="AI16" s="163"/>
      <c r="AJ16" s="163"/>
      <c r="AK16" s="163"/>
      <c r="AL16" s="163"/>
      <c r="AM16" s="163"/>
      <c r="AN16" s="163"/>
      <c r="AO16" s="163"/>
      <c r="AP16" s="163"/>
      <c r="AQ16" s="163"/>
      <c r="AR16" s="107"/>
      <c r="AS16" s="107"/>
      <c r="AT16" s="52"/>
      <c r="AU16" s="52"/>
      <c r="AV16" s="52"/>
      <c r="AW16" s="52"/>
      <c r="AX16" s="30"/>
      <c r="AY16" s="30"/>
      <c r="AZ16" s="30"/>
      <c r="BA16" s="30"/>
      <c r="BB16" s="30"/>
      <c r="BC16" s="30"/>
      <c r="BD16" s="30"/>
      <c r="BE16" s="30"/>
      <c r="BF16" s="30"/>
      <c r="BG16" s="30"/>
      <c r="BH16" s="36"/>
      <c r="BI16" s="36"/>
      <c r="BJ16" s="36"/>
    </row>
    <row r="17" spans="1:62" ht="12.75" customHeight="1" x14ac:dyDescent="0.3">
      <c r="A17" s="155"/>
      <c r="B17" s="155"/>
      <c r="C17" s="155"/>
      <c r="D17" s="155"/>
      <c r="E17" s="155"/>
      <c r="F17" s="155"/>
      <c r="G17" s="155"/>
      <c r="H17" s="155"/>
      <c r="I17" s="155"/>
      <c r="J17" s="155"/>
      <c r="K17" s="155"/>
      <c r="L17" s="47"/>
      <c r="M17" s="12"/>
      <c r="N17" s="23"/>
      <c r="O17" s="23"/>
      <c r="P17" s="24"/>
      <c r="Q17" s="24"/>
      <c r="AG17" s="155"/>
      <c r="AH17" s="155"/>
      <c r="AI17" s="155"/>
      <c r="AJ17" s="155"/>
      <c r="AK17" s="155"/>
      <c r="AL17" s="155"/>
      <c r="AM17" s="155"/>
      <c r="AN17" s="155"/>
      <c r="AO17" s="155"/>
      <c r="AP17" s="155"/>
      <c r="AQ17" s="155"/>
      <c r="AR17" s="107"/>
      <c r="AS17" s="107"/>
      <c r="AT17" s="52"/>
      <c r="AU17" s="52"/>
      <c r="AV17" s="52"/>
      <c r="AW17" s="52"/>
      <c r="AX17" s="30"/>
      <c r="AY17" s="30"/>
      <c r="AZ17" s="30"/>
      <c r="BA17" s="30"/>
      <c r="BB17" s="30"/>
      <c r="BC17" s="30"/>
      <c r="BD17" s="30"/>
      <c r="BE17" s="30"/>
      <c r="BF17" s="30"/>
      <c r="BG17" s="30"/>
      <c r="BH17" s="36"/>
      <c r="BI17" s="36"/>
      <c r="BJ17" s="36"/>
    </row>
    <row r="18" spans="1:62" ht="12.75" customHeight="1" x14ac:dyDescent="0.2">
      <c r="A18" s="134" t="s">
        <v>19</v>
      </c>
      <c r="B18" s="134"/>
      <c r="C18" s="134"/>
      <c r="D18" s="134"/>
      <c r="E18" s="134"/>
      <c r="F18" s="134"/>
      <c r="G18" s="134"/>
      <c r="H18" s="153"/>
      <c r="I18" s="153"/>
      <c r="J18" s="153"/>
      <c r="K18" s="153"/>
      <c r="L18" s="12"/>
      <c r="M18" s="17"/>
      <c r="N18" s="25"/>
      <c r="O18" s="25"/>
      <c r="P18" s="24"/>
      <c r="Q18" s="24"/>
      <c r="S18" s="30"/>
      <c r="AG18" s="134" t="s">
        <v>19</v>
      </c>
      <c r="AH18" s="134"/>
      <c r="AI18" s="134"/>
      <c r="AJ18" s="134"/>
      <c r="AK18" s="134"/>
      <c r="AL18" s="134"/>
      <c r="AM18" s="134"/>
      <c r="AN18" s="134"/>
      <c r="AO18" s="134"/>
      <c r="AP18" s="134"/>
      <c r="AQ18" s="134"/>
      <c r="AR18" s="12"/>
      <c r="AS18" s="12"/>
      <c r="AT18" s="30"/>
      <c r="AU18" s="30"/>
      <c r="AV18" s="30"/>
      <c r="AW18" s="30"/>
      <c r="AX18" s="52"/>
      <c r="AY18" s="52"/>
      <c r="AZ18" s="52"/>
      <c r="BA18" s="52"/>
      <c r="BB18" s="52"/>
      <c r="BC18" s="52"/>
      <c r="BD18" s="52"/>
      <c r="BE18" s="52"/>
      <c r="BF18" s="52"/>
      <c r="BG18" s="52"/>
      <c r="BH18" s="36"/>
      <c r="BI18" s="36"/>
      <c r="BJ18" s="36"/>
    </row>
    <row r="19" spans="1:62" ht="37.35" customHeight="1" x14ac:dyDescent="0.2">
      <c r="A19" s="139" t="s">
        <v>36</v>
      </c>
      <c r="B19" s="135"/>
      <c r="C19" s="135"/>
      <c r="D19" s="135"/>
      <c r="E19" s="135"/>
      <c r="F19" s="135"/>
      <c r="G19" s="135"/>
      <c r="H19" s="154"/>
      <c r="I19" s="154"/>
      <c r="J19" s="154"/>
      <c r="K19" s="154"/>
      <c r="L19" s="17"/>
      <c r="M19" s="17"/>
      <c r="N19" s="25"/>
      <c r="O19" s="25"/>
      <c r="P19" s="24"/>
      <c r="Q19" s="24"/>
      <c r="S19" s="30"/>
      <c r="AG19" s="139" t="s">
        <v>36</v>
      </c>
      <c r="AH19" s="139"/>
      <c r="AI19" s="139"/>
      <c r="AJ19" s="139"/>
      <c r="AK19" s="139"/>
      <c r="AL19" s="139"/>
      <c r="AM19" s="139"/>
      <c r="AN19" s="139"/>
      <c r="AO19" s="139"/>
      <c r="AP19" s="139"/>
      <c r="AQ19" s="139"/>
      <c r="AR19" s="17"/>
      <c r="AS19" s="17"/>
      <c r="AT19" s="25"/>
      <c r="AU19" s="25"/>
      <c r="AV19" s="65"/>
      <c r="AW19" s="30"/>
      <c r="AX19" s="30"/>
      <c r="AY19" s="30"/>
      <c r="AZ19" s="30"/>
      <c r="BA19" s="30"/>
      <c r="BB19" s="30"/>
      <c r="BC19" s="30"/>
      <c r="BD19" s="30"/>
      <c r="BE19" s="30"/>
      <c r="BF19" s="30"/>
      <c r="BG19" s="30"/>
      <c r="BH19" s="36"/>
      <c r="BI19" s="36"/>
      <c r="BJ19" s="36"/>
    </row>
    <row r="20" spans="1:62" ht="25.5" customHeight="1" x14ac:dyDescent="0.2">
      <c r="A20" s="130" t="s">
        <v>25</v>
      </c>
      <c r="B20" s="153"/>
      <c r="C20" s="153"/>
      <c r="D20" s="153"/>
      <c r="E20" s="153"/>
      <c r="F20" s="153"/>
      <c r="G20" s="153"/>
      <c r="H20" s="153"/>
      <c r="I20" s="153"/>
      <c r="J20" s="153"/>
      <c r="K20" s="153"/>
      <c r="L20" s="17"/>
      <c r="M20" s="17"/>
      <c r="N20" s="25"/>
      <c r="O20" s="25"/>
      <c r="P20" s="24"/>
      <c r="Q20" s="24"/>
      <c r="AG20" s="130" t="s">
        <v>25</v>
      </c>
      <c r="AH20" s="130"/>
      <c r="AI20" s="130"/>
      <c r="AJ20" s="130"/>
      <c r="AK20" s="130"/>
      <c r="AL20" s="130"/>
      <c r="AM20" s="130"/>
      <c r="AN20" s="130"/>
      <c r="AO20" s="130"/>
      <c r="AP20" s="130"/>
      <c r="AQ20" s="130"/>
      <c r="AR20" s="17"/>
      <c r="AS20" s="17"/>
      <c r="AT20" s="25"/>
      <c r="AU20" s="25"/>
      <c r="AV20" s="65"/>
      <c r="AW20" s="30"/>
      <c r="AX20" s="30"/>
      <c r="AY20" s="30"/>
      <c r="AZ20" s="30"/>
      <c r="BA20" s="30"/>
      <c r="BB20" s="30"/>
      <c r="BC20" s="30"/>
      <c r="BD20" s="30"/>
      <c r="BE20" s="30"/>
      <c r="BF20" s="30"/>
      <c r="BG20" s="30"/>
      <c r="BH20" s="36"/>
      <c r="BI20" s="36"/>
      <c r="BJ20" s="36"/>
    </row>
    <row r="21" spans="1:62" s="36" customFormat="1" ht="12.75" customHeight="1" x14ac:dyDescent="0.2">
      <c r="A21" s="130" t="s">
        <v>24</v>
      </c>
      <c r="B21" s="153"/>
      <c r="C21" s="153"/>
      <c r="D21" s="153"/>
      <c r="E21" s="153"/>
      <c r="F21" s="153"/>
      <c r="G21" s="153"/>
      <c r="H21" s="153"/>
      <c r="I21" s="153"/>
      <c r="J21" s="153"/>
      <c r="K21" s="153"/>
      <c r="L21" s="17"/>
      <c r="M21" s="17"/>
      <c r="N21" s="25"/>
      <c r="O21" s="25"/>
      <c r="P21" s="24"/>
      <c r="Q21" s="24"/>
      <c r="R21" s="2"/>
      <c r="S21" s="2"/>
      <c r="T21" s="2"/>
      <c r="U21" s="2"/>
      <c r="AG21" s="130" t="s">
        <v>24</v>
      </c>
      <c r="AH21" s="130"/>
      <c r="AI21" s="130"/>
      <c r="AJ21" s="130"/>
      <c r="AK21" s="130"/>
      <c r="AL21" s="130"/>
      <c r="AM21" s="130"/>
      <c r="AN21" s="130"/>
      <c r="AO21" s="130"/>
      <c r="AP21" s="130"/>
      <c r="AQ21" s="130"/>
      <c r="AR21" s="17"/>
      <c r="AS21" s="17"/>
      <c r="AT21" s="25"/>
      <c r="AU21" s="25"/>
      <c r="AV21" s="65"/>
      <c r="AW21" s="65"/>
      <c r="AX21" s="52"/>
      <c r="AY21" s="30"/>
      <c r="AZ21" s="52"/>
      <c r="BA21" s="52"/>
    </row>
    <row r="22" spans="1:62" s="36" customFormat="1" ht="12.75" customHeight="1" x14ac:dyDescent="0.2">
      <c r="A22" s="130"/>
      <c r="B22" s="153"/>
      <c r="C22" s="153"/>
      <c r="D22" s="153"/>
      <c r="E22" s="153"/>
      <c r="F22" s="153"/>
      <c r="G22" s="153"/>
      <c r="H22" s="153"/>
      <c r="I22" s="153"/>
      <c r="J22" s="153"/>
      <c r="K22" s="153"/>
      <c r="L22" s="17"/>
      <c r="M22" s="15"/>
      <c r="N22" s="26"/>
      <c r="O22" s="26"/>
      <c r="P22" s="24"/>
      <c r="Q22" s="24"/>
      <c r="R22" s="2"/>
      <c r="S22" s="2"/>
      <c r="T22" s="2"/>
      <c r="U22" s="2"/>
      <c r="AG22" s="139" t="s">
        <v>114</v>
      </c>
      <c r="AH22" s="139"/>
      <c r="AI22" s="139"/>
      <c r="AJ22" s="139"/>
      <c r="AK22" s="139"/>
      <c r="AL22" s="139"/>
      <c r="AM22" s="139"/>
      <c r="AN22" s="139"/>
      <c r="AO22" s="139"/>
      <c r="AP22" s="139"/>
      <c r="AQ22" s="139"/>
      <c r="AR22" s="17"/>
      <c r="AS22" s="17"/>
      <c r="AT22" s="25"/>
      <c r="AU22" s="66"/>
      <c r="AV22" s="65"/>
      <c r="AW22" s="65"/>
      <c r="AX22" s="52"/>
      <c r="AY22" s="52"/>
      <c r="AZ22" s="52"/>
      <c r="BA22" s="52"/>
    </row>
    <row r="23" spans="1:62" s="36" customFormat="1" ht="12.75" customHeight="1" x14ac:dyDescent="0.2">
      <c r="A23" s="134" t="s">
        <v>12</v>
      </c>
      <c r="B23" s="134"/>
      <c r="C23" s="134"/>
      <c r="D23" s="134"/>
      <c r="E23" s="134"/>
      <c r="F23" s="134"/>
      <c r="G23" s="134"/>
      <c r="H23" s="153"/>
      <c r="I23" s="153"/>
      <c r="J23" s="153"/>
      <c r="K23" s="153"/>
      <c r="L23" s="17"/>
      <c r="M23" s="40"/>
      <c r="N23" s="40"/>
      <c r="O23" s="27"/>
      <c r="P23" s="28"/>
      <c r="Q23" s="28"/>
      <c r="R23" s="1"/>
      <c r="S23" s="1"/>
      <c r="T23" s="1"/>
      <c r="U23" s="1"/>
      <c r="AG23" s="139"/>
      <c r="AH23" s="139"/>
      <c r="AI23" s="139"/>
      <c r="AJ23" s="139"/>
      <c r="AK23" s="139"/>
      <c r="AL23" s="139"/>
      <c r="AM23" s="139"/>
      <c r="AN23" s="139"/>
      <c r="AO23" s="139"/>
      <c r="AP23" s="139"/>
      <c r="AQ23" s="139"/>
      <c r="AR23" s="17"/>
      <c r="AS23" s="17"/>
      <c r="AT23" s="25"/>
      <c r="AU23" s="66"/>
      <c r="AV23" s="65"/>
      <c r="AW23" s="65"/>
      <c r="AX23" s="52"/>
      <c r="AY23" s="52"/>
      <c r="AZ23" s="52"/>
      <c r="BA23" s="52"/>
    </row>
    <row r="24" spans="1:62" s="36" customFormat="1" ht="12.75" customHeight="1" x14ac:dyDescent="0.2">
      <c r="A24" s="135" t="s">
        <v>9</v>
      </c>
      <c r="B24" s="135"/>
      <c r="C24" s="135"/>
      <c r="D24" s="135"/>
      <c r="E24" s="135"/>
      <c r="F24" s="135"/>
      <c r="G24" s="135"/>
      <c r="H24" s="157"/>
      <c r="I24" s="157"/>
      <c r="J24" s="157"/>
      <c r="K24" s="157"/>
      <c r="L24" s="17"/>
      <c r="M24" s="44"/>
      <c r="N24" s="44"/>
      <c r="O24" s="44"/>
      <c r="P24" s="44"/>
      <c r="Q24" s="1"/>
      <c r="R24" s="1"/>
      <c r="S24" s="1"/>
      <c r="T24" s="1"/>
      <c r="U24" s="1"/>
      <c r="AG24" s="134" t="s">
        <v>12</v>
      </c>
      <c r="AH24" s="134"/>
      <c r="AI24" s="134"/>
      <c r="AJ24" s="134"/>
      <c r="AK24" s="134"/>
      <c r="AL24" s="134"/>
      <c r="AM24" s="134"/>
      <c r="AN24" s="153"/>
      <c r="AO24" s="153"/>
      <c r="AP24" s="153"/>
      <c r="AQ24" s="153"/>
      <c r="AR24" s="17"/>
      <c r="AS24" s="17"/>
      <c r="AT24" s="25"/>
      <c r="AU24" s="25"/>
      <c r="AV24" s="65"/>
      <c r="AW24" s="65"/>
      <c r="AX24" s="52"/>
      <c r="AY24" s="52"/>
      <c r="AZ24" s="52"/>
      <c r="BA24" s="52"/>
    </row>
    <row r="25" spans="1:62" s="36" customFormat="1" ht="12.75" customHeight="1" x14ac:dyDescent="0.2">
      <c r="A25" s="131" t="s">
        <v>3</v>
      </c>
      <c r="B25" s="131"/>
      <c r="C25" s="131"/>
      <c r="D25" s="131"/>
      <c r="E25" s="131"/>
      <c r="F25" s="131"/>
      <c r="G25" s="131"/>
      <c r="H25" s="157"/>
      <c r="I25" s="157"/>
      <c r="J25" s="157"/>
      <c r="K25" s="157"/>
      <c r="L25" s="15"/>
      <c r="M25" s="45"/>
      <c r="N25" s="45"/>
      <c r="O25" s="45"/>
      <c r="P25" s="45"/>
      <c r="Q25" s="39"/>
      <c r="R25" s="39"/>
      <c r="S25" s="1"/>
      <c r="T25" s="1"/>
      <c r="U25" s="1"/>
      <c r="AG25" s="135" t="s">
        <v>9</v>
      </c>
      <c r="AH25" s="135"/>
      <c r="AI25" s="135"/>
      <c r="AJ25" s="135"/>
      <c r="AK25" s="135"/>
      <c r="AL25" s="135"/>
      <c r="AM25" s="135"/>
      <c r="AN25" s="157"/>
      <c r="AO25" s="157"/>
      <c r="AP25" s="157"/>
      <c r="AQ25" s="157"/>
      <c r="AR25" s="15"/>
      <c r="AS25" s="15"/>
      <c r="AT25" s="26"/>
      <c r="AU25" s="26"/>
      <c r="AV25" s="65"/>
      <c r="AW25" s="65"/>
      <c r="AX25" s="52"/>
      <c r="AY25" s="52"/>
      <c r="AZ25" s="52"/>
      <c r="BA25" s="52"/>
    </row>
    <row r="26" spans="1:62" s="36" customFormat="1" ht="12.75" customHeight="1" x14ac:dyDescent="0.2">
      <c r="A26" s="156" t="s">
        <v>20</v>
      </c>
      <c r="B26" s="156"/>
      <c r="C26" s="156"/>
      <c r="D26" s="156"/>
      <c r="E26" s="156"/>
      <c r="F26" s="156"/>
      <c r="G26" s="156"/>
      <c r="H26" s="157"/>
      <c r="I26" s="157"/>
      <c r="J26" s="157"/>
      <c r="K26" s="157"/>
      <c r="L26" s="40"/>
      <c r="M26" s="40"/>
      <c r="N26" s="40"/>
      <c r="O26" s="40"/>
      <c r="P26" s="1"/>
      <c r="Q26" s="1"/>
      <c r="R26" s="1"/>
      <c r="S26" s="1"/>
      <c r="T26" s="1"/>
      <c r="U26" s="1"/>
      <c r="AG26" s="131" t="s">
        <v>3</v>
      </c>
      <c r="AH26" s="131"/>
      <c r="AI26" s="131"/>
      <c r="AJ26" s="131"/>
      <c r="AK26" s="131"/>
      <c r="AL26" s="131"/>
      <c r="AM26" s="131"/>
      <c r="AN26" s="157"/>
      <c r="AO26" s="157"/>
      <c r="AP26" s="157"/>
      <c r="AQ26" s="157"/>
      <c r="AR26" s="105"/>
      <c r="AS26" s="105"/>
      <c r="AT26" s="105"/>
      <c r="AU26" s="27"/>
      <c r="AV26" s="28"/>
      <c r="AW26" s="28"/>
      <c r="AX26" s="1"/>
      <c r="AY26" s="1"/>
      <c r="AZ26" s="1"/>
      <c r="BA26" s="1"/>
    </row>
    <row r="27" spans="1:62" s="36" customFormat="1" ht="12.75" customHeight="1" x14ac:dyDescent="0.2">
      <c r="A27" s="136" t="s">
        <v>32</v>
      </c>
      <c r="B27" s="136"/>
      <c r="C27" s="136"/>
      <c r="D27" s="136"/>
      <c r="E27" s="136"/>
      <c r="F27" s="136"/>
      <c r="G27" s="136"/>
      <c r="H27" s="136"/>
      <c r="I27" s="136"/>
      <c r="J27" s="136"/>
      <c r="K27" s="136"/>
      <c r="L27" s="44"/>
      <c r="M27" s="45"/>
      <c r="N27" s="45"/>
      <c r="O27" s="45"/>
      <c r="P27" s="45"/>
      <c r="Q27" s="1"/>
      <c r="R27" s="1"/>
      <c r="S27" s="1"/>
      <c r="T27" s="1"/>
      <c r="U27" s="1"/>
      <c r="AG27" s="156" t="s">
        <v>20</v>
      </c>
      <c r="AH27" s="156"/>
      <c r="AI27" s="156"/>
      <c r="AJ27" s="156"/>
      <c r="AK27" s="156"/>
      <c r="AL27" s="156"/>
      <c r="AM27" s="156"/>
      <c r="AN27" s="157"/>
      <c r="AO27" s="157"/>
      <c r="AP27" s="157"/>
      <c r="AQ27" s="157"/>
      <c r="AR27" s="105"/>
      <c r="AS27" s="105"/>
      <c r="AT27" s="105"/>
      <c r="AU27" s="105"/>
      <c r="AV27" s="1"/>
      <c r="AW27" s="1"/>
      <c r="AX27" s="1"/>
      <c r="AY27" s="1"/>
      <c r="AZ27" s="1"/>
      <c r="BA27" s="1"/>
    </row>
    <row r="28" spans="1:62" s="36" customFormat="1" ht="25.5" customHeight="1" x14ac:dyDescent="0.2">
      <c r="A28" s="132" t="s">
        <v>115</v>
      </c>
      <c r="B28" s="132"/>
      <c r="C28" s="132"/>
      <c r="D28" s="132"/>
      <c r="E28" s="132"/>
      <c r="F28" s="132"/>
      <c r="G28" s="132"/>
      <c r="H28" s="132"/>
      <c r="I28" s="132"/>
      <c r="J28" s="132"/>
      <c r="K28" s="132"/>
      <c r="L28" s="45"/>
      <c r="M28" s="18"/>
      <c r="N28" s="18"/>
      <c r="O28" s="18"/>
      <c r="P28" s="2"/>
      <c r="Q28" s="2"/>
      <c r="R28" s="2"/>
      <c r="S28" s="2"/>
      <c r="T28" s="2"/>
      <c r="U28" s="2"/>
      <c r="AG28" s="136" t="s">
        <v>32</v>
      </c>
      <c r="AH28" s="136"/>
      <c r="AI28" s="136"/>
      <c r="AJ28" s="136"/>
      <c r="AK28" s="136"/>
      <c r="AL28" s="136"/>
      <c r="AM28" s="136"/>
      <c r="AN28" s="136"/>
      <c r="AO28" s="136"/>
      <c r="AP28" s="136"/>
      <c r="AQ28" s="136"/>
      <c r="AR28" s="104"/>
      <c r="AS28" s="104"/>
      <c r="AT28" s="104"/>
      <c r="AU28" s="104"/>
      <c r="AV28" s="104"/>
      <c r="AW28" s="104"/>
      <c r="AX28" s="104"/>
      <c r="AY28" s="1"/>
      <c r="AZ28" s="1"/>
      <c r="BA28" s="1"/>
    </row>
    <row r="29" spans="1:62" s="36" customFormat="1" x14ac:dyDescent="0.2">
      <c r="A29" s="156" t="s">
        <v>10</v>
      </c>
      <c r="B29" s="156"/>
      <c r="C29" s="156"/>
      <c r="D29" s="156"/>
      <c r="E29" s="156"/>
      <c r="F29" s="156"/>
      <c r="G29" s="156"/>
      <c r="H29" s="157"/>
      <c r="I29" s="157"/>
      <c r="J29" s="157"/>
      <c r="K29" s="157"/>
      <c r="L29" s="40"/>
      <c r="M29" s="15"/>
      <c r="N29" s="15"/>
      <c r="O29" s="15"/>
      <c r="P29" s="2"/>
      <c r="Q29" s="2"/>
      <c r="R29" s="2"/>
      <c r="S29" s="2"/>
      <c r="T29" s="2"/>
      <c r="U29" s="2"/>
      <c r="AG29" s="132" t="s">
        <v>115</v>
      </c>
      <c r="AH29" s="132"/>
      <c r="AI29" s="132"/>
      <c r="AJ29" s="132"/>
      <c r="AK29" s="132"/>
      <c r="AL29" s="132"/>
      <c r="AM29" s="132"/>
      <c r="AN29" s="132"/>
      <c r="AO29" s="132"/>
      <c r="AP29" s="132"/>
      <c r="AQ29" s="132"/>
      <c r="AR29" s="105"/>
      <c r="AS29" s="105"/>
      <c r="AT29" s="105"/>
      <c r="AU29" s="105"/>
      <c r="AV29" s="1"/>
      <c r="AW29" s="1"/>
      <c r="AX29" s="1"/>
      <c r="AY29" s="1"/>
      <c r="AZ29" s="1"/>
      <c r="BA29" s="1"/>
    </row>
    <row r="30" spans="1:62" s="36" customFormat="1" ht="25.5" customHeight="1" x14ac:dyDescent="0.2">
      <c r="A30" s="132" t="s">
        <v>116</v>
      </c>
      <c r="B30" s="132"/>
      <c r="C30" s="132"/>
      <c r="D30" s="132"/>
      <c r="E30" s="132"/>
      <c r="F30" s="132"/>
      <c r="G30" s="132"/>
      <c r="H30" s="132"/>
      <c r="I30" s="132"/>
      <c r="J30" s="132"/>
      <c r="K30" s="132"/>
      <c r="L30" s="45"/>
      <c r="M30" s="46"/>
      <c r="N30" s="46"/>
      <c r="O30" s="46"/>
      <c r="P30" s="46"/>
      <c r="Q30" s="46"/>
      <c r="R30" s="46"/>
      <c r="S30" s="2"/>
      <c r="T30" s="2"/>
      <c r="U30" s="2"/>
      <c r="AG30" s="156" t="s">
        <v>10</v>
      </c>
      <c r="AH30" s="156"/>
      <c r="AI30" s="156"/>
      <c r="AJ30" s="156"/>
      <c r="AK30" s="156"/>
      <c r="AL30" s="156"/>
      <c r="AM30" s="156"/>
      <c r="AN30" s="157"/>
      <c r="AO30" s="157"/>
      <c r="AP30" s="157"/>
      <c r="AQ30" s="157"/>
      <c r="AR30" s="103"/>
      <c r="AS30" s="103"/>
      <c r="AT30" s="103"/>
      <c r="AU30" s="105"/>
      <c r="AV30" s="1"/>
      <c r="AW30" s="1"/>
      <c r="AX30" s="1"/>
      <c r="AY30" s="1"/>
      <c r="AZ30" s="1"/>
      <c r="BA30" s="1"/>
    </row>
    <row r="31" spans="1:62" s="36" customFormat="1" ht="12.75" customHeight="1" x14ac:dyDescent="0.2">
      <c r="A31" s="133" t="s">
        <v>11</v>
      </c>
      <c r="B31" s="133"/>
      <c r="C31" s="133"/>
      <c r="D31" s="133"/>
      <c r="E31" s="133"/>
      <c r="F31" s="133"/>
      <c r="G31" s="133"/>
      <c r="H31" s="157"/>
      <c r="I31" s="157"/>
      <c r="J31" s="157"/>
      <c r="K31" s="157"/>
      <c r="L31" s="18"/>
      <c r="M31" s="40"/>
      <c r="N31" s="40"/>
      <c r="O31" s="40"/>
      <c r="P31" s="2"/>
      <c r="Q31" s="2"/>
      <c r="R31" s="2"/>
      <c r="S31" s="2"/>
      <c r="T31" s="2"/>
      <c r="U31" s="2"/>
      <c r="AG31" s="132" t="s">
        <v>116</v>
      </c>
      <c r="AH31" s="132"/>
      <c r="AI31" s="132"/>
      <c r="AJ31" s="132"/>
      <c r="AK31" s="132"/>
      <c r="AL31" s="132"/>
      <c r="AM31" s="132"/>
      <c r="AN31" s="132"/>
      <c r="AO31" s="132"/>
      <c r="AP31" s="132"/>
      <c r="AQ31" s="132"/>
      <c r="AR31" s="18"/>
      <c r="AS31" s="18"/>
      <c r="AT31" s="18"/>
      <c r="AU31" s="18"/>
      <c r="AV31" s="52"/>
      <c r="AW31" s="52"/>
      <c r="AX31" s="52"/>
      <c r="AY31" s="52"/>
      <c r="AZ31" s="52"/>
      <c r="BA31" s="52"/>
    </row>
    <row r="32" spans="1:62" s="36" customFormat="1" ht="12.75" customHeight="1" x14ac:dyDescent="0.2">
      <c r="A32" s="166" t="s">
        <v>4</v>
      </c>
      <c r="B32" s="166"/>
      <c r="C32" s="166"/>
      <c r="D32" s="166"/>
      <c r="E32" s="166"/>
      <c r="F32" s="166"/>
      <c r="G32" s="166"/>
      <c r="H32" s="166"/>
      <c r="I32" s="166"/>
      <c r="J32" s="166"/>
      <c r="K32" s="166"/>
      <c r="L32" s="15"/>
      <c r="M32" s="15"/>
      <c r="N32" s="15"/>
      <c r="O32" s="15"/>
      <c r="P32" s="2"/>
      <c r="Q32" s="2"/>
      <c r="R32" s="2"/>
      <c r="S32" s="2"/>
      <c r="T32" s="2"/>
      <c r="U32" s="2"/>
      <c r="AG32" s="133" t="s">
        <v>11</v>
      </c>
      <c r="AH32" s="133"/>
      <c r="AI32" s="133"/>
      <c r="AJ32" s="133"/>
      <c r="AK32" s="133"/>
      <c r="AL32" s="133"/>
      <c r="AM32" s="133"/>
      <c r="AN32" s="157"/>
      <c r="AO32" s="157"/>
      <c r="AP32" s="157"/>
      <c r="AQ32" s="157"/>
      <c r="AR32" s="15"/>
      <c r="AS32" s="15"/>
      <c r="AT32" s="15"/>
      <c r="AU32" s="15"/>
      <c r="AV32" s="52"/>
      <c r="AW32" s="52"/>
      <c r="AX32" s="52"/>
      <c r="AY32" s="52"/>
      <c r="AZ32" s="52"/>
      <c r="BA32" s="52"/>
    </row>
    <row r="33" spans="1:62" s="36" customFormat="1" ht="25.5" customHeight="1" x14ac:dyDescent="0.2">
      <c r="A33" s="146" t="s">
        <v>26</v>
      </c>
      <c r="B33" s="146"/>
      <c r="C33" s="146"/>
      <c r="D33" s="146"/>
      <c r="E33" s="146"/>
      <c r="F33" s="146"/>
      <c r="G33" s="146"/>
      <c r="H33" s="146"/>
      <c r="I33" s="146"/>
      <c r="J33" s="146"/>
      <c r="K33" s="146"/>
      <c r="L33" s="86"/>
      <c r="M33" s="40"/>
      <c r="N33" s="40"/>
      <c r="O33" s="40"/>
      <c r="P33" s="2"/>
      <c r="Q33" s="2"/>
      <c r="R33" s="2"/>
      <c r="S33" s="2"/>
      <c r="T33" s="2"/>
      <c r="U33" s="2"/>
      <c r="AG33" s="166" t="s">
        <v>4</v>
      </c>
      <c r="AH33" s="166"/>
      <c r="AI33" s="166"/>
      <c r="AJ33" s="166"/>
      <c r="AK33" s="166"/>
      <c r="AL33" s="166"/>
      <c r="AM33" s="166"/>
      <c r="AN33" s="166"/>
      <c r="AO33" s="166"/>
      <c r="AP33" s="166"/>
      <c r="AQ33" s="166"/>
      <c r="AR33" s="103"/>
      <c r="AS33" s="103"/>
      <c r="AT33" s="103"/>
      <c r="AU33" s="103"/>
      <c r="AV33" s="103"/>
      <c r="AW33" s="103"/>
      <c r="AX33" s="103"/>
      <c r="AY33" s="52"/>
      <c r="AZ33" s="52"/>
      <c r="BA33" s="52"/>
    </row>
    <row r="34" spans="1:62" s="36" customFormat="1" ht="25.5" customHeight="1" x14ac:dyDescent="0.2">
      <c r="A34" s="146" t="s">
        <v>37</v>
      </c>
      <c r="B34" s="146"/>
      <c r="C34" s="146"/>
      <c r="D34" s="146"/>
      <c r="E34" s="146"/>
      <c r="F34" s="146"/>
      <c r="G34" s="146"/>
      <c r="H34" s="146"/>
      <c r="I34" s="146"/>
      <c r="J34" s="146"/>
      <c r="K34" s="146"/>
      <c r="L34" s="86"/>
      <c r="M34" s="40"/>
      <c r="N34" s="40"/>
      <c r="O34" s="40"/>
      <c r="P34" s="2"/>
      <c r="Q34" s="2"/>
      <c r="R34" s="2"/>
      <c r="S34" s="2"/>
      <c r="T34" s="2"/>
      <c r="U34" s="2"/>
      <c r="AG34" s="146" t="s">
        <v>26</v>
      </c>
      <c r="AH34" s="146"/>
      <c r="AI34" s="146"/>
      <c r="AJ34" s="146"/>
      <c r="AK34" s="146"/>
      <c r="AL34" s="146"/>
      <c r="AM34" s="146"/>
      <c r="AN34" s="146"/>
      <c r="AO34" s="146"/>
      <c r="AP34" s="146"/>
      <c r="AQ34" s="146"/>
      <c r="AR34" s="105"/>
      <c r="AS34" s="105"/>
      <c r="AT34" s="105"/>
      <c r="AU34" s="105"/>
      <c r="AV34" s="52"/>
      <c r="AW34" s="52"/>
      <c r="AX34" s="52"/>
      <c r="AY34" s="52"/>
      <c r="AZ34" s="52"/>
      <c r="BA34" s="52"/>
    </row>
    <row r="35" spans="1:62" s="36" customFormat="1" x14ac:dyDescent="0.2">
      <c r="A35" s="166" t="s">
        <v>38</v>
      </c>
      <c r="B35" s="166"/>
      <c r="C35" s="166"/>
      <c r="D35" s="166"/>
      <c r="E35" s="166"/>
      <c r="F35" s="166"/>
      <c r="G35" s="166"/>
      <c r="H35" s="166"/>
      <c r="I35" s="166"/>
      <c r="J35" s="166"/>
      <c r="K35" s="166"/>
      <c r="L35" s="15"/>
      <c r="M35" s="15"/>
      <c r="N35" s="15"/>
      <c r="O35" s="15"/>
      <c r="P35" s="2"/>
      <c r="Q35" s="2"/>
      <c r="R35" s="2"/>
      <c r="S35" s="2"/>
      <c r="T35" s="2"/>
      <c r="U35" s="2"/>
      <c r="AG35" s="146" t="s">
        <v>37</v>
      </c>
      <c r="AH35" s="146"/>
      <c r="AI35" s="146"/>
      <c r="AJ35" s="146"/>
      <c r="AK35" s="146"/>
      <c r="AL35" s="146"/>
      <c r="AM35" s="146"/>
      <c r="AN35" s="146"/>
      <c r="AO35" s="146"/>
      <c r="AP35" s="146"/>
      <c r="AQ35" s="146"/>
      <c r="AR35" s="15"/>
      <c r="AS35" s="15"/>
      <c r="AT35" s="15"/>
      <c r="AU35" s="15"/>
      <c r="AV35" s="52"/>
      <c r="AW35" s="52"/>
      <c r="AX35" s="52"/>
      <c r="AY35" s="52"/>
      <c r="AZ35" s="52"/>
      <c r="BA35" s="52"/>
    </row>
    <row r="36" spans="1:62" s="36" customFormat="1" ht="25.5" customHeight="1" x14ac:dyDescent="0.2">
      <c r="A36" s="147" t="s">
        <v>98</v>
      </c>
      <c r="B36" s="147"/>
      <c r="C36" s="147"/>
      <c r="D36" s="147"/>
      <c r="E36" s="147"/>
      <c r="F36" s="147"/>
      <c r="G36" s="147"/>
      <c r="H36" s="147"/>
      <c r="I36" s="147"/>
      <c r="J36" s="147"/>
      <c r="K36" s="147"/>
      <c r="L36" s="86"/>
      <c r="M36" s="40"/>
      <c r="N36" s="40"/>
      <c r="O36" s="40"/>
      <c r="P36" s="2"/>
      <c r="Q36" s="2"/>
      <c r="R36" s="2"/>
      <c r="S36" s="2"/>
      <c r="T36" s="2"/>
      <c r="U36" s="2"/>
      <c r="AG36" s="166" t="s">
        <v>38</v>
      </c>
      <c r="AH36" s="166"/>
      <c r="AI36" s="166"/>
      <c r="AJ36" s="166"/>
      <c r="AK36" s="166"/>
      <c r="AL36" s="166"/>
      <c r="AM36" s="166"/>
      <c r="AN36" s="166"/>
      <c r="AO36" s="166"/>
      <c r="AP36" s="166"/>
      <c r="AQ36" s="166"/>
      <c r="AR36" s="105"/>
      <c r="AS36" s="105"/>
      <c r="AT36" s="105"/>
      <c r="AU36" s="105"/>
      <c r="AV36" s="52"/>
      <c r="AW36" s="52"/>
      <c r="AX36" s="52"/>
      <c r="AY36" s="52"/>
      <c r="AZ36" s="52"/>
      <c r="BA36" s="52"/>
    </row>
    <row r="37" spans="1:62" s="36" customFormat="1" x14ac:dyDescent="0.2">
      <c r="A37" s="164" t="s">
        <v>5</v>
      </c>
      <c r="B37" s="164"/>
      <c r="C37" s="164"/>
      <c r="D37" s="164"/>
      <c r="E37" s="164"/>
      <c r="F37" s="164"/>
      <c r="G37" s="164"/>
      <c r="H37" s="164"/>
      <c r="I37" s="164"/>
      <c r="J37" s="164"/>
      <c r="K37" s="164"/>
      <c r="L37" s="86"/>
      <c r="M37" s="40"/>
      <c r="N37" s="40"/>
      <c r="O37" s="40"/>
      <c r="P37" s="2"/>
      <c r="Q37" s="2"/>
      <c r="R37" s="2"/>
      <c r="S37" s="2"/>
      <c r="T37" s="2"/>
      <c r="U37" s="2"/>
      <c r="AG37" s="147" t="s">
        <v>98</v>
      </c>
      <c r="AH37" s="147"/>
      <c r="AI37" s="147"/>
      <c r="AJ37" s="147"/>
      <c r="AK37" s="147"/>
      <c r="AL37" s="147"/>
      <c r="AM37" s="147"/>
      <c r="AN37" s="147"/>
      <c r="AO37" s="147"/>
      <c r="AP37" s="147"/>
      <c r="AQ37" s="147"/>
      <c r="AR37" s="105"/>
      <c r="AS37" s="105"/>
      <c r="AT37" s="105"/>
      <c r="AU37" s="105"/>
      <c r="AV37" s="52"/>
      <c r="AW37" s="52"/>
      <c r="AX37" s="52"/>
      <c r="AY37" s="52"/>
      <c r="AZ37" s="52"/>
      <c r="BA37" s="52"/>
    </row>
    <row r="38" spans="1:62" s="36" customFormat="1" ht="25.5" customHeight="1" x14ac:dyDescent="0.2">
      <c r="A38" s="147" t="s">
        <v>27</v>
      </c>
      <c r="B38" s="147"/>
      <c r="C38" s="147"/>
      <c r="D38" s="147"/>
      <c r="E38" s="147"/>
      <c r="F38" s="147"/>
      <c r="G38" s="147"/>
      <c r="H38" s="147"/>
      <c r="I38" s="147"/>
      <c r="J38" s="147"/>
      <c r="K38" s="147"/>
      <c r="L38" s="86"/>
      <c r="M38" s="85"/>
      <c r="N38" s="85"/>
      <c r="O38" s="85"/>
      <c r="P38" s="2"/>
      <c r="Q38" s="2"/>
      <c r="R38" s="2"/>
      <c r="S38" s="2"/>
      <c r="T38" s="2"/>
      <c r="U38" s="2"/>
      <c r="AG38" s="164" t="s">
        <v>5</v>
      </c>
      <c r="AH38" s="164"/>
      <c r="AI38" s="164"/>
      <c r="AJ38" s="164"/>
      <c r="AK38" s="164"/>
      <c r="AL38" s="164"/>
      <c r="AM38" s="164"/>
      <c r="AN38" s="164"/>
      <c r="AO38" s="164"/>
      <c r="AP38" s="164"/>
      <c r="AQ38" s="164"/>
      <c r="AR38" s="15"/>
      <c r="AS38" s="15"/>
      <c r="AT38" s="15"/>
      <c r="AU38" s="15"/>
      <c r="AV38" s="52"/>
      <c r="AW38" s="52"/>
      <c r="AX38" s="52"/>
      <c r="AY38" s="52"/>
      <c r="AZ38" s="52"/>
      <c r="BA38" s="52"/>
    </row>
    <row r="39" spans="1:62" s="36" customFormat="1" ht="25.5" customHeight="1" x14ac:dyDescent="0.2">
      <c r="A39" s="147" t="s">
        <v>37</v>
      </c>
      <c r="B39" s="147"/>
      <c r="C39" s="147"/>
      <c r="D39" s="147"/>
      <c r="E39" s="147"/>
      <c r="F39" s="147"/>
      <c r="G39" s="147"/>
      <c r="H39" s="147"/>
      <c r="I39" s="147"/>
      <c r="J39" s="147"/>
      <c r="K39" s="147"/>
      <c r="L39" s="86"/>
      <c r="M39" s="85"/>
      <c r="N39" s="85"/>
      <c r="O39" s="85"/>
      <c r="P39" s="2"/>
      <c r="Q39" s="2"/>
      <c r="R39" s="2"/>
      <c r="S39" s="2"/>
      <c r="T39" s="2"/>
      <c r="U39" s="2"/>
      <c r="AG39" s="147" t="s">
        <v>27</v>
      </c>
      <c r="AH39" s="147"/>
      <c r="AI39" s="147"/>
      <c r="AJ39" s="147"/>
      <c r="AK39" s="147"/>
      <c r="AL39" s="147"/>
      <c r="AM39" s="147"/>
      <c r="AN39" s="147"/>
      <c r="AO39" s="147"/>
      <c r="AP39" s="147"/>
      <c r="AQ39" s="147"/>
      <c r="AR39" s="105"/>
      <c r="AS39" s="105"/>
      <c r="AT39" s="105"/>
      <c r="AU39" s="105"/>
      <c r="AV39" s="52"/>
      <c r="AW39" s="52"/>
      <c r="AX39" s="52"/>
      <c r="AY39" s="52"/>
      <c r="AZ39" s="52"/>
      <c r="BA39" s="52"/>
    </row>
    <row r="40" spans="1:62" s="36" customFormat="1" x14ac:dyDescent="0.2">
      <c r="A40" s="166" t="s">
        <v>39</v>
      </c>
      <c r="B40" s="166"/>
      <c r="C40" s="166"/>
      <c r="D40" s="166"/>
      <c r="E40" s="166"/>
      <c r="F40" s="166"/>
      <c r="G40" s="166"/>
      <c r="H40" s="166"/>
      <c r="I40" s="166"/>
      <c r="J40" s="166"/>
      <c r="K40" s="166"/>
      <c r="L40" s="86"/>
      <c r="M40" s="85"/>
      <c r="N40" s="85"/>
      <c r="O40" s="85"/>
      <c r="P40" s="2"/>
      <c r="Q40" s="2"/>
      <c r="R40" s="2"/>
      <c r="S40" s="2"/>
      <c r="T40" s="2"/>
      <c r="U40" s="2"/>
      <c r="AG40" s="147" t="s">
        <v>37</v>
      </c>
      <c r="AH40" s="147"/>
      <c r="AI40" s="147"/>
      <c r="AJ40" s="147"/>
      <c r="AK40" s="147"/>
      <c r="AL40" s="147"/>
      <c r="AM40" s="147"/>
      <c r="AN40" s="147"/>
      <c r="AO40" s="147"/>
      <c r="AP40" s="147"/>
      <c r="AQ40" s="147"/>
      <c r="AR40" s="105"/>
      <c r="AS40" s="105"/>
      <c r="AT40" s="105"/>
      <c r="AU40" s="105"/>
      <c r="AV40" s="52"/>
      <c r="AW40" s="52"/>
      <c r="AX40" s="52"/>
      <c r="AY40" s="52"/>
      <c r="AZ40" s="52"/>
      <c r="BA40" s="52"/>
    </row>
    <row r="41" spans="1:62" s="36" customFormat="1" ht="25.5" customHeight="1" x14ac:dyDescent="0.2">
      <c r="A41" s="147" t="s">
        <v>99</v>
      </c>
      <c r="B41" s="147"/>
      <c r="C41" s="147"/>
      <c r="D41" s="147"/>
      <c r="E41" s="147"/>
      <c r="F41" s="147"/>
      <c r="G41" s="147"/>
      <c r="H41" s="147"/>
      <c r="I41" s="147"/>
      <c r="J41" s="147"/>
      <c r="K41" s="147"/>
      <c r="L41" s="86"/>
      <c r="M41" s="85"/>
      <c r="N41" s="85"/>
      <c r="O41" s="85"/>
      <c r="P41" s="2"/>
      <c r="Q41" s="2"/>
      <c r="R41" s="2"/>
      <c r="S41" s="2"/>
      <c r="T41" s="2"/>
      <c r="U41" s="2"/>
      <c r="AG41" s="166" t="s">
        <v>39</v>
      </c>
      <c r="AH41" s="166"/>
      <c r="AI41" s="166"/>
      <c r="AJ41" s="166"/>
      <c r="AK41" s="166"/>
      <c r="AL41" s="166"/>
      <c r="AM41" s="166"/>
      <c r="AN41" s="166"/>
      <c r="AO41" s="166"/>
      <c r="AP41" s="166"/>
      <c r="AQ41" s="166"/>
      <c r="AR41" s="19"/>
      <c r="AS41" s="19"/>
      <c r="AT41" s="19"/>
      <c r="AU41" s="19"/>
      <c r="AV41" s="52"/>
      <c r="AW41" s="52"/>
      <c r="AX41" s="52"/>
      <c r="AY41" s="52"/>
      <c r="AZ41" s="52"/>
      <c r="BA41" s="52"/>
    </row>
    <row r="42" spans="1:62" s="36" customFormat="1" ht="12.75" customHeight="1" x14ac:dyDescent="0.2">
      <c r="A42" s="166" t="s">
        <v>6</v>
      </c>
      <c r="B42" s="166"/>
      <c r="C42" s="166"/>
      <c r="D42" s="166"/>
      <c r="E42" s="166"/>
      <c r="F42" s="166"/>
      <c r="G42" s="166"/>
      <c r="H42" s="166"/>
      <c r="I42" s="166"/>
      <c r="J42" s="166"/>
      <c r="K42" s="166"/>
      <c r="L42" s="15"/>
      <c r="M42" s="19"/>
      <c r="N42" s="19"/>
      <c r="O42" s="19"/>
      <c r="P42" s="2"/>
      <c r="Q42" s="2"/>
      <c r="R42" s="2"/>
      <c r="S42" s="2"/>
      <c r="T42" s="2"/>
      <c r="U42" s="2"/>
      <c r="AG42" s="147" t="s">
        <v>99</v>
      </c>
      <c r="AH42" s="147"/>
      <c r="AI42" s="147"/>
      <c r="AJ42" s="147"/>
      <c r="AK42" s="147"/>
      <c r="AL42" s="147"/>
      <c r="AM42" s="147"/>
      <c r="AN42" s="147"/>
      <c r="AO42" s="147"/>
      <c r="AP42" s="147"/>
      <c r="AQ42" s="147"/>
      <c r="AR42" s="103"/>
      <c r="AS42" s="103"/>
      <c r="AT42" s="103"/>
      <c r="AU42" s="103"/>
      <c r="AV42" s="103"/>
      <c r="AW42" s="103"/>
      <c r="AX42" s="103"/>
      <c r="AY42" s="52"/>
      <c r="AZ42" s="52"/>
      <c r="BA42" s="52"/>
    </row>
    <row r="43" spans="1:62" s="36" customFormat="1" ht="12.75" customHeight="1" x14ac:dyDescent="0.2">
      <c r="A43" s="146" t="s">
        <v>28</v>
      </c>
      <c r="B43" s="146"/>
      <c r="C43" s="146"/>
      <c r="D43" s="146"/>
      <c r="E43" s="146"/>
      <c r="F43" s="146"/>
      <c r="G43" s="146"/>
      <c r="H43" s="146"/>
      <c r="I43" s="146"/>
      <c r="J43" s="146"/>
      <c r="K43" s="146"/>
      <c r="L43" s="86"/>
      <c r="M43" s="19"/>
      <c r="N43" s="19"/>
      <c r="O43" s="19"/>
      <c r="P43" s="2"/>
      <c r="Q43" s="2"/>
      <c r="R43" s="2"/>
      <c r="S43" s="2"/>
      <c r="T43" s="2"/>
      <c r="U43" s="2"/>
      <c r="AG43" s="166" t="s">
        <v>6</v>
      </c>
      <c r="AH43" s="166"/>
      <c r="AI43" s="166"/>
      <c r="AJ43" s="166"/>
      <c r="AK43" s="166"/>
      <c r="AL43" s="166"/>
      <c r="AM43" s="166"/>
      <c r="AN43" s="166"/>
      <c r="AO43" s="166"/>
      <c r="AP43" s="166"/>
      <c r="AQ43" s="166"/>
      <c r="AR43" s="103"/>
      <c r="AS43" s="103"/>
      <c r="AT43" s="103"/>
      <c r="AU43" s="103"/>
      <c r="AV43" s="103"/>
      <c r="AW43" s="103"/>
      <c r="AX43" s="103"/>
      <c r="AY43" s="52"/>
      <c r="AZ43" s="52"/>
      <c r="BA43" s="52"/>
    </row>
    <row r="44" spans="1:62" s="36" customFormat="1" ht="12.75" customHeight="1" x14ac:dyDescent="0.2">
      <c r="A44" s="148" t="s">
        <v>29</v>
      </c>
      <c r="B44" s="148"/>
      <c r="C44" s="148"/>
      <c r="D44" s="148"/>
      <c r="E44" s="148"/>
      <c r="F44" s="148"/>
      <c r="G44" s="148"/>
      <c r="H44" s="148"/>
      <c r="I44" s="148"/>
      <c r="J44" s="148"/>
      <c r="K44" s="148"/>
      <c r="L44" s="86"/>
      <c r="M44" s="47"/>
      <c r="N44" s="47"/>
      <c r="O44" s="40"/>
      <c r="P44" s="2"/>
      <c r="Q44" s="2"/>
      <c r="R44" s="2"/>
      <c r="S44" s="2"/>
      <c r="T44" s="2"/>
      <c r="U44" s="2"/>
      <c r="AG44" s="146" t="s">
        <v>28</v>
      </c>
      <c r="AH44" s="146"/>
      <c r="AI44" s="146"/>
      <c r="AJ44" s="146"/>
      <c r="AK44" s="146"/>
      <c r="AL44" s="146"/>
      <c r="AM44" s="146"/>
      <c r="AN44" s="146"/>
      <c r="AO44" s="146"/>
      <c r="AP44" s="146"/>
      <c r="AQ44" s="146"/>
      <c r="AR44" s="103"/>
      <c r="AS44" s="103"/>
      <c r="AT44" s="103"/>
      <c r="AU44" s="103"/>
      <c r="AV44" s="103"/>
      <c r="AW44" s="103"/>
      <c r="AX44" s="103"/>
      <c r="AY44" s="52"/>
      <c r="AZ44" s="52"/>
      <c r="BA44" s="52"/>
    </row>
    <row r="45" spans="1:62" ht="25.5" customHeight="1" x14ac:dyDescent="0.2">
      <c r="A45" s="146" t="s">
        <v>100</v>
      </c>
      <c r="B45" s="146"/>
      <c r="C45" s="146"/>
      <c r="D45" s="146"/>
      <c r="E45" s="146"/>
      <c r="F45" s="146"/>
      <c r="G45" s="146"/>
      <c r="H45" s="146"/>
      <c r="I45" s="146"/>
      <c r="J45" s="146"/>
      <c r="K45" s="146"/>
      <c r="L45" s="86"/>
      <c r="M45" s="47"/>
      <c r="N45" s="47"/>
      <c r="O45" s="13"/>
      <c r="S45" s="34"/>
      <c r="T45" s="34"/>
      <c r="U45" s="34"/>
      <c r="V45" s="34"/>
      <c r="W45" s="34"/>
      <c r="X45" s="34"/>
      <c r="Y45" s="34"/>
      <c r="Z45" s="34"/>
      <c r="AA45" s="35"/>
      <c r="AG45" s="148" t="s">
        <v>29</v>
      </c>
      <c r="AH45" s="148"/>
      <c r="AI45" s="148"/>
      <c r="AJ45" s="148"/>
      <c r="AK45" s="148"/>
      <c r="AL45" s="148"/>
      <c r="AM45" s="148"/>
      <c r="AN45" s="148"/>
      <c r="AO45" s="148"/>
      <c r="AP45" s="148"/>
      <c r="AQ45" s="148"/>
      <c r="AR45" s="103"/>
      <c r="AS45" s="103"/>
      <c r="AT45" s="103"/>
      <c r="AU45" s="103"/>
      <c r="AV45" s="103"/>
      <c r="AW45" s="103"/>
      <c r="AX45" s="103"/>
      <c r="AY45" s="52"/>
      <c r="AZ45" s="52"/>
      <c r="BA45" s="52"/>
      <c r="BB45" s="36"/>
      <c r="BC45" s="36"/>
      <c r="BD45" s="36"/>
      <c r="BE45" s="36"/>
      <c r="BF45" s="36"/>
      <c r="BG45" s="36"/>
      <c r="BH45" s="36"/>
      <c r="BI45" s="36"/>
      <c r="BJ45" s="36"/>
    </row>
    <row r="46" spans="1:62" ht="12.75" customHeight="1" x14ac:dyDescent="0.2">
      <c r="A46" s="144" t="s">
        <v>7</v>
      </c>
      <c r="B46" s="144"/>
      <c r="C46" s="144"/>
      <c r="D46" s="144"/>
      <c r="E46" s="144"/>
      <c r="F46" s="144"/>
      <c r="G46" s="144"/>
      <c r="H46" s="144"/>
      <c r="I46" s="144"/>
      <c r="J46" s="144"/>
      <c r="K46" s="144"/>
      <c r="L46" s="19"/>
      <c r="AG46" s="146" t="s">
        <v>100</v>
      </c>
      <c r="AH46" s="146"/>
      <c r="AI46" s="146"/>
      <c r="AJ46" s="146"/>
      <c r="AK46" s="146"/>
      <c r="AL46" s="146"/>
      <c r="AM46" s="146"/>
      <c r="AN46" s="146"/>
      <c r="AO46" s="146"/>
      <c r="AP46" s="146"/>
      <c r="AQ46" s="146"/>
      <c r="AR46" s="103"/>
      <c r="AS46" s="103"/>
      <c r="AT46" s="103"/>
      <c r="AU46" s="103"/>
      <c r="AV46" s="103"/>
      <c r="AW46" s="103"/>
      <c r="AX46" s="103"/>
      <c r="AY46" s="52"/>
      <c r="AZ46" s="52"/>
      <c r="BA46" s="52"/>
      <c r="BB46" s="36"/>
      <c r="BC46" s="36"/>
      <c r="BD46" s="36"/>
      <c r="BE46" s="36"/>
      <c r="BF46" s="36"/>
      <c r="BG46" s="36"/>
      <c r="BH46" s="36"/>
      <c r="BI46" s="36"/>
      <c r="BJ46" s="36"/>
    </row>
    <row r="47" spans="1:62" ht="38.25" customHeight="1" x14ac:dyDescent="0.2">
      <c r="A47" s="168" t="s">
        <v>30</v>
      </c>
      <c r="B47" s="168"/>
      <c r="C47" s="168"/>
      <c r="D47" s="168"/>
      <c r="E47" s="168"/>
      <c r="F47" s="168"/>
      <c r="G47" s="168"/>
      <c r="H47" s="168"/>
      <c r="I47" s="168"/>
      <c r="J47" s="168"/>
      <c r="K47" s="168"/>
      <c r="L47" s="86"/>
      <c r="M47" s="35"/>
      <c r="N47" s="35"/>
      <c r="O47" s="35"/>
      <c r="P47" s="35"/>
      <c r="Q47" s="35"/>
      <c r="R47" s="35"/>
      <c r="AG47" s="144" t="s">
        <v>7</v>
      </c>
      <c r="AH47" s="144"/>
      <c r="AI47" s="144"/>
      <c r="AJ47" s="144"/>
      <c r="AK47" s="144"/>
      <c r="AL47" s="144"/>
      <c r="AM47" s="144"/>
      <c r="AN47" s="157"/>
      <c r="AO47" s="157"/>
      <c r="AP47" s="157"/>
      <c r="AQ47" s="157"/>
      <c r="AR47" s="103"/>
      <c r="AS47" s="103"/>
      <c r="AT47" s="103"/>
      <c r="AU47" s="103"/>
      <c r="AV47" s="103"/>
      <c r="AW47" s="103"/>
      <c r="AX47" s="103"/>
      <c r="AY47" s="52"/>
      <c r="AZ47" s="52"/>
      <c r="BA47" s="52"/>
      <c r="BB47" s="36"/>
      <c r="BC47" s="36"/>
      <c r="BD47" s="36"/>
      <c r="BE47" s="36"/>
      <c r="BF47" s="36"/>
      <c r="BG47" s="36"/>
      <c r="BH47" s="36"/>
      <c r="BI47" s="36"/>
      <c r="BJ47" s="36"/>
    </row>
    <row r="48" spans="1:62" ht="25.5" customHeight="1" x14ac:dyDescent="0.2">
      <c r="A48" s="156" t="s">
        <v>101</v>
      </c>
      <c r="B48" s="156"/>
      <c r="C48" s="156"/>
      <c r="D48" s="156"/>
      <c r="E48" s="156"/>
      <c r="F48" s="156"/>
      <c r="G48" s="156"/>
      <c r="H48" s="156"/>
      <c r="I48" s="156"/>
      <c r="J48" s="156"/>
      <c r="K48" s="156"/>
      <c r="L48" s="47"/>
      <c r="AG48" s="168" t="s">
        <v>30</v>
      </c>
      <c r="AH48" s="168"/>
      <c r="AI48" s="168"/>
      <c r="AJ48" s="168"/>
      <c r="AK48" s="168"/>
      <c r="AL48" s="168"/>
      <c r="AM48" s="168"/>
      <c r="AN48" s="168"/>
      <c r="AO48" s="168"/>
      <c r="AP48" s="168"/>
      <c r="AQ48" s="168"/>
      <c r="AR48" s="19"/>
      <c r="AS48" s="19"/>
      <c r="AT48" s="19"/>
      <c r="AU48" s="19"/>
      <c r="AV48" s="52"/>
      <c r="AW48" s="52"/>
      <c r="AX48" s="52"/>
      <c r="AY48" s="52"/>
      <c r="AZ48" s="52"/>
      <c r="BA48" s="52"/>
      <c r="BB48" s="36"/>
      <c r="BC48" s="36"/>
      <c r="BD48" s="36"/>
      <c r="BE48" s="36"/>
      <c r="BF48" s="36"/>
      <c r="BG48" s="36"/>
      <c r="BH48" s="36"/>
      <c r="BI48" s="36"/>
      <c r="BJ48" s="36"/>
    </row>
    <row r="49" spans="1:62" x14ac:dyDescent="0.2">
      <c r="A49" s="144" t="s">
        <v>8</v>
      </c>
      <c r="B49" s="144"/>
      <c r="C49" s="144"/>
      <c r="D49" s="144"/>
      <c r="E49" s="144"/>
      <c r="F49" s="144"/>
      <c r="G49" s="144"/>
      <c r="H49" s="157"/>
      <c r="I49" s="157"/>
      <c r="J49" s="157"/>
      <c r="K49" s="157"/>
      <c r="L49" s="19"/>
      <c r="AG49" s="156" t="s">
        <v>101</v>
      </c>
      <c r="AH49" s="156"/>
      <c r="AI49" s="156"/>
      <c r="AJ49" s="156"/>
      <c r="AK49" s="156"/>
      <c r="AL49" s="156"/>
      <c r="AM49" s="156"/>
      <c r="AN49" s="156"/>
      <c r="AO49" s="156"/>
      <c r="AP49" s="156"/>
      <c r="AQ49" s="156"/>
      <c r="AR49" s="105"/>
      <c r="AS49" s="105"/>
      <c r="AT49" s="105"/>
      <c r="AU49" s="105"/>
      <c r="AV49" s="52"/>
      <c r="AW49" s="52"/>
      <c r="AX49" s="52"/>
      <c r="AY49" s="52"/>
      <c r="AZ49" s="52"/>
      <c r="BA49" s="52"/>
      <c r="BB49" s="36"/>
      <c r="BC49" s="36"/>
      <c r="BD49" s="36"/>
      <c r="BE49" s="36"/>
      <c r="BF49" s="36"/>
      <c r="BG49" s="36"/>
      <c r="BH49" s="36"/>
      <c r="BI49" s="36"/>
      <c r="BJ49" s="36"/>
    </row>
    <row r="50" spans="1:62" x14ac:dyDescent="0.2">
      <c r="A50" s="145" t="s">
        <v>31</v>
      </c>
      <c r="B50" s="167"/>
      <c r="C50" s="167"/>
      <c r="D50" s="167"/>
      <c r="E50" s="167"/>
      <c r="F50" s="167"/>
      <c r="G50" s="167"/>
      <c r="H50" s="167"/>
      <c r="I50" s="165"/>
      <c r="J50" s="165"/>
      <c r="K50" s="165"/>
      <c r="L50" s="40"/>
      <c r="AG50" s="144" t="s">
        <v>8</v>
      </c>
      <c r="AH50" s="144"/>
      <c r="AI50" s="144"/>
      <c r="AJ50" s="144"/>
      <c r="AK50" s="144"/>
      <c r="AL50" s="144"/>
      <c r="AM50" s="144"/>
      <c r="AN50" s="157"/>
      <c r="AO50" s="157"/>
      <c r="AP50" s="157"/>
      <c r="AQ50" s="157"/>
      <c r="AR50" s="36"/>
      <c r="AS50" s="36"/>
      <c r="AT50" s="36"/>
      <c r="AU50" s="36"/>
      <c r="AV50" s="36"/>
      <c r="AW50" s="36"/>
      <c r="AX50" s="36"/>
      <c r="AY50" s="36"/>
      <c r="AZ50" s="36"/>
      <c r="BA50" s="36"/>
      <c r="BB50" s="36"/>
      <c r="BC50" s="36"/>
      <c r="BD50" s="36"/>
      <c r="BE50" s="36"/>
      <c r="BF50" s="36"/>
      <c r="BG50" s="36"/>
      <c r="BH50" s="36"/>
      <c r="BI50" s="36"/>
      <c r="BJ50" s="36"/>
    </row>
    <row r="51" spans="1:62" x14ac:dyDescent="0.2">
      <c r="A51" s="145" t="s">
        <v>113</v>
      </c>
      <c r="B51" s="165"/>
      <c r="C51" s="165"/>
      <c r="D51" s="165"/>
      <c r="E51" s="165"/>
      <c r="F51" s="165"/>
      <c r="G51" s="165"/>
      <c r="H51" s="165"/>
      <c r="I51" s="165"/>
      <c r="J51" s="165"/>
      <c r="K51" s="165"/>
      <c r="L51" s="13"/>
      <c r="AG51" s="145" t="s">
        <v>31</v>
      </c>
      <c r="AH51" s="167"/>
      <c r="AI51" s="167"/>
      <c r="AJ51" s="167"/>
      <c r="AK51" s="167"/>
      <c r="AL51" s="167"/>
      <c r="AM51" s="167"/>
      <c r="AN51" s="167"/>
      <c r="AO51" s="165"/>
      <c r="AP51" s="165"/>
      <c r="AQ51" s="165"/>
      <c r="AR51" s="36"/>
      <c r="AS51" s="36"/>
      <c r="AT51" s="36"/>
      <c r="AU51" s="36"/>
      <c r="AV51" s="36"/>
      <c r="AW51" s="36"/>
      <c r="AX51" s="36"/>
      <c r="AY51" s="36"/>
      <c r="AZ51" s="36"/>
      <c r="BA51" s="36"/>
      <c r="BB51" s="36"/>
      <c r="BC51" s="36"/>
      <c r="BD51" s="36"/>
      <c r="BE51" s="36"/>
      <c r="BF51" s="36"/>
      <c r="BG51" s="36"/>
      <c r="BH51" s="36"/>
      <c r="BI51" s="36"/>
      <c r="BJ51" s="36"/>
    </row>
    <row r="52" spans="1:62" x14ac:dyDescent="0.2">
      <c r="AG52" s="145" t="s">
        <v>113</v>
      </c>
      <c r="AH52" s="165"/>
      <c r="AI52" s="165"/>
      <c r="AJ52" s="165"/>
      <c r="AK52" s="165"/>
      <c r="AL52" s="165"/>
      <c r="AM52" s="165"/>
      <c r="AN52" s="165"/>
      <c r="AO52" s="165"/>
      <c r="AP52" s="165"/>
      <c r="AQ52" s="165"/>
      <c r="AR52" s="36"/>
      <c r="AS52" s="36"/>
      <c r="AT52" s="36"/>
      <c r="AU52" s="36"/>
      <c r="AV52" s="36"/>
      <c r="AW52" s="36"/>
      <c r="AX52" s="36"/>
      <c r="AY52" s="36"/>
      <c r="AZ52" s="36"/>
      <c r="BA52" s="36"/>
      <c r="BB52" s="36"/>
      <c r="BC52" s="36"/>
      <c r="BD52" s="36"/>
      <c r="BE52" s="36"/>
      <c r="BF52" s="36"/>
      <c r="BG52" s="36"/>
      <c r="BH52" s="36"/>
      <c r="BI52" s="36"/>
      <c r="BJ52" s="36"/>
    </row>
    <row r="53" spans="1:62" x14ac:dyDescent="0.2">
      <c r="E53" s="35"/>
      <c r="F53" s="35"/>
      <c r="G53" s="35"/>
      <c r="H53" s="35"/>
      <c r="I53" s="35"/>
      <c r="J53" s="35"/>
      <c r="K53" s="35"/>
      <c r="L53" s="35"/>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row>
    <row r="54" spans="1:62" x14ac:dyDescent="0.2">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row>
    <row r="55" spans="1:62" x14ac:dyDescent="0.2">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row>
    <row r="56" spans="1:62" x14ac:dyDescent="0.2">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row>
  </sheetData>
  <mergeCells count="83">
    <mergeCell ref="AG51:AQ51"/>
    <mergeCell ref="AG52:AQ52"/>
    <mergeCell ref="AG46:AQ46"/>
    <mergeCell ref="AG47:AQ47"/>
    <mergeCell ref="AG48:AQ48"/>
    <mergeCell ref="AG49:AQ49"/>
    <mergeCell ref="AG50:AQ50"/>
    <mergeCell ref="AG41:AQ41"/>
    <mergeCell ref="AG42:AQ42"/>
    <mergeCell ref="AG43:AQ43"/>
    <mergeCell ref="AG44:AQ44"/>
    <mergeCell ref="AG45:AQ45"/>
    <mergeCell ref="AG36:AQ36"/>
    <mergeCell ref="AG37:AQ37"/>
    <mergeCell ref="AG38:AQ38"/>
    <mergeCell ref="AG39:AQ39"/>
    <mergeCell ref="AG40:AQ40"/>
    <mergeCell ref="AG31:AQ31"/>
    <mergeCell ref="AG32:AQ32"/>
    <mergeCell ref="AG33:AQ33"/>
    <mergeCell ref="AG34:AQ34"/>
    <mergeCell ref="AG35:AQ35"/>
    <mergeCell ref="AG26:AQ26"/>
    <mergeCell ref="AG27:AQ27"/>
    <mergeCell ref="AG28:AQ28"/>
    <mergeCell ref="AG29:AQ29"/>
    <mergeCell ref="AG30:AQ30"/>
    <mergeCell ref="AG21:AQ21"/>
    <mergeCell ref="AG22:AQ22"/>
    <mergeCell ref="AG23:AQ23"/>
    <mergeCell ref="AG24:AQ24"/>
    <mergeCell ref="AG25:AQ25"/>
    <mergeCell ref="AG16:AQ16"/>
    <mergeCell ref="AG17:AQ17"/>
    <mergeCell ref="AG18:AQ18"/>
    <mergeCell ref="AG19:AQ19"/>
    <mergeCell ref="AG20:AQ20"/>
    <mergeCell ref="AG1:BJ1"/>
    <mergeCell ref="AG12:AQ12"/>
    <mergeCell ref="AG13:AQ13"/>
    <mergeCell ref="AG14:AQ14"/>
    <mergeCell ref="AG15:AQ15"/>
    <mergeCell ref="A51:K51"/>
    <mergeCell ref="A43:K43"/>
    <mergeCell ref="A44:K44"/>
    <mergeCell ref="A32:K32"/>
    <mergeCell ref="A50:K50"/>
    <mergeCell ref="A49:K49"/>
    <mergeCell ref="A47:K47"/>
    <mergeCell ref="A48:K48"/>
    <mergeCell ref="A33:K33"/>
    <mergeCell ref="A35:K35"/>
    <mergeCell ref="A46:K46"/>
    <mergeCell ref="A45:K45"/>
    <mergeCell ref="A40:K40"/>
    <mergeCell ref="A41:K41"/>
    <mergeCell ref="A42:K42"/>
    <mergeCell ref="A36:K36"/>
    <mergeCell ref="A37:K37"/>
    <mergeCell ref="A34:K34"/>
    <mergeCell ref="A38:K38"/>
    <mergeCell ref="A39:K39"/>
    <mergeCell ref="A20:K20"/>
    <mergeCell ref="A31:K31"/>
    <mergeCell ref="A30:K30"/>
    <mergeCell ref="A22:K22"/>
    <mergeCell ref="A21:K21"/>
    <mergeCell ref="A18:K18"/>
    <mergeCell ref="A19:K19"/>
    <mergeCell ref="A17:K17"/>
    <mergeCell ref="A29:K29"/>
    <mergeCell ref="A1:AD1"/>
    <mergeCell ref="A26:K26"/>
    <mergeCell ref="A12:K12"/>
    <mergeCell ref="A13:K13"/>
    <mergeCell ref="A14:K14"/>
    <mergeCell ref="A23:K23"/>
    <mergeCell ref="A24:K24"/>
    <mergeCell ref="A25:K25"/>
    <mergeCell ref="A27:K27"/>
    <mergeCell ref="A28:K28"/>
    <mergeCell ref="A15:K15"/>
    <mergeCell ref="A16:K16"/>
  </mergeCells>
  <phoneticPr fontId="0" type="noConversion"/>
  <pageMargins left="0.5" right="0.5" top="0.5" bottom="0.5" header="0.25" footer="0.25"/>
  <pageSetup scale="4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70"/>
  <sheetViews>
    <sheetView workbookViewId="0">
      <selection activeCell="A26" sqref="A26:K26"/>
    </sheetView>
  </sheetViews>
  <sheetFormatPr defaultColWidth="9.140625" defaultRowHeight="12.75" x14ac:dyDescent="0.2"/>
  <cols>
    <col min="1" max="1" width="30.140625" style="36" customWidth="1"/>
    <col min="2" max="4" width="9.140625" style="36" customWidth="1"/>
    <col min="5" max="6" width="9.140625" style="36"/>
    <col min="7" max="8" width="9.140625" style="36" customWidth="1"/>
    <col min="9" max="9" width="9.140625" style="36"/>
    <col min="10" max="10" width="9.140625" style="36" customWidth="1"/>
    <col min="11" max="21" width="9.140625" style="36"/>
    <col min="22" max="22" width="9.140625" style="36" customWidth="1"/>
    <col min="23" max="16384" width="9.140625" style="36"/>
  </cols>
  <sheetData>
    <row r="1" spans="1:31" ht="14.25" customHeight="1" thickBot="1" x14ac:dyDescent="0.3">
      <c r="A1" s="140" t="s">
        <v>47</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row>
    <row r="2" spans="1:3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100">
        <v>2011</v>
      </c>
      <c r="AD2" s="62">
        <v>2012</v>
      </c>
    </row>
    <row r="3" spans="1:31" ht="16.5" x14ac:dyDescent="0.3">
      <c r="A3" s="4" t="s">
        <v>15</v>
      </c>
      <c r="B3" s="6"/>
      <c r="C3" s="6"/>
      <c r="D3" s="6"/>
      <c r="E3" s="6"/>
      <c r="F3" s="6"/>
      <c r="G3" s="6"/>
      <c r="H3" s="6"/>
      <c r="I3" s="6"/>
      <c r="J3" s="6"/>
      <c r="K3" s="6"/>
      <c r="L3" s="6"/>
      <c r="M3" s="6"/>
      <c r="N3" s="6"/>
      <c r="O3" s="6"/>
      <c r="P3" s="6"/>
      <c r="Q3" s="6"/>
      <c r="R3" s="6"/>
      <c r="S3" s="6"/>
      <c r="T3" s="6"/>
      <c r="U3" s="6"/>
      <c r="V3" s="6"/>
      <c r="W3" s="6"/>
      <c r="X3" s="6"/>
      <c r="Y3" s="6"/>
      <c r="Z3" s="6"/>
      <c r="AA3" s="6"/>
      <c r="AB3" s="6"/>
      <c r="AC3" s="6"/>
      <c r="AD3" s="57"/>
    </row>
    <row r="4" spans="1:31" ht="16.5" x14ac:dyDescent="0.3">
      <c r="A4" s="5" t="s">
        <v>16</v>
      </c>
      <c r="B4" s="6">
        <v>5659.4502334404333</v>
      </c>
      <c r="C4" s="6">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57">
        <v>1702.3007039790821</v>
      </c>
      <c r="AD4" s="57">
        <v>1615.72940680938</v>
      </c>
    </row>
    <row r="5" spans="1:31" ht="16.5" x14ac:dyDescent="0.3">
      <c r="A5" s="5" t="s">
        <v>17</v>
      </c>
      <c r="B5" s="6">
        <v>6030.9385652892452</v>
      </c>
      <c r="C5" s="6">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2306.9522228790242</v>
      </c>
      <c r="AD5" s="57">
        <v>2279.4943461079793</v>
      </c>
    </row>
    <row r="6" spans="1:31" ht="18" x14ac:dyDescent="0.3">
      <c r="A6" s="4" t="s">
        <v>13</v>
      </c>
      <c r="B6" s="6"/>
      <c r="C6" s="6"/>
      <c r="D6" s="6"/>
      <c r="E6" s="6"/>
      <c r="F6" s="6"/>
      <c r="G6" s="6"/>
      <c r="H6" s="6"/>
      <c r="I6" s="6"/>
      <c r="J6" s="6"/>
      <c r="K6" s="6"/>
      <c r="L6" s="6"/>
      <c r="M6" s="6"/>
      <c r="N6" s="6"/>
      <c r="O6" s="6"/>
      <c r="P6" s="6"/>
      <c r="Q6" s="6"/>
      <c r="R6" s="6"/>
      <c r="S6" s="6"/>
      <c r="T6" s="6"/>
      <c r="U6" s="6"/>
      <c r="V6" s="6"/>
      <c r="W6" s="6"/>
      <c r="X6" s="6"/>
      <c r="Y6" s="6"/>
      <c r="Z6" s="6"/>
      <c r="AA6" s="6"/>
      <c r="AB6" s="6"/>
      <c r="AC6" s="6"/>
      <c r="AD6" s="57"/>
    </row>
    <row r="7" spans="1:31" ht="16.5" x14ac:dyDescent="0.3">
      <c r="A7" s="5" t="s">
        <v>48</v>
      </c>
      <c r="B7" s="6">
        <v>2946.6094216377114</v>
      </c>
      <c r="C7" s="6">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57">
        <v>2546.815764531636</v>
      </c>
      <c r="AD7" s="57">
        <v>2530.9658839687436</v>
      </c>
      <c r="AE7" s="6"/>
    </row>
    <row r="8" spans="1:31" ht="16.5" x14ac:dyDescent="0.3">
      <c r="A8" s="5" t="s">
        <v>49</v>
      </c>
      <c r="B8" s="6" t="s">
        <v>0</v>
      </c>
      <c r="C8" s="6" t="s">
        <v>0</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57">
        <v>3587.4321692469821</v>
      </c>
      <c r="AD8" s="57">
        <v>3581.226023480287</v>
      </c>
      <c r="AE8" s="6"/>
    </row>
    <row r="9" spans="1:31" ht="18" x14ac:dyDescent="0.3">
      <c r="A9" s="5" t="s">
        <v>23</v>
      </c>
      <c r="B9" s="6" t="s">
        <v>21</v>
      </c>
      <c r="C9" s="6" t="s">
        <v>21</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1183.6283163217449</v>
      </c>
      <c r="Y9" s="6">
        <v>1432.2537544217585</v>
      </c>
      <c r="Z9" s="6">
        <v>1517.4944378479199</v>
      </c>
      <c r="AA9" s="6">
        <v>1762.21325013607</v>
      </c>
      <c r="AB9" s="6">
        <v>1753.6958071556405</v>
      </c>
      <c r="AC9" s="57">
        <v>1749.4681048841478</v>
      </c>
      <c r="AD9" s="57">
        <v>1747.244697617974</v>
      </c>
    </row>
    <row r="10" spans="1:31" ht="16.5" x14ac:dyDescent="0.3">
      <c r="A10" s="4" t="s">
        <v>1</v>
      </c>
      <c r="B10" s="6" t="s">
        <v>0</v>
      </c>
      <c r="C10" s="6" t="s">
        <v>0</v>
      </c>
      <c r="D10" s="6" t="s">
        <v>0</v>
      </c>
      <c r="E10" s="6" t="s">
        <v>0</v>
      </c>
      <c r="F10" s="6">
        <v>1797.7274139280864</v>
      </c>
      <c r="G10" s="6">
        <v>2221.7652628984392</v>
      </c>
      <c r="H10" s="6">
        <v>2440.6288488398291</v>
      </c>
      <c r="I10" s="6">
        <v>2469.8793640701947</v>
      </c>
      <c r="J10" s="6">
        <v>2647.2513793345884</v>
      </c>
      <c r="K10" s="6">
        <v>2585.6443310532618</v>
      </c>
      <c r="L10" s="6">
        <v>2728.3762380368694</v>
      </c>
      <c r="M10" s="6">
        <v>2724.1389215270146</v>
      </c>
      <c r="N10" s="6">
        <v>2733.8216650166819</v>
      </c>
      <c r="O10" s="6">
        <v>2615.1502472049942</v>
      </c>
      <c r="P10" s="6">
        <v>2568.732465198585</v>
      </c>
      <c r="Q10" s="6">
        <v>2522.4000387312381</v>
      </c>
      <c r="R10" s="6">
        <v>2596.283070439436</v>
      </c>
      <c r="S10" s="6">
        <v>2516.7939173723157</v>
      </c>
      <c r="T10" s="6">
        <v>2468.6291624949627</v>
      </c>
      <c r="U10" s="6">
        <v>2476.9040746346354</v>
      </c>
      <c r="V10" s="6">
        <v>2547.334965879068</v>
      </c>
      <c r="W10" s="6">
        <v>2397.4485937697214</v>
      </c>
      <c r="X10" s="6">
        <v>2426.9944832348046</v>
      </c>
      <c r="Y10" s="6">
        <v>2357.60015362071</v>
      </c>
      <c r="Z10" s="6">
        <v>2301.6231314775291</v>
      </c>
      <c r="AA10" s="6">
        <v>2276.2293031607373</v>
      </c>
      <c r="AB10" s="6">
        <v>2196.5123396917797</v>
      </c>
      <c r="AC10" s="6">
        <v>2191.5323966449355</v>
      </c>
      <c r="AD10" s="57">
        <v>2130.9354129156663</v>
      </c>
    </row>
    <row r="11" spans="1:31" ht="17.25" thickBot="1" x14ac:dyDescent="0.35">
      <c r="A11" s="64" t="s">
        <v>2</v>
      </c>
      <c r="B11" s="56" t="s">
        <v>0</v>
      </c>
      <c r="C11" s="56" t="s">
        <v>0</v>
      </c>
      <c r="D11" s="56" t="s">
        <v>0</v>
      </c>
      <c r="E11" s="56">
        <v>1562.2504046878078</v>
      </c>
      <c r="F11" s="56">
        <v>1408.1887827399962</v>
      </c>
      <c r="G11" s="56">
        <v>1369.5094819105457</v>
      </c>
      <c r="H11" s="56">
        <v>1354.43111040076</v>
      </c>
      <c r="I11" s="56">
        <v>1296.7399498415793</v>
      </c>
      <c r="J11" s="56">
        <v>1326.896692861151</v>
      </c>
      <c r="K11" s="56">
        <v>1322.9632046412069</v>
      </c>
      <c r="L11" s="56">
        <v>1245.7042274347234</v>
      </c>
      <c r="M11" s="56">
        <v>1322.237125041888</v>
      </c>
      <c r="N11" s="56">
        <v>1443.1281629538967</v>
      </c>
      <c r="O11" s="56">
        <v>1500.3324204282185</v>
      </c>
      <c r="P11" s="56">
        <v>1478.5086662976616</v>
      </c>
      <c r="Q11" s="56">
        <v>1536.7214388486279</v>
      </c>
      <c r="R11" s="56">
        <v>1761.9234195924771</v>
      </c>
      <c r="S11" s="56">
        <v>1763.6797542021029</v>
      </c>
      <c r="T11" s="56">
        <v>1662.9595576497968</v>
      </c>
      <c r="U11" s="56">
        <v>1406.0557138047573</v>
      </c>
      <c r="V11" s="56">
        <v>1355.5012060110084</v>
      </c>
      <c r="W11" s="56">
        <v>1327.2376682955337</v>
      </c>
      <c r="X11" s="56">
        <v>1276.8298525761272</v>
      </c>
      <c r="Y11" s="56">
        <v>1195.6398608566647</v>
      </c>
      <c r="Z11" s="56">
        <v>1144.1774776673128</v>
      </c>
      <c r="AA11" s="56">
        <v>1162.3892035940123</v>
      </c>
      <c r="AB11" s="56">
        <v>1093.696121145518</v>
      </c>
      <c r="AC11" s="67">
        <v>1067.6108199526991</v>
      </c>
      <c r="AD11" s="67">
        <v>1023.2769001052726</v>
      </c>
    </row>
    <row r="12" spans="1:31" ht="12.75" customHeight="1" x14ac:dyDescent="0.3">
      <c r="A12" s="141" t="s">
        <v>22</v>
      </c>
      <c r="B12" s="141"/>
      <c r="C12" s="141"/>
      <c r="D12" s="141"/>
      <c r="E12" s="141"/>
      <c r="F12" s="141"/>
      <c r="G12" s="141"/>
      <c r="H12" s="141"/>
      <c r="I12" s="141"/>
      <c r="J12" s="141"/>
      <c r="K12" s="141"/>
      <c r="L12" s="14"/>
      <c r="M12" s="14"/>
      <c r="N12" s="14"/>
      <c r="O12" s="14"/>
      <c r="P12" s="6"/>
      <c r="Q12" s="9"/>
      <c r="R12" s="10"/>
      <c r="S12" s="3"/>
      <c r="T12" s="3"/>
      <c r="U12" s="3"/>
    </row>
    <row r="13" spans="1:31" ht="12.75" customHeight="1" x14ac:dyDescent="0.3">
      <c r="A13" s="141"/>
      <c r="B13" s="141"/>
      <c r="C13" s="141"/>
      <c r="D13" s="141"/>
      <c r="E13" s="141"/>
      <c r="F13" s="141"/>
      <c r="G13" s="141"/>
      <c r="H13" s="141"/>
      <c r="I13" s="141"/>
      <c r="J13" s="141"/>
      <c r="K13" s="141"/>
      <c r="L13" s="14"/>
      <c r="M13" s="14"/>
      <c r="N13" s="14"/>
      <c r="O13" s="14"/>
      <c r="P13" s="6"/>
      <c r="Q13" s="9"/>
      <c r="R13" s="10"/>
      <c r="S13" s="3"/>
      <c r="T13" s="3"/>
      <c r="U13" s="3"/>
    </row>
    <row r="14" spans="1:31" ht="25.5" customHeight="1" x14ac:dyDescent="0.3">
      <c r="A14" s="161" t="s">
        <v>14</v>
      </c>
      <c r="B14" s="161"/>
      <c r="C14" s="161"/>
      <c r="D14" s="161"/>
      <c r="E14" s="161"/>
      <c r="F14" s="161"/>
      <c r="G14" s="161"/>
      <c r="H14" s="161"/>
      <c r="I14" s="161"/>
      <c r="J14" s="161"/>
      <c r="K14" s="161"/>
      <c r="L14" s="11"/>
      <c r="M14" s="11"/>
      <c r="N14" s="11"/>
      <c r="O14" s="11"/>
      <c r="P14" s="6"/>
      <c r="Q14" s="30"/>
      <c r="R14" s="30"/>
      <c r="S14" s="30"/>
      <c r="T14" s="30"/>
      <c r="U14" s="30"/>
      <c r="V14" s="30"/>
      <c r="W14" s="30"/>
      <c r="X14" s="30"/>
      <c r="Y14" s="30"/>
      <c r="Z14" s="30"/>
      <c r="AA14" s="30"/>
    </row>
    <row r="15" spans="1:31" ht="13.5" customHeight="1" x14ac:dyDescent="0.2">
      <c r="A15" s="162" t="s">
        <v>33</v>
      </c>
      <c r="B15" s="162"/>
      <c r="C15" s="162"/>
      <c r="D15" s="162"/>
      <c r="E15" s="162"/>
      <c r="F15" s="162"/>
      <c r="G15" s="162"/>
      <c r="H15" s="162"/>
      <c r="I15" s="162"/>
      <c r="J15" s="162"/>
      <c r="K15" s="162"/>
      <c r="L15" s="16"/>
      <c r="M15" s="16"/>
      <c r="N15" s="30"/>
      <c r="O15" s="30"/>
      <c r="P15" s="30"/>
      <c r="Q15" s="30"/>
      <c r="R15" s="52"/>
      <c r="S15" s="52"/>
      <c r="T15" s="52"/>
      <c r="U15" s="52"/>
      <c r="V15" s="52"/>
      <c r="W15" s="52"/>
      <c r="X15" s="52"/>
      <c r="Y15" s="52"/>
      <c r="Z15" s="52"/>
      <c r="AA15" s="52"/>
    </row>
    <row r="16" spans="1:31" ht="63.75" customHeight="1" x14ac:dyDescent="0.3">
      <c r="A16" s="163" t="s">
        <v>97</v>
      </c>
      <c r="B16" s="163"/>
      <c r="C16" s="163"/>
      <c r="D16" s="163"/>
      <c r="E16" s="163"/>
      <c r="F16" s="163"/>
      <c r="G16" s="163"/>
      <c r="H16" s="163"/>
      <c r="I16" s="163"/>
      <c r="J16" s="163"/>
      <c r="K16" s="163"/>
      <c r="L16" s="6"/>
      <c r="M16" s="6"/>
      <c r="N16" s="52"/>
      <c r="O16" s="52"/>
      <c r="P16" s="52"/>
      <c r="Q16" s="52"/>
      <c r="R16" s="30"/>
      <c r="S16" s="30"/>
      <c r="T16" s="30"/>
      <c r="U16" s="30"/>
      <c r="V16" s="30"/>
      <c r="W16" s="30"/>
      <c r="X16" s="30"/>
      <c r="Y16" s="30"/>
      <c r="Z16" s="30"/>
      <c r="AA16" s="30"/>
    </row>
    <row r="17" spans="1:27" ht="12.75" customHeight="1" x14ac:dyDescent="0.3">
      <c r="A17" s="155"/>
      <c r="B17" s="155"/>
      <c r="C17" s="155"/>
      <c r="D17" s="155"/>
      <c r="E17" s="155"/>
      <c r="F17" s="155"/>
      <c r="G17" s="155"/>
      <c r="H17" s="155"/>
      <c r="I17" s="155"/>
      <c r="J17" s="155"/>
      <c r="K17" s="155"/>
      <c r="L17" s="6"/>
      <c r="M17" s="6"/>
      <c r="N17" s="52"/>
      <c r="O17" s="52"/>
      <c r="P17" s="52"/>
      <c r="Q17" s="52"/>
      <c r="R17" s="30"/>
      <c r="S17" s="30"/>
      <c r="T17" s="30"/>
      <c r="U17" s="30"/>
      <c r="V17" s="30"/>
      <c r="W17" s="30"/>
      <c r="X17" s="30"/>
      <c r="Y17" s="30"/>
      <c r="Z17" s="30"/>
      <c r="AA17" s="30"/>
    </row>
    <row r="18" spans="1:27" ht="12.75" customHeight="1" x14ac:dyDescent="0.2">
      <c r="A18" s="134" t="s">
        <v>19</v>
      </c>
      <c r="B18" s="134"/>
      <c r="C18" s="134"/>
      <c r="D18" s="134"/>
      <c r="E18" s="134"/>
      <c r="F18" s="134"/>
      <c r="G18" s="134"/>
      <c r="H18" s="134"/>
      <c r="I18" s="134"/>
      <c r="J18" s="134"/>
      <c r="K18" s="134"/>
      <c r="L18" s="12"/>
      <c r="M18" s="12"/>
      <c r="N18" s="30"/>
      <c r="O18" s="30"/>
      <c r="P18" s="30"/>
      <c r="Q18" s="30"/>
      <c r="R18" s="52"/>
      <c r="S18" s="52"/>
      <c r="T18" s="52"/>
      <c r="U18" s="52"/>
      <c r="V18" s="52"/>
      <c r="W18" s="52"/>
      <c r="X18" s="52"/>
      <c r="Y18" s="52"/>
      <c r="Z18" s="52"/>
      <c r="AA18" s="52"/>
    </row>
    <row r="19" spans="1:27" ht="39" customHeight="1" x14ac:dyDescent="0.2">
      <c r="A19" s="139" t="s">
        <v>36</v>
      </c>
      <c r="B19" s="139"/>
      <c r="C19" s="139"/>
      <c r="D19" s="139"/>
      <c r="E19" s="139"/>
      <c r="F19" s="139"/>
      <c r="G19" s="139"/>
      <c r="H19" s="139"/>
      <c r="I19" s="139"/>
      <c r="J19" s="139"/>
      <c r="K19" s="139"/>
      <c r="L19" s="17"/>
      <c r="M19" s="17"/>
      <c r="N19" s="25"/>
      <c r="O19" s="25"/>
      <c r="P19" s="65"/>
      <c r="Q19" s="30"/>
      <c r="R19" s="30"/>
      <c r="S19" s="30"/>
      <c r="T19" s="30"/>
      <c r="U19" s="30"/>
      <c r="V19" s="30"/>
      <c r="W19" s="30"/>
      <c r="X19" s="30"/>
      <c r="Y19" s="30"/>
      <c r="Z19" s="30"/>
      <c r="AA19" s="30"/>
    </row>
    <row r="20" spans="1:27" ht="25.5" customHeight="1" x14ac:dyDescent="0.2">
      <c r="A20" s="130" t="s">
        <v>25</v>
      </c>
      <c r="B20" s="130"/>
      <c r="C20" s="130"/>
      <c r="D20" s="130"/>
      <c r="E20" s="130"/>
      <c r="F20" s="130"/>
      <c r="G20" s="130"/>
      <c r="H20" s="130"/>
      <c r="I20" s="130"/>
      <c r="J20" s="130"/>
      <c r="K20" s="130"/>
      <c r="L20" s="17"/>
      <c r="M20" s="17"/>
      <c r="N20" s="25"/>
      <c r="O20" s="25"/>
      <c r="P20" s="65"/>
      <c r="Q20" s="30"/>
      <c r="R20" s="30"/>
      <c r="S20" s="30"/>
      <c r="T20" s="30"/>
      <c r="U20" s="30"/>
      <c r="V20" s="30"/>
      <c r="W20" s="30"/>
      <c r="X20" s="30"/>
      <c r="Y20" s="30"/>
      <c r="Z20" s="30"/>
      <c r="AA20" s="30"/>
    </row>
    <row r="21" spans="1:27" ht="12.75" customHeight="1" x14ac:dyDescent="0.2">
      <c r="A21" s="130" t="s">
        <v>24</v>
      </c>
      <c r="B21" s="130"/>
      <c r="C21" s="130"/>
      <c r="D21" s="130"/>
      <c r="E21" s="130"/>
      <c r="F21" s="130"/>
      <c r="G21" s="130"/>
      <c r="H21" s="130"/>
      <c r="I21" s="130"/>
      <c r="J21" s="130"/>
      <c r="K21" s="130"/>
      <c r="L21" s="17"/>
      <c r="M21" s="17"/>
      <c r="N21" s="25"/>
      <c r="O21" s="25"/>
      <c r="P21" s="65"/>
      <c r="Q21" s="65"/>
      <c r="R21" s="52"/>
      <c r="S21" s="30"/>
      <c r="T21" s="52"/>
      <c r="U21" s="52"/>
    </row>
    <row r="22" spans="1:27" ht="12.75" customHeight="1" x14ac:dyDescent="0.2">
      <c r="A22" s="139" t="s">
        <v>114</v>
      </c>
      <c r="B22" s="139"/>
      <c r="C22" s="139"/>
      <c r="D22" s="139"/>
      <c r="E22" s="139"/>
      <c r="F22" s="139"/>
      <c r="G22" s="139"/>
      <c r="H22" s="139"/>
      <c r="I22" s="139"/>
      <c r="J22" s="139"/>
      <c r="K22" s="139"/>
      <c r="L22" s="17"/>
      <c r="M22" s="17"/>
      <c r="N22" s="25"/>
      <c r="O22" s="66"/>
      <c r="P22" s="65"/>
      <c r="Q22" s="65"/>
      <c r="R22" s="52"/>
      <c r="S22" s="52"/>
      <c r="T22" s="52"/>
      <c r="U22" s="52"/>
    </row>
    <row r="23" spans="1:27" ht="12.75" customHeight="1" x14ac:dyDescent="0.2">
      <c r="A23" s="139"/>
      <c r="B23" s="139"/>
      <c r="C23" s="139"/>
      <c r="D23" s="139"/>
      <c r="E23" s="139"/>
      <c r="F23" s="139"/>
      <c r="G23" s="139"/>
      <c r="H23" s="139"/>
      <c r="I23" s="139"/>
      <c r="J23" s="139"/>
      <c r="K23" s="139"/>
      <c r="L23" s="17"/>
      <c r="M23" s="17"/>
      <c r="N23" s="25"/>
      <c r="O23" s="66"/>
      <c r="P23" s="65"/>
      <c r="Q23" s="65"/>
      <c r="R23" s="52"/>
      <c r="S23" s="52"/>
      <c r="T23" s="52"/>
      <c r="U23" s="52"/>
    </row>
    <row r="24" spans="1:27" ht="12.75" customHeight="1" x14ac:dyDescent="0.2">
      <c r="A24" s="134" t="s">
        <v>12</v>
      </c>
      <c r="B24" s="134"/>
      <c r="C24" s="134"/>
      <c r="D24" s="134"/>
      <c r="E24" s="134"/>
      <c r="F24" s="134"/>
      <c r="G24" s="134"/>
      <c r="H24" s="153"/>
      <c r="I24" s="153"/>
      <c r="J24" s="153"/>
      <c r="K24" s="153"/>
      <c r="L24" s="17"/>
      <c r="M24" s="17"/>
      <c r="N24" s="25"/>
      <c r="O24" s="25"/>
      <c r="P24" s="65"/>
      <c r="Q24" s="65"/>
      <c r="R24" s="52"/>
      <c r="S24" s="52"/>
      <c r="T24" s="52"/>
      <c r="U24" s="52"/>
    </row>
    <row r="25" spans="1:27" ht="12.75" customHeight="1" x14ac:dyDescent="0.2">
      <c r="A25" s="135" t="s">
        <v>9</v>
      </c>
      <c r="B25" s="135"/>
      <c r="C25" s="135"/>
      <c r="D25" s="135"/>
      <c r="E25" s="135"/>
      <c r="F25" s="135"/>
      <c r="G25" s="135"/>
      <c r="H25" s="157"/>
      <c r="I25" s="157"/>
      <c r="J25" s="157"/>
      <c r="K25" s="157"/>
      <c r="L25" s="15"/>
      <c r="M25" s="15"/>
      <c r="N25" s="26"/>
      <c r="O25" s="26"/>
      <c r="P25" s="65"/>
      <c r="Q25" s="65"/>
      <c r="R25" s="52"/>
      <c r="S25" s="52"/>
      <c r="T25" s="52"/>
      <c r="U25" s="52"/>
    </row>
    <row r="26" spans="1:27" ht="12.75" customHeight="1" x14ac:dyDescent="0.2">
      <c r="A26" s="131" t="s">
        <v>3</v>
      </c>
      <c r="B26" s="131"/>
      <c r="C26" s="131"/>
      <c r="D26" s="131"/>
      <c r="E26" s="131"/>
      <c r="F26" s="131"/>
      <c r="G26" s="131"/>
      <c r="H26" s="157"/>
      <c r="I26" s="157"/>
      <c r="J26" s="157"/>
      <c r="K26" s="157"/>
      <c r="L26" s="40"/>
      <c r="M26" s="40"/>
      <c r="N26" s="40"/>
      <c r="O26" s="27"/>
      <c r="P26" s="28"/>
      <c r="Q26" s="28"/>
      <c r="R26" s="1"/>
      <c r="S26" s="1"/>
      <c r="T26" s="1"/>
      <c r="U26" s="1"/>
    </row>
    <row r="27" spans="1:27" ht="12.75" customHeight="1" x14ac:dyDescent="0.2">
      <c r="A27" s="156" t="s">
        <v>20</v>
      </c>
      <c r="B27" s="156"/>
      <c r="C27" s="156"/>
      <c r="D27" s="156"/>
      <c r="E27" s="156"/>
      <c r="F27" s="156"/>
      <c r="G27" s="156"/>
      <c r="H27" s="157"/>
      <c r="I27" s="157"/>
      <c r="J27" s="157"/>
      <c r="K27" s="157"/>
      <c r="L27" s="40"/>
      <c r="M27" s="40"/>
      <c r="N27" s="40"/>
      <c r="O27" s="40"/>
      <c r="P27" s="1"/>
      <c r="Q27" s="1"/>
      <c r="R27" s="1"/>
      <c r="S27" s="1"/>
      <c r="T27" s="1"/>
      <c r="U27" s="1"/>
    </row>
    <row r="28" spans="1:27" ht="12.75" customHeight="1" x14ac:dyDescent="0.2">
      <c r="A28" s="136" t="s">
        <v>32</v>
      </c>
      <c r="B28" s="136"/>
      <c r="C28" s="136"/>
      <c r="D28" s="136"/>
      <c r="E28" s="136"/>
      <c r="F28" s="136"/>
      <c r="G28" s="136"/>
      <c r="H28" s="136"/>
      <c r="I28" s="136"/>
      <c r="J28" s="136"/>
      <c r="K28" s="136"/>
      <c r="L28" s="39"/>
      <c r="M28" s="39"/>
      <c r="N28" s="39"/>
      <c r="O28" s="39"/>
      <c r="P28" s="39"/>
      <c r="Q28" s="39"/>
      <c r="R28" s="39"/>
      <c r="S28" s="1"/>
      <c r="T28" s="1"/>
      <c r="U28" s="1"/>
    </row>
    <row r="29" spans="1:27" ht="24" customHeight="1" x14ac:dyDescent="0.2">
      <c r="A29" s="132" t="s">
        <v>115</v>
      </c>
      <c r="B29" s="132"/>
      <c r="C29" s="132"/>
      <c r="D29" s="132"/>
      <c r="E29" s="132"/>
      <c r="F29" s="132"/>
      <c r="G29" s="132"/>
      <c r="H29" s="132"/>
      <c r="I29" s="132"/>
      <c r="J29" s="132"/>
      <c r="K29" s="132"/>
      <c r="L29" s="40"/>
      <c r="M29" s="40"/>
      <c r="N29" s="40"/>
      <c r="O29" s="40"/>
      <c r="P29" s="1"/>
      <c r="Q29" s="1"/>
      <c r="R29" s="1"/>
      <c r="S29" s="1"/>
      <c r="T29" s="1"/>
      <c r="U29" s="1"/>
    </row>
    <row r="30" spans="1:27" ht="14.25" customHeight="1" x14ac:dyDescent="0.2">
      <c r="A30" s="156" t="s">
        <v>10</v>
      </c>
      <c r="B30" s="156"/>
      <c r="C30" s="156"/>
      <c r="D30" s="156"/>
      <c r="E30" s="156"/>
      <c r="F30" s="156"/>
      <c r="G30" s="156"/>
      <c r="H30" s="157"/>
      <c r="I30" s="157"/>
      <c r="J30" s="157"/>
      <c r="K30" s="157"/>
      <c r="L30" s="46"/>
      <c r="M30" s="46"/>
      <c r="N30" s="46"/>
      <c r="O30" s="40"/>
      <c r="P30" s="1"/>
      <c r="Q30" s="1"/>
      <c r="R30" s="1"/>
      <c r="S30" s="1"/>
      <c r="T30" s="1"/>
      <c r="U30" s="1"/>
    </row>
    <row r="31" spans="1:27" ht="24.75" customHeight="1" x14ac:dyDescent="0.2">
      <c r="A31" s="132" t="s">
        <v>116</v>
      </c>
      <c r="B31" s="132"/>
      <c r="C31" s="132"/>
      <c r="D31" s="132"/>
      <c r="E31" s="132"/>
      <c r="F31" s="132"/>
      <c r="G31" s="132"/>
      <c r="H31" s="132"/>
      <c r="I31" s="132"/>
      <c r="J31" s="132"/>
      <c r="K31" s="132"/>
      <c r="L31" s="18"/>
      <c r="M31" s="18"/>
      <c r="N31" s="18"/>
      <c r="O31" s="18"/>
      <c r="P31" s="52"/>
      <c r="Q31" s="52"/>
      <c r="R31" s="52"/>
      <c r="S31" s="52"/>
      <c r="T31" s="52"/>
      <c r="U31" s="52"/>
    </row>
    <row r="32" spans="1:27" ht="12.75" customHeight="1" x14ac:dyDescent="0.2">
      <c r="A32" s="133" t="s">
        <v>11</v>
      </c>
      <c r="B32" s="133"/>
      <c r="C32" s="133"/>
      <c r="D32" s="133"/>
      <c r="E32" s="133"/>
      <c r="F32" s="133"/>
      <c r="G32" s="133"/>
      <c r="H32" s="157"/>
      <c r="I32" s="157"/>
      <c r="J32" s="157"/>
      <c r="K32" s="157"/>
      <c r="L32" s="15"/>
      <c r="M32" s="15"/>
      <c r="N32" s="15"/>
      <c r="O32" s="15"/>
      <c r="P32" s="52"/>
      <c r="Q32" s="52"/>
      <c r="R32" s="52"/>
      <c r="S32" s="52"/>
      <c r="T32" s="52"/>
      <c r="U32" s="52"/>
    </row>
    <row r="33" spans="1:21" ht="12.75" customHeight="1" x14ac:dyDescent="0.2">
      <c r="A33" s="166" t="s">
        <v>4</v>
      </c>
      <c r="B33" s="166"/>
      <c r="C33" s="166"/>
      <c r="D33" s="166"/>
      <c r="E33" s="166"/>
      <c r="F33" s="166"/>
      <c r="G33" s="166"/>
      <c r="H33" s="166"/>
      <c r="I33" s="166"/>
      <c r="J33" s="166"/>
      <c r="K33" s="166"/>
      <c r="L33" s="46"/>
      <c r="M33" s="46"/>
      <c r="N33" s="46"/>
      <c r="O33" s="46"/>
      <c r="P33" s="46"/>
      <c r="Q33" s="46"/>
      <c r="R33" s="46"/>
      <c r="S33" s="52"/>
      <c r="T33" s="52"/>
      <c r="U33" s="52"/>
    </row>
    <row r="34" spans="1:21" ht="25.5" customHeight="1" x14ac:dyDescent="0.2">
      <c r="A34" s="146" t="s">
        <v>26</v>
      </c>
      <c r="B34" s="146"/>
      <c r="C34" s="146"/>
      <c r="D34" s="146"/>
      <c r="E34" s="146"/>
      <c r="F34" s="146"/>
      <c r="G34" s="146"/>
      <c r="H34" s="146"/>
      <c r="I34" s="146"/>
      <c r="J34" s="146"/>
      <c r="K34" s="146"/>
      <c r="L34" s="40"/>
      <c r="M34" s="40"/>
      <c r="N34" s="40"/>
      <c r="O34" s="40"/>
      <c r="P34" s="52"/>
      <c r="Q34" s="52"/>
      <c r="R34" s="52"/>
      <c r="S34" s="52"/>
      <c r="T34" s="52"/>
      <c r="U34" s="52"/>
    </row>
    <row r="35" spans="1:21" ht="25.5" customHeight="1" x14ac:dyDescent="0.2">
      <c r="A35" s="146" t="s">
        <v>37</v>
      </c>
      <c r="B35" s="146"/>
      <c r="C35" s="146"/>
      <c r="D35" s="146"/>
      <c r="E35" s="146"/>
      <c r="F35" s="146"/>
      <c r="G35" s="146"/>
      <c r="H35" s="146"/>
      <c r="I35" s="146"/>
      <c r="J35" s="146"/>
      <c r="K35" s="146"/>
      <c r="L35" s="15"/>
      <c r="M35" s="15"/>
      <c r="N35" s="15"/>
      <c r="O35" s="15"/>
      <c r="P35" s="52"/>
      <c r="Q35" s="52"/>
      <c r="R35" s="52"/>
      <c r="S35" s="52"/>
      <c r="T35" s="52"/>
      <c r="U35" s="52"/>
    </row>
    <row r="36" spans="1:21" ht="12.75" customHeight="1" x14ac:dyDescent="0.2">
      <c r="A36" s="166" t="s">
        <v>38</v>
      </c>
      <c r="B36" s="166"/>
      <c r="C36" s="166"/>
      <c r="D36" s="166"/>
      <c r="E36" s="166"/>
      <c r="F36" s="166"/>
      <c r="G36" s="166"/>
      <c r="H36" s="166"/>
      <c r="I36" s="166"/>
      <c r="J36" s="166"/>
      <c r="K36" s="166"/>
      <c r="L36" s="40"/>
      <c r="M36" s="40"/>
      <c r="N36" s="40"/>
      <c r="O36" s="40"/>
      <c r="P36" s="52"/>
      <c r="Q36" s="52"/>
      <c r="R36" s="52"/>
      <c r="S36" s="52"/>
      <c r="T36" s="52"/>
      <c r="U36" s="52"/>
    </row>
    <row r="37" spans="1:21" ht="25.5" customHeight="1" x14ac:dyDescent="0.2">
      <c r="A37" s="147" t="s">
        <v>98</v>
      </c>
      <c r="B37" s="147"/>
      <c r="C37" s="147"/>
      <c r="D37" s="147"/>
      <c r="E37" s="147"/>
      <c r="F37" s="147"/>
      <c r="G37" s="147"/>
      <c r="H37" s="147"/>
      <c r="I37" s="147"/>
      <c r="J37" s="147"/>
      <c r="K37" s="147"/>
      <c r="L37" s="40"/>
      <c r="M37" s="40"/>
      <c r="N37" s="40"/>
      <c r="O37" s="40"/>
      <c r="P37" s="52"/>
      <c r="Q37" s="52"/>
      <c r="R37" s="52"/>
      <c r="S37" s="52"/>
      <c r="T37" s="52"/>
      <c r="U37" s="52"/>
    </row>
    <row r="38" spans="1:21" ht="12.75" customHeight="1" x14ac:dyDescent="0.2">
      <c r="A38" s="164" t="s">
        <v>5</v>
      </c>
      <c r="B38" s="164"/>
      <c r="C38" s="164"/>
      <c r="D38" s="164"/>
      <c r="E38" s="164"/>
      <c r="F38" s="164"/>
      <c r="G38" s="164"/>
      <c r="H38" s="164"/>
      <c r="I38" s="164"/>
      <c r="J38" s="164"/>
      <c r="K38" s="164"/>
      <c r="L38" s="15"/>
      <c r="M38" s="15"/>
      <c r="N38" s="15"/>
      <c r="O38" s="15"/>
      <c r="P38" s="52"/>
      <c r="Q38" s="52"/>
      <c r="R38" s="52"/>
      <c r="S38" s="52"/>
      <c r="T38" s="52"/>
      <c r="U38" s="52"/>
    </row>
    <row r="39" spans="1:21" ht="25.5" customHeight="1" x14ac:dyDescent="0.2">
      <c r="A39" s="147" t="s">
        <v>27</v>
      </c>
      <c r="B39" s="147"/>
      <c r="C39" s="147"/>
      <c r="D39" s="147"/>
      <c r="E39" s="147"/>
      <c r="F39" s="147"/>
      <c r="G39" s="147"/>
      <c r="H39" s="147"/>
      <c r="I39" s="147"/>
      <c r="J39" s="147"/>
      <c r="K39" s="147"/>
      <c r="L39" s="40"/>
      <c r="M39" s="40"/>
      <c r="N39" s="40"/>
      <c r="O39" s="40"/>
      <c r="P39" s="52"/>
      <c r="Q39" s="52"/>
      <c r="R39" s="52"/>
      <c r="S39" s="52"/>
      <c r="T39" s="52"/>
      <c r="U39" s="52"/>
    </row>
    <row r="40" spans="1:21" ht="25.5" customHeight="1" x14ac:dyDescent="0.2">
      <c r="A40" s="147" t="s">
        <v>37</v>
      </c>
      <c r="B40" s="147"/>
      <c r="C40" s="147"/>
      <c r="D40" s="147"/>
      <c r="E40" s="147"/>
      <c r="F40" s="147"/>
      <c r="G40" s="147"/>
      <c r="H40" s="147"/>
      <c r="I40" s="147"/>
      <c r="J40" s="147"/>
      <c r="K40" s="147"/>
      <c r="L40" s="40"/>
      <c r="M40" s="40"/>
      <c r="N40" s="40"/>
      <c r="O40" s="40"/>
      <c r="P40" s="52"/>
      <c r="Q40" s="52"/>
      <c r="R40" s="52"/>
      <c r="S40" s="52"/>
      <c r="T40" s="52"/>
      <c r="U40" s="52"/>
    </row>
    <row r="41" spans="1:21" ht="12.75" customHeight="1" x14ac:dyDescent="0.2">
      <c r="A41" s="166" t="s">
        <v>39</v>
      </c>
      <c r="B41" s="166"/>
      <c r="C41" s="166"/>
      <c r="D41" s="166"/>
      <c r="E41" s="166"/>
      <c r="F41" s="166"/>
      <c r="G41" s="166"/>
      <c r="H41" s="166"/>
      <c r="I41" s="166"/>
      <c r="J41" s="166"/>
      <c r="K41" s="166"/>
      <c r="L41" s="19"/>
      <c r="M41" s="19"/>
      <c r="N41" s="19"/>
      <c r="O41" s="19"/>
      <c r="P41" s="52"/>
      <c r="Q41" s="52"/>
      <c r="R41" s="52"/>
      <c r="S41" s="52"/>
      <c r="T41" s="52"/>
      <c r="U41" s="52"/>
    </row>
    <row r="42" spans="1:21" ht="25.5" customHeight="1" x14ac:dyDescent="0.2">
      <c r="A42" s="147" t="s">
        <v>99</v>
      </c>
      <c r="B42" s="147"/>
      <c r="C42" s="147"/>
      <c r="D42" s="147"/>
      <c r="E42" s="147"/>
      <c r="F42" s="147"/>
      <c r="G42" s="147"/>
      <c r="H42" s="147"/>
      <c r="I42" s="147"/>
      <c r="J42" s="147"/>
      <c r="K42" s="147"/>
      <c r="L42" s="46"/>
      <c r="M42" s="46"/>
      <c r="N42" s="46"/>
      <c r="O42" s="46"/>
      <c r="P42" s="46"/>
      <c r="Q42" s="46"/>
      <c r="R42" s="46"/>
      <c r="S42" s="52"/>
      <c r="T42" s="52"/>
      <c r="U42" s="52"/>
    </row>
    <row r="43" spans="1:21" ht="12.75" customHeight="1" x14ac:dyDescent="0.2">
      <c r="A43" s="166" t="s">
        <v>6</v>
      </c>
      <c r="B43" s="166"/>
      <c r="C43" s="166"/>
      <c r="D43" s="166"/>
      <c r="E43" s="166"/>
      <c r="F43" s="166"/>
      <c r="G43" s="166"/>
      <c r="H43" s="166"/>
      <c r="I43" s="166"/>
      <c r="J43" s="166"/>
      <c r="K43" s="166"/>
      <c r="L43" s="82"/>
      <c r="M43" s="82"/>
      <c r="N43" s="82"/>
      <c r="O43" s="82"/>
      <c r="P43" s="82"/>
      <c r="Q43" s="82"/>
      <c r="R43" s="82"/>
      <c r="S43" s="52"/>
      <c r="T43" s="52"/>
      <c r="U43" s="52"/>
    </row>
    <row r="44" spans="1:21" ht="12.75" customHeight="1" x14ac:dyDescent="0.2">
      <c r="A44" s="146" t="s">
        <v>28</v>
      </c>
      <c r="B44" s="146"/>
      <c r="C44" s="146"/>
      <c r="D44" s="146"/>
      <c r="E44" s="146"/>
      <c r="F44" s="146"/>
      <c r="G44" s="146"/>
      <c r="H44" s="146"/>
      <c r="I44" s="146"/>
      <c r="J44" s="146"/>
      <c r="K44" s="146"/>
      <c r="L44" s="82"/>
      <c r="M44" s="82"/>
      <c r="N44" s="82"/>
      <c r="O44" s="82"/>
      <c r="P44" s="82"/>
      <c r="Q44" s="82"/>
      <c r="R44" s="82"/>
      <c r="S44" s="52"/>
      <c r="T44" s="52"/>
      <c r="U44" s="52"/>
    </row>
    <row r="45" spans="1:21" ht="12.75" customHeight="1" x14ac:dyDescent="0.2">
      <c r="A45" s="148" t="s">
        <v>29</v>
      </c>
      <c r="B45" s="148"/>
      <c r="C45" s="148"/>
      <c r="D45" s="148"/>
      <c r="E45" s="148"/>
      <c r="F45" s="148"/>
      <c r="G45" s="148"/>
      <c r="H45" s="148"/>
      <c r="I45" s="148"/>
      <c r="J45" s="148"/>
      <c r="K45" s="148"/>
      <c r="L45" s="82"/>
      <c r="M45" s="82"/>
      <c r="N45" s="82"/>
      <c r="O45" s="82"/>
      <c r="P45" s="82"/>
      <c r="Q45" s="82"/>
      <c r="R45" s="82"/>
      <c r="S45" s="52"/>
      <c r="T45" s="52"/>
      <c r="U45" s="52"/>
    </row>
    <row r="46" spans="1:21" ht="25.5" customHeight="1" x14ac:dyDescent="0.2">
      <c r="A46" s="146" t="s">
        <v>100</v>
      </c>
      <c r="B46" s="146"/>
      <c r="C46" s="146"/>
      <c r="D46" s="146"/>
      <c r="E46" s="146"/>
      <c r="F46" s="146"/>
      <c r="G46" s="146"/>
      <c r="H46" s="146"/>
      <c r="I46" s="146"/>
      <c r="J46" s="146"/>
      <c r="K46" s="146"/>
      <c r="L46" s="82"/>
      <c r="M46" s="82"/>
      <c r="N46" s="82"/>
      <c r="O46" s="82"/>
      <c r="P46" s="82"/>
      <c r="Q46" s="82"/>
      <c r="R46" s="82"/>
      <c r="S46" s="52"/>
      <c r="T46" s="52"/>
      <c r="U46" s="52"/>
    </row>
    <row r="47" spans="1:21" ht="12.75" customHeight="1" x14ac:dyDescent="0.2">
      <c r="A47" s="144" t="s">
        <v>7</v>
      </c>
      <c r="B47" s="144"/>
      <c r="C47" s="144"/>
      <c r="D47" s="144"/>
      <c r="E47" s="144"/>
      <c r="F47" s="144"/>
      <c r="G47" s="144"/>
      <c r="H47" s="157"/>
      <c r="I47" s="157"/>
      <c r="J47" s="157"/>
      <c r="K47" s="157"/>
      <c r="L47" s="46"/>
      <c r="M47" s="46"/>
      <c r="N47" s="46"/>
      <c r="O47" s="46"/>
      <c r="P47" s="46"/>
      <c r="Q47" s="46"/>
      <c r="R47" s="46"/>
      <c r="S47" s="52"/>
      <c r="T47" s="52"/>
      <c r="U47" s="52"/>
    </row>
    <row r="48" spans="1:21" ht="38.25" customHeight="1" x14ac:dyDescent="0.2">
      <c r="A48" s="168" t="s">
        <v>30</v>
      </c>
      <c r="B48" s="168"/>
      <c r="C48" s="168"/>
      <c r="D48" s="168"/>
      <c r="E48" s="168"/>
      <c r="F48" s="168"/>
      <c r="G48" s="168"/>
      <c r="H48" s="168"/>
      <c r="I48" s="168"/>
      <c r="J48" s="168"/>
      <c r="K48" s="168"/>
      <c r="L48" s="19"/>
      <c r="M48" s="19"/>
      <c r="N48" s="19"/>
      <c r="O48" s="19"/>
      <c r="P48" s="52"/>
      <c r="Q48" s="52"/>
      <c r="R48" s="52"/>
      <c r="S48" s="52"/>
      <c r="T48" s="52"/>
      <c r="U48" s="52"/>
    </row>
    <row r="49" spans="1:24" ht="25.5" customHeight="1" x14ac:dyDescent="0.2">
      <c r="A49" s="156" t="s">
        <v>101</v>
      </c>
      <c r="B49" s="156"/>
      <c r="C49" s="156"/>
      <c r="D49" s="156"/>
      <c r="E49" s="156"/>
      <c r="F49" s="156"/>
      <c r="G49" s="156"/>
      <c r="H49" s="156"/>
      <c r="I49" s="156"/>
      <c r="J49" s="156"/>
      <c r="K49" s="156"/>
      <c r="L49" s="40"/>
      <c r="M49" s="40"/>
      <c r="N49" s="40"/>
      <c r="O49" s="40"/>
      <c r="P49" s="52"/>
      <c r="Q49" s="52"/>
      <c r="R49" s="52"/>
      <c r="S49" s="52"/>
      <c r="T49" s="52"/>
      <c r="U49" s="52"/>
    </row>
    <row r="50" spans="1:24" ht="12.75" customHeight="1" x14ac:dyDescent="0.2">
      <c r="A50" s="144" t="s">
        <v>8</v>
      </c>
      <c r="B50" s="144"/>
      <c r="C50" s="144"/>
      <c r="D50" s="144"/>
      <c r="E50" s="144"/>
      <c r="F50" s="144"/>
      <c r="G50" s="144"/>
      <c r="H50" s="157"/>
      <c r="I50" s="157"/>
      <c r="J50" s="157"/>
      <c r="K50" s="157"/>
    </row>
    <row r="51" spans="1:24" ht="12.75" customHeight="1" x14ac:dyDescent="0.2">
      <c r="A51" s="145" t="s">
        <v>31</v>
      </c>
      <c r="B51" s="167"/>
      <c r="C51" s="167"/>
      <c r="D51" s="167"/>
      <c r="E51" s="167"/>
      <c r="F51" s="167"/>
      <c r="G51" s="167"/>
      <c r="H51" s="167"/>
      <c r="I51" s="165"/>
      <c r="J51" s="165"/>
      <c r="K51" s="165"/>
    </row>
    <row r="52" spans="1:24" ht="12.75" customHeight="1" x14ac:dyDescent="0.2">
      <c r="A52" s="145" t="s">
        <v>113</v>
      </c>
      <c r="B52" s="165"/>
      <c r="C52" s="165"/>
      <c r="D52" s="165"/>
      <c r="E52" s="165"/>
      <c r="F52" s="165"/>
      <c r="G52" s="165"/>
      <c r="H52" s="165"/>
      <c r="I52" s="165"/>
      <c r="J52" s="165"/>
      <c r="K52" s="165"/>
    </row>
    <row r="62" spans="1:24" x14ac:dyDescent="0.2">
      <c r="B62" s="71"/>
      <c r="C62" s="71"/>
      <c r="D62" s="71"/>
      <c r="E62" s="71"/>
      <c r="F62" s="71"/>
      <c r="G62" s="71"/>
      <c r="H62" s="71"/>
      <c r="I62" s="71"/>
      <c r="J62" s="71"/>
      <c r="K62" s="71"/>
      <c r="L62" s="71"/>
      <c r="M62" s="71"/>
      <c r="N62" s="71"/>
      <c r="O62" s="71"/>
      <c r="P62" s="71"/>
      <c r="Q62" s="71"/>
      <c r="R62" s="71"/>
      <c r="S62" s="71"/>
      <c r="T62" s="71"/>
      <c r="U62" s="71"/>
      <c r="V62" s="71"/>
      <c r="W62" s="71"/>
      <c r="X62" s="71"/>
    </row>
    <row r="63" spans="1:24" x14ac:dyDescent="0.2">
      <c r="B63" s="71"/>
      <c r="C63" s="71"/>
      <c r="D63" s="71"/>
      <c r="E63" s="71"/>
      <c r="F63" s="71"/>
      <c r="G63" s="71"/>
      <c r="H63" s="71"/>
      <c r="I63" s="71"/>
      <c r="J63" s="71"/>
      <c r="K63" s="71"/>
      <c r="L63" s="71"/>
      <c r="M63" s="71"/>
      <c r="N63" s="71"/>
      <c r="O63" s="71"/>
      <c r="P63" s="71"/>
      <c r="Q63" s="71"/>
      <c r="R63" s="71"/>
      <c r="S63" s="71"/>
      <c r="T63" s="71"/>
      <c r="U63" s="71"/>
      <c r="V63" s="71"/>
      <c r="W63" s="71"/>
      <c r="X63" s="71"/>
    </row>
    <row r="64" spans="1:24" x14ac:dyDescent="0.2">
      <c r="B64" s="71"/>
      <c r="C64" s="71"/>
      <c r="D64" s="71"/>
      <c r="E64" s="71"/>
      <c r="F64" s="71"/>
      <c r="G64" s="71"/>
      <c r="H64" s="71"/>
      <c r="I64" s="71"/>
      <c r="J64" s="71"/>
      <c r="K64" s="71"/>
      <c r="L64" s="71"/>
      <c r="M64" s="71"/>
      <c r="N64" s="71"/>
      <c r="O64" s="71"/>
      <c r="P64" s="71"/>
      <c r="Q64" s="71"/>
      <c r="R64" s="71"/>
      <c r="S64" s="71"/>
      <c r="T64" s="71"/>
      <c r="U64" s="71"/>
      <c r="V64" s="71"/>
      <c r="W64" s="71"/>
      <c r="X64" s="71"/>
    </row>
    <row r="65" spans="2:24" x14ac:dyDescent="0.2">
      <c r="B65" s="71"/>
      <c r="C65" s="71"/>
      <c r="D65" s="71"/>
      <c r="E65" s="71"/>
      <c r="F65" s="71"/>
      <c r="G65" s="71"/>
      <c r="H65" s="71"/>
      <c r="I65" s="71"/>
      <c r="J65" s="71"/>
      <c r="K65" s="71"/>
      <c r="L65" s="71"/>
      <c r="M65" s="71"/>
      <c r="N65" s="71"/>
      <c r="O65" s="71"/>
      <c r="P65" s="71"/>
      <c r="Q65" s="71"/>
      <c r="R65" s="71"/>
      <c r="S65" s="71"/>
      <c r="T65" s="71"/>
      <c r="U65" s="71"/>
      <c r="V65" s="71"/>
      <c r="W65" s="71"/>
      <c r="X65" s="71"/>
    </row>
    <row r="66" spans="2:24" x14ac:dyDescent="0.2">
      <c r="B66" s="71"/>
      <c r="C66" s="71"/>
      <c r="D66" s="71"/>
      <c r="E66" s="71"/>
      <c r="F66" s="71"/>
      <c r="G66" s="71"/>
      <c r="H66" s="71"/>
      <c r="I66" s="71"/>
      <c r="J66" s="71"/>
      <c r="K66" s="71"/>
      <c r="L66" s="71"/>
      <c r="M66" s="71"/>
      <c r="N66" s="71"/>
      <c r="O66" s="71"/>
      <c r="P66" s="71"/>
      <c r="Q66" s="71"/>
      <c r="R66" s="71"/>
      <c r="S66" s="71"/>
      <c r="T66" s="71"/>
      <c r="U66" s="71"/>
      <c r="V66" s="71"/>
      <c r="W66" s="71"/>
      <c r="X66" s="71"/>
    </row>
    <row r="67" spans="2:24" x14ac:dyDescent="0.2">
      <c r="B67" s="71"/>
      <c r="C67" s="71"/>
      <c r="D67" s="71"/>
      <c r="E67" s="71"/>
      <c r="F67" s="71"/>
      <c r="G67" s="71"/>
      <c r="H67" s="71"/>
      <c r="I67" s="71"/>
      <c r="J67" s="71"/>
      <c r="K67" s="71"/>
      <c r="L67" s="71"/>
      <c r="M67" s="71"/>
      <c r="N67" s="71"/>
      <c r="O67" s="71"/>
      <c r="P67" s="71"/>
      <c r="Q67" s="71"/>
      <c r="R67" s="71"/>
      <c r="S67" s="71"/>
      <c r="T67" s="71"/>
      <c r="U67" s="71"/>
      <c r="V67" s="71"/>
      <c r="W67" s="71"/>
      <c r="X67" s="71"/>
    </row>
    <row r="68" spans="2:24" x14ac:dyDescent="0.2">
      <c r="B68" s="71"/>
      <c r="C68" s="71"/>
      <c r="D68" s="71"/>
      <c r="E68" s="71"/>
      <c r="F68" s="71"/>
      <c r="G68" s="71"/>
      <c r="H68" s="71"/>
      <c r="I68" s="71"/>
      <c r="J68" s="71"/>
      <c r="K68" s="71"/>
      <c r="L68" s="71"/>
      <c r="M68" s="71"/>
      <c r="N68" s="71"/>
      <c r="O68" s="71"/>
      <c r="P68" s="71"/>
      <c r="Q68" s="71"/>
      <c r="R68" s="71"/>
      <c r="S68" s="71"/>
      <c r="T68" s="71"/>
      <c r="U68" s="71"/>
      <c r="V68" s="71"/>
      <c r="W68" s="71"/>
      <c r="X68" s="71"/>
    </row>
    <row r="69" spans="2:24" x14ac:dyDescent="0.2">
      <c r="B69" s="71"/>
      <c r="C69" s="71"/>
      <c r="D69" s="71"/>
      <c r="E69" s="71"/>
      <c r="F69" s="71"/>
      <c r="G69" s="71"/>
      <c r="H69" s="71"/>
      <c r="I69" s="71"/>
      <c r="J69" s="71"/>
      <c r="K69" s="71"/>
      <c r="L69" s="71"/>
      <c r="M69" s="71"/>
      <c r="N69" s="71"/>
      <c r="O69" s="71"/>
      <c r="P69" s="71"/>
      <c r="Q69" s="71"/>
      <c r="R69" s="71"/>
      <c r="S69" s="71"/>
      <c r="T69" s="71"/>
      <c r="U69" s="71"/>
      <c r="V69" s="71"/>
      <c r="W69" s="71"/>
      <c r="X69" s="71"/>
    </row>
    <row r="70" spans="2:24" x14ac:dyDescent="0.2">
      <c r="B70" s="71"/>
      <c r="C70" s="71"/>
      <c r="D70" s="71"/>
      <c r="E70" s="71"/>
      <c r="F70" s="71"/>
      <c r="G70" s="71"/>
      <c r="H70" s="71"/>
      <c r="I70" s="71"/>
      <c r="J70" s="71"/>
      <c r="K70" s="71"/>
      <c r="L70" s="71"/>
      <c r="M70" s="71"/>
      <c r="N70" s="71"/>
      <c r="O70" s="71"/>
      <c r="P70" s="71"/>
      <c r="Q70" s="71"/>
      <c r="R70" s="71"/>
      <c r="S70" s="71"/>
      <c r="T70" s="71"/>
      <c r="U70" s="71"/>
      <c r="V70" s="71"/>
      <c r="W70" s="71"/>
      <c r="X70" s="71"/>
    </row>
  </sheetData>
  <mergeCells count="42">
    <mergeCell ref="A52:K52"/>
    <mergeCell ref="A22:K22"/>
    <mergeCell ref="A23:K23"/>
    <mergeCell ref="A49:K49"/>
    <mergeCell ref="A50:K50"/>
    <mergeCell ref="A51:K51"/>
    <mergeCell ref="A21:K21"/>
    <mergeCell ref="A42:K42"/>
    <mergeCell ref="A47:K47"/>
    <mergeCell ref="A48:K48"/>
    <mergeCell ref="A34:K34"/>
    <mergeCell ref="A35:K35"/>
    <mergeCell ref="A36:K36"/>
    <mergeCell ref="A43:K43"/>
    <mergeCell ref="A44:K44"/>
    <mergeCell ref="A28:K28"/>
    <mergeCell ref="A29:K29"/>
    <mergeCell ref="A26:K26"/>
    <mergeCell ref="A27:K27"/>
    <mergeCell ref="A45:K45"/>
    <mergeCell ref="A46:K46"/>
    <mergeCell ref="A12:K12"/>
    <mergeCell ref="A14:K14"/>
    <mergeCell ref="A13:K13"/>
    <mergeCell ref="A15:K15"/>
    <mergeCell ref="A20:K20"/>
    <mergeCell ref="A1:AD1"/>
    <mergeCell ref="A40:K40"/>
    <mergeCell ref="A41:K41"/>
    <mergeCell ref="A30:K30"/>
    <mergeCell ref="A31:K31"/>
    <mergeCell ref="A32:K32"/>
    <mergeCell ref="A33:K33"/>
    <mergeCell ref="A37:K37"/>
    <mergeCell ref="A38:K38"/>
    <mergeCell ref="A39:K39"/>
    <mergeCell ref="A19:K19"/>
    <mergeCell ref="A18:K18"/>
    <mergeCell ref="A17:K17"/>
    <mergeCell ref="A24:K24"/>
    <mergeCell ref="A25:K25"/>
    <mergeCell ref="A16:K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47"/>
  <sheetViews>
    <sheetView workbookViewId="0">
      <selection activeCell="S37" sqref="S37"/>
    </sheetView>
  </sheetViews>
  <sheetFormatPr defaultRowHeight="12.75" x14ac:dyDescent="0.2"/>
  <cols>
    <col min="1" max="1" width="21.7109375" style="52" customWidth="1"/>
    <col min="2" max="22" width="9.140625" style="52" customWidth="1"/>
    <col min="23" max="24" width="9.140625" style="52"/>
    <col min="25" max="26" width="9.140625" style="52" customWidth="1"/>
    <col min="27" max="27" width="9.85546875" style="52" customWidth="1"/>
    <col min="28" max="28" width="9.42578125" style="52" customWidth="1"/>
    <col min="29" max="29" width="11" style="52" customWidth="1"/>
    <col min="30" max="30" width="11.5703125" style="52" customWidth="1"/>
    <col min="31" max="31" width="10.7109375" style="52" bestFit="1" customWidth="1"/>
    <col min="32" max="256" width="9.140625" style="52"/>
    <col min="257" max="257" width="21.7109375" style="52" customWidth="1"/>
    <col min="258" max="278" width="9.140625" style="52" customWidth="1"/>
    <col min="279" max="280" width="9.140625" style="52"/>
    <col min="281" max="282" width="9.140625" style="52" customWidth="1"/>
    <col min="283" max="283" width="9.85546875" style="52" customWidth="1"/>
    <col min="284" max="284" width="9.42578125" style="52" customWidth="1"/>
    <col min="285" max="285" width="11" style="52" customWidth="1"/>
    <col min="286" max="286" width="11.5703125" style="52" customWidth="1"/>
    <col min="287" max="287" width="10.7109375" style="52" bestFit="1" customWidth="1"/>
    <col min="288" max="512" width="9.140625" style="52"/>
    <col min="513" max="513" width="21.7109375" style="52" customWidth="1"/>
    <col min="514" max="534" width="9.140625" style="52" customWidth="1"/>
    <col min="535" max="536" width="9.140625" style="52"/>
    <col min="537" max="538" width="9.140625" style="52" customWidth="1"/>
    <col min="539" max="539" width="9.85546875" style="52" customWidth="1"/>
    <col min="540" max="540" width="9.42578125" style="52" customWidth="1"/>
    <col min="541" max="541" width="11" style="52" customWidth="1"/>
    <col min="542" max="542" width="11.5703125" style="52" customWidth="1"/>
    <col min="543" max="543" width="10.7109375" style="52" bestFit="1" customWidth="1"/>
    <col min="544" max="768" width="9.140625" style="52"/>
    <col min="769" max="769" width="21.7109375" style="52" customWidth="1"/>
    <col min="770" max="790" width="9.140625" style="52" customWidth="1"/>
    <col min="791" max="792" width="9.140625" style="52"/>
    <col min="793" max="794" width="9.140625" style="52" customWidth="1"/>
    <col min="795" max="795" width="9.85546875" style="52" customWidth="1"/>
    <col min="796" max="796" width="9.42578125" style="52" customWidth="1"/>
    <col min="797" max="797" width="11" style="52" customWidth="1"/>
    <col min="798" max="798" width="11.5703125" style="52" customWidth="1"/>
    <col min="799" max="799" width="10.7109375" style="52" bestFit="1" customWidth="1"/>
    <col min="800" max="1024" width="9.140625" style="52"/>
    <col min="1025" max="1025" width="21.7109375" style="52" customWidth="1"/>
    <col min="1026" max="1046" width="9.140625" style="52" customWidth="1"/>
    <col min="1047" max="1048" width="9.140625" style="52"/>
    <col min="1049" max="1050" width="9.140625" style="52" customWidth="1"/>
    <col min="1051" max="1051" width="9.85546875" style="52" customWidth="1"/>
    <col min="1052" max="1052" width="9.42578125" style="52" customWidth="1"/>
    <col min="1053" max="1053" width="11" style="52" customWidth="1"/>
    <col min="1054" max="1054" width="11.5703125" style="52" customWidth="1"/>
    <col min="1055" max="1055" width="10.7109375" style="52" bestFit="1" customWidth="1"/>
    <col min="1056" max="1280" width="9.140625" style="52"/>
    <col min="1281" max="1281" width="21.7109375" style="52" customWidth="1"/>
    <col min="1282" max="1302" width="9.140625" style="52" customWidth="1"/>
    <col min="1303" max="1304" width="9.140625" style="52"/>
    <col min="1305" max="1306" width="9.140625" style="52" customWidth="1"/>
    <col min="1307" max="1307" width="9.85546875" style="52" customWidth="1"/>
    <col min="1308" max="1308" width="9.42578125" style="52" customWidth="1"/>
    <col min="1309" max="1309" width="11" style="52" customWidth="1"/>
    <col min="1310" max="1310" width="11.5703125" style="52" customWidth="1"/>
    <col min="1311" max="1311" width="10.7109375" style="52" bestFit="1" customWidth="1"/>
    <col min="1312" max="1536" width="9.140625" style="52"/>
    <col min="1537" max="1537" width="21.7109375" style="52" customWidth="1"/>
    <col min="1538" max="1558" width="9.140625" style="52" customWidth="1"/>
    <col min="1559" max="1560" width="9.140625" style="52"/>
    <col min="1561" max="1562" width="9.140625" style="52" customWidth="1"/>
    <col min="1563" max="1563" width="9.85546875" style="52" customWidth="1"/>
    <col min="1564" max="1564" width="9.42578125" style="52" customWidth="1"/>
    <col min="1565" max="1565" width="11" style="52" customWidth="1"/>
    <col min="1566" max="1566" width="11.5703125" style="52" customWidth="1"/>
    <col min="1567" max="1567" width="10.7109375" style="52" bestFit="1" customWidth="1"/>
    <col min="1568" max="1792" width="9.140625" style="52"/>
    <col min="1793" max="1793" width="21.7109375" style="52" customWidth="1"/>
    <col min="1794" max="1814" width="9.140625" style="52" customWidth="1"/>
    <col min="1815" max="1816" width="9.140625" style="52"/>
    <col min="1817" max="1818" width="9.140625" style="52" customWidth="1"/>
    <col min="1819" max="1819" width="9.85546875" style="52" customWidth="1"/>
    <col min="1820" max="1820" width="9.42578125" style="52" customWidth="1"/>
    <col min="1821" max="1821" width="11" style="52" customWidth="1"/>
    <col min="1822" max="1822" width="11.5703125" style="52" customWidth="1"/>
    <col min="1823" max="1823" width="10.7109375" style="52" bestFit="1" customWidth="1"/>
    <col min="1824" max="2048" width="9.140625" style="52"/>
    <col min="2049" max="2049" width="21.7109375" style="52" customWidth="1"/>
    <col min="2050" max="2070" width="9.140625" style="52" customWidth="1"/>
    <col min="2071" max="2072" width="9.140625" style="52"/>
    <col min="2073" max="2074" width="9.140625" style="52" customWidth="1"/>
    <col min="2075" max="2075" width="9.85546875" style="52" customWidth="1"/>
    <col min="2076" max="2076" width="9.42578125" style="52" customWidth="1"/>
    <col min="2077" max="2077" width="11" style="52" customWidth="1"/>
    <col min="2078" max="2078" width="11.5703125" style="52" customWidth="1"/>
    <col min="2079" max="2079" width="10.7109375" style="52" bestFit="1" customWidth="1"/>
    <col min="2080" max="2304" width="9.140625" style="52"/>
    <col min="2305" max="2305" width="21.7109375" style="52" customWidth="1"/>
    <col min="2306" max="2326" width="9.140625" style="52" customWidth="1"/>
    <col min="2327" max="2328" width="9.140625" style="52"/>
    <col min="2329" max="2330" width="9.140625" style="52" customWidth="1"/>
    <col min="2331" max="2331" width="9.85546875" style="52" customWidth="1"/>
    <col min="2332" max="2332" width="9.42578125" style="52" customWidth="1"/>
    <col min="2333" max="2333" width="11" style="52" customWidth="1"/>
    <col min="2334" max="2334" width="11.5703125" style="52" customWidth="1"/>
    <col min="2335" max="2335" width="10.7109375" style="52" bestFit="1" customWidth="1"/>
    <col min="2336" max="2560" width="9.140625" style="52"/>
    <col min="2561" max="2561" width="21.7109375" style="52" customWidth="1"/>
    <col min="2562" max="2582" width="9.140625" style="52" customWidth="1"/>
    <col min="2583" max="2584" width="9.140625" style="52"/>
    <col min="2585" max="2586" width="9.140625" style="52" customWidth="1"/>
    <col min="2587" max="2587" width="9.85546875" style="52" customWidth="1"/>
    <col min="2588" max="2588" width="9.42578125" style="52" customWidth="1"/>
    <col min="2589" max="2589" width="11" style="52" customWidth="1"/>
    <col min="2590" max="2590" width="11.5703125" style="52" customWidth="1"/>
    <col min="2591" max="2591" width="10.7109375" style="52" bestFit="1" customWidth="1"/>
    <col min="2592" max="2816" width="9.140625" style="52"/>
    <col min="2817" max="2817" width="21.7109375" style="52" customWidth="1"/>
    <col min="2818" max="2838" width="9.140625" style="52" customWidth="1"/>
    <col min="2839" max="2840" width="9.140625" style="52"/>
    <col min="2841" max="2842" width="9.140625" style="52" customWidth="1"/>
    <col min="2843" max="2843" width="9.85546875" style="52" customWidth="1"/>
    <col min="2844" max="2844" width="9.42578125" style="52" customWidth="1"/>
    <col min="2845" max="2845" width="11" style="52" customWidth="1"/>
    <col min="2846" max="2846" width="11.5703125" style="52" customWidth="1"/>
    <col min="2847" max="2847" width="10.7109375" style="52" bestFit="1" customWidth="1"/>
    <col min="2848" max="3072" width="9.140625" style="52"/>
    <col min="3073" max="3073" width="21.7109375" style="52" customWidth="1"/>
    <col min="3074" max="3094" width="9.140625" style="52" customWidth="1"/>
    <col min="3095" max="3096" width="9.140625" style="52"/>
    <col min="3097" max="3098" width="9.140625" style="52" customWidth="1"/>
    <col min="3099" max="3099" width="9.85546875" style="52" customWidth="1"/>
    <col min="3100" max="3100" width="9.42578125" style="52" customWidth="1"/>
    <col min="3101" max="3101" width="11" style="52" customWidth="1"/>
    <col min="3102" max="3102" width="11.5703125" style="52" customWidth="1"/>
    <col min="3103" max="3103" width="10.7109375" style="52" bestFit="1" customWidth="1"/>
    <col min="3104" max="3328" width="9.140625" style="52"/>
    <col min="3329" max="3329" width="21.7109375" style="52" customWidth="1"/>
    <col min="3330" max="3350" width="9.140625" style="52" customWidth="1"/>
    <col min="3351" max="3352" width="9.140625" style="52"/>
    <col min="3353" max="3354" width="9.140625" style="52" customWidth="1"/>
    <col min="3355" max="3355" width="9.85546875" style="52" customWidth="1"/>
    <col min="3356" max="3356" width="9.42578125" style="52" customWidth="1"/>
    <col min="3357" max="3357" width="11" style="52" customWidth="1"/>
    <col min="3358" max="3358" width="11.5703125" style="52" customWidth="1"/>
    <col min="3359" max="3359" width="10.7109375" style="52" bestFit="1" customWidth="1"/>
    <col min="3360" max="3584" width="9.140625" style="52"/>
    <col min="3585" max="3585" width="21.7109375" style="52" customWidth="1"/>
    <col min="3586" max="3606" width="9.140625" style="52" customWidth="1"/>
    <col min="3607" max="3608" width="9.140625" style="52"/>
    <col min="3609" max="3610" width="9.140625" style="52" customWidth="1"/>
    <col min="3611" max="3611" width="9.85546875" style="52" customWidth="1"/>
    <col min="3612" max="3612" width="9.42578125" style="52" customWidth="1"/>
    <col min="3613" max="3613" width="11" style="52" customWidth="1"/>
    <col min="3614" max="3614" width="11.5703125" style="52" customWidth="1"/>
    <col min="3615" max="3615" width="10.7109375" style="52" bestFit="1" customWidth="1"/>
    <col min="3616" max="3840" width="9.140625" style="52"/>
    <col min="3841" max="3841" width="21.7109375" style="52" customWidth="1"/>
    <col min="3842" max="3862" width="9.140625" style="52" customWidth="1"/>
    <col min="3863" max="3864" width="9.140625" style="52"/>
    <col min="3865" max="3866" width="9.140625" style="52" customWidth="1"/>
    <col min="3867" max="3867" width="9.85546875" style="52" customWidth="1"/>
    <col min="3868" max="3868" width="9.42578125" style="52" customWidth="1"/>
    <col min="3869" max="3869" width="11" style="52" customWidth="1"/>
    <col min="3870" max="3870" width="11.5703125" style="52" customWidth="1"/>
    <col min="3871" max="3871" width="10.7109375" style="52" bestFit="1" customWidth="1"/>
    <col min="3872" max="4096" width="9.140625" style="52"/>
    <col min="4097" max="4097" width="21.7109375" style="52" customWidth="1"/>
    <col min="4098" max="4118" width="9.140625" style="52" customWidth="1"/>
    <col min="4119" max="4120" width="9.140625" style="52"/>
    <col min="4121" max="4122" width="9.140625" style="52" customWidth="1"/>
    <col min="4123" max="4123" width="9.85546875" style="52" customWidth="1"/>
    <col min="4124" max="4124" width="9.42578125" style="52" customWidth="1"/>
    <col min="4125" max="4125" width="11" style="52" customWidth="1"/>
    <col min="4126" max="4126" width="11.5703125" style="52" customWidth="1"/>
    <col min="4127" max="4127" width="10.7109375" style="52" bestFit="1" customWidth="1"/>
    <col min="4128" max="4352" width="9.140625" style="52"/>
    <col min="4353" max="4353" width="21.7109375" style="52" customWidth="1"/>
    <col min="4354" max="4374" width="9.140625" style="52" customWidth="1"/>
    <col min="4375" max="4376" width="9.140625" style="52"/>
    <col min="4377" max="4378" width="9.140625" style="52" customWidth="1"/>
    <col min="4379" max="4379" width="9.85546875" style="52" customWidth="1"/>
    <col min="4380" max="4380" width="9.42578125" style="52" customWidth="1"/>
    <col min="4381" max="4381" width="11" style="52" customWidth="1"/>
    <col min="4382" max="4382" width="11.5703125" style="52" customWidth="1"/>
    <col min="4383" max="4383" width="10.7109375" style="52" bestFit="1" customWidth="1"/>
    <col min="4384" max="4608" width="9.140625" style="52"/>
    <col min="4609" max="4609" width="21.7109375" style="52" customWidth="1"/>
    <col min="4610" max="4630" width="9.140625" style="52" customWidth="1"/>
    <col min="4631" max="4632" width="9.140625" style="52"/>
    <col min="4633" max="4634" width="9.140625" style="52" customWidth="1"/>
    <col min="4635" max="4635" width="9.85546875" style="52" customWidth="1"/>
    <col min="4636" max="4636" width="9.42578125" style="52" customWidth="1"/>
    <col min="4637" max="4637" width="11" style="52" customWidth="1"/>
    <col min="4638" max="4638" width="11.5703125" style="52" customWidth="1"/>
    <col min="4639" max="4639" width="10.7109375" style="52" bestFit="1" customWidth="1"/>
    <col min="4640" max="4864" width="9.140625" style="52"/>
    <col min="4865" max="4865" width="21.7109375" style="52" customWidth="1"/>
    <col min="4866" max="4886" width="9.140625" style="52" customWidth="1"/>
    <col min="4887" max="4888" width="9.140625" style="52"/>
    <col min="4889" max="4890" width="9.140625" style="52" customWidth="1"/>
    <col min="4891" max="4891" width="9.85546875" style="52" customWidth="1"/>
    <col min="4892" max="4892" width="9.42578125" style="52" customWidth="1"/>
    <col min="4893" max="4893" width="11" style="52" customWidth="1"/>
    <col min="4894" max="4894" width="11.5703125" style="52" customWidth="1"/>
    <col min="4895" max="4895" width="10.7109375" style="52" bestFit="1" customWidth="1"/>
    <col min="4896" max="5120" width="9.140625" style="52"/>
    <col min="5121" max="5121" width="21.7109375" style="52" customWidth="1"/>
    <col min="5122" max="5142" width="9.140625" style="52" customWidth="1"/>
    <col min="5143" max="5144" width="9.140625" style="52"/>
    <col min="5145" max="5146" width="9.140625" style="52" customWidth="1"/>
    <col min="5147" max="5147" width="9.85546875" style="52" customWidth="1"/>
    <col min="5148" max="5148" width="9.42578125" style="52" customWidth="1"/>
    <col min="5149" max="5149" width="11" style="52" customWidth="1"/>
    <col min="5150" max="5150" width="11.5703125" style="52" customWidth="1"/>
    <col min="5151" max="5151" width="10.7109375" style="52" bestFit="1" customWidth="1"/>
    <col min="5152" max="5376" width="9.140625" style="52"/>
    <col min="5377" max="5377" width="21.7109375" style="52" customWidth="1"/>
    <col min="5378" max="5398" width="9.140625" style="52" customWidth="1"/>
    <col min="5399" max="5400" width="9.140625" style="52"/>
    <col min="5401" max="5402" width="9.140625" style="52" customWidth="1"/>
    <col min="5403" max="5403" width="9.85546875" style="52" customWidth="1"/>
    <col min="5404" max="5404" width="9.42578125" style="52" customWidth="1"/>
    <col min="5405" max="5405" width="11" style="52" customWidth="1"/>
    <col min="5406" max="5406" width="11.5703125" style="52" customWidth="1"/>
    <col min="5407" max="5407" width="10.7109375" style="52" bestFit="1" customWidth="1"/>
    <col min="5408" max="5632" width="9.140625" style="52"/>
    <col min="5633" max="5633" width="21.7109375" style="52" customWidth="1"/>
    <col min="5634" max="5654" width="9.140625" style="52" customWidth="1"/>
    <col min="5655" max="5656" width="9.140625" style="52"/>
    <col min="5657" max="5658" width="9.140625" style="52" customWidth="1"/>
    <col min="5659" max="5659" width="9.85546875" style="52" customWidth="1"/>
    <col min="5660" max="5660" width="9.42578125" style="52" customWidth="1"/>
    <col min="5661" max="5661" width="11" style="52" customWidth="1"/>
    <col min="5662" max="5662" width="11.5703125" style="52" customWidth="1"/>
    <col min="5663" max="5663" width="10.7109375" style="52" bestFit="1" customWidth="1"/>
    <col min="5664" max="5888" width="9.140625" style="52"/>
    <col min="5889" max="5889" width="21.7109375" style="52" customWidth="1"/>
    <col min="5890" max="5910" width="9.140625" style="52" customWidth="1"/>
    <col min="5911" max="5912" width="9.140625" style="52"/>
    <col min="5913" max="5914" width="9.140625" style="52" customWidth="1"/>
    <col min="5915" max="5915" width="9.85546875" style="52" customWidth="1"/>
    <col min="5916" max="5916" width="9.42578125" style="52" customWidth="1"/>
    <col min="5917" max="5917" width="11" style="52" customWidth="1"/>
    <col min="5918" max="5918" width="11.5703125" style="52" customWidth="1"/>
    <col min="5919" max="5919" width="10.7109375" style="52" bestFit="1" customWidth="1"/>
    <col min="5920" max="6144" width="9.140625" style="52"/>
    <col min="6145" max="6145" width="21.7109375" style="52" customWidth="1"/>
    <col min="6146" max="6166" width="9.140625" style="52" customWidth="1"/>
    <col min="6167" max="6168" width="9.140625" style="52"/>
    <col min="6169" max="6170" width="9.140625" style="52" customWidth="1"/>
    <col min="6171" max="6171" width="9.85546875" style="52" customWidth="1"/>
    <col min="6172" max="6172" width="9.42578125" style="52" customWidth="1"/>
    <col min="6173" max="6173" width="11" style="52" customWidth="1"/>
    <col min="6174" max="6174" width="11.5703125" style="52" customWidth="1"/>
    <col min="6175" max="6175" width="10.7109375" style="52" bestFit="1" customWidth="1"/>
    <col min="6176" max="6400" width="9.140625" style="52"/>
    <col min="6401" max="6401" width="21.7109375" style="52" customWidth="1"/>
    <col min="6402" max="6422" width="9.140625" style="52" customWidth="1"/>
    <col min="6423" max="6424" width="9.140625" style="52"/>
    <col min="6425" max="6426" width="9.140625" style="52" customWidth="1"/>
    <col min="6427" max="6427" width="9.85546875" style="52" customWidth="1"/>
    <col min="6428" max="6428" width="9.42578125" style="52" customWidth="1"/>
    <col min="6429" max="6429" width="11" style="52" customWidth="1"/>
    <col min="6430" max="6430" width="11.5703125" style="52" customWidth="1"/>
    <col min="6431" max="6431" width="10.7109375" style="52" bestFit="1" customWidth="1"/>
    <col min="6432" max="6656" width="9.140625" style="52"/>
    <col min="6657" max="6657" width="21.7109375" style="52" customWidth="1"/>
    <col min="6658" max="6678" width="9.140625" style="52" customWidth="1"/>
    <col min="6679" max="6680" width="9.140625" style="52"/>
    <col min="6681" max="6682" width="9.140625" style="52" customWidth="1"/>
    <col min="6683" max="6683" width="9.85546875" style="52" customWidth="1"/>
    <col min="6684" max="6684" width="9.42578125" style="52" customWidth="1"/>
    <col min="6685" max="6685" width="11" style="52" customWidth="1"/>
    <col min="6686" max="6686" width="11.5703125" style="52" customWidth="1"/>
    <col min="6687" max="6687" width="10.7109375" style="52" bestFit="1" customWidth="1"/>
    <col min="6688" max="6912" width="9.140625" style="52"/>
    <col min="6913" max="6913" width="21.7109375" style="52" customWidth="1"/>
    <col min="6914" max="6934" width="9.140625" style="52" customWidth="1"/>
    <col min="6935" max="6936" width="9.140625" style="52"/>
    <col min="6937" max="6938" width="9.140625" style="52" customWidth="1"/>
    <col min="6939" max="6939" width="9.85546875" style="52" customWidth="1"/>
    <col min="6940" max="6940" width="9.42578125" style="52" customWidth="1"/>
    <col min="6941" max="6941" width="11" style="52" customWidth="1"/>
    <col min="6942" max="6942" width="11.5703125" style="52" customWidth="1"/>
    <col min="6943" max="6943" width="10.7109375" style="52" bestFit="1" customWidth="1"/>
    <col min="6944" max="7168" width="9.140625" style="52"/>
    <col min="7169" max="7169" width="21.7109375" style="52" customWidth="1"/>
    <col min="7170" max="7190" width="9.140625" style="52" customWidth="1"/>
    <col min="7191" max="7192" width="9.140625" style="52"/>
    <col min="7193" max="7194" width="9.140625" style="52" customWidth="1"/>
    <col min="7195" max="7195" width="9.85546875" style="52" customWidth="1"/>
    <col min="7196" max="7196" width="9.42578125" style="52" customWidth="1"/>
    <col min="7197" max="7197" width="11" style="52" customWidth="1"/>
    <col min="7198" max="7198" width="11.5703125" style="52" customWidth="1"/>
    <col min="7199" max="7199" width="10.7109375" style="52" bestFit="1" customWidth="1"/>
    <col min="7200" max="7424" width="9.140625" style="52"/>
    <col min="7425" max="7425" width="21.7109375" style="52" customWidth="1"/>
    <col min="7426" max="7446" width="9.140625" style="52" customWidth="1"/>
    <col min="7447" max="7448" width="9.140625" style="52"/>
    <col min="7449" max="7450" width="9.140625" style="52" customWidth="1"/>
    <col min="7451" max="7451" width="9.85546875" style="52" customWidth="1"/>
    <col min="7452" max="7452" width="9.42578125" style="52" customWidth="1"/>
    <col min="7453" max="7453" width="11" style="52" customWidth="1"/>
    <col min="7454" max="7454" width="11.5703125" style="52" customWidth="1"/>
    <col min="7455" max="7455" width="10.7109375" style="52" bestFit="1" customWidth="1"/>
    <col min="7456" max="7680" width="9.140625" style="52"/>
    <col min="7681" max="7681" width="21.7109375" style="52" customWidth="1"/>
    <col min="7682" max="7702" width="9.140625" style="52" customWidth="1"/>
    <col min="7703" max="7704" width="9.140625" style="52"/>
    <col min="7705" max="7706" width="9.140625" style="52" customWidth="1"/>
    <col min="7707" max="7707" width="9.85546875" style="52" customWidth="1"/>
    <col min="7708" max="7708" width="9.42578125" style="52" customWidth="1"/>
    <col min="7709" max="7709" width="11" style="52" customWidth="1"/>
    <col min="7710" max="7710" width="11.5703125" style="52" customWidth="1"/>
    <col min="7711" max="7711" width="10.7109375" style="52" bestFit="1" customWidth="1"/>
    <col min="7712" max="7936" width="9.140625" style="52"/>
    <col min="7937" max="7937" width="21.7109375" style="52" customWidth="1"/>
    <col min="7938" max="7958" width="9.140625" style="52" customWidth="1"/>
    <col min="7959" max="7960" width="9.140625" style="52"/>
    <col min="7961" max="7962" width="9.140625" style="52" customWidth="1"/>
    <col min="7963" max="7963" width="9.85546875" style="52" customWidth="1"/>
    <col min="7964" max="7964" width="9.42578125" style="52" customWidth="1"/>
    <col min="7965" max="7965" width="11" style="52" customWidth="1"/>
    <col min="7966" max="7966" width="11.5703125" style="52" customWidth="1"/>
    <col min="7967" max="7967" width="10.7109375" style="52" bestFit="1" customWidth="1"/>
    <col min="7968" max="8192" width="9.140625" style="52"/>
    <col min="8193" max="8193" width="21.7109375" style="52" customWidth="1"/>
    <col min="8194" max="8214" width="9.140625" style="52" customWidth="1"/>
    <col min="8215" max="8216" width="9.140625" style="52"/>
    <col min="8217" max="8218" width="9.140625" style="52" customWidth="1"/>
    <col min="8219" max="8219" width="9.85546875" style="52" customWidth="1"/>
    <col min="8220" max="8220" width="9.42578125" style="52" customWidth="1"/>
    <col min="8221" max="8221" width="11" style="52" customWidth="1"/>
    <col min="8222" max="8222" width="11.5703125" style="52" customWidth="1"/>
    <col min="8223" max="8223" width="10.7109375" style="52" bestFit="1" customWidth="1"/>
    <col min="8224" max="8448" width="9.140625" style="52"/>
    <col min="8449" max="8449" width="21.7109375" style="52" customWidth="1"/>
    <col min="8450" max="8470" width="9.140625" style="52" customWidth="1"/>
    <col min="8471" max="8472" width="9.140625" style="52"/>
    <col min="8473" max="8474" width="9.140625" style="52" customWidth="1"/>
    <col min="8475" max="8475" width="9.85546875" style="52" customWidth="1"/>
    <col min="8476" max="8476" width="9.42578125" style="52" customWidth="1"/>
    <col min="8477" max="8477" width="11" style="52" customWidth="1"/>
    <col min="8478" max="8478" width="11.5703125" style="52" customWidth="1"/>
    <col min="8479" max="8479" width="10.7109375" style="52" bestFit="1" customWidth="1"/>
    <col min="8480" max="8704" width="9.140625" style="52"/>
    <col min="8705" max="8705" width="21.7109375" style="52" customWidth="1"/>
    <col min="8706" max="8726" width="9.140625" style="52" customWidth="1"/>
    <col min="8727" max="8728" width="9.140625" style="52"/>
    <col min="8729" max="8730" width="9.140625" style="52" customWidth="1"/>
    <col min="8731" max="8731" width="9.85546875" style="52" customWidth="1"/>
    <col min="8732" max="8732" width="9.42578125" style="52" customWidth="1"/>
    <col min="8733" max="8733" width="11" style="52" customWidth="1"/>
    <col min="8734" max="8734" width="11.5703125" style="52" customWidth="1"/>
    <col min="8735" max="8735" width="10.7109375" style="52" bestFit="1" customWidth="1"/>
    <col min="8736" max="8960" width="9.140625" style="52"/>
    <col min="8961" max="8961" width="21.7109375" style="52" customWidth="1"/>
    <col min="8962" max="8982" width="9.140625" style="52" customWidth="1"/>
    <col min="8983" max="8984" width="9.140625" style="52"/>
    <col min="8985" max="8986" width="9.140625" style="52" customWidth="1"/>
    <col min="8987" max="8987" width="9.85546875" style="52" customWidth="1"/>
    <col min="8988" max="8988" width="9.42578125" style="52" customWidth="1"/>
    <col min="8989" max="8989" width="11" style="52" customWidth="1"/>
    <col min="8990" max="8990" width="11.5703125" style="52" customWidth="1"/>
    <col min="8991" max="8991" width="10.7109375" style="52" bestFit="1" customWidth="1"/>
    <col min="8992" max="9216" width="9.140625" style="52"/>
    <col min="9217" max="9217" width="21.7109375" style="52" customWidth="1"/>
    <col min="9218" max="9238" width="9.140625" style="52" customWidth="1"/>
    <col min="9239" max="9240" width="9.140625" style="52"/>
    <col min="9241" max="9242" width="9.140625" style="52" customWidth="1"/>
    <col min="9243" max="9243" width="9.85546875" style="52" customWidth="1"/>
    <col min="9244" max="9244" width="9.42578125" style="52" customWidth="1"/>
    <col min="9245" max="9245" width="11" style="52" customWidth="1"/>
    <col min="9246" max="9246" width="11.5703125" style="52" customWidth="1"/>
    <col min="9247" max="9247" width="10.7109375" style="52" bestFit="1" customWidth="1"/>
    <col min="9248" max="9472" width="9.140625" style="52"/>
    <col min="9473" max="9473" width="21.7109375" style="52" customWidth="1"/>
    <col min="9474" max="9494" width="9.140625" style="52" customWidth="1"/>
    <col min="9495" max="9496" width="9.140625" style="52"/>
    <col min="9497" max="9498" width="9.140625" style="52" customWidth="1"/>
    <col min="9499" max="9499" width="9.85546875" style="52" customWidth="1"/>
    <col min="9500" max="9500" width="9.42578125" style="52" customWidth="1"/>
    <col min="9501" max="9501" width="11" style="52" customWidth="1"/>
    <col min="9502" max="9502" width="11.5703125" style="52" customWidth="1"/>
    <col min="9503" max="9503" width="10.7109375" style="52" bestFit="1" customWidth="1"/>
    <col min="9504" max="9728" width="9.140625" style="52"/>
    <col min="9729" max="9729" width="21.7109375" style="52" customWidth="1"/>
    <col min="9730" max="9750" width="9.140625" style="52" customWidth="1"/>
    <col min="9751" max="9752" width="9.140625" style="52"/>
    <col min="9753" max="9754" width="9.140625" style="52" customWidth="1"/>
    <col min="9755" max="9755" width="9.85546875" style="52" customWidth="1"/>
    <col min="9756" max="9756" width="9.42578125" style="52" customWidth="1"/>
    <col min="9757" max="9757" width="11" style="52" customWidth="1"/>
    <col min="9758" max="9758" width="11.5703125" style="52" customWidth="1"/>
    <col min="9759" max="9759" width="10.7109375" style="52" bestFit="1" customWidth="1"/>
    <col min="9760" max="9984" width="9.140625" style="52"/>
    <col min="9985" max="9985" width="21.7109375" style="52" customWidth="1"/>
    <col min="9986" max="10006" width="9.140625" style="52" customWidth="1"/>
    <col min="10007" max="10008" width="9.140625" style="52"/>
    <col min="10009" max="10010" width="9.140625" style="52" customWidth="1"/>
    <col min="10011" max="10011" width="9.85546875" style="52" customWidth="1"/>
    <col min="10012" max="10012" width="9.42578125" style="52" customWidth="1"/>
    <col min="10013" max="10013" width="11" style="52" customWidth="1"/>
    <col min="10014" max="10014" width="11.5703125" style="52" customWidth="1"/>
    <col min="10015" max="10015" width="10.7109375" style="52" bestFit="1" customWidth="1"/>
    <col min="10016" max="10240" width="9.140625" style="52"/>
    <col min="10241" max="10241" width="21.7109375" style="52" customWidth="1"/>
    <col min="10242" max="10262" width="9.140625" style="52" customWidth="1"/>
    <col min="10263" max="10264" width="9.140625" style="52"/>
    <col min="10265" max="10266" width="9.140625" style="52" customWidth="1"/>
    <col min="10267" max="10267" width="9.85546875" style="52" customWidth="1"/>
    <col min="10268" max="10268" width="9.42578125" style="52" customWidth="1"/>
    <col min="10269" max="10269" width="11" style="52" customWidth="1"/>
    <col min="10270" max="10270" width="11.5703125" style="52" customWidth="1"/>
    <col min="10271" max="10271" width="10.7109375" style="52" bestFit="1" customWidth="1"/>
    <col min="10272" max="10496" width="9.140625" style="52"/>
    <col min="10497" max="10497" width="21.7109375" style="52" customWidth="1"/>
    <col min="10498" max="10518" width="9.140625" style="52" customWidth="1"/>
    <col min="10519" max="10520" width="9.140625" style="52"/>
    <col min="10521" max="10522" width="9.140625" style="52" customWidth="1"/>
    <col min="10523" max="10523" width="9.85546875" style="52" customWidth="1"/>
    <col min="10524" max="10524" width="9.42578125" style="52" customWidth="1"/>
    <col min="10525" max="10525" width="11" style="52" customWidth="1"/>
    <col min="10526" max="10526" width="11.5703125" style="52" customWidth="1"/>
    <col min="10527" max="10527" width="10.7109375" style="52" bestFit="1" customWidth="1"/>
    <col min="10528" max="10752" width="9.140625" style="52"/>
    <col min="10753" max="10753" width="21.7109375" style="52" customWidth="1"/>
    <col min="10754" max="10774" width="9.140625" style="52" customWidth="1"/>
    <col min="10775" max="10776" width="9.140625" style="52"/>
    <col min="10777" max="10778" width="9.140625" style="52" customWidth="1"/>
    <col min="10779" max="10779" width="9.85546875" style="52" customWidth="1"/>
    <col min="10780" max="10780" width="9.42578125" style="52" customWidth="1"/>
    <col min="10781" max="10781" width="11" style="52" customWidth="1"/>
    <col min="10782" max="10782" width="11.5703125" style="52" customWidth="1"/>
    <col min="10783" max="10783" width="10.7109375" style="52" bestFit="1" customWidth="1"/>
    <col min="10784" max="11008" width="9.140625" style="52"/>
    <col min="11009" max="11009" width="21.7109375" style="52" customWidth="1"/>
    <col min="11010" max="11030" width="9.140625" style="52" customWidth="1"/>
    <col min="11031" max="11032" width="9.140625" style="52"/>
    <col min="11033" max="11034" width="9.140625" style="52" customWidth="1"/>
    <col min="11035" max="11035" width="9.85546875" style="52" customWidth="1"/>
    <col min="11036" max="11036" width="9.42578125" style="52" customWidth="1"/>
    <col min="11037" max="11037" width="11" style="52" customWidth="1"/>
    <col min="11038" max="11038" width="11.5703125" style="52" customWidth="1"/>
    <col min="11039" max="11039" width="10.7109375" style="52" bestFit="1" customWidth="1"/>
    <col min="11040" max="11264" width="9.140625" style="52"/>
    <col min="11265" max="11265" width="21.7109375" style="52" customWidth="1"/>
    <col min="11266" max="11286" width="9.140625" style="52" customWidth="1"/>
    <col min="11287" max="11288" width="9.140625" style="52"/>
    <col min="11289" max="11290" width="9.140625" style="52" customWidth="1"/>
    <col min="11291" max="11291" width="9.85546875" style="52" customWidth="1"/>
    <col min="11292" max="11292" width="9.42578125" style="52" customWidth="1"/>
    <col min="11293" max="11293" width="11" style="52" customWidth="1"/>
    <col min="11294" max="11294" width="11.5703125" style="52" customWidth="1"/>
    <col min="11295" max="11295" width="10.7109375" style="52" bestFit="1" customWidth="1"/>
    <col min="11296" max="11520" width="9.140625" style="52"/>
    <col min="11521" max="11521" width="21.7109375" style="52" customWidth="1"/>
    <col min="11522" max="11542" width="9.140625" style="52" customWidth="1"/>
    <col min="11543" max="11544" width="9.140625" style="52"/>
    <col min="11545" max="11546" width="9.140625" style="52" customWidth="1"/>
    <col min="11547" max="11547" width="9.85546875" style="52" customWidth="1"/>
    <col min="11548" max="11548" width="9.42578125" style="52" customWidth="1"/>
    <col min="11549" max="11549" width="11" style="52" customWidth="1"/>
    <col min="11550" max="11550" width="11.5703125" style="52" customWidth="1"/>
    <col min="11551" max="11551" width="10.7109375" style="52" bestFit="1" customWidth="1"/>
    <col min="11552" max="11776" width="9.140625" style="52"/>
    <col min="11777" max="11777" width="21.7109375" style="52" customWidth="1"/>
    <col min="11778" max="11798" width="9.140625" style="52" customWidth="1"/>
    <col min="11799" max="11800" width="9.140625" style="52"/>
    <col min="11801" max="11802" width="9.140625" style="52" customWidth="1"/>
    <col min="11803" max="11803" width="9.85546875" style="52" customWidth="1"/>
    <col min="11804" max="11804" width="9.42578125" style="52" customWidth="1"/>
    <col min="11805" max="11805" width="11" style="52" customWidth="1"/>
    <col min="11806" max="11806" width="11.5703125" style="52" customWidth="1"/>
    <col min="11807" max="11807" width="10.7109375" style="52" bestFit="1" customWidth="1"/>
    <col min="11808" max="12032" width="9.140625" style="52"/>
    <col min="12033" max="12033" width="21.7109375" style="52" customWidth="1"/>
    <col min="12034" max="12054" width="9.140625" style="52" customWidth="1"/>
    <col min="12055" max="12056" width="9.140625" style="52"/>
    <col min="12057" max="12058" width="9.140625" style="52" customWidth="1"/>
    <col min="12059" max="12059" width="9.85546875" style="52" customWidth="1"/>
    <col min="12060" max="12060" width="9.42578125" style="52" customWidth="1"/>
    <col min="12061" max="12061" width="11" style="52" customWidth="1"/>
    <col min="12062" max="12062" width="11.5703125" style="52" customWidth="1"/>
    <col min="12063" max="12063" width="10.7109375" style="52" bestFit="1" customWidth="1"/>
    <col min="12064" max="12288" width="9.140625" style="52"/>
    <col min="12289" max="12289" width="21.7109375" style="52" customWidth="1"/>
    <col min="12290" max="12310" width="9.140625" style="52" customWidth="1"/>
    <col min="12311" max="12312" width="9.140625" style="52"/>
    <col min="12313" max="12314" width="9.140625" style="52" customWidth="1"/>
    <col min="12315" max="12315" width="9.85546875" style="52" customWidth="1"/>
    <col min="12316" max="12316" width="9.42578125" style="52" customWidth="1"/>
    <col min="12317" max="12317" width="11" style="52" customWidth="1"/>
    <col min="12318" max="12318" width="11.5703125" style="52" customWidth="1"/>
    <col min="12319" max="12319" width="10.7109375" style="52" bestFit="1" customWidth="1"/>
    <col min="12320" max="12544" width="9.140625" style="52"/>
    <col min="12545" max="12545" width="21.7109375" style="52" customWidth="1"/>
    <col min="12546" max="12566" width="9.140625" style="52" customWidth="1"/>
    <col min="12567" max="12568" width="9.140625" style="52"/>
    <col min="12569" max="12570" width="9.140625" style="52" customWidth="1"/>
    <col min="12571" max="12571" width="9.85546875" style="52" customWidth="1"/>
    <col min="12572" max="12572" width="9.42578125" style="52" customWidth="1"/>
    <col min="12573" max="12573" width="11" style="52" customWidth="1"/>
    <col min="12574" max="12574" width="11.5703125" style="52" customWidth="1"/>
    <col min="12575" max="12575" width="10.7109375" style="52" bestFit="1" customWidth="1"/>
    <col min="12576" max="12800" width="9.140625" style="52"/>
    <col min="12801" max="12801" width="21.7109375" style="52" customWidth="1"/>
    <col min="12802" max="12822" width="9.140625" style="52" customWidth="1"/>
    <col min="12823" max="12824" width="9.140625" style="52"/>
    <col min="12825" max="12826" width="9.140625" style="52" customWidth="1"/>
    <col min="12827" max="12827" width="9.85546875" style="52" customWidth="1"/>
    <col min="12828" max="12828" width="9.42578125" style="52" customWidth="1"/>
    <col min="12829" max="12829" width="11" style="52" customWidth="1"/>
    <col min="12830" max="12830" width="11.5703125" style="52" customWidth="1"/>
    <col min="12831" max="12831" width="10.7109375" style="52" bestFit="1" customWidth="1"/>
    <col min="12832" max="13056" width="9.140625" style="52"/>
    <col min="13057" max="13057" width="21.7109375" style="52" customWidth="1"/>
    <col min="13058" max="13078" width="9.140625" style="52" customWidth="1"/>
    <col min="13079" max="13080" width="9.140625" style="52"/>
    <col min="13081" max="13082" width="9.140625" style="52" customWidth="1"/>
    <col min="13083" max="13083" width="9.85546875" style="52" customWidth="1"/>
    <col min="13084" max="13084" width="9.42578125" style="52" customWidth="1"/>
    <col min="13085" max="13085" width="11" style="52" customWidth="1"/>
    <col min="13086" max="13086" width="11.5703125" style="52" customWidth="1"/>
    <col min="13087" max="13087" width="10.7109375" style="52" bestFit="1" customWidth="1"/>
    <col min="13088" max="13312" width="9.140625" style="52"/>
    <col min="13313" max="13313" width="21.7109375" style="52" customWidth="1"/>
    <col min="13314" max="13334" width="9.140625" style="52" customWidth="1"/>
    <col min="13335" max="13336" width="9.140625" style="52"/>
    <col min="13337" max="13338" width="9.140625" style="52" customWidth="1"/>
    <col min="13339" max="13339" width="9.85546875" style="52" customWidth="1"/>
    <col min="13340" max="13340" width="9.42578125" style="52" customWidth="1"/>
    <col min="13341" max="13341" width="11" style="52" customWidth="1"/>
    <col min="13342" max="13342" width="11.5703125" style="52" customWidth="1"/>
    <col min="13343" max="13343" width="10.7109375" style="52" bestFit="1" customWidth="1"/>
    <col min="13344" max="13568" width="9.140625" style="52"/>
    <col min="13569" max="13569" width="21.7109375" style="52" customWidth="1"/>
    <col min="13570" max="13590" width="9.140625" style="52" customWidth="1"/>
    <col min="13591" max="13592" width="9.140625" style="52"/>
    <col min="13593" max="13594" width="9.140625" style="52" customWidth="1"/>
    <col min="13595" max="13595" width="9.85546875" style="52" customWidth="1"/>
    <col min="13596" max="13596" width="9.42578125" style="52" customWidth="1"/>
    <col min="13597" max="13597" width="11" style="52" customWidth="1"/>
    <col min="13598" max="13598" width="11.5703125" style="52" customWidth="1"/>
    <col min="13599" max="13599" width="10.7109375" style="52" bestFit="1" customWidth="1"/>
    <col min="13600" max="13824" width="9.140625" style="52"/>
    <col min="13825" max="13825" width="21.7109375" style="52" customWidth="1"/>
    <col min="13826" max="13846" width="9.140625" style="52" customWidth="1"/>
    <col min="13847" max="13848" width="9.140625" style="52"/>
    <col min="13849" max="13850" width="9.140625" style="52" customWidth="1"/>
    <col min="13851" max="13851" width="9.85546875" style="52" customWidth="1"/>
    <col min="13852" max="13852" width="9.42578125" style="52" customWidth="1"/>
    <col min="13853" max="13853" width="11" style="52" customWidth="1"/>
    <col min="13854" max="13854" width="11.5703125" style="52" customWidth="1"/>
    <col min="13855" max="13855" width="10.7109375" style="52" bestFit="1" customWidth="1"/>
    <col min="13856" max="14080" width="9.140625" style="52"/>
    <col min="14081" max="14081" width="21.7109375" style="52" customWidth="1"/>
    <col min="14082" max="14102" width="9.140625" style="52" customWidth="1"/>
    <col min="14103" max="14104" width="9.140625" style="52"/>
    <col min="14105" max="14106" width="9.140625" style="52" customWidth="1"/>
    <col min="14107" max="14107" width="9.85546875" style="52" customWidth="1"/>
    <col min="14108" max="14108" width="9.42578125" style="52" customWidth="1"/>
    <col min="14109" max="14109" width="11" style="52" customWidth="1"/>
    <col min="14110" max="14110" width="11.5703125" style="52" customWidth="1"/>
    <col min="14111" max="14111" width="10.7109375" style="52" bestFit="1" customWidth="1"/>
    <col min="14112" max="14336" width="9.140625" style="52"/>
    <col min="14337" max="14337" width="21.7109375" style="52" customWidth="1"/>
    <col min="14338" max="14358" width="9.140625" style="52" customWidth="1"/>
    <col min="14359" max="14360" width="9.140625" style="52"/>
    <col min="14361" max="14362" width="9.140625" style="52" customWidth="1"/>
    <col min="14363" max="14363" width="9.85546875" style="52" customWidth="1"/>
    <col min="14364" max="14364" width="9.42578125" style="52" customWidth="1"/>
    <col min="14365" max="14365" width="11" style="52" customWidth="1"/>
    <col min="14366" max="14366" width="11.5703125" style="52" customWidth="1"/>
    <col min="14367" max="14367" width="10.7109375" style="52" bestFit="1" customWidth="1"/>
    <col min="14368" max="14592" width="9.140625" style="52"/>
    <col min="14593" max="14593" width="21.7109375" style="52" customWidth="1"/>
    <col min="14594" max="14614" width="9.140625" style="52" customWidth="1"/>
    <col min="14615" max="14616" width="9.140625" style="52"/>
    <col min="14617" max="14618" width="9.140625" style="52" customWidth="1"/>
    <col min="14619" max="14619" width="9.85546875" style="52" customWidth="1"/>
    <col min="14620" max="14620" width="9.42578125" style="52" customWidth="1"/>
    <col min="14621" max="14621" width="11" style="52" customWidth="1"/>
    <col min="14622" max="14622" width="11.5703125" style="52" customWidth="1"/>
    <col min="14623" max="14623" width="10.7109375" style="52" bestFit="1" customWidth="1"/>
    <col min="14624" max="14848" width="9.140625" style="52"/>
    <col min="14849" max="14849" width="21.7109375" style="52" customWidth="1"/>
    <col min="14850" max="14870" width="9.140625" style="52" customWidth="1"/>
    <col min="14871" max="14872" width="9.140625" style="52"/>
    <col min="14873" max="14874" width="9.140625" style="52" customWidth="1"/>
    <col min="14875" max="14875" width="9.85546875" style="52" customWidth="1"/>
    <col min="14876" max="14876" width="9.42578125" style="52" customWidth="1"/>
    <col min="14877" max="14877" width="11" style="52" customWidth="1"/>
    <col min="14878" max="14878" width="11.5703125" style="52" customWidth="1"/>
    <col min="14879" max="14879" width="10.7109375" style="52" bestFit="1" customWidth="1"/>
    <col min="14880" max="15104" width="9.140625" style="52"/>
    <col min="15105" max="15105" width="21.7109375" style="52" customWidth="1"/>
    <col min="15106" max="15126" width="9.140625" style="52" customWidth="1"/>
    <col min="15127" max="15128" width="9.140625" style="52"/>
    <col min="15129" max="15130" width="9.140625" style="52" customWidth="1"/>
    <col min="15131" max="15131" width="9.85546875" style="52" customWidth="1"/>
    <col min="15132" max="15132" width="9.42578125" style="52" customWidth="1"/>
    <col min="15133" max="15133" width="11" style="52" customWidth="1"/>
    <col min="15134" max="15134" width="11.5703125" style="52" customWidth="1"/>
    <col min="15135" max="15135" width="10.7109375" style="52" bestFit="1" customWidth="1"/>
    <col min="15136" max="15360" width="9.140625" style="52"/>
    <col min="15361" max="15361" width="21.7109375" style="52" customWidth="1"/>
    <col min="15362" max="15382" width="9.140625" style="52" customWidth="1"/>
    <col min="15383" max="15384" width="9.140625" style="52"/>
    <col min="15385" max="15386" width="9.140625" style="52" customWidth="1"/>
    <col min="15387" max="15387" width="9.85546875" style="52" customWidth="1"/>
    <col min="15388" max="15388" width="9.42578125" style="52" customWidth="1"/>
    <col min="15389" max="15389" width="11" style="52" customWidth="1"/>
    <col min="15390" max="15390" width="11.5703125" style="52" customWidth="1"/>
    <col min="15391" max="15391" width="10.7109375" style="52" bestFit="1" customWidth="1"/>
    <col min="15392" max="15616" width="9.140625" style="52"/>
    <col min="15617" max="15617" width="21.7109375" style="52" customWidth="1"/>
    <col min="15618" max="15638" width="9.140625" style="52" customWidth="1"/>
    <col min="15639" max="15640" width="9.140625" style="52"/>
    <col min="15641" max="15642" width="9.140625" style="52" customWidth="1"/>
    <col min="15643" max="15643" width="9.85546875" style="52" customWidth="1"/>
    <col min="15644" max="15644" width="9.42578125" style="52" customWidth="1"/>
    <col min="15645" max="15645" width="11" style="52" customWidth="1"/>
    <col min="15646" max="15646" width="11.5703125" style="52" customWidth="1"/>
    <col min="15647" max="15647" width="10.7109375" style="52" bestFit="1" customWidth="1"/>
    <col min="15648" max="15872" width="9.140625" style="52"/>
    <col min="15873" max="15873" width="21.7109375" style="52" customWidth="1"/>
    <col min="15874" max="15894" width="9.140625" style="52" customWidth="1"/>
    <col min="15895" max="15896" width="9.140625" style="52"/>
    <col min="15897" max="15898" width="9.140625" style="52" customWidth="1"/>
    <col min="15899" max="15899" width="9.85546875" style="52" customWidth="1"/>
    <col min="15900" max="15900" width="9.42578125" style="52" customWidth="1"/>
    <col min="15901" max="15901" width="11" style="52" customWidth="1"/>
    <col min="15902" max="15902" width="11.5703125" style="52" customWidth="1"/>
    <col min="15903" max="15903" width="10.7109375" style="52" bestFit="1" customWidth="1"/>
    <col min="15904" max="16128" width="9.140625" style="52"/>
    <col min="16129" max="16129" width="21.7109375" style="52" customWidth="1"/>
    <col min="16130" max="16150" width="9.140625" style="52" customWidth="1"/>
    <col min="16151" max="16152" width="9.140625" style="52"/>
    <col min="16153" max="16154" width="9.140625" style="52" customWidth="1"/>
    <col min="16155" max="16155" width="9.85546875" style="52" customWidth="1"/>
    <col min="16156" max="16156" width="9.42578125" style="52" customWidth="1"/>
    <col min="16157" max="16157" width="11" style="52" customWidth="1"/>
    <col min="16158" max="16158" width="11.5703125" style="52" customWidth="1"/>
    <col min="16159" max="16159" width="10.7109375" style="52" bestFit="1" customWidth="1"/>
    <col min="16160" max="16384" width="9.140625" style="52"/>
  </cols>
  <sheetData>
    <row r="1" spans="1:35" ht="16.5" thickBot="1" x14ac:dyDescent="0.3">
      <c r="A1" s="169" t="s">
        <v>18</v>
      </c>
      <c r="B1" s="169"/>
      <c r="C1" s="169"/>
      <c r="D1" s="169"/>
      <c r="E1" s="169"/>
      <c r="F1" s="169"/>
      <c r="G1" s="169"/>
      <c r="H1" s="169"/>
      <c r="I1" s="169"/>
      <c r="J1" s="169"/>
      <c r="K1" s="169"/>
      <c r="L1" s="169"/>
      <c r="M1" s="169"/>
      <c r="N1" s="169"/>
      <c r="O1" s="169"/>
      <c r="P1" s="169"/>
      <c r="Q1" s="169"/>
      <c r="R1" s="169"/>
      <c r="S1" s="169"/>
      <c r="T1" s="169"/>
      <c r="U1" s="169"/>
      <c r="V1" s="169"/>
      <c r="W1" s="169"/>
      <c r="X1" s="170"/>
      <c r="Y1" s="171"/>
      <c r="Z1" s="171"/>
    </row>
    <row r="2" spans="1:35" s="53" customFormat="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1">
        <v>2004</v>
      </c>
      <c r="W2" s="31">
        <v>2005</v>
      </c>
      <c r="X2" s="72">
        <v>2006</v>
      </c>
      <c r="Y2" s="31">
        <v>2007</v>
      </c>
      <c r="Z2" s="31">
        <v>2008</v>
      </c>
      <c r="AA2" s="41"/>
      <c r="AB2" s="52"/>
    </row>
    <row r="3" spans="1:35" ht="16.5" x14ac:dyDescent="0.3">
      <c r="A3" s="4" t="s">
        <v>15</v>
      </c>
      <c r="B3" s="6"/>
      <c r="C3" s="6"/>
      <c r="D3" s="6"/>
      <c r="E3" s="6"/>
      <c r="F3" s="6"/>
      <c r="G3" s="6"/>
      <c r="H3" s="6"/>
      <c r="I3" s="6"/>
      <c r="J3" s="6"/>
      <c r="K3" s="6"/>
      <c r="L3" s="6"/>
      <c r="M3" s="6"/>
      <c r="N3" s="6"/>
      <c r="O3" s="6"/>
      <c r="P3" s="6"/>
      <c r="Q3" s="7"/>
      <c r="R3" s="7"/>
      <c r="S3" s="7"/>
      <c r="T3" s="7"/>
      <c r="U3" s="7"/>
      <c r="V3" s="32"/>
      <c r="W3" s="32"/>
      <c r="X3" s="7"/>
      <c r="Y3" s="32"/>
      <c r="Z3" s="32"/>
      <c r="AA3" s="41"/>
    </row>
    <row r="4" spans="1:35" ht="16.5" x14ac:dyDescent="0.3">
      <c r="A4" s="5" t="s">
        <v>16</v>
      </c>
      <c r="B4" s="6">
        <v>8632.7191805478287</v>
      </c>
      <c r="C4" s="6">
        <v>10118.430435369168</v>
      </c>
      <c r="D4" s="6">
        <v>10184.594851507965</v>
      </c>
      <c r="E4" s="6">
        <v>7745.7336329406053</v>
      </c>
      <c r="F4" s="6">
        <v>5742</v>
      </c>
      <c r="G4" s="6">
        <v>5046.5879990686808</v>
      </c>
      <c r="H4" s="6">
        <v>4931.8145195470133</v>
      </c>
      <c r="I4" s="6">
        <v>4670.8756821653442</v>
      </c>
      <c r="J4" s="8">
        <v>4564.080109418247</v>
      </c>
      <c r="K4" s="6">
        <v>4558.2278910121213</v>
      </c>
      <c r="L4" s="6">
        <v>4443.9145344336266</v>
      </c>
      <c r="M4" s="6">
        <v>4381.9272452293844</v>
      </c>
      <c r="N4" s="8">
        <v>4183.0424724034065</v>
      </c>
      <c r="O4" s="93">
        <v>4166</v>
      </c>
      <c r="P4" s="6">
        <v>4122.5074029003363</v>
      </c>
      <c r="Q4" s="8">
        <v>4049.467683854924</v>
      </c>
      <c r="R4" s="54">
        <v>3883</v>
      </c>
      <c r="S4" s="94">
        <v>3848.1894270016301</v>
      </c>
      <c r="T4" s="94">
        <v>3608.7476880585018</v>
      </c>
      <c r="U4" s="94">
        <v>3495.5420383476476</v>
      </c>
      <c r="V4" s="54">
        <v>3409.6902650959532</v>
      </c>
      <c r="W4" s="94">
        <v>3232.0416530826974</v>
      </c>
      <c r="X4" s="54">
        <v>3141.7007044324655</v>
      </c>
      <c r="Y4" s="54">
        <v>3040.1405201726398</v>
      </c>
      <c r="Z4" s="54">
        <v>2931.4939065556746</v>
      </c>
    </row>
    <row r="5" spans="1:35" ht="16.5" x14ac:dyDescent="0.3">
      <c r="A5" s="5" t="s">
        <v>17</v>
      </c>
      <c r="B5" s="6">
        <v>9199.373946544667</v>
      </c>
      <c r="C5" s="6">
        <v>10292.453392101972</v>
      </c>
      <c r="D5" s="6">
        <v>10985.923157856547</v>
      </c>
      <c r="E5" s="6">
        <v>8465.1888552860182</v>
      </c>
      <c r="F5" s="93">
        <v>4339</v>
      </c>
      <c r="G5" s="6">
        <v>5102.9398069706313</v>
      </c>
      <c r="H5" s="6">
        <v>4545.7829502952545</v>
      </c>
      <c r="I5" s="6">
        <v>4609.2344306216364</v>
      </c>
      <c r="J5" s="6">
        <v>4258.224343334201</v>
      </c>
      <c r="K5" s="6">
        <v>4098.98974035225</v>
      </c>
      <c r="L5" s="6">
        <v>4145.3414154753509</v>
      </c>
      <c r="M5" s="6">
        <v>4173.0032074437468</v>
      </c>
      <c r="N5" s="8">
        <v>4108.2830755812811</v>
      </c>
      <c r="O5" s="6">
        <v>4168.2333575280354</v>
      </c>
      <c r="P5" s="6">
        <v>4277.5757360866692</v>
      </c>
      <c r="Q5" s="8">
        <v>4123.1112083728394</v>
      </c>
      <c r="R5" s="54">
        <v>3833</v>
      </c>
      <c r="S5" s="94">
        <v>4038.8896848326717</v>
      </c>
      <c r="T5" s="94">
        <v>3989.0019958934276</v>
      </c>
      <c r="U5" s="94">
        <v>4178.6621433137407</v>
      </c>
      <c r="V5" s="54">
        <v>3887.9704250442369</v>
      </c>
      <c r="W5" s="94">
        <v>3824.6537470170611</v>
      </c>
      <c r="X5" s="54">
        <v>3675.894513294782</v>
      </c>
      <c r="Y5" s="54">
        <v>3577.99794422073</v>
      </c>
      <c r="Z5" s="54">
        <v>3472.960078189155</v>
      </c>
      <c r="AA5" s="95"/>
      <c r="AE5" s="53"/>
      <c r="AF5" s="53"/>
    </row>
    <row r="6" spans="1:35" ht="18" x14ac:dyDescent="0.3">
      <c r="A6" s="4" t="s">
        <v>13</v>
      </c>
      <c r="B6" s="6"/>
      <c r="C6" s="6"/>
      <c r="D6" s="6"/>
      <c r="E6" s="6"/>
      <c r="F6" s="6"/>
      <c r="G6" s="6"/>
      <c r="H6" s="6"/>
      <c r="I6" s="6"/>
      <c r="J6" s="6"/>
      <c r="K6" s="6"/>
      <c r="L6" s="6"/>
      <c r="M6" s="6"/>
      <c r="N6" s="6"/>
      <c r="O6" s="6"/>
      <c r="P6" s="6"/>
      <c r="Q6" s="8"/>
      <c r="R6" s="20"/>
      <c r="S6" s="7"/>
      <c r="T6" s="7"/>
      <c r="U6" s="8"/>
      <c r="V6" s="32"/>
      <c r="W6" s="32"/>
      <c r="X6" s="32"/>
      <c r="Y6" s="32"/>
      <c r="Z6" s="32"/>
      <c r="AA6" s="42"/>
      <c r="AB6" s="89"/>
      <c r="AC6" s="89"/>
      <c r="AD6" s="89"/>
      <c r="AE6" s="89"/>
      <c r="AF6" s="89"/>
      <c r="AG6" s="89"/>
      <c r="AH6" s="89"/>
      <c r="AI6" s="89"/>
    </row>
    <row r="7" spans="1:35" ht="16.5" x14ac:dyDescent="0.3">
      <c r="A7" s="5" t="s">
        <v>48</v>
      </c>
      <c r="B7" s="6">
        <v>4495</v>
      </c>
      <c r="C7" s="6">
        <v>4455</v>
      </c>
      <c r="D7" s="6">
        <v>4841</v>
      </c>
      <c r="E7" s="6">
        <v>4743</v>
      </c>
      <c r="F7" s="6">
        <v>4348</v>
      </c>
      <c r="G7" s="6">
        <v>4269</v>
      </c>
      <c r="H7" s="6">
        <v>3811</v>
      </c>
      <c r="I7" s="6">
        <v>3654</v>
      </c>
      <c r="J7" s="6">
        <v>3703</v>
      </c>
      <c r="K7" s="6">
        <v>3785</v>
      </c>
      <c r="L7" s="6">
        <v>3771</v>
      </c>
      <c r="M7" s="6">
        <v>3720.8022849401827</v>
      </c>
      <c r="N7" s="93">
        <v>3688</v>
      </c>
      <c r="O7" s="6">
        <v>3656.8890967805396</v>
      </c>
      <c r="P7" s="93">
        <v>3637</v>
      </c>
      <c r="Q7" s="8">
        <v>3671.6806386705521</v>
      </c>
      <c r="R7" s="54">
        <v>3589</v>
      </c>
      <c r="S7" s="54">
        <v>3597</v>
      </c>
      <c r="T7" s="54">
        <v>3600.1935353932117</v>
      </c>
      <c r="U7" s="8">
        <v>3570</v>
      </c>
      <c r="V7" s="8">
        <v>3509.24924613536</v>
      </c>
      <c r="W7" s="8">
        <v>3585.1112977285402</v>
      </c>
      <c r="X7" s="54">
        <v>3510.28210563726</v>
      </c>
      <c r="Y7" s="8">
        <v>3518.317888629912</v>
      </c>
      <c r="Z7" s="54">
        <v>3500.5872066030088</v>
      </c>
      <c r="AB7" s="89"/>
      <c r="AC7" s="89"/>
      <c r="AD7" s="89"/>
      <c r="AE7" s="89"/>
      <c r="AF7" s="89"/>
      <c r="AG7" s="89"/>
      <c r="AH7" s="89"/>
      <c r="AI7" s="89"/>
    </row>
    <row r="8" spans="1:35" ht="16.5" x14ac:dyDescent="0.3">
      <c r="A8" s="5" t="s">
        <v>49</v>
      </c>
      <c r="B8" s="6" t="s">
        <v>0</v>
      </c>
      <c r="C8" s="6" t="s">
        <v>0</v>
      </c>
      <c r="D8" s="6">
        <v>6810</v>
      </c>
      <c r="E8" s="6">
        <v>6571</v>
      </c>
      <c r="F8" s="6">
        <v>5709</v>
      </c>
      <c r="G8" s="6">
        <v>4971</v>
      </c>
      <c r="H8" s="6">
        <v>4539</v>
      </c>
      <c r="I8" s="6">
        <v>4277</v>
      </c>
      <c r="J8" s="6">
        <v>4256</v>
      </c>
      <c r="K8" s="6">
        <v>4275</v>
      </c>
      <c r="L8" s="6">
        <v>4345</v>
      </c>
      <c r="M8" s="93">
        <v>4538</v>
      </c>
      <c r="N8" s="93">
        <v>4541</v>
      </c>
      <c r="O8" s="93">
        <v>4564</v>
      </c>
      <c r="P8" s="93">
        <v>4569</v>
      </c>
      <c r="Q8" s="8">
        <v>4612.0816682662944</v>
      </c>
      <c r="R8" s="54">
        <v>4509</v>
      </c>
      <c r="S8" s="54">
        <v>3985</v>
      </c>
      <c r="T8" s="54">
        <v>4121.4156389433192</v>
      </c>
      <c r="U8" s="8">
        <v>4452</v>
      </c>
      <c r="V8" s="8">
        <v>4451.5232450000003</v>
      </c>
      <c r="W8" s="8">
        <v>4077.1499483925099</v>
      </c>
      <c r="X8" s="54">
        <v>4042.0403396009283</v>
      </c>
      <c r="Y8" s="8">
        <v>4008.4273198832084</v>
      </c>
      <c r="Z8" s="54">
        <v>3980.2414495987136</v>
      </c>
    </row>
    <row r="9" spans="1:35" ht="18" x14ac:dyDescent="0.3">
      <c r="A9" s="5" t="s">
        <v>23</v>
      </c>
      <c r="B9" s="6" t="s">
        <v>21</v>
      </c>
      <c r="C9" s="6" t="s">
        <v>21</v>
      </c>
      <c r="D9" s="6">
        <v>2500</v>
      </c>
      <c r="E9" s="6">
        <v>2354</v>
      </c>
      <c r="F9" s="6">
        <v>2125</v>
      </c>
      <c r="G9" s="6">
        <v>1896</v>
      </c>
      <c r="H9" s="6">
        <v>2227</v>
      </c>
      <c r="I9" s="6">
        <v>1917</v>
      </c>
      <c r="J9" s="6">
        <v>1990</v>
      </c>
      <c r="K9" s="6">
        <v>2063</v>
      </c>
      <c r="L9" s="6">
        <v>2135</v>
      </c>
      <c r="M9" s="93">
        <v>2274</v>
      </c>
      <c r="N9" s="93">
        <v>2271</v>
      </c>
      <c r="O9" s="93">
        <v>2273</v>
      </c>
      <c r="P9" s="93">
        <v>2273</v>
      </c>
      <c r="Q9" s="8">
        <v>2272.8053599037967</v>
      </c>
      <c r="R9" s="54">
        <v>2273</v>
      </c>
      <c r="S9" s="54">
        <v>2049</v>
      </c>
      <c r="T9" s="54">
        <v>1968.5039370078741</v>
      </c>
      <c r="U9" s="8">
        <v>1969</v>
      </c>
      <c r="V9" s="8">
        <v>1968.5628160000001</v>
      </c>
      <c r="W9" s="8">
        <v>1784.05909522455</v>
      </c>
      <c r="X9" s="54">
        <v>1805.4635094124901</v>
      </c>
      <c r="Y9" s="8">
        <v>1750.4596469615083</v>
      </c>
      <c r="Z9" s="54">
        <v>1742.079285050716</v>
      </c>
      <c r="AB9" s="53"/>
      <c r="AC9" s="53"/>
      <c r="AD9" s="53"/>
      <c r="AE9" s="53"/>
      <c r="AF9" s="53"/>
    </row>
    <row r="10" spans="1:35" s="3" customFormat="1" ht="16.5" x14ac:dyDescent="0.3">
      <c r="A10" s="4" t="s">
        <v>1</v>
      </c>
      <c r="B10" s="6" t="s">
        <v>0</v>
      </c>
      <c r="C10" s="6" t="s">
        <v>0</v>
      </c>
      <c r="D10" s="6" t="s">
        <v>0</v>
      </c>
      <c r="E10" s="6" t="s">
        <v>0</v>
      </c>
      <c r="F10" s="6">
        <v>2742.1880733944954</v>
      </c>
      <c r="G10" s="6">
        <v>3389</v>
      </c>
      <c r="H10" s="6">
        <v>3722.8465611743959</v>
      </c>
      <c r="I10" s="6">
        <v>3767.464234234234</v>
      </c>
      <c r="J10" s="6">
        <v>4038.0210611723051</v>
      </c>
      <c r="K10" s="6">
        <v>3944.0479083320984</v>
      </c>
      <c r="L10" s="6">
        <v>4161.7659728122344</v>
      </c>
      <c r="M10" s="6">
        <v>4155.3025241789774</v>
      </c>
      <c r="N10" s="96">
        <v>3853.1864634778885</v>
      </c>
      <c r="O10" s="96">
        <v>3680.6167308370113</v>
      </c>
      <c r="P10" s="96">
        <v>3646.3636977090532</v>
      </c>
      <c r="Q10" s="96">
        <v>3546.4449944028056</v>
      </c>
      <c r="R10" s="96">
        <v>3618.151022246549</v>
      </c>
      <c r="S10" s="96">
        <v>3492.2792086432478</v>
      </c>
      <c r="T10" s="96">
        <v>3308.4131192639738</v>
      </c>
      <c r="U10" s="96">
        <v>3201.2853701425443</v>
      </c>
      <c r="V10" s="96">
        <v>3239.7912561109251</v>
      </c>
      <c r="W10" s="96">
        <v>2684.9765793048218</v>
      </c>
      <c r="X10" s="54">
        <v>2881.9509761309055</v>
      </c>
      <c r="Y10" s="54">
        <v>2771.4688744432829</v>
      </c>
      <c r="Z10" s="54">
        <v>2655.7201335631007</v>
      </c>
      <c r="AB10" s="52"/>
      <c r="AC10" s="52"/>
      <c r="AD10" s="52"/>
      <c r="AE10" s="52"/>
      <c r="AF10" s="52"/>
    </row>
    <row r="11" spans="1:35" s="3" customFormat="1" ht="16.5" x14ac:dyDescent="0.3">
      <c r="A11" s="37" t="s">
        <v>2</v>
      </c>
      <c r="B11" s="38" t="s">
        <v>0</v>
      </c>
      <c r="C11" s="38" t="s">
        <v>0</v>
      </c>
      <c r="D11" s="38" t="s">
        <v>0</v>
      </c>
      <c r="E11" s="38">
        <v>2383</v>
      </c>
      <c r="F11" s="38">
        <v>2148</v>
      </c>
      <c r="G11" s="38">
        <v>2089</v>
      </c>
      <c r="H11" s="38">
        <v>2066</v>
      </c>
      <c r="I11" s="38">
        <v>1978</v>
      </c>
      <c r="J11" s="97">
        <v>2024</v>
      </c>
      <c r="K11" s="97">
        <v>2018</v>
      </c>
      <c r="L11" s="97">
        <v>1900.1519635196757</v>
      </c>
      <c r="M11" s="97">
        <v>2016.8924645626687</v>
      </c>
      <c r="N11" s="97">
        <v>2201.295260990099</v>
      </c>
      <c r="O11" s="97">
        <v>2288.5525567169962</v>
      </c>
      <c r="P11" s="97">
        <v>2255.2633951734538</v>
      </c>
      <c r="Q11" s="97">
        <v>2344.0590431519699</v>
      </c>
      <c r="R11" s="97">
        <v>2687.5739614405238</v>
      </c>
      <c r="S11" s="97">
        <v>2690.2530104343209</v>
      </c>
      <c r="T11" s="98">
        <v>2536.6180824714702</v>
      </c>
      <c r="U11" s="98">
        <v>2144.7462941552635</v>
      </c>
      <c r="V11" s="98">
        <v>2067.6322849599333</v>
      </c>
      <c r="W11" s="98">
        <v>2024.5201115376228</v>
      </c>
      <c r="X11" s="98">
        <v>1947.6298611021618</v>
      </c>
      <c r="Y11" s="98">
        <v>1823.7855979245548</v>
      </c>
      <c r="Z11" s="98">
        <v>1745.2867485901352</v>
      </c>
      <c r="AB11" s="53"/>
      <c r="AC11" s="53"/>
      <c r="AD11" s="53"/>
      <c r="AE11" s="53"/>
      <c r="AF11" s="53"/>
    </row>
    <row r="12" spans="1:35" s="3" customFormat="1" ht="16.5" x14ac:dyDescent="0.3">
      <c r="A12" s="141" t="s">
        <v>22</v>
      </c>
      <c r="B12" s="159"/>
      <c r="C12" s="159"/>
      <c r="D12" s="159"/>
      <c r="E12" s="159"/>
      <c r="F12" s="159"/>
      <c r="G12" s="159"/>
      <c r="H12" s="160"/>
      <c r="I12" s="160"/>
      <c r="J12" s="160"/>
      <c r="K12" s="160"/>
      <c r="L12" s="14"/>
      <c r="M12" s="14"/>
      <c r="N12" s="14"/>
      <c r="O12" s="14"/>
      <c r="P12" s="6"/>
      <c r="Q12" s="9"/>
      <c r="R12" s="10"/>
      <c r="U12" s="29"/>
      <c r="AB12" s="52"/>
      <c r="AC12" s="52"/>
      <c r="AD12" s="52"/>
      <c r="AE12" s="52"/>
      <c r="AF12" s="52"/>
    </row>
    <row r="13" spans="1:35" s="3" customFormat="1" ht="16.5" x14ac:dyDescent="0.3">
      <c r="A13" s="141"/>
      <c r="B13" s="153"/>
      <c r="C13" s="153"/>
      <c r="D13" s="153"/>
      <c r="E13" s="153"/>
      <c r="F13" s="153"/>
      <c r="G13" s="153"/>
      <c r="H13" s="153"/>
      <c r="I13" s="153"/>
      <c r="J13" s="153"/>
      <c r="K13" s="153"/>
      <c r="L13" s="14"/>
      <c r="M13" s="14"/>
      <c r="N13" s="14"/>
      <c r="O13" s="14"/>
      <c r="P13" s="6"/>
      <c r="Q13" s="9"/>
      <c r="R13" s="10"/>
      <c r="U13" s="29"/>
      <c r="AB13" s="53"/>
      <c r="AC13" s="53"/>
      <c r="AD13" s="53"/>
      <c r="AE13" s="53"/>
      <c r="AF13" s="53"/>
    </row>
    <row r="14" spans="1:35" s="3" customFormat="1" ht="16.5" x14ac:dyDescent="0.3">
      <c r="A14" s="161" t="s">
        <v>14</v>
      </c>
      <c r="B14" s="161"/>
      <c r="C14" s="161"/>
      <c r="D14" s="161"/>
      <c r="E14" s="161"/>
      <c r="F14" s="161"/>
      <c r="G14" s="161"/>
      <c r="H14" s="153"/>
      <c r="I14" s="153"/>
      <c r="J14" s="153"/>
      <c r="K14" s="153"/>
      <c r="L14" s="11"/>
      <c r="M14" s="11"/>
      <c r="N14" s="11"/>
      <c r="O14" s="11"/>
      <c r="P14" s="6"/>
      <c r="Q14" s="9"/>
      <c r="R14" s="10"/>
      <c r="AB14" s="52"/>
      <c r="AC14" s="52"/>
      <c r="AD14" s="52"/>
      <c r="AE14" s="52"/>
      <c r="AF14" s="52"/>
    </row>
    <row r="15" spans="1:35" ht="13.5" x14ac:dyDescent="0.2">
      <c r="A15" s="161" t="s">
        <v>107</v>
      </c>
      <c r="B15" s="153"/>
      <c r="C15" s="153"/>
      <c r="D15" s="153"/>
      <c r="E15" s="153"/>
      <c r="F15" s="153"/>
      <c r="G15" s="153"/>
      <c r="H15" s="153"/>
      <c r="I15" s="153"/>
      <c r="J15" s="153"/>
      <c r="K15" s="153"/>
      <c r="L15" s="83"/>
      <c r="M15" s="16"/>
      <c r="N15" s="16"/>
      <c r="O15" s="16"/>
      <c r="P15" s="65"/>
      <c r="Q15" s="65"/>
      <c r="AB15" s="53"/>
      <c r="AC15" s="53"/>
      <c r="AD15" s="53"/>
      <c r="AE15" s="53"/>
      <c r="AF15" s="53"/>
    </row>
    <row r="16" spans="1:35" ht="13.5" x14ac:dyDescent="0.2">
      <c r="A16" s="161"/>
      <c r="B16" s="153"/>
      <c r="C16" s="153"/>
      <c r="D16" s="153"/>
      <c r="E16" s="153"/>
      <c r="F16" s="153"/>
      <c r="G16" s="153"/>
      <c r="H16" s="153"/>
      <c r="I16" s="153"/>
      <c r="J16" s="153"/>
      <c r="K16" s="153"/>
      <c r="L16" s="83"/>
      <c r="M16" s="16"/>
      <c r="N16" s="16"/>
      <c r="O16" s="16"/>
      <c r="P16" s="65"/>
      <c r="Q16" s="65"/>
      <c r="W16" s="59"/>
    </row>
    <row r="17" spans="1:21" x14ac:dyDescent="0.2">
      <c r="A17" s="134" t="s">
        <v>19</v>
      </c>
      <c r="B17" s="134"/>
      <c r="C17" s="134"/>
      <c r="D17" s="134"/>
      <c r="E17" s="134"/>
      <c r="F17" s="134"/>
      <c r="G17" s="134"/>
      <c r="H17" s="153"/>
      <c r="I17" s="153"/>
      <c r="J17" s="153"/>
      <c r="K17" s="153"/>
      <c r="L17" s="12"/>
      <c r="M17" s="12"/>
      <c r="N17" s="23"/>
      <c r="O17" s="23"/>
      <c r="P17" s="65"/>
      <c r="Q17" s="65"/>
    </row>
    <row r="18" spans="1:21" x14ac:dyDescent="0.2">
      <c r="A18" s="130" t="s">
        <v>108</v>
      </c>
      <c r="B18" s="134"/>
      <c r="C18" s="134"/>
      <c r="D18" s="134"/>
      <c r="E18" s="134"/>
      <c r="F18" s="134"/>
      <c r="G18" s="134"/>
      <c r="H18" s="153"/>
      <c r="I18" s="153"/>
      <c r="J18" s="153"/>
      <c r="K18" s="153"/>
      <c r="L18" s="17"/>
      <c r="M18" s="17"/>
      <c r="N18" s="25"/>
      <c r="O18" s="25"/>
      <c r="P18" s="65"/>
      <c r="Q18" s="65"/>
      <c r="S18" s="30"/>
    </row>
    <row r="19" spans="1:21" x14ac:dyDescent="0.2">
      <c r="A19" s="130" t="s">
        <v>25</v>
      </c>
      <c r="B19" s="153"/>
      <c r="C19" s="153"/>
      <c r="D19" s="153"/>
      <c r="E19" s="153"/>
      <c r="F19" s="153"/>
      <c r="G19" s="153"/>
      <c r="H19" s="153"/>
      <c r="I19" s="153"/>
      <c r="J19" s="153"/>
      <c r="K19" s="153"/>
      <c r="L19" s="17"/>
      <c r="M19" s="17"/>
      <c r="N19" s="25"/>
      <c r="O19" s="25"/>
      <c r="P19" s="65"/>
      <c r="Q19" s="65"/>
      <c r="S19" s="30"/>
    </row>
    <row r="20" spans="1:21" x14ac:dyDescent="0.2">
      <c r="A20" s="130" t="s">
        <v>24</v>
      </c>
      <c r="B20" s="153"/>
      <c r="C20" s="153"/>
      <c r="D20" s="153"/>
      <c r="E20" s="153"/>
      <c r="F20" s="153"/>
      <c r="G20" s="153"/>
      <c r="H20" s="153"/>
      <c r="I20" s="153"/>
      <c r="J20" s="153"/>
      <c r="K20" s="153"/>
      <c r="L20" s="17"/>
      <c r="M20" s="17"/>
      <c r="N20" s="25"/>
      <c r="O20" s="25"/>
      <c r="P20" s="65"/>
      <c r="Q20" s="65"/>
      <c r="S20" s="30"/>
    </row>
    <row r="21" spans="1:21" x14ac:dyDescent="0.2">
      <c r="A21" s="130"/>
      <c r="B21" s="153"/>
      <c r="C21" s="153"/>
      <c r="D21" s="153"/>
      <c r="E21" s="153"/>
      <c r="F21" s="153"/>
      <c r="G21" s="153"/>
      <c r="H21" s="153"/>
      <c r="I21" s="153"/>
      <c r="J21" s="153"/>
      <c r="K21" s="153"/>
      <c r="L21" s="17"/>
      <c r="M21" s="17"/>
      <c r="N21" s="25"/>
      <c r="O21" s="25"/>
      <c r="P21" s="65"/>
      <c r="Q21" s="65"/>
      <c r="S21" s="30"/>
    </row>
    <row r="22" spans="1:21" x14ac:dyDescent="0.2">
      <c r="A22" s="134" t="s">
        <v>12</v>
      </c>
      <c r="B22" s="134"/>
      <c r="C22" s="134"/>
      <c r="D22" s="134"/>
      <c r="E22" s="134"/>
      <c r="F22" s="134"/>
      <c r="G22" s="134"/>
      <c r="H22" s="153"/>
      <c r="I22" s="153"/>
      <c r="J22" s="153"/>
      <c r="K22" s="153"/>
      <c r="L22" s="17"/>
      <c r="M22" s="17"/>
      <c r="N22" s="25"/>
      <c r="O22" s="25"/>
      <c r="P22" s="65"/>
      <c r="Q22" s="65"/>
    </row>
    <row r="23" spans="1:21" s="36" customFormat="1" x14ac:dyDescent="0.2">
      <c r="A23" s="135" t="s">
        <v>9</v>
      </c>
      <c r="B23" s="135"/>
      <c r="C23" s="135"/>
      <c r="D23" s="135"/>
      <c r="E23" s="135"/>
      <c r="F23" s="135"/>
      <c r="G23" s="135"/>
      <c r="H23" s="157"/>
      <c r="I23" s="157"/>
      <c r="J23" s="157"/>
      <c r="K23" s="157"/>
      <c r="L23" s="17"/>
      <c r="M23" s="17"/>
      <c r="N23" s="25"/>
      <c r="O23" s="25"/>
      <c r="P23" s="65"/>
      <c r="Q23" s="65"/>
      <c r="R23" s="52"/>
      <c r="S23" s="52"/>
      <c r="T23" s="52"/>
      <c r="U23" s="52"/>
    </row>
    <row r="24" spans="1:21" s="36" customFormat="1" x14ac:dyDescent="0.2">
      <c r="A24" s="131" t="s">
        <v>3</v>
      </c>
      <c r="B24" s="131"/>
      <c r="C24" s="131"/>
      <c r="D24" s="131"/>
      <c r="E24" s="131"/>
      <c r="F24" s="131"/>
      <c r="G24" s="131"/>
      <c r="H24" s="157"/>
      <c r="I24" s="157"/>
      <c r="J24" s="157"/>
      <c r="K24" s="157"/>
      <c r="L24" s="15"/>
      <c r="M24" s="15"/>
      <c r="N24" s="26"/>
      <c r="O24" s="26"/>
      <c r="P24" s="65"/>
      <c r="Q24" s="65"/>
      <c r="R24" s="52"/>
      <c r="S24" s="52"/>
      <c r="T24" s="52"/>
      <c r="U24" s="52"/>
    </row>
    <row r="25" spans="1:21" s="36" customFormat="1" x14ac:dyDescent="0.2">
      <c r="A25" s="156" t="s">
        <v>20</v>
      </c>
      <c r="B25" s="156"/>
      <c r="C25" s="156"/>
      <c r="D25" s="156"/>
      <c r="E25" s="156"/>
      <c r="F25" s="156"/>
      <c r="G25" s="156"/>
      <c r="H25" s="157"/>
      <c r="I25" s="157"/>
      <c r="J25" s="157"/>
      <c r="K25" s="157"/>
      <c r="L25" s="85"/>
      <c r="M25" s="85"/>
      <c r="N25" s="85"/>
      <c r="O25" s="27"/>
      <c r="P25" s="28"/>
      <c r="Q25" s="28"/>
      <c r="R25" s="1"/>
      <c r="S25" s="1"/>
      <c r="T25" s="1"/>
      <c r="U25" s="1"/>
    </row>
    <row r="26" spans="1:21" s="36" customFormat="1" x14ac:dyDescent="0.2">
      <c r="A26" s="136" t="s">
        <v>59</v>
      </c>
      <c r="B26" s="136"/>
      <c r="C26" s="136"/>
      <c r="D26" s="136"/>
      <c r="E26" s="136"/>
      <c r="F26" s="136"/>
      <c r="G26" s="136"/>
      <c r="H26" s="136"/>
      <c r="I26" s="136"/>
      <c r="J26" s="136"/>
      <c r="K26" s="157"/>
      <c r="L26" s="85"/>
      <c r="M26" s="85"/>
      <c r="N26" s="85"/>
      <c r="O26" s="85"/>
      <c r="P26" s="1"/>
      <c r="Q26" s="1"/>
      <c r="R26" s="1"/>
      <c r="S26" s="1"/>
      <c r="T26" s="1"/>
      <c r="U26" s="1"/>
    </row>
    <row r="27" spans="1:21" s="36" customFormat="1" x14ac:dyDescent="0.2">
      <c r="A27" s="172" t="s">
        <v>60</v>
      </c>
      <c r="B27" s="172"/>
      <c r="C27" s="172"/>
      <c r="D27" s="172"/>
      <c r="E27" s="172"/>
      <c r="F27" s="172"/>
      <c r="G27" s="172"/>
      <c r="H27" s="172"/>
      <c r="I27" s="172"/>
      <c r="J27" s="172"/>
      <c r="K27" s="173"/>
      <c r="L27" s="84"/>
      <c r="M27" s="84"/>
      <c r="N27" s="84"/>
      <c r="O27" s="84"/>
      <c r="P27" s="84"/>
      <c r="Q27" s="84"/>
      <c r="R27" s="84"/>
      <c r="S27" s="1"/>
      <c r="T27" s="1"/>
      <c r="U27" s="1"/>
    </row>
    <row r="28" spans="1:21" s="36" customFormat="1" x14ac:dyDescent="0.2">
      <c r="A28" s="156" t="s">
        <v>10</v>
      </c>
      <c r="B28" s="156"/>
      <c r="C28" s="156"/>
      <c r="D28" s="156"/>
      <c r="E28" s="156"/>
      <c r="F28" s="156"/>
      <c r="G28" s="156"/>
      <c r="H28" s="157"/>
      <c r="I28" s="157"/>
      <c r="J28" s="157"/>
      <c r="K28" s="157"/>
      <c r="L28" s="85"/>
      <c r="M28" s="85"/>
      <c r="N28" s="85"/>
      <c r="O28" s="85"/>
      <c r="P28" s="1"/>
      <c r="Q28" s="1"/>
      <c r="R28" s="1"/>
      <c r="S28" s="1"/>
      <c r="T28" s="1"/>
      <c r="U28" s="1"/>
    </row>
    <row r="29" spans="1:21" s="36" customFormat="1" x14ac:dyDescent="0.2">
      <c r="A29" s="174" t="s">
        <v>109</v>
      </c>
      <c r="B29" s="175"/>
      <c r="C29" s="175"/>
      <c r="D29" s="175"/>
      <c r="E29" s="175"/>
      <c r="F29" s="175"/>
      <c r="G29" s="175"/>
      <c r="H29" s="175"/>
      <c r="I29" s="175"/>
      <c r="J29" s="175"/>
      <c r="K29" s="175"/>
      <c r="L29" s="82"/>
      <c r="M29" s="82"/>
      <c r="N29" s="82"/>
      <c r="O29" s="85"/>
      <c r="P29" s="1"/>
      <c r="Q29" s="1"/>
      <c r="R29" s="1"/>
      <c r="S29" s="1"/>
      <c r="T29" s="1"/>
      <c r="U29" s="1"/>
    </row>
    <row r="30" spans="1:21" s="36" customFormat="1" x14ac:dyDescent="0.2">
      <c r="A30" s="133" t="s">
        <v>11</v>
      </c>
      <c r="B30" s="133"/>
      <c r="C30" s="133"/>
      <c r="D30" s="133"/>
      <c r="E30" s="133"/>
      <c r="F30" s="133"/>
      <c r="G30" s="133"/>
      <c r="H30" s="157"/>
      <c r="I30" s="157"/>
      <c r="J30" s="157"/>
      <c r="K30" s="157"/>
      <c r="L30" s="18"/>
      <c r="M30" s="18"/>
      <c r="N30" s="18"/>
      <c r="O30" s="18"/>
      <c r="P30" s="52"/>
      <c r="Q30" s="52"/>
      <c r="R30" s="52"/>
      <c r="S30" s="52"/>
      <c r="T30" s="52"/>
      <c r="U30" s="52"/>
    </row>
    <row r="31" spans="1:21" s="36" customFormat="1" x14ac:dyDescent="0.2">
      <c r="A31" s="131" t="s">
        <v>4</v>
      </c>
      <c r="B31" s="131"/>
      <c r="C31" s="131"/>
      <c r="D31" s="131"/>
      <c r="E31" s="131"/>
      <c r="F31" s="131"/>
      <c r="G31" s="131"/>
      <c r="H31" s="157"/>
      <c r="I31" s="157"/>
      <c r="J31" s="157"/>
      <c r="K31" s="157"/>
      <c r="L31" s="15"/>
      <c r="M31" s="15"/>
      <c r="N31" s="15"/>
      <c r="O31" s="15"/>
      <c r="P31" s="52"/>
      <c r="Q31" s="52"/>
      <c r="R31" s="52"/>
      <c r="S31" s="52"/>
      <c r="T31" s="52"/>
      <c r="U31" s="52"/>
    </row>
    <row r="32" spans="1:21" s="36" customFormat="1" x14ac:dyDescent="0.2">
      <c r="A32" s="156" t="s">
        <v>52</v>
      </c>
      <c r="B32" s="156"/>
      <c r="C32" s="156"/>
      <c r="D32" s="156"/>
      <c r="E32" s="156"/>
      <c r="F32" s="156"/>
      <c r="G32" s="156"/>
      <c r="H32" s="156"/>
      <c r="I32" s="156"/>
      <c r="J32" s="156"/>
      <c r="K32" s="154"/>
      <c r="L32" s="82"/>
      <c r="M32" s="82"/>
      <c r="N32" s="82"/>
      <c r="O32" s="82"/>
      <c r="P32" s="82"/>
      <c r="Q32" s="82"/>
      <c r="R32" s="82"/>
      <c r="S32" s="52"/>
      <c r="T32" s="52"/>
      <c r="U32" s="52"/>
    </row>
    <row r="33" spans="1:27" s="36" customFormat="1" x14ac:dyDescent="0.2">
      <c r="A33" s="156" t="s">
        <v>110</v>
      </c>
      <c r="B33" s="156"/>
      <c r="C33" s="156"/>
      <c r="D33" s="156"/>
      <c r="E33" s="156"/>
      <c r="F33" s="156"/>
      <c r="G33" s="156"/>
      <c r="H33" s="156"/>
      <c r="I33" s="156"/>
      <c r="J33" s="156"/>
      <c r="K33" s="157"/>
      <c r="L33" s="85"/>
      <c r="M33" s="85"/>
      <c r="N33" s="85"/>
      <c r="O33" s="85"/>
      <c r="P33" s="52"/>
      <c r="Q33" s="52"/>
      <c r="R33" s="52"/>
      <c r="S33" s="52"/>
      <c r="T33" s="52"/>
      <c r="U33" s="52"/>
    </row>
    <row r="34" spans="1:27" s="36" customFormat="1" x14ac:dyDescent="0.2">
      <c r="A34" s="131" t="s">
        <v>5</v>
      </c>
      <c r="B34" s="131"/>
      <c r="C34" s="131"/>
      <c r="D34" s="131"/>
      <c r="E34" s="131"/>
      <c r="F34" s="131"/>
      <c r="G34" s="131"/>
      <c r="H34" s="157"/>
      <c r="I34" s="157"/>
      <c r="J34" s="157"/>
      <c r="K34" s="157"/>
      <c r="L34" s="15"/>
      <c r="M34" s="15"/>
      <c r="N34" s="15"/>
      <c r="O34" s="15"/>
      <c r="P34" s="52"/>
      <c r="Q34" s="52"/>
      <c r="R34" s="52"/>
      <c r="S34" s="52"/>
      <c r="T34" s="52"/>
      <c r="U34" s="52"/>
    </row>
    <row r="35" spans="1:27" s="36" customFormat="1" x14ac:dyDescent="0.2">
      <c r="A35" s="156" t="s">
        <v>53</v>
      </c>
      <c r="B35" s="156"/>
      <c r="C35" s="156"/>
      <c r="D35" s="156"/>
      <c r="E35" s="156"/>
      <c r="F35" s="156"/>
      <c r="G35" s="156"/>
      <c r="H35" s="156"/>
      <c r="I35" s="156"/>
      <c r="J35" s="156"/>
      <c r="K35" s="157"/>
      <c r="L35" s="85"/>
      <c r="M35" s="85"/>
      <c r="N35" s="85"/>
      <c r="O35" s="85"/>
      <c r="P35" s="52"/>
      <c r="Q35" s="52"/>
      <c r="R35" s="52"/>
      <c r="S35" s="52"/>
      <c r="T35" s="52"/>
      <c r="U35" s="52"/>
    </row>
    <row r="36" spans="1:27" s="36" customFormat="1" x14ac:dyDescent="0.2">
      <c r="A36" s="156" t="s">
        <v>110</v>
      </c>
      <c r="B36" s="156"/>
      <c r="C36" s="156"/>
      <c r="D36" s="156"/>
      <c r="E36" s="156"/>
      <c r="F36" s="156"/>
      <c r="G36" s="156"/>
      <c r="H36" s="156"/>
      <c r="I36" s="156"/>
      <c r="J36" s="156"/>
      <c r="K36" s="157"/>
      <c r="L36" s="85"/>
      <c r="M36" s="85"/>
      <c r="N36" s="85"/>
      <c r="O36" s="85"/>
      <c r="P36" s="52"/>
      <c r="Q36" s="52"/>
      <c r="R36" s="52"/>
      <c r="S36" s="52"/>
      <c r="T36" s="52"/>
      <c r="U36" s="52"/>
    </row>
    <row r="37" spans="1:27" s="36" customFormat="1" x14ac:dyDescent="0.2">
      <c r="A37" s="131" t="s">
        <v>6</v>
      </c>
      <c r="B37" s="131"/>
      <c r="C37" s="131"/>
      <c r="D37" s="131"/>
      <c r="E37" s="131"/>
      <c r="F37" s="131"/>
      <c r="G37" s="131"/>
      <c r="H37" s="157"/>
      <c r="I37" s="157"/>
      <c r="J37" s="157"/>
      <c r="K37" s="157"/>
      <c r="L37" s="15"/>
      <c r="M37" s="15"/>
      <c r="N37" s="15"/>
      <c r="O37" s="15"/>
      <c r="P37" s="52"/>
      <c r="Q37" s="52"/>
      <c r="R37" s="52"/>
      <c r="S37" s="52"/>
      <c r="T37" s="52"/>
      <c r="U37" s="52"/>
    </row>
    <row r="38" spans="1:27" s="36" customFormat="1" x14ac:dyDescent="0.2">
      <c r="A38" s="176" t="s">
        <v>54</v>
      </c>
      <c r="B38" s="176"/>
      <c r="C38" s="176"/>
      <c r="D38" s="176"/>
      <c r="E38" s="176"/>
      <c r="F38" s="176"/>
      <c r="G38" s="176"/>
      <c r="H38" s="176"/>
      <c r="I38" s="176"/>
      <c r="J38" s="176"/>
      <c r="K38" s="157"/>
      <c r="L38" s="85"/>
      <c r="M38" s="85"/>
      <c r="N38" s="85"/>
      <c r="O38" s="85"/>
      <c r="P38" s="52"/>
      <c r="Q38" s="52"/>
      <c r="R38" s="52"/>
      <c r="S38" s="52"/>
      <c r="T38" s="52"/>
      <c r="U38" s="52"/>
    </row>
    <row r="39" spans="1:27" s="36" customFormat="1" x14ac:dyDescent="0.2">
      <c r="A39" s="156" t="s">
        <v>110</v>
      </c>
      <c r="B39" s="156"/>
      <c r="C39" s="156"/>
      <c r="D39" s="156"/>
      <c r="E39" s="156"/>
      <c r="F39" s="156"/>
      <c r="G39" s="156"/>
      <c r="H39" s="156"/>
      <c r="I39" s="156"/>
      <c r="J39" s="156"/>
      <c r="K39" s="157"/>
      <c r="L39" s="85"/>
      <c r="M39" s="85"/>
      <c r="N39" s="85"/>
      <c r="O39" s="85"/>
      <c r="P39" s="52"/>
      <c r="Q39" s="52"/>
      <c r="R39" s="52"/>
      <c r="S39" s="52"/>
      <c r="T39" s="52"/>
      <c r="U39" s="52"/>
    </row>
    <row r="40" spans="1:27" s="36" customFormat="1" x14ac:dyDescent="0.2">
      <c r="A40" s="144" t="s">
        <v>7</v>
      </c>
      <c r="B40" s="144"/>
      <c r="C40" s="144"/>
      <c r="D40" s="144"/>
      <c r="E40" s="144"/>
      <c r="F40" s="144"/>
      <c r="G40" s="144"/>
      <c r="H40" s="157"/>
      <c r="I40" s="157"/>
      <c r="J40" s="157"/>
      <c r="K40" s="157"/>
      <c r="L40" s="19"/>
      <c r="M40" s="19"/>
      <c r="N40" s="19"/>
      <c r="O40" s="19"/>
      <c r="P40" s="52"/>
      <c r="Q40" s="52"/>
      <c r="R40" s="52"/>
      <c r="S40" s="52"/>
      <c r="T40" s="52"/>
      <c r="U40" s="52"/>
    </row>
    <row r="41" spans="1:27" s="36" customFormat="1" x14ac:dyDescent="0.2">
      <c r="A41" s="156" t="s">
        <v>63</v>
      </c>
      <c r="B41" s="156"/>
      <c r="C41" s="156"/>
      <c r="D41" s="156"/>
      <c r="E41" s="156"/>
      <c r="F41" s="156"/>
      <c r="G41" s="156"/>
      <c r="H41" s="156"/>
      <c r="I41" s="156"/>
      <c r="J41" s="156"/>
      <c r="K41" s="154"/>
      <c r="L41" s="82"/>
      <c r="M41" s="82"/>
      <c r="N41" s="82"/>
      <c r="O41" s="82"/>
      <c r="P41" s="82"/>
      <c r="Q41" s="82"/>
      <c r="R41" s="82"/>
      <c r="S41" s="52"/>
      <c r="T41" s="52"/>
      <c r="U41" s="52"/>
    </row>
    <row r="42" spans="1:27" s="36" customFormat="1" x14ac:dyDescent="0.2">
      <c r="A42" s="146" t="s">
        <v>111</v>
      </c>
      <c r="B42" s="153"/>
      <c r="C42" s="153"/>
      <c r="D42" s="153"/>
      <c r="E42" s="153"/>
      <c r="F42" s="153"/>
      <c r="G42" s="153"/>
      <c r="H42" s="153"/>
      <c r="I42" s="153"/>
      <c r="J42" s="153"/>
      <c r="K42" s="153"/>
      <c r="L42" s="82"/>
      <c r="M42" s="82"/>
      <c r="N42" s="82"/>
      <c r="O42" s="82"/>
      <c r="P42" s="82"/>
      <c r="Q42" s="82"/>
      <c r="R42" s="82"/>
      <c r="S42" s="52"/>
      <c r="T42" s="52"/>
      <c r="U42" s="52"/>
    </row>
    <row r="43" spans="1:27" s="36" customFormat="1" x14ac:dyDescent="0.2">
      <c r="A43" s="144" t="s">
        <v>8</v>
      </c>
      <c r="B43" s="144"/>
      <c r="C43" s="144"/>
      <c r="D43" s="144"/>
      <c r="E43" s="144"/>
      <c r="F43" s="144"/>
      <c r="G43" s="144"/>
      <c r="H43" s="157"/>
      <c r="I43" s="157"/>
      <c r="J43" s="157"/>
      <c r="K43" s="157"/>
      <c r="L43" s="19"/>
      <c r="M43" s="19"/>
      <c r="N43" s="19"/>
      <c r="O43" s="19"/>
      <c r="P43" s="52"/>
      <c r="Q43" s="52"/>
      <c r="R43" s="52"/>
      <c r="S43" s="52"/>
      <c r="T43" s="52"/>
      <c r="U43" s="52"/>
    </row>
    <row r="44" spans="1:27" s="36" customFormat="1" x14ac:dyDescent="0.2">
      <c r="A44" s="146" t="s">
        <v>112</v>
      </c>
      <c r="B44" s="146"/>
      <c r="C44" s="146"/>
      <c r="D44" s="146"/>
      <c r="E44" s="146"/>
      <c r="F44" s="146"/>
      <c r="G44" s="146"/>
      <c r="H44" s="153"/>
      <c r="I44" s="153"/>
      <c r="J44" s="153"/>
      <c r="K44" s="153"/>
      <c r="L44" s="85"/>
      <c r="M44" s="85"/>
      <c r="N44" s="85"/>
      <c r="O44" s="85"/>
      <c r="P44" s="52"/>
      <c r="Q44" s="52"/>
      <c r="R44" s="52"/>
      <c r="S44" s="52"/>
      <c r="T44" s="52"/>
      <c r="U44" s="52"/>
    </row>
    <row r="45" spans="1:27" x14ac:dyDescent="0.2">
      <c r="A45" s="85"/>
      <c r="B45" s="85"/>
      <c r="C45" s="85"/>
      <c r="D45" s="85"/>
      <c r="E45" s="85"/>
      <c r="F45" s="85"/>
      <c r="G45" s="85"/>
      <c r="H45" s="85"/>
      <c r="I45" s="85"/>
      <c r="J45" s="85"/>
      <c r="K45" s="13"/>
      <c r="L45" s="13"/>
      <c r="M45" s="13"/>
      <c r="N45" s="13"/>
      <c r="O45" s="13"/>
      <c r="S45" s="89"/>
      <c r="T45" s="89"/>
      <c r="U45" s="89"/>
      <c r="V45" s="89"/>
      <c r="W45" s="89"/>
      <c r="X45" s="89"/>
      <c r="Y45" s="89"/>
      <c r="Z45" s="89"/>
      <c r="AA45" s="59"/>
    </row>
    <row r="47" spans="1:27" x14ac:dyDescent="0.2">
      <c r="E47" s="59"/>
      <c r="F47" s="59"/>
      <c r="G47" s="59"/>
      <c r="H47" s="59"/>
      <c r="I47" s="59"/>
      <c r="J47" s="59"/>
      <c r="K47" s="59"/>
      <c r="L47" s="59"/>
      <c r="M47" s="59"/>
      <c r="N47" s="59"/>
      <c r="O47" s="59"/>
      <c r="P47" s="59"/>
      <c r="Q47" s="59"/>
      <c r="R47" s="59"/>
    </row>
  </sheetData>
  <mergeCells count="34">
    <mergeCell ref="A41:K41"/>
    <mergeCell ref="A42:K42"/>
    <mergeCell ref="A43:K43"/>
    <mergeCell ref="A44:K44"/>
    <mergeCell ref="A35:K35"/>
    <mergeCell ref="A36:K36"/>
    <mergeCell ref="A37:K37"/>
    <mergeCell ref="A38:K38"/>
    <mergeCell ref="A39:K39"/>
    <mergeCell ref="A40:K40"/>
    <mergeCell ref="A34:K34"/>
    <mergeCell ref="A23:K23"/>
    <mergeCell ref="A24:K24"/>
    <mergeCell ref="A25:K25"/>
    <mergeCell ref="A26:K26"/>
    <mergeCell ref="A27:K27"/>
    <mergeCell ref="A28:K28"/>
    <mergeCell ref="A29:K29"/>
    <mergeCell ref="A30:K30"/>
    <mergeCell ref="A31:K31"/>
    <mergeCell ref="A32:K32"/>
    <mergeCell ref="A33:K33"/>
    <mergeCell ref="A22:K22"/>
    <mergeCell ref="A1:Z1"/>
    <mergeCell ref="A12:K12"/>
    <mergeCell ref="A13:K13"/>
    <mergeCell ref="A14:K14"/>
    <mergeCell ref="A15:K15"/>
    <mergeCell ref="A16:K16"/>
    <mergeCell ref="A17:K17"/>
    <mergeCell ref="A18:K18"/>
    <mergeCell ref="A19:K19"/>
    <mergeCell ref="A20:K20"/>
    <mergeCell ref="A21:K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52"/>
  <sheetViews>
    <sheetView workbookViewId="0">
      <selection activeCell="O28" sqref="O28"/>
    </sheetView>
  </sheetViews>
  <sheetFormatPr defaultColWidth="9.140625" defaultRowHeight="12.75" x14ac:dyDescent="0.2"/>
  <cols>
    <col min="1" max="1" width="44.85546875" style="73" customWidth="1"/>
    <col min="2" max="14" width="7.7109375" style="73" customWidth="1"/>
    <col min="15" max="26" width="9.28515625" style="73" bestFit="1" customWidth="1"/>
    <col min="27" max="30" width="7.7109375" style="73" customWidth="1"/>
    <col min="31" max="16384" width="9.140625" style="73"/>
  </cols>
  <sheetData>
    <row r="1" spans="1:32" ht="16.5" customHeight="1" thickBot="1" x14ac:dyDescent="0.3">
      <c r="A1" s="140" t="s">
        <v>66</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row>
    <row r="2" spans="1:32" s="74" customFormat="1" ht="16.5" customHeight="1" x14ac:dyDescent="0.3">
      <c r="A2" s="21"/>
      <c r="B2" s="106">
        <v>1960</v>
      </c>
      <c r="C2" s="106">
        <v>1965</v>
      </c>
      <c r="D2" s="106">
        <v>1970</v>
      </c>
      <c r="E2" s="106">
        <v>1975</v>
      </c>
      <c r="F2" s="106">
        <v>1980</v>
      </c>
      <c r="G2" s="106">
        <v>1985</v>
      </c>
      <c r="H2" s="106">
        <v>1990</v>
      </c>
      <c r="I2" s="106">
        <v>1991</v>
      </c>
      <c r="J2" s="106">
        <v>1992</v>
      </c>
      <c r="K2" s="106">
        <v>1993</v>
      </c>
      <c r="L2" s="106">
        <v>1994</v>
      </c>
      <c r="M2" s="106">
        <v>1995</v>
      </c>
      <c r="N2" s="106">
        <v>1996</v>
      </c>
      <c r="O2" s="106">
        <v>1997</v>
      </c>
      <c r="P2" s="106">
        <v>1998</v>
      </c>
      <c r="Q2" s="106">
        <v>1999</v>
      </c>
      <c r="R2" s="106">
        <v>2000</v>
      </c>
      <c r="S2" s="106">
        <v>2001</v>
      </c>
      <c r="T2" s="106">
        <v>2002</v>
      </c>
      <c r="U2" s="106">
        <v>2003</v>
      </c>
      <c r="V2" s="106">
        <v>2004</v>
      </c>
      <c r="W2" s="106">
        <v>2005</v>
      </c>
      <c r="X2" s="106">
        <v>2006</v>
      </c>
      <c r="Y2" s="106">
        <v>2007</v>
      </c>
      <c r="Z2" s="106">
        <v>2008</v>
      </c>
      <c r="AA2" s="111">
        <v>2009</v>
      </c>
      <c r="AB2" s="111">
        <v>2010</v>
      </c>
      <c r="AC2" s="111">
        <v>2011</v>
      </c>
      <c r="AD2" s="111">
        <v>2012</v>
      </c>
      <c r="AE2" s="111">
        <v>2013</v>
      </c>
      <c r="AF2" s="112">
        <v>2014</v>
      </c>
    </row>
    <row r="3" spans="1:32" s="76" customFormat="1" ht="16.5" customHeight="1" x14ac:dyDescent="0.3">
      <c r="A3" s="4" t="s">
        <v>67</v>
      </c>
      <c r="B3" s="75">
        <v>2536.9698816000005</v>
      </c>
      <c r="C3" s="75">
        <v>2459.5604352</v>
      </c>
      <c r="D3" s="75">
        <v>2268.0484992000002</v>
      </c>
      <c r="E3" s="75">
        <v>2455.8589440000001</v>
      </c>
      <c r="F3" s="75">
        <v>2699.1917568000003</v>
      </c>
      <c r="G3" s="75">
        <v>2998.0469376000005</v>
      </c>
      <c r="H3" s="75">
        <v>3427.7417856000002</v>
      </c>
      <c r="I3" s="75">
        <v>3486.8047104000002</v>
      </c>
      <c r="J3" s="75">
        <v>3505.1512320000002</v>
      </c>
      <c r="K3" s="75">
        <v>3556.0065024</v>
      </c>
      <c r="L3" s="75">
        <v>3479.4017280000003</v>
      </c>
      <c r="M3" s="75">
        <v>3514.3244927999999</v>
      </c>
      <c r="N3" s="75">
        <v>2692.2953958912003</v>
      </c>
      <c r="O3" s="117">
        <v>2975.7911584896001</v>
      </c>
      <c r="P3" s="117">
        <v>3063.8856834432004</v>
      </c>
      <c r="Q3" s="117">
        <v>3194.5801234406404</v>
      </c>
      <c r="R3" s="117">
        <v>3284.3312105472005</v>
      </c>
      <c r="S3" s="117">
        <v>3385.8605392128006</v>
      </c>
      <c r="T3" s="117">
        <v>3469.8991954176004</v>
      </c>
      <c r="U3" s="117">
        <v>3407.2944263424001</v>
      </c>
      <c r="V3" s="117">
        <v>3491.3192421888007</v>
      </c>
      <c r="W3" s="117">
        <v>3527.9736611328003</v>
      </c>
      <c r="X3" s="117">
        <v>3563.1550475136005</v>
      </c>
      <c r="Y3" s="117">
        <v>3606.6432238848001</v>
      </c>
      <c r="Z3" s="117">
        <v>3655.9367868672002</v>
      </c>
      <c r="AA3" s="118">
        <v>3677.5914759935999</v>
      </c>
      <c r="AB3" s="118">
        <v>3586.4301851136001</v>
      </c>
      <c r="AC3" s="118">
        <v>3475.8828909066247</v>
      </c>
      <c r="AD3" s="118">
        <v>3455.8604757135367</v>
      </c>
      <c r="AE3" s="118">
        <v>3468.3771068305923</v>
      </c>
      <c r="AF3" s="118">
        <v>3510.8257789440008</v>
      </c>
    </row>
    <row r="4" spans="1:32" s="76" customFormat="1" ht="16.5" customHeight="1" x14ac:dyDescent="0.3">
      <c r="A4" s="4" t="s">
        <v>68</v>
      </c>
      <c r="B4" s="75" t="s">
        <v>0</v>
      </c>
      <c r="C4" s="75" t="s">
        <v>0</v>
      </c>
      <c r="D4" s="75" t="s">
        <v>0</v>
      </c>
      <c r="E4" s="75" t="s">
        <v>0</v>
      </c>
      <c r="F4" s="75">
        <v>35067.605760000006</v>
      </c>
      <c r="G4" s="75">
        <v>34055.328384</v>
      </c>
      <c r="H4" s="75">
        <v>33765.646464000005</v>
      </c>
      <c r="I4" s="75">
        <v>33941.064960000003</v>
      </c>
      <c r="J4" s="75">
        <v>32727.619584000004</v>
      </c>
      <c r="K4" s="75">
        <v>32584.387968000003</v>
      </c>
      <c r="L4" s="75">
        <v>30307.166208000002</v>
      </c>
      <c r="M4" s="75">
        <v>30284.635392000004</v>
      </c>
      <c r="N4" s="75">
        <v>25460.000073446401</v>
      </c>
      <c r="O4" s="117">
        <v>28178.356880298241</v>
      </c>
      <c r="P4" s="117">
        <v>28764.966695097602</v>
      </c>
      <c r="Q4" s="117">
        <v>30068.658111951361</v>
      </c>
      <c r="R4" s="117">
        <v>30267.471416371201</v>
      </c>
      <c r="S4" s="117">
        <v>31515.571440460804</v>
      </c>
      <c r="T4" s="117">
        <v>31669.7802309504</v>
      </c>
      <c r="U4" s="117">
        <v>30865.369427481601</v>
      </c>
      <c r="V4" s="117">
        <v>30450.162698841599</v>
      </c>
      <c r="W4" s="117">
        <v>31261.382636774404</v>
      </c>
      <c r="X4" s="117">
        <v>32814.823337049602</v>
      </c>
      <c r="Y4" s="117">
        <v>32811.390767232006</v>
      </c>
      <c r="Z4" s="117">
        <v>34115.035529203196</v>
      </c>
      <c r="AA4" s="118">
        <v>33957.136834790399</v>
      </c>
      <c r="AB4" s="118">
        <v>36322.4544072192</v>
      </c>
      <c r="AC4" s="118">
        <v>60776.24838065511</v>
      </c>
      <c r="AD4" s="118">
        <v>34025.06055015936</v>
      </c>
      <c r="AE4" s="118">
        <v>34210.473947882499</v>
      </c>
      <c r="AF4" s="118">
        <v>34486.550177587196</v>
      </c>
    </row>
    <row r="5" spans="1:32" s="76" customFormat="1" ht="16.5" customHeight="1" x14ac:dyDescent="0.3">
      <c r="A5" s="4" t="s">
        <v>40</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row>
    <row r="6" spans="1:32" ht="16.5" customHeight="1" x14ac:dyDescent="0.3">
      <c r="A6" s="55" t="s">
        <v>69</v>
      </c>
      <c r="B6" s="54">
        <v>787.36569599999996</v>
      </c>
      <c r="C6" s="54">
        <v>938.78217600000005</v>
      </c>
      <c r="D6" s="54">
        <v>1025.8466519999999</v>
      </c>
      <c r="E6" s="54">
        <v>1381.6753799999999</v>
      </c>
      <c r="F6" s="54">
        <v>1631.5125720000001</v>
      </c>
      <c r="G6" s="54">
        <v>1961.2219572000001</v>
      </c>
      <c r="H6" s="54">
        <v>2131.7585532119997</v>
      </c>
      <c r="I6" s="54">
        <v>2168.5149037319998</v>
      </c>
      <c r="J6" s="54">
        <v>2241.149389188</v>
      </c>
      <c r="K6" s="54">
        <v>2179.41310488</v>
      </c>
      <c r="L6" s="54">
        <v>2139.0000463679999</v>
      </c>
      <c r="M6" s="54">
        <v>2134.0903670040002</v>
      </c>
      <c r="N6" s="54">
        <v>1763.1514099236001</v>
      </c>
      <c r="O6" s="54">
        <v>1753.8212433952308</v>
      </c>
      <c r="P6" s="54">
        <v>1773.0122533602491</v>
      </c>
      <c r="Q6" s="54">
        <v>1804.3103233036079</v>
      </c>
      <c r="R6" s="54">
        <v>1853.3282592408241</v>
      </c>
      <c r="S6" s="54">
        <v>1861.808361915696</v>
      </c>
      <c r="T6" s="54">
        <v>1772.8600491360121</v>
      </c>
      <c r="U6" s="54">
        <v>1672.1598301670278</v>
      </c>
      <c r="V6" s="54">
        <v>1667.543872276344</v>
      </c>
      <c r="W6" s="54">
        <v>1420.509876283056</v>
      </c>
      <c r="X6" s="54">
        <v>1596.7943062278598</v>
      </c>
      <c r="Y6" s="54">
        <v>1534.9217281608001</v>
      </c>
      <c r="Z6" s="54">
        <v>1525.7212842948002</v>
      </c>
      <c r="AA6" s="88">
        <v>1695.3982132415999</v>
      </c>
      <c r="AB6" s="88">
        <v>1600.703410350372</v>
      </c>
      <c r="AC6" s="88">
        <v>1578.4663293163921</v>
      </c>
      <c r="AD6" s="88">
        <v>1521.24757083084</v>
      </c>
      <c r="AE6" s="88">
        <v>1451.1087507252603</v>
      </c>
      <c r="AF6" s="88">
        <v>1348.97884599588</v>
      </c>
    </row>
    <row r="7" spans="1:32" ht="16.5" customHeight="1" x14ac:dyDescent="0.3">
      <c r="A7" s="55" t="s">
        <v>70</v>
      </c>
      <c r="B7" s="54" t="s">
        <v>0</v>
      </c>
      <c r="C7" s="54" t="s">
        <v>0</v>
      </c>
      <c r="D7" s="54" t="s">
        <v>0</v>
      </c>
      <c r="E7" s="54" t="s">
        <v>0</v>
      </c>
      <c r="F7" s="54" t="s">
        <v>0</v>
      </c>
      <c r="G7" s="54" t="s">
        <v>0</v>
      </c>
      <c r="H7" s="54" t="s">
        <v>0</v>
      </c>
      <c r="I7" s="54" t="s">
        <v>0</v>
      </c>
      <c r="J7" s="54" t="s">
        <v>0</v>
      </c>
      <c r="K7" s="54" t="s">
        <v>0</v>
      </c>
      <c r="L7" s="54" t="s">
        <v>0</v>
      </c>
      <c r="M7" s="54">
        <v>37.854120000000002</v>
      </c>
      <c r="N7" s="54">
        <v>38.323132546799997</v>
      </c>
      <c r="O7" s="54">
        <v>67.038435188159994</v>
      </c>
      <c r="P7" s="54">
        <v>103.176518151612</v>
      </c>
      <c r="Q7" s="54">
        <v>125.95444371050401</v>
      </c>
      <c r="R7" s="54">
        <v>159.37943861449202</v>
      </c>
      <c r="S7" s="54">
        <v>193.15289204931599</v>
      </c>
      <c r="T7" s="54">
        <v>246.00367876971598</v>
      </c>
      <c r="U7" s="54">
        <v>296.01944173930798</v>
      </c>
      <c r="V7" s="54">
        <v>323.235297262524</v>
      </c>
      <c r="W7" s="54">
        <v>350.58166622067597</v>
      </c>
      <c r="X7" s="54">
        <v>412.89707313973202</v>
      </c>
      <c r="Y7" s="54">
        <v>402.07359223920002</v>
      </c>
      <c r="Z7" s="54">
        <v>421.04532010079998</v>
      </c>
      <c r="AA7" s="88">
        <v>528.30004808519993</v>
      </c>
      <c r="AB7" s="88">
        <v>468.20318028945599</v>
      </c>
      <c r="AC7" s="88">
        <v>477.813928747548</v>
      </c>
      <c r="AD7" s="88">
        <v>460.78291726634399</v>
      </c>
      <c r="AE7" s="88">
        <v>485.56854964179598</v>
      </c>
      <c r="AF7" s="88">
        <v>500.49407711447992</v>
      </c>
    </row>
    <row r="8" spans="1:32" ht="16.5" customHeight="1" x14ac:dyDescent="0.3">
      <c r="A8" s="55" t="s">
        <v>71</v>
      </c>
      <c r="B8" s="54" t="s">
        <v>0</v>
      </c>
      <c r="C8" s="54" t="s">
        <v>0</v>
      </c>
      <c r="D8" s="54" t="s">
        <v>0</v>
      </c>
      <c r="E8" s="54" t="s">
        <v>0</v>
      </c>
      <c r="F8" s="54" t="s">
        <v>0</v>
      </c>
      <c r="G8" s="54" t="s">
        <v>0</v>
      </c>
      <c r="H8" s="54" t="s">
        <v>0</v>
      </c>
      <c r="I8" s="54" t="s">
        <v>0</v>
      </c>
      <c r="J8" s="54" t="s">
        <v>0</v>
      </c>
      <c r="K8" s="54" t="s">
        <v>0</v>
      </c>
      <c r="L8" s="54" t="s">
        <v>0</v>
      </c>
      <c r="M8" s="54" t="s">
        <v>0</v>
      </c>
      <c r="N8" s="54" t="s">
        <v>0</v>
      </c>
      <c r="O8" s="54" t="s">
        <v>0</v>
      </c>
      <c r="P8" s="54" t="s">
        <v>0</v>
      </c>
      <c r="Q8" s="54" t="s">
        <v>0</v>
      </c>
      <c r="R8" s="54" t="s">
        <v>0</v>
      </c>
      <c r="S8" s="54" t="s">
        <v>0</v>
      </c>
      <c r="T8" s="54">
        <v>2.9314079111519997</v>
      </c>
      <c r="U8" s="54">
        <v>3.2243609458320002</v>
      </c>
      <c r="V8" s="54">
        <v>8.0370580543920003</v>
      </c>
      <c r="W8" s="54">
        <v>194.73510720083999</v>
      </c>
      <c r="X8" s="54">
        <v>60.788568559680002</v>
      </c>
      <c r="Y8" s="54">
        <v>78.049138780800007</v>
      </c>
      <c r="Z8" s="54">
        <v>124.5127998336</v>
      </c>
      <c r="AA8" s="88">
        <v>149.6801115156</v>
      </c>
      <c r="AB8" s="88">
        <v>154.70446236531598</v>
      </c>
      <c r="AC8" s="88">
        <v>169.67726206305599</v>
      </c>
      <c r="AD8" s="88">
        <v>690.48311802878402</v>
      </c>
      <c r="AE8" s="88">
        <v>231.25751547382799</v>
      </c>
      <c r="AF8" s="88">
        <v>118.572814602264</v>
      </c>
    </row>
    <row r="9" spans="1:32" ht="16.5" customHeight="1" x14ac:dyDescent="0.3">
      <c r="A9" s="55" t="s">
        <v>72</v>
      </c>
      <c r="B9" s="54" t="s">
        <v>0</v>
      </c>
      <c r="C9" s="54" t="s">
        <v>0</v>
      </c>
      <c r="D9" s="54" t="s">
        <v>0</v>
      </c>
      <c r="E9" s="54" t="s">
        <v>0</v>
      </c>
      <c r="F9" s="54" t="s">
        <v>0</v>
      </c>
      <c r="G9" s="54" t="s">
        <v>0</v>
      </c>
      <c r="H9" s="54" t="s">
        <v>0</v>
      </c>
      <c r="I9" s="54" t="s">
        <v>0</v>
      </c>
      <c r="J9" s="54" t="s">
        <v>0</v>
      </c>
      <c r="K9" s="54" t="s">
        <v>0</v>
      </c>
      <c r="L9" s="54" t="s">
        <v>0</v>
      </c>
      <c r="M9" s="54">
        <v>6.4352004000000003</v>
      </c>
      <c r="N9" s="54">
        <v>8.4781872564</v>
      </c>
      <c r="O9" s="54">
        <v>12.22301963976</v>
      </c>
      <c r="P9" s="54">
        <v>9.727002246024</v>
      </c>
      <c r="Q9" s="54">
        <v>16.591332091991998</v>
      </c>
      <c r="R9" s="54">
        <v>33.057806154575999</v>
      </c>
      <c r="S9" s="54">
        <v>37.002655922603999</v>
      </c>
      <c r="T9" s="54">
        <v>53.010962643767996</v>
      </c>
      <c r="U9" s="54">
        <v>44.39989228452</v>
      </c>
      <c r="V9" s="54">
        <v>49.838919877187998</v>
      </c>
      <c r="W9" s="54">
        <v>54.781343054988</v>
      </c>
      <c r="X9" s="54">
        <v>58.446617434343999</v>
      </c>
      <c r="Y9" s="54">
        <v>57.292589161199999</v>
      </c>
      <c r="Z9" s="54">
        <v>56.288319357599995</v>
      </c>
      <c r="AA9" s="88">
        <v>95.374969504799992</v>
      </c>
      <c r="AB9" s="88">
        <v>87.009208984799997</v>
      </c>
      <c r="AC9" s="88">
        <v>80.021247582911997</v>
      </c>
      <c r="AD9" s="88">
        <v>72.240397568915981</v>
      </c>
      <c r="AE9" s="88">
        <v>64.626105682919999</v>
      </c>
      <c r="AF9" s="88">
        <v>53.971590432420001</v>
      </c>
    </row>
    <row r="10" spans="1:32" ht="16.5" customHeight="1" x14ac:dyDescent="0.3">
      <c r="A10" s="55" t="s">
        <v>73</v>
      </c>
      <c r="B10" s="54" t="s">
        <v>0</v>
      </c>
      <c r="C10" s="54" t="s">
        <v>0</v>
      </c>
      <c r="D10" s="54" t="s">
        <v>0</v>
      </c>
      <c r="E10" s="54" t="s">
        <v>0</v>
      </c>
      <c r="F10" s="54" t="s">
        <v>0</v>
      </c>
      <c r="G10" s="54" t="s">
        <v>0</v>
      </c>
      <c r="H10" s="54" t="s">
        <v>0</v>
      </c>
      <c r="I10" s="54" t="s">
        <v>0</v>
      </c>
      <c r="J10" s="54" t="s">
        <v>0</v>
      </c>
      <c r="K10" s="54" t="s">
        <v>0</v>
      </c>
      <c r="L10" s="54" t="s">
        <v>0</v>
      </c>
      <c r="M10" s="54">
        <v>8.7064475999999988</v>
      </c>
      <c r="N10" s="54">
        <v>3.7895759532000004</v>
      </c>
      <c r="O10" s="54">
        <v>5.0095858502099997</v>
      </c>
      <c r="P10" s="54">
        <v>5.7244552282919994</v>
      </c>
      <c r="Q10" s="54">
        <v>4.0921136510639995</v>
      </c>
      <c r="R10" s="54">
        <v>3.8373743505240001</v>
      </c>
      <c r="S10" s="54">
        <v>4.6656717064799995</v>
      </c>
      <c r="T10" s="54">
        <v>3.9974215698839997</v>
      </c>
      <c r="U10" s="54">
        <v>3.4915807497360003</v>
      </c>
      <c r="V10" s="54">
        <v>5.4503989703159998</v>
      </c>
      <c r="W10" s="54">
        <v>2.921357642292</v>
      </c>
      <c r="X10" s="54">
        <v>6.984493964496</v>
      </c>
      <c r="Y10" s="54">
        <v>7.2134811071999998</v>
      </c>
      <c r="Z10" s="54">
        <v>10.719908242800001</v>
      </c>
      <c r="AA10" s="88">
        <v>23.816676680399997</v>
      </c>
      <c r="AB10" s="88">
        <v>25.998925058868</v>
      </c>
      <c r="AC10" s="88">
        <v>27.685625152415998</v>
      </c>
      <c r="AD10" s="88">
        <v>31.944425635488003</v>
      </c>
      <c r="AE10" s="88">
        <v>33.260000151143998</v>
      </c>
      <c r="AF10" s="88">
        <v>31.617566665523995</v>
      </c>
    </row>
    <row r="11" spans="1:32" ht="16.5" customHeight="1" x14ac:dyDescent="0.3">
      <c r="A11" s="55" t="s">
        <v>74</v>
      </c>
      <c r="B11" s="54" t="s">
        <v>0</v>
      </c>
      <c r="C11" s="54" t="s">
        <v>0</v>
      </c>
      <c r="D11" s="54" t="s">
        <v>0</v>
      </c>
      <c r="E11" s="54" t="s">
        <v>0</v>
      </c>
      <c r="F11" s="54" t="s">
        <v>0</v>
      </c>
      <c r="G11" s="54" t="s">
        <v>0</v>
      </c>
      <c r="H11" s="54" t="s">
        <v>0</v>
      </c>
      <c r="I11" s="54" t="s">
        <v>0</v>
      </c>
      <c r="J11" s="54" t="s">
        <v>0</v>
      </c>
      <c r="K11" s="54" t="s">
        <v>0</v>
      </c>
      <c r="L11" s="54" t="s">
        <v>0</v>
      </c>
      <c r="M11" s="54" t="s">
        <v>0</v>
      </c>
      <c r="N11" s="54">
        <v>43.078367101200001</v>
      </c>
      <c r="O11" s="54">
        <v>33.927440209571998</v>
      </c>
      <c r="P11" s="54">
        <v>16.103873232516001</v>
      </c>
      <c r="Q11" s="54">
        <v>8.6332339465079997</v>
      </c>
      <c r="R11" s="54">
        <v>3.0143235756000002</v>
      </c>
      <c r="S11" s="54">
        <v>4.0098869316000005</v>
      </c>
      <c r="T11" s="54">
        <v>8.4804130786559995</v>
      </c>
      <c r="U11" s="119">
        <v>7.8924477451680008</v>
      </c>
      <c r="V11" s="119">
        <v>7.7641714887239992</v>
      </c>
      <c r="W11" s="119">
        <v>11.214998492868</v>
      </c>
      <c r="X11" s="119">
        <v>7.6566506462760007</v>
      </c>
      <c r="Y11" s="119">
        <v>3.8338577027760001</v>
      </c>
      <c r="Z11" s="119">
        <v>2.542653669576</v>
      </c>
      <c r="AA11" s="88">
        <v>23.816676680399997</v>
      </c>
      <c r="AB11" s="88">
        <v>13.083209091816</v>
      </c>
      <c r="AC11" s="88">
        <v>14.041300654427999</v>
      </c>
      <c r="AD11" s="88">
        <v>13.76390944848</v>
      </c>
      <c r="AE11" s="88">
        <v>23.774726744615997</v>
      </c>
      <c r="AF11" s="88">
        <v>21.144773903496002</v>
      </c>
    </row>
    <row r="12" spans="1:32" ht="16.5" customHeight="1" x14ac:dyDescent="0.3">
      <c r="A12" s="55" t="s">
        <v>41</v>
      </c>
      <c r="B12" s="107" t="s">
        <v>0</v>
      </c>
      <c r="C12" s="107" t="s">
        <v>0</v>
      </c>
      <c r="D12" s="107" t="s">
        <v>0</v>
      </c>
      <c r="E12" s="107" t="s">
        <v>0</v>
      </c>
      <c r="F12" s="107" t="s">
        <v>0</v>
      </c>
      <c r="G12" s="107" t="s">
        <v>0</v>
      </c>
      <c r="H12" s="107" t="s">
        <v>0</v>
      </c>
      <c r="I12" s="107" t="s">
        <v>0</v>
      </c>
      <c r="J12" s="107" t="s">
        <v>0</v>
      </c>
      <c r="K12" s="107" t="s">
        <v>0</v>
      </c>
      <c r="L12" s="107" t="s">
        <v>0</v>
      </c>
      <c r="M12" s="107" t="s">
        <v>0</v>
      </c>
      <c r="N12" s="54">
        <v>0.29289999999999999</v>
      </c>
      <c r="O12" s="54">
        <v>0.23714299999999999</v>
      </c>
      <c r="P12" s="54">
        <v>0.62851999999999997</v>
      </c>
      <c r="Q12" s="54">
        <v>0.80529300000000004</v>
      </c>
      <c r="R12" s="54">
        <v>0.94179999999999997</v>
      </c>
      <c r="S12" s="54">
        <v>0.99160000000000004</v>
      </c>
      <c r="T12" s="54">
        <v>2.5427439999999999</v>
      </c>
      <c r="U12" s="54">
        <v>1.3662179999999999</v>
      </c>
      <c r="V12" s="54">
        <v>1.9199329999999999</v>
      </c>
      <c r="W12" s="54">
        <v>1.2054750000000001</v>
      </c>
      <c r="X12" s="54">
        <v>1.200177</v>
      </c>
      <c r="Y12" s="54">
        <v>1.0369999999999999</v>
      </c>
      <c r="Z12" s="54">
        <v>0.92469999999999997</v>
      </c>
      <c r="AA12" s="88">
        <v>0.80449999999999999</v>
      </c>
      <c r="AB12" s="88">
        <v>0.81424099999999999</v>
      </c>
      <c r="AC12" s="88">
        <v>1.0446</v>
      </c>
      <c r="AD12" s="88">
        <v>1.049744</v>
      </c>
      <c r="AE12" s="88">
        <v>1.0537190000000001</v>
      </c>
      <c r="AF12" s="88">
        <v>3.4618829999999998</v>
      </c>
    </row>
    <row r="13" spans="1:32" s="76" customFormat="1" ht="16.5" customHeight="1" x14ac:dyDescent="0.3">
      <c r="A13" s="4" t="s">
        <v>75</v>
      </c>
      <c r="B13" s="75" t="s">
        <v>0</v>
      </c>
      <c r="C13" s="75" t="s">
        <v>0</v>
      </c>
      <c r="D13" s="75" t="s">
        <v>0</v>
      </c>
      <c r="E13" s="75" t="s">
        <v>0</v>
      </c>
      <c r="F13" s="75" t="s">
        <v>0</v>
      </c>
      <c r="G13" s="75" t="s">
        <v>0</v>
      </c>
      <c r="H13" s="75" t="s">
        <v>0</v>
      </c>
      <c r="I13" s="75" t="s">
        <v>0</v>
      </c>
      <c r="J13" s="75" t="s">
        <v>0</v>
      </c>
      <c r="K13" s="75" t="s">
        <v>0</v>
      </c>
      <c r="L13" s="75" t="s">
        <v>0</v>
      </c>
      <c r="M13" s="75" t="s">
        <v>0</v>
      </c>
      <c r="N13" s="60">
        <f>SUM(N14:N20)</f>
        <v>69603.100083409954</v>
      </c>
      <c r="O13" s="91">
        <f t="shared" ref="O13:AD13" si="0">SUM(O14:O20)</f>
        <v>69471.489025781848</v>
      </c>
      <c r="P13" s="91">
        <f t="shared" si="0"/>
        <v>69992.203989224843</v>
      </c>
      <c r="Q13" s="91">
        <f t="shared" si="0"/>
        <v>71266.426840850196</v>
      </c>
      <c r="R13" s="91">
        <f t="shared" si="0"/>
        <v>73643.589896781574</v>
      </c>
      <c r="S13" s="91">
        <f t="shared" si="0"/>
        <v>74333.679918949172</v>
      </c>
      <c r="T13" s="91">
        <f t="shared" si="0"/>
        <v>71846.444142023742</v>
      </c>
      <c r="U13" s="113">
        <f t="shared" si="0"/>
        <v>68022.798919316483</v>
      </c>
      <c r="V13" s="113">
        <f t="shared" si="0"/>
        <v>68388.661263800721</v>
      </c>
      <c r="W13" s="113">
        <f t="shared" si="0"/>
        <v>65720.928422934056</v>
      </c>
      <c r="X13" s="113">
        <f t="shared" si="0"/>
        <v>68316.955092585529</v>
      </c>
      <c r="Y13" s="113">
        <f>SUM(Y14:Y20)</f>
        <v>66321.89996001737</v>
      </c>
      <c r="Z13" s="113">
        <f t="shared" si="0"/>
        <v>67780.297071302572</v>
      </c>
      <c r="AA13" s="114">
        <f t="shared" si="0"/>
        <v>77558.459786451582</v>
      </c>
      <c r="AB13" s="114">
        <f t="shared" si="0"/>
        <v>73560.559385060915</v>
      </c>
      <c r="AC13" s="114">
        <f t="shared" si="0"/>
        <v>73219.91428522284</v>
      </c>
      <c r="AD13" s="114">
        <f t="shared" si="0"/>
        <v>89172.949561654197</v>
      </c>
      <c r="AE13" s="114">
        <f>SUM(AE14:AE20)</f>
        <v>70497.44904264831</v>
      </c>
      <c r="AF13" s="114">
        <f>SUM(AF14:AF20)</f>
        <v>62411.195729898071</v>
      </c>
    </row>
    <row r="14" spans="1:32" ht="16.5" customHeight="1" x14ac:dyDescent="0.3">
      <c r="A14" s="55" t="s">
        <v>76</v>
      </c>
      <c r="B14" s="54">
        <v>30437.943707683193</v>
      </c>
      <c r="C14" s="54">
        <v>36291.394420699202</v>
      </c>
      <c r="D14" s="54">
        <v>39657.128580683398</v>
      </c>
      <c r="E14" s="54">
        <v>53412.737756270988</v>
      </c>
      <c r="F14" s="54">
        <v>63070.931432747399</v>
      </c>
      <c r="G14" s="54">
        <v>75816.820360339741</v>
      </c>
      <c r="H14" s="54">
        <v>82409.415562141818</v>
      </c>
      <c r="I14" s="54">
        <v>83830.340722726454</v>
      </c>
      <c r="J14" s="54">
        <v>86638.241029760247</v>
      </c>
      <c r="K14" s="54">
        <v>84251.642837795793</v>
      </c>
      <c r="L14" s="54">
        <v>82689.356842491819</v>
      </c>
      <c r="M14" s="54">
        <v>82499.558703122282</v>
      </c>
      <c r="N14" s="54">
        <v>68159.819047256038</v>
      </c>
      <c r="O14" s="54">
        <v>67799.133646356262</v>
      </c>
      <c r="P14" s="54">
        <v>68541.018746862828</v>
      </c>
      <c r="Q14" s="54">
        <v>69750.93796465885</v>
      </c>
      <c r="R14" s="54">
        <v>71645.870873124528</v>
      </c>
      <c r="S14" s="54">
        <v>71973.694256923583</v>
      </c>
      <c r="T14" s="54">
        <v>68535.134843597625</v>
      </c>
      <c r="U14" s="54">
        <v>64642.27083034259</v>
      </c>
      <c r="V14" s="54">
        <v>64463.827361765041</v>
      </c>
      <c r="W14" s="54">
        <v>54913.999537169599</v>
      </c>
      <c r="X14" s="54">
        <v>61728.794186629813</v>
      </c>
      <c r="Y14" s="54">
        <v>59336.927167564485</v>
      </c>
      <c r="Z14" s="54">
        <v>58981.256870134886</v>
      </c>
      <c r="AA14" s="88">
        <v>65540.619077480966</v>
      </c>
      <c r="AB14" s="88">
        <v>61879.912137696847</v>
      </c>
      <c r="AC14" s="88">
        <v>61020.272174613157</v>
      </c>
      <c r="AD14" s="88">
        <v>58808.312279469894</v>
      </c>
      <c r="AE14" s="88">
        <v>56096.889290357249</v>
      </c>
      <c r="AF14" s="88">
        <v>52148.756556697328</v>
      </c>
    </row>
    <row r="15" spans="1:32" ht="16.5" customHeight="1" x14ac:dyDescent="0.3">
      <c r="A15" s="55" t="s">
        <v>77</v>
      </c>
      <c r="B15" s="54" t="s">
        <v>0</v>
      </c>
      <c r="C15" s="54" t="s">
        <v>0</v>
      </c>
      <c r="D15" s="54" t="s">
        <v>0</v>
      </c>
      <c r="E15" s="54" t="s">
        <v>0</v>
      </c>
      <c r="F15" s="54" t="s">
        <v>0</v>
      </c>
      <c r="G15" s="54" t="s">
        <v>0</v>
      </c>
      <c r="H15" s="54" t="s">
        <v>0</v>
      </c>
      <c r="I15" s="54" t="s">
        <v>0</v>
      </c>
      <c r="J15" s="54" t="s">
        <v>0</v>
      </c>
      <c r="K15" s="54" t="s">
        <v>0</v>
      </c>
      <c r="L15" s="54" t="s">
        <v>0</v>
      </c>
      <c r="M15" s="54">
        <v>237.38759999999999</v>
      </c>
      <c r="N15" s="54">
        <v>240.32883236399996</v>
      </c>
      <c r="O15" s="54">
        <v>420.40584319679999</v>
      </c>
      <c r="P15" s="54">
        <v>647.03197486475995</v>
      </c>
      <c r="Q15" s="54">
        <v>789.87500176392007</v>
      </c>
      <c r="R15" s="54">
        <v>999.48704188715999</v>
      </c>
      <c r="S15" s="54">
        <v>1211.2843060846801</v>
      </c>
      <c r="T15" s="54">
        <v>1542.7177515766798</v>
      </c>
      <c r="U15" s="54">
        <v>1856.37243258684</v>
      </c>
      <c r="V15" s="54">
        <v>2027.0462357185199</v>
      </c>
      <c r="W15" s="54">
        <v>2198.53850381748</v>
      </c>
      <c r="X15" s="54">
        <v>2589.32568607236</v>
      </c>
      <c r="Y15" s="54">
        <v>2521.450375416</v>
      </c>
      <c r="Z15" s="54">
        <v>2640.424292784</v>
      </c>
      <c r="AA15" s="88">
        <v>3313.0311969959994</v>
      </c>
      <c r="AB15" s="88">
        <v>2936.15673224688</v>
      </c>
      <c r="AC15" s="88">
        <v>2996.4268563620394</v>
      </c>
      <c r="AD15" s="88">
        <v>2889.6233976871199</v>
      </c>
      <c r="AE15" s="88">
        <v>2956.8046107398395</v>
      </c>
      <c r="AF15" s="88">
        <v>3138.6567110904002</v>
      </c>
    </row>
    <row r="16" spans="1:32" ht="16.5" customHeight="1" x14ac:dyDescent="0.3">
      <c r="A16" s="55" t="s">
        <v>78</v>
      </c>
      <c r="B16" s="54" t="s">
        <v>0</v>
      </c>
      <c r="C16" s="54" t="s">
        <v>0</v>
      </c>
      <c r="D16" s="54" t="s">
        <v>0</v>
      </c>
      <c r="E16" s="54" t="s">
        <v>0</v>
      </c>
      <c r="F16" s="54" t="s">
        <v>0</v>
      </c>
      <c r="G16" s="54" t="s">
        <v>0</v>
      </c>
      <c r="H16" s="54" t="s">
        <v>0</v>
      </c>
      <c r="I16" s="54" t="s">
        <v>0</v>
      </c>
      <c r="J16" s="54" t="s">
        <v>0</v>
      </c>
      <c r="K16" s="54" t="s">
        <v>0</v>
      </c>
      <c r="L16" s="54" t="s">
        <v>0</v>
      </c>
      <c r="M16" s="54" t="s">
        <v>0</v>
      </c>
      <c r="N16" s="54" t="s">
        <v>0</v>
      </c>
      <c r="O16" s="54" t="s">
        <v>0</v>
      </c>
      <c r="P16" s="54" t="s">
        <v>0</v>
      </c>
      <c r="Q16" s="54" t="s">
        <v>0</v>
      </c>
      <c r="R16" s="54" t="s">
        <v>0</v>
      </c>
      <c r="S16" s="54" t="s">
        <v>0</v>
      </c>
      <c r="T16" s="54">
        <v>103.1093306474112</v>
      </c>
      <c r="U16" s="54">
        <v>113.41365956801921</v>
      </c>
      <c r="V16" s="54">
        <v>282.6954492447552</v>
      </c>
      <c r="W16" s="54">
        <v>6849.6119153679037</v>
      </c>
      <c r="X16" s="54">
        <v>2138.1768778606083</v>
      </c>
      <c r="Y16" s="54">
        <v>2745.3001087564803</v>
      </c>
      <c r="Z16" s="54">
        <v>4379.6127447961599</v>
      </c>
      <c r="AA16" s="88">
        <v>5264.8476695753598</v>
      </c>
      <c r="AB16" s="88">
        <v>5441.574167133449</v>
      </c>
      <c r="AC16" s="88">
        <v>5968.2273663959941</v>
      </c>
      <c r="AD16" s="88">
        <v>24287.050550841512</v>
      </c>
      <c r="AE16" s="88">
        <v>8134.2509641788765</v>
      </c>
      <c r="AF16" s="88">
        <v>4170.6797270033985</v>
      </c>
    </row>
    <row r="17" spans="1:32" ht="16.5" customHeight="1" x14ac:dyDescent="0.3">
      <c r="A17" s="55" t="s">
        <v>79</v>
      </c>
      <c r="B17" s="54" t="s">
        <v>0</v>
      </c>
      <c r="C17" s="54" t="s">
        <v>0</v>
      </c>
      <c r="D17" s="54" t="s">
        <v>0</v>
      </c>
      <c r="E17" s="54" t="s">
        <v>0</v>
      </c>
      <c r="F17" s="54" t="s">
        <v>0</v>
      </c>
      <c r="G17" s="54" t="s">
        <v>0</v>
      </c>
      <c r="H17" s="54" t="s">
        <v>0</v>
      </c>
      <c r="I17" s="54" t="s">
        <v>0</v>
      </c>
      <c r="J17" s="54" t="s">
        <v>0</v>
      </c>
      <c r="K17" s="54" t="s">
        <v>0</v>
      </c>
      <c r="L17" s="54" t="s">
        <v>0</v>
      </c>
      <c r="M17" s="54">
        <v>152.09687295999998</v>
      </c>
      <c r="N17" s="54">
        <v>200.38315668735999</v>
      </c>
      <c r="O17" s="54">
        <v>288.89280050022404</v>
      </c>
      <c r="P17" s="54">
        <v>229.89907585397759</v>
      </c>
      <c r="Q17" s="54">
        <v>392.13848405294078</v>
      </c>
      <c r="R17" s="54">
        <v>781.32593089546242</v>
      </c>
      <c r="S17" s="54">
        <v>874.56301392616956</v>
      </c>
      <c r="T17" s="54">
        <v>1252.9216107576831</v>
      </c>
      <c r="U17" s="54">
        <v>1049.3977431124481</v>
      </c>
      <c r="V17" s="54">
        <v>1177.9499306694911</v>
      </c>
      <c r="W17" s="54">
        <v>1294.7648025402111</v>
      </c>
      <c r="X17" s="54">
        <v>1381.3940816595455</v>
      </c>
      <c r="Y17" s="54">
        <v>1354.11845996288</v>
      </c>
      <c r="Z17" s="54">
        <v>1330.38240090624</v>
      </c>
      <c r="AA17" s="88">
        <v>2254.2009135155199</v>
      </c>
      <c r="AB17" s="88">
        <v>2056.4749786675202</v>
      </c>
      <c r="AC17" s="88">
        <v>1891.3135211327487</v>
      </c>
      <c r="AD17" s="88">
        <v>1707.4120289430782</v>
      </c>
      <c r="AE17" s="88">
        <v>1527.4471617006079</v>
      </c>
      <c r="AF17" s="88">
        <v>1275.626184609408</v>
      </c>
    </row>
    <row r="18" spans="1:32" ht="16.5" customHeight="1" x14ac:dyDescent="0.3">
      <c r="A18" s="55" t="s">
        <v>80</v>
      </c>
      <c r="B18" s="54" t="s">
        <v>0</v>
      </c>
      <c r="C18" s="54" t="s">
        <v>0</v>
      </c>
      <c r="D18" s="54" t="s">
        <v>0</v>
      </c>
      <c r="E18" s="54" t="s">
        <v>0</v>
      </c>
      <c r="F18" s="54" t="s">
        <v>0</v>
      </c>
      <c r="G18" s="54" t="s">
        <v>0</v>
      </c>
      <c r="H18" s="54" t="s">
        <v>0</v>
      </c>
      <c r="I18" s="54" t="s">
        <v>0</v>
      </c>
      <c r="J18" s="54" t="s">
        <v>0</v>
      </c>
      <c r="K18" s="54" t="s">
        <v>0</v>
      </c>
      <c r="L18" s="54" t="s">
        <v>0</v>
      </c>
      <c r="M18" s="54">
        <v>303.32859999999999</v>
      </c>
      <c r="N18" s="54">
        <v>132.02707020000003</v>
      </c>
      <c r="O18" s="54">
        <v>174.53164968499999</v>
      </c>
      <c r="P18" s="54">
        <v>199.43736756199999</v>
      </c>
      <c r="Q18" s="54">
        <v>142.56734340399998</v>
      </c>
      <c r="R18" s="54">
        <v>133.692344214</v>
      </c>
      <c r="S18" s="54">
        <v>162.54984027999998</v>
      </c>
      <c r="T18" s="54">
        <v>139.26831517400001</v>
      </c>
      <c r="U18" s="54">
        <v>121.645055396</v>
      </c>
      <c r="V18" s="54">
        <v>189.88937452600001</v>
      </c>
      <c r="W18" s="54">
        <v>101.77874656199999</v>
      </c>
      <c r="X18" s="54">
        <v>243.336533256</v>
      </c>
      <c r="Y18" s="54">
        <v>251.31433919999998</v>
      </c>
      <c r="Z18" s="54">
        <v>373.4766358</v>
      </c>
      <c r="AA18" s="88">
        <v>829.76197939999997</v>
      </c>
      <c r="AB18" s="88">
        <v>905.79050169800007</v>
      </c>
      <c r="AC18" s="88">
        <v>964.554351376</v>
      </c>
      <c r="AD18" s="88">
        <v>1112.928986768</v>
      </c>
      <c r="AE18" s="88">
        <v>1158.7629932839998</v>
      </c>
      <c r="AF18" s="88">
        <v>1101.5413717139998</v>
      </c>
    </row>
    <row r="19" spans="1:32" ht="16.5" customHeight="1" x14ac:dyDescent="0.3">
      <c r="A19" s="55" t="s">
        <v>81</v>
      </c>
      <c r="B19" s="54" t="s">
        <v>0</v>
      </c>
      <c r="C19" s="54" t="s">
        <v>0</v>
      </c>
      <c r="D19" s="54" t="s">
        <v>0</v>
      </c>
      <c r="E19" s="54" t="s">
        <v>0</v>
      </c>
      <c r="F19" s="54" t="s">
        <v>0</v>
      </c>
      <c r="G19" s="54" t="s">
        <v>0</v>
      </c>
      <c r="H19" s="54" t="s">
        <v>0</v>
      </c>
      <c r="I19" s="54" t="s">
        <v>0</v>
      </c>
      <c r="J19" s="54" t="s">
        <v>0</v>
      </c>
      <c r="K19" s="54" t="s">
        <v>0</v>
      </c>
      <c r="L19" s="54" t="s">
        <v>0</v>
      </c>
      <c r="M19" s="54" t="s">
        <v>0</v>
      </c>
      <c r="N19" s="54">
        <v>867.37878776560012</v>
      </c>
      <c r="O19" s="54">
        <v>785.96404759526717</v>
      </c>
      <c r="P19" s="54">
        <v>368.02908889395997</v>
      </c>
      <c r="Q19" s="54">
        <v>182.21124236251038</v>
      </c>
      <c r="R19" s="54">
        <v>73.042687441600009</v>
      </c>
      <c r="S19" s="54">
        <v>100.87966476576001</v>
      </c>
      <c r="T19" s="54">
        <v>245.83179112767681</v>
      </c>
      <c r="U19" s="54">
        <v>224.94465431492318</v>
      </c>
      <c r="V19" s="54">
        <v>226.51849327225597</v>
      </c>
      <c r="W19" s="54">
        <v>349.21632606381286</v>
      </c>
      <c r="X19" s="54">
        <v>222.96635172707039</v>
      </c>
      <c r="Y19" s="119">
        <v>101.59037243252479</v>
      </c>
      <c r="Z19" s="54">
        <v>65.157780022444797</v>
      </c>
      <c r="AA19" s="88">
        <v>347.31070892143998</v>
      </c>
      <c r="AB19" s="88">
        <v>331.85742860807039</v>
      </c>
      <c r="AC19" s="88">
        <v>367.8388020534623</v>
      </c>
      <c r="AD19" s="88">
        <v>356.28555175341597</v>
      </c>
      <c r="AE19" s="88">
        <v>611.91432797253117</v>
      </c>
      <c r="AF19" s="88">
        <v>538.54838909747207</v>
      </c>
    </row>
    <row r="20" spans="1:32" ht="16.5" customHeight="1" x14ac:dyDescent="0.3">
      <c r="A20" s="55" t="s">
        <v>82</v>
      </c>
      <c r="B20" s="54" t="s">
        <v>0</v>
      </c>
      <c r="C20" s="54" t="s">
        <v>0</v>
      </c>
      <c r="D20" s="54" t="s">
        <v>0</v>
      </c>
      <c r="E20" s="54" t="s">
        <v>0</v>
      </c>
      <c r="F20" s="54" t="s">
        <v>0</v>
      </c>
      <c r="G20" s="54" t="s">
        <v>0</v>
      </c>
      <c r="H20" s="54" t="s">
        <v>0</v>
      </c>
      <c r="I20" s="54" t="s">
        <v>0</v>
      </c>
      <c r="J20" s="54" t="s">
        <v>0</v>
      </c>
      <c r="K20" s="54" t="s">
        <v>0</v>
      </c>
      <c r="L20" s="54" t="s">
        <v>0</v>
      </c>
      <c r="M20" s="54" t="s">
        <v>0</v>
      </c>
      <c r="N20" s="54">
        <v>3.1631891369663996</v>
      </c>
      <c r="O20" s="54">
        <v>2.5610384483018875</v>
      </c>
      <c r="P20" s="54">
        <v>6.7877351873203207</v>
      </c>
      <c r="Q20" s="54">
        <v>8.6968046079722878</v>
      </c>
      <c r="R20" s="54">
        <v>10.1710192188288</v>
      </c>
      <c r="S20" s="54">
        <v>10.708836968985603</v>
      </c>
      <c r="T20" s="54">
        <v>27.460499142664702</v>
      </c>
      <c r="U20" s="54">
        <v>14.754543995657086</v>
      </c>
      <c r="V20" s="54">
        <v>20.734418604654529</v>
      </c>
      <c r="W20" s="54">
        <v>13.018591413057599</v>
      </c>
      <c r="X20" s="54">
        <v>12.961375380119232</v>
      </c>
      <c r="Y20" s="54">
        <v>11.199136684992</v>
      </c>
      <c r="Z20" s="54">
        <v>9.9863468588351996</v>
      </c>
      <c r="AA20" s="88">
        <v>8.6882405622720018</v>
      </c>
      <c r="AB20" s="88">
        <v>8.7934390101490543</v>
      </c>
      <c r="AC20" s="88">
        <v>11.281213289433602</v>
      </c>
      <c r="AD20" s="88">
        <v>11.336766191176704</v>
      </c>
      <c r="AE20" s="88">
        <v>11.379694415210306</v>
      </c>
      <c r="AF20" s="88">
        <v>37.386789686065732</v>
      </c>
    </row>
    <row r="21" spans="1:32" s="76" customFormat="1" ht="16.5" customHeight="1" thickBot="1" x14ac:dyDescent="0.35">
      <c r="A21" s="4" t="s">
        <v>83</v>
      </c>
      <c r="B21" s="77" t="s">
        <v>0</v>
      </c>
      <c r="C21" s="77" t="s">
        <v>0</v>
      </c>
      <c r="D21" s="77" t="s">
        <v>0</v>
      </c>
      <c r="E21" s="77" t="s">
        <v>0</v>
      </c>
      <c r="F21" s="77" t="s">
        <v>0</v>
      </c>
      <c r="G21" s="77" t="s">
        <v>0</v>
      </c>
      <c r="H21" s="77" t="s">
        <v>0</v>
      </c>
      <c r="I21" s="77" t="s">
        <v>0</v>
      </c>
      <c r="J21" s="77" t="s">
        <v>0</v>
      </c>
      <c r="K21" s="77" t="s">
        <v>0</v>
      </c>
      <c r="L21" s="77" t="s">
        <v>0</v>
      </c>
      <c r="M21" s="77" t="s">
        <v>0</v>
      </c>
      <c r="N21" s="92">
        <f>1000*N13/N4</f>
        <v>2733.8216764579965</v>
      </c>
      <c r="O21" s="115">
        <f t="shared" ref="O21:AF21" si="1">1000*O13/O4</f>
        <v>2465.4201563596125</v>
      </c>
      <c r="P21" s="115">
        <f t="shared" si="1"/>
        <v>2433.2447428542851</v>
      </c>
      <c r="Q21" s="115">
        <f t="shared" si="1"/>
        <v>2370.1232883593161</v>
      </c>
      <c r="R21" s="115">
        <f t="shared" si="1"/>
        <v>2433.0935638366182</v>
      </c>
      <c r="S21" s="115">
        <f t="shared" si="1"/>
        <v>2358.6334158458876</v>
      </c>
      <c r="T21" s="115">
        <f t="shared" si="1"/>
        <v>2268.6120212419187</v>
      </c>
      <c r="U21" s="115">
        <f t="shared" si="1"/>
        <v>2203.8550058225132</v>
      </c>
      <c r="V21" s="115">
        <f t="shared" si="1"/>
        <v>2245.9210461427979</v>
      </c>
      <c r="W21" s="115">
        <f t="shared" si="1"/>
        <v>2102.3039571392173</v>
      </c>
      <c r="X21" s="115">
        <f t="shared" si="1"/>
        <v>2081.8931246676016</v>
      </c>
      <c r="Y21" s="115">
        <f t="shared" si="1"/>
        <v>2021.307186596051</v>
      </c>
      <c r="Z21" s="115">
        <f t="shared" si="1"/>
        <v>1986.8159601733728</v>
      </c>
      <c r="AA21" s="116">
        <f t="shared" si="1"/>
        <v>2284.0105796843841</v>
      </c>
      <c r="AB21" s="116">
        <f t="shared" si="1"/>
        <v>2025.2089399124011</v>
      </c>
      <c r="AC21" s="116">
        <f>1000*AC13/AC4</f>
        <v>1204.7455418213756</v>
      </c>
      <c r="AD21" s="116">
        <f t="shared" si="1"/>
        <v>2620.8020829293291</v>
      </c>
      <c r="AE21" s="116">
        <f t="shared" si="1"/>
        <v>2060.6978187454151</v>
      </c>
      <c r="AF21" s="116">
        <f t="shared" si="1"/>
        <v>1809.7256875075634</v>
      </c>
    </row>
    <row r="22" spans="1:32" s="78" customFormat="1" ht="12.75" customHeight="1" x14ac:dyDescent="0.2">
      <c r="A22" s="178" t="s">
        <v>102</v>
      </c>
      <c r="B22" s="179"/>
      <c r="C22" s="179"/>
      <c r="D22" s="179"/>
      <c r="E22" s="179"/>
      <c r="F22" s="179"/>
      <c r="G22" s="179"/>
      <c r="H22" s="179"/>
      <c r="I22" s="179"/>
      <c r="J22" s="179"/>
      <c r="K22" s="179"/>
      <c r="L22" s="61"/>
      <c r="M22" s="61"/>
      <c r="N22" s="61"/>
      <c r="O22" s="61"/>
      <c r="P22" s="61"/>
      <c r="Q22" s="61"/>
      <c r="R22" s="61"/>
      <c r="S22" s="61"/>
      <c r="T22" s="61"/>
      <c r="U22" s="61"/>
      <c r="V22" s="61"/>
      <c r="W22" s="61"/>
      <c r="X22" s="61"/>
      <c r="Y22" s="61"/>
      <c r="Z22" s="61"/>
      <c r="AA22" s="73"/>
    </row>
    <row r="23" spans="1:32" s="78" customFormat="1" ht="12.75" customHeight="1" x14ac:dyDescent="0.2">
      <c r="A23" s="180"/>
      <c r="B23" s="181"/>
      <c r="C23" s="181"/>
      <c r="D23" s="181"/>
      <c r="E23" s="181"/>
      <c r="F23" s="181"/>
      <c r="G23" s="181"/>
      <c r="H23" s="181"/>
      <c r="I23" s="181"/>
      <c r="J23" s="181"/>
      <c r="K23" s="181"/>
      <c r="L23" s="61"/>
      <c r="M23" s="61"/>
      <c r="N23" s="61"/>
      <c r="O23" s="61"/>
      <c r="P23" s="61"/>
      <c r="Q23" s="61"/>
      <c r="R23" s="61"/>
      <c r="S23" s="61"/>
      <c r="T23" s="61"/>
      <c r="U23" s="61"/>
      <c r="V23" s="61"/>
      <c r="W23" s="61"/>
      <c r="X23" s="61"/>
      <c r="Y23" s="61"/>
      <c r="Z23" s="61"/>
      <c r="AA23" s="73"/>
    </row>
    <row r="24" spans="1:32" s="78" customFormat="1" ht="25.5" customHeight="1" x14ac:dyDescent="0.2">
      <c r="A24" s="182" t="s">
        <v>84</v>
      </c>
      <c r="B24" s="182"/>
      <c r="C24" s="182"/>
      <c r="D24" s="182"/>
      <c r="E24" s="182"/>
      <c r="F24" s="182"/>
      <c r="G24" s="182"/>
      <c r="H24" s="182"/>
      <c r="I24" s="182"/>
      <c r="J24" s="182"/>
      <c r="K24" s="182"/>
      <c r="L24" s="61"/>
      <c r="M24" s="61"/>
      <c r="N24" s="61"/>
      <c r="O24" s="61"/>
      <c r="P24" s="61"/>
      <c r="Q24" s="61"/>
      <c r="R24" s="61"/>
      <c r="S24" s="61"/>
      <c r="T24" s="61"/>
      <c r="U24" s="61"/>
      <c r="V24" s="61"/>
      <c r="W24" s="61"/>
      <c r="X24" s="61"/>
      <c r="Y24" s="61"/>
      <c r="Z24" s="61"/>
      <c r="AA24" s="73"/>
    </row>
    <row r="25" spans="1:32" s="78" customFormat="1" ht="12.75" customHeight="1" x14ac:dyDescent="0.2">
      <c r="A25" s="183" t="s">
        <v>85</v>
      </c>
      <c r="B25" s="183"/>
      <c r="C25" s="183"/>
      <c r="D25" s="183"/>
      <c r="E25" s="183"/>
      <c r="F25" s="183"/>
      <c r="G25" s="183"/>
      <c r="H25" s="183"/>
      <c r="I25" s="183"/>
      <c r="J25" s="183"/>
      <c r="K25" s="183"/>
      <c r="L25" s="61"/>
      <c r="M25" s="61"/>
      <c r="N25" s="61"/>
      <c r="O25" s="61"/>
      <c r="P25" s="61"/>
      <c r="Q25" s="61"/>
      <c r="R25" s="61"/>
      <c r="S25" s="61"/>
      <c r="T25" s="61"/>
      <c r="U25" s="61"/>
      <c r="V25" s="61"/>
      <c r="W25" s="61"/>
      <c r="X25" s="61"/>
      <c r="Y25" s="61"/>
      <c r="Z25" s="61"/>
      <c r="AA25" s="73"/>
    </row>
    <row r="26" spans="1:32" s="78" customFormat="1" ht="12.75" customHeight="1" x14ac:dyDescent="0.2">
      <c r="A26" s="177"/>
      <c r="B26" s="177"/>
      <c r="C26" s="177"/>
      <c r="D26" s="177"/>
      <c r="E26" s="177"/>
      <c r="F26" s="177"/>
      <c r="G26" s="177"/>
      <c r="H26" s="177"/>
      <c r="I26" s="177"/>
      <c r="J26" s="177"/>
      <c r="K26" s="177"/>
      <c r="L26" s="61"/>
      <c r="M26" s="61"/>
      <c r="N26" s="61"/>
      <c r="O26" s="61"/>
      <c r="P26" s="61"/>
      <c r="Q26" s="61"/>
      <c r="R26" s="61"/>
      <c r="S26" s="61"/>
      <c r="T26" s="61"/>
      <c r="U26" s="61"/>
      <c r="V26" s="61"/>
      <c r="W26" s="61"/>
      <c r="X26" s="61"/>
      <c r="Y26" s="61"/>
      <c r="Z26" s="61"/>
      <c r="AA26" s="73"/>
    </row>
    <row r="27" spans="1:32" s="78" customFormat="1" ht="12.75" customHeight="1" x14ac:dyDescent="0.2">
      <c r="A27" s="185" t="s">
        <v>19</v>
      </c>
      <c r="B27" s="186"/>
      <c r="C27" s="186"/>
      <c r="D27" s="186"/>
      <c r="E27" s="186"/>
      <c r="F27" s="181"/>
      <c r="G27" s="181"/>
      <c r="H27" s="181"/>
      <c r="I27" s="181"/>
      <c r="J27" s="181"/>
      <c r="K27" s="181"/>
      <c r="L27" s="79"/>
      <c r="M27" s="61"/>
      <c r="N27" s="61"/>
      <c r="O27" s="61"/>
      <c r="P27" s="61"/>
      <c r="Q27" s="61"/>
      <c r="R27" s="61"/>
      <c r="S27" s="61"/>
      <c r="T27" s="61"/>
      <c r="U27" s="61"/>
      <c r="V27" s="61"/>
      <c r="W27" s="61"/>
      <c r="X27" s="61"/>
      <c r="Y27" s="61"/>
      <c r="Z27" s="61"/>
      <c r="AA27" s="73"/>
    </row>
    <row r="28" spans="1:32" s="78" customFormat="1" ht="12.75" customHeight="1" x14ac:dyDescent="0.2">
      <c r="A28" s="184" t="s">
        <v>42</v>
      </c>
      <c r="B28" s="184"/>
      <c r="C28" s="184"/>
      <c r="D28" s="184"/>
      <c r="E28" s="184"/>
      <c r="F28" s="184"/>
      <c r="G28" s="184"/>
      <c r="H28" s="184"/>
      <c r="I28" s="184"/>
      <c r="J28" s="184"/>
      <c r="K28" s="184"/>
      <c r="L28" s="87"/>
      <c r="M28" s="61"/>
      <c r="N28" s="61"/>
      <c r="O28" s="61"/>
      <c r="P28" s="61"/>
      <c r="Q28" s="61"/>
      <c r="R28" s="61"/>
      <c r="S28" s="61"/>
      <c r="T28" s="61"/>
      <c r="U28" s="61"/>
      <c r="V28" s="61"/>
      <c r="W28" s="61"/>
      <c r="X28" s="61"/>
      <c r="Y28" s="61"/>
      <c r="Z28" s="61"/>
      <c r="AA28" s="73"/>
    </row>
    <row r="29" spans="1:32" s="78" customFormat="1" ht="12.75" customHeight="1" x14ac:dyDescent="0.2">
      <c r="A29" s="184" t="s">
        <v>43</v>
      </c>
      <c r="B29" s="184"/>
      <c r="C29" s="184"/>
      <c r="D29" s="184"/>
      <c r="E29" s="184"/>
      <c r="F29" s="184"/>
      <c r="G29" s="184"/>
      <c r="H29" s="184"/>
      <c r="I29" s="184"/>
      <c r="J29" s="184"/>
      <c r="K29" s="184"/>
      <c r="L29" s="87"/>
      <c r="M29" s="61"/>
      <c r="N29" s="61"/>
      <c r="O29" s="61"/>
      <c r="P29" s="61"/>
      <c r="Q29" s="61"/>
      <c r="R29" s="61"/>
      <c r="S29" s="61"/>
      <c r="T29" s="61"/>
      <c r="U29" s="61"/>
      <c r="V29" s="61"/>
      <c r="W29" s="61"/>
      <c r="X29" s="61"/>
      <c r="Y29" s="61"/>
      <c r="Z29" s="61"/>
      <c r="AA29" s="73"/>
    </row>
    <row r="30" spans="1:32" s="78" customFormat="1" ht="25.5" customHeight="1" x14ac:dyDescent="0.2">
      <c r="A30" s="184" t="s">
        <v>44</v>
      </c>
      <c r="B30" s="184"/>
      <c r="C30" s="184"/>
      <c r="D30" s="184"/>
      <c r="E30" s="184"/>
      <c r="F30" s="184"/>
      <c r="G30" s="184"/>
      <c r="H30" s="184"/>
      <c r="I30" s="184"/>
      <c r="J30" s="184"/>
      <c r="K30" s="184"/>
      <c r="L30" s="87"/>
      <c r="M30" s="61"/>
      <c r="N30" s="61"/>
      <c r="O30" s="61"/>
      <c r="P30" s="61"/>
      <c r="Q30" s="61"/>
      <c r="R30" s="61"/>
      <c r="S30" s="61"/>
      <c r="T30" s="61"/>
      <c r="U30" s="61"/>
      <c r="V30" s="61"/>
      <c r="W30" s="61"/>
      <c r="X30" s="61"/>
      <c r="Y30" s="61"/>
      <c r="Z30" s="61"/>
      <c r="AA30" s="73"/>
    </row>
    <row r="31" spans="1:32" s="78" customFormat="1" ht="12.75" customHeight="1" x14ac:dyDescent="0.2">
      <c r="A31" s="187" t="s">
        <v>45</v>
      </c>
      <c r="B31" s="181"/>
      <c r="C31" s="181"/>
      <c r="D31" s="181"/>
      <c r="E31" s="181"/>
      <c r="F31" s="181"/>
      <c r="G31" s="181"/>
      <c r="H31" s="181"/>
      <c r="I31" s="181"/>
      <c r="J31" s="181"/>
      <c r="K31" s="181"/>
      <c r="L31" s="87"/>
      <c r="M31" s="61"/>
      <c r="N31" s="61"/>
      <c r="O31" s="61"/>
      <c r="P31" s="61"/>
      <c r="Q31" s="61"/>
      <c r="R31" s="61"/>
      <c r="S31" s="61"/>
      <c r="T31" s="61"/>
      <c r="U31" s="61"/>
      <c r="V31" s="61"/>
      <c r="W31" s="61"/>
      <c r="X31" s="61"/>
      <c r="Y31" s="61"/>
      <c r="Z31" s="61"/>
      <c r="AA31" s="73"/>
    </row>
    <row r="32" spans="1:32" s="78" customFormat="1" ht="12.75" customHeight="1" x14ac:dyDescent="0.2">
      <c r="A32" s="187" t="s">
        <v>86</v>
      </c>
      <c r="B32" s="181">
        <v>138700</v>
      </c>
      <c r="C32" s="181"/>
      <c r="D32" s="181"/>
      <c r="E32" s="181"/>
      <c r="F32" s="181"/>
      <c r="G32" s="181"/>
      <c r="H32" s="181"/>
      <c r="I32" s="181"/>
      <c r="J32" s="181"/>
      <c r="K32" s="181"/>
      <c r="L32" s="87"/>
      <c r="M32" s="61"/>
      <c r="N32" s="61"/>
      <c r="O32" s="61"/>
      <c r="P32" s="61"/>
      <c r="Q32" s="61"/>
      <c r="R32" s="61"/>
      <c r="S32" s="61"/>
      <c r="T32" s="61"/>
      <c r="U32" s="61"/>
      <c r="V32" s="61"/>
      <c r="W32" s="61"/>
      <c r="X32" s="61"/>
      <c r="Y32" s="61"/>
      <c r="Z32" s="61"/>
      <c r="AA32" s="73"/>
    </row>
    <row r="33" spans="1:15" s="78" customFormat="1" x14ac:dyDescent="0.2">
      <c r="A33" s="184" t="s">
        <v>87</v>
      </c>
      <c r="B33" s="184"/>
      <c r="C33" s="184"/>
      <c r="D33" s="184"/>
      <c r="E33" s="184"/>
      <c r="F33" s="184"/>
      <c r="G33" s="184"/>
      <c r="H33" s="184"/>
      <c r="I33" s="184"/>
      <c r="J33" s="184"/>
      <c r="K33" s="184"/>
      <c r="L33" s="87"/>
      <c r="M33" s="61"/>
      <c r="N33" s="87"/>
      <c r="O33" s="87"/>
    </row>
    <row r="34" spans="1:15" s="78" customFormat="1" x14ac:dyDescent="0.2">
      <c r="A34" s="184" t="s">
        <v>88</v>
      </c>
      <c r="B34" s="184"/>
      <c r="C34" s="184"/>
      <c r="D34" s="184"/>
      <c r="E34" s="184"/>
      <c r="F34" s="184"/>
      <c r="G34" s="184"/>
      <c r="H34" s="184"/>
      <c r="I34" s="184"/>
      <c r="J34" s="184"/>
      <c r="K34" s="184"/>
      <c r="L34" s="87"/>
      <c r="M34" s="61"/>
      <c r="N34" s="87"/>
      <c r="O34" s="87"/>
    </row>
    <row r="35" spans="1:15" s="78" customFormat="1" x14ac:dyDescent="0.2">
      <c r="A35" s="184" t="s">
        <v>89</v>
      </c>
      <c r="B35" s="184"/>
      <c r="C35" s="184"/>
      <c r="D35" s="184"/>
      <c r="E35" s="184"/>
      <c r="F35" s="184"/>
      <c r="G35" s="184"/>
      <c r="H35" s="184"/>
      <c r="I35" s="184"/>
      <c r="J35" s="184"/>
      <c r="K35" s="184"/>
      <c r="L35" s="87"/>
      <c r="M35" s="61"/>
      <c r="N35" s="87"/>
      <c r="O35" s="87"/>
    </row>
    <row r="36" spans="1:15" s="78" customFormat="1" x14ac:dyDescent="0.2">
      <c r="A36" s="184" t="s">
        <v>90</v>
      </c>
      <c r="B36" s="184">
        <v>125000</v>
      </c>
      <c r="C36" s="184"/>
      <c r="D36" s="184"/>
      <c r="E36" s="184"/>
      <c r="F36" s="184"/>
      <c r="G36" s="184"/>
      <c r="H36" s="184"/>
      <c r="I36" s="184"/>
      <c r="J36" s="184"/>
      <c r="K36" s="184"/>
      <c r="L36" s="87"/>
      <c r="M36" s="61"/>
      <c r="N36" s="87"/>
      <c r="O36" s="87"/>
    </row>
    <row r="37" spans="1:15" s="78" customFormat="1" x14ac:dyDescent="0.2">
      <c r="A37" s="184" t="s">
        <v>91</v>
      </c>
      <c r="B37" s="184">
        <v>91300</v>
      </c>
      <c r="C37" s="184"/>
      <c r="D37" s="184"/>
      <c r="E37" s="184"/>
      <c r="F37" s="184"/>
      <c r="G37" s="184"/>
      <c r="H37" s="184"/>
      <c r="I37" s="184"/>
      <c r="J37" s="184"/>
      <c r="K37" s="184"/>
      <c r="L37" s="87"/>
      <c r="M37" s="61"/>
      <c r="N37" s="87"/>
      <c r="O37" s="87"/>
    </row>
    <row r="38" spans="1:15" s="78" customFormat="1" x14ac:dyDescent="0.2">
      <c r="A38" s="184" t="s">
        <v>92</v>
      </c>
      <c r="B38" s="184"/>
      <c r="C38" s="184"/>
      <c r="D38" s="184"/>
      <c r="E38" s="184"/>
      <c r="F38" s="184"/>
      <c r="G38" s="184"/>
      <c r="H38" s="184"/>
      <c r="I38" s="184"/>
      <c r="J38" s="184"/>
      <c r="K38" s="184"/>
      <c r="L38" s="87"/>
      <c r="M38" s="61"/>
      <c r="N38" s="87"/>
      <c r="O38" s="87"/>
    </row>
    <row r="39" spans="1:15" s="78" customFormat="1" x14ac:dyDescent="0.2">
      <c r="A39" s="184" t="s">
        <v>93</v>
      </c>
      <c r="B39" s="184"/>
      <c r="C39" s="184"/>
      <c r="D39" s="184"/>
      <c r="E39" s="184"/>
      <c r="F39" s="184"/>
      <c r="G39" s="184"/>
      <c r="H39" s="184"/>
      <c r="I39" s="184"/>
      <c r="J39" s="184"/>
      <c r="K39" s="184"/>
      <c r="L39" s="87"/>
      <c r="M39" s="61"/>
      <c r="N39" s="87"/>
      <c r="O39" s="87"/>
    </row>
    <row r="40" spans="1:15" s="78" customFormat="1" x14ac:dyDescent="0.2">
      <c r="A40" s="184" t="s">
        <v>94</v>
      </c>
      <c r="B40" s="184"/>
      <c r="C40" s="184"/>
      <c r="D40" s="184"/>
      <c r="E40" s="184"/>
      <c r="F40" s="184"/>
      <c r="G40" s="184"/>
      <c r="H40" s="184"/>
      <c r="I40" s="184"/>
      <c r="J40" s="184"/>
      <c r="K40" s="184"/>
      <c r="L40" s="87"/>
      <c r="M40" s="61"/>
      <c r="N40" s="87"/>
      <c r="O40" s="87"/>
    </row>
    <row r="41" spans="1:15" s="78" customFormat="1" x14ac:dyDescent="0.2">
      <c r="A41" s="184" t="s">
        <v>95</v>
      </c>
      <c r="B41" s="184"/>
      <c r="C41" s="184"/>
      <c r="D41" s="184"/>
      <c r="E41" s="184"/>
      <c r="F41" s="184"/>
      <c r="G41" s="184"/>
      <c r="H41" s="184"/>
      <c r="I41" s="184"/>
      <c r="J41" s="184"/>
      <c r="K41" s="184"/>
      <c r="L41" s="87"/>
      <c r="M41" s="61"/>
      <c r="N41" s="87"/>
      <c r="O41" s="87"/>
    </row>
    <row r="42" spans="1:15" s="78" customFormat="1" x14ac:dyDescent="0.2">
      <c r="A42" s="184" t="s">
        <v>96</v>
      </c>
      <c r="B42" s="184"/>
      <c r="C42" s="184"/>
      <c r="D42" s="184"/>
      <c r="E42" s="184"/>
      <c r="F42" s="184"/>
      <c r="G42" s="184"/>
      <c r="H42" s="184"/>
      <c r="I42" s="184"/>
      <c r="J42" s="184"/>
      <c r="K42" s="184"/>
      <c r="L42" s="87"/>
      <c r="M42" s="61"/>
      <c r="N42" s="87"/>
      <c r="O42" s="87"/>
    </row>
    <row r="43" spans="1:15" s="78" customFormat="1" x14ac:dyDescent="0.2">
      <c r="A43" s="188" t="s">
        <v>46</v>
      </c>
      <c r="B43" s="188"/>
      <c r="C43" s="188"/>
      <c r="D43" s="188"/>
      <c r="E43" s="188"/>
      <c r="F43" s="188"/>
      <c r="G43" s="188"/>
      <c r="H43" s="188"/>
      <c r="I43" s="188"/>
      <c r="J43" s="188"/>
      <c r="K43" s="188"/>
      <c r="L43" s="80"/>
      <c r="M43" s="80"/>
      <c r="N43" s="80"/>
      <c r="O43" s="87"/>
    </row>
    <row r="44" spans="1:15" s="78" customFormat="1" x14ac:dyDescent="0.2">
      <c r="A44" s="188" t="s">
        <v>103</v>
      </c>
      <c r="B44" s="188"/>
      <c r="C44" s="188"/>
      <c r="D44" s="188"/>
      <c r="E44" s="188"/>
      <c r="F44" s="188"/>
      <c r="G44" s="188"/>
      <c r="H44" s="188"/>
      <c r="I44" s="189"/>
      <c r="J44" s="189"/>
      <c r="K44" s="189"/>
      <c r="L44" s="87"/>
      <c r="M44" s="61"/>
      <c r="N44" s="87"/>
      <c r="O44" s="87"/>
    </row>
    <row r="45" spans="1:15" s="78" customFormat="1" x14ac:dyDescent="0.2">
      <c r="A45" s="188" t="s">
        <v>104</v>
      </c>
      <c r="B45" s="188"/>
      <c r="C45" s="188"/>
      <c r="D45" s="188"/>
      <c r="E45" s="188"/>
      <c r="F45" s="188"/>
      <c r="G45" s="188"/>
      <c r="H45" s="188"/>
      <c r="I45" s="189"/>
      <c r="J45" s="189"/>
      <c r="K45" s="189"/>
      <c r="L45" s="87"/>
      <c r="M45" s="61"/>
      <c r="N45" s="87"/>
      <c r="O45" s="87"/>
    </row>
    <row r="46" spans="1:15" s="78" customFormat="1" x14ac:dyDescent="0.2">
      <c r="A46" s="184" t="s">
        <v>105</v>
      </c>
      <c r="B46" s="184"/>
      <c r="C46" s="184"/>
      <c r="D46" s="184"/>
      <c r="E46" s="184"/>
      <c r="F46" s="184"/>
      <c r="G46" s="184"/>
      <c r="H46" s="184"/>
      <c r="I46" s="184"/>
      <c r="J46" s="184"/>
      <c r="K46" s="184"/>
      <c r="L46" s="87"/>
      <c r="M46" s="61"/>
      <c r="N46" s="87"/>
      <c r="O46" s="87"/>
    </row>
    <row r="47" spans="1:15" s="78" customFormat="1" x14ac:dyDescent="0.2">
      <c r="A47" s="190"/>
      <c r="B47" s="190"/>
      <c r="C47" s="190"/>
      <c r="D47" s="190"/>
      <c r="E47" s="190"/>
      <c r="F47" s="190"/>
      <c r="G47" s="190"/>
      <c r="H47" s="190"/>
      <c r="I47" s="190"/>
      <c r="J47" s="190"/>
      <c r="K47" s="190"/>
      <c r="L47" s="87"/>
      <c r="M47" s="61"/>
      <c r="N47" s="87"/>
      <c r="O47" s="87"/>
    </row>
    <row r="48" spans="1:15" s="78" customFormat="1" x14ac:dyDescent="0.2">
      <c r="A48" s="191" t="s">
        <v>12</v>
      </c>
      <c r="B48" s="191"/>
      <c r="C48" s="191"/>
      <c r="D48" s="191"/>
      <c r="E48" s="191"/>
      <c r="F48" s="181"/>
      <c r="G48" s="181"/>
      <c r="H48" s="181"/>
      <c r="I48" s="181"/>
      <c r="J48" s="181"/>
      <c r="K48" s="181"/>
      <c r="L48" s="79"/>
      <c r="M48" s="61"/>
      <c r="N48" s="79"/>
      <c r="O48" s="79"/>
    </row>
    <row r="49" spans="1:15" s="78" customFormat="1" x14ac:dyDescent="0.2">
      <c r="A49" s="187" t="s">
        <v>30</v>
      </c>
      <c r="B49" s="187"/>
      <c r="C49" s="187"/>
      <c r="D49" s="187"/>
      <c r="E49" s="187"/>
      <c r="F49" s="187"/>
      <c r="G49" s="187"/>
      <c r="H49" s="187"/>
      <c r="I49" s="187"/>
      <c r="J49" s="187"/>
      <c r="K49" s="187"/>
      <c r="L49" s="81"/>
      <c r="M49" s="61"/>
      <c r="N49" s="81"/>
      <c r="O49" s="81"/>
    </row>
    <row r="50" spans="1:15" x14ac:dyDescent="0.2">
      <c r="A50" s="188" t="s">
        <v>106</v>
      </c>
      <c r="B50" s="188"/>
      <c r="C50" s="188"/>
      <c r="D50" s="188"/>
      <c r="E50" s="188"/>
      <c r="F50" s="188"/>
      <c r="G50" s="188"/>
      <c r="H50" s="188"/>
      <c r="I50" s="188"/>
      <c r="J50" s="188"/>
      <c r="K50" s="188"/>
      <c r="M50" s="61"/>
    </row>
    <row r="51" spans="1:15" x14ac:dyDescent="0.2">
      <c r="M51" s="61"/>
    </row>
    <row r="52" spans="1:15" x14ac:dyDescent="0.2">
      <c r="M52" s="61"/>
    </row>
  </sheetData>
  <mergeCells count="30">
    <mergeCell ref="A50:K50"/>
    <mergeCell ref="A39:K39"/>
    <mergeCell ref="A40:K40"/>
    <mergeCell ref="A41:K41"/>
    <mergeCell ref="A42:K42"/>
    <mergeCell ref="A43:K43"/>
    <mergeCell ref="A44:K44"/>
    <mergeCell ref="A45:K45"/>
    <mergeCell ref="A46:K46"/>
    <mergeCell ref="A47:K47"/>
    <mergeCell ref="A48:K48"/>
    <mergeCell ref="A49:K49"/>
    <mergeCell ref="A38:K38"/>
    <mergeCell ref="A27:K27"/>
    <mergeCell ref="A28:K28"/>
    <mergeCell ref="A29:K29"/>
    <mergeCell ref="A30:K30"/>
    <mergeCell ref="A31:K31"/>
    <mergeCell ref="A32:K32"/>
    <mergeCell ref="A33:K33"/>
    <mergeCell ref="A34:K34"/>
    <mergeCell ref="A35:K35"/>
    <mergeCell ref="A36:K36"/>
    <mergeCell ref="A37:K37"/>
    <mergeCell ref="A26:K26"/>
    <mergeCell ref="A1:AD1"/>
    <mergeCell ref="A22:K22"/>
    <mergeCell ref="A23:K23"/>
    <mergeCell ref="A24:K24"/>
    <mergeCell ref="A25:K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65"/>
  <sheetViews>
    <sheetView workbookViewId="0">
      <selection activeCell="AD11" sqref="AD11"/>
    </sheetView>
  </sheetViews>
  <sheetFormatPr defaultColWidth="9.140625" defaultRowHeight="12.75" x14ac:dyDescent="0.2"/>
  <cols>
    <col min="1" max="1" width="30.140625" style="36" customWidth="1"/>
    <col min="2" max="4" width="9.140625" style="36" customWidth="1"/>
    <col min="5" max="6" width="9.140625" style="36"/>
    <col min="7" max="8" width="9.140625" style="36" customWidth="1"/>
    <col min="9" max="9" width="9.140625" style="36"/>
    <col min="10" max="10" width="9.140625" style="36" customWidth="1"/>
    <col min="11" max="21" width="9.140625" style="36"/>
    <col min="22" max="22" width="9.140625" style="36" customWidth="1"/>
    <col min="23" max="16384" width="9.140625" style="36"/>
  </cols>
  <sheetData>
    <row r="1" spans="1:31" ht="14.25" customHeight="1" thickBot="1" x14ac:dyDescent="0.3">
      <c r="A1" s="140" t="s">
        <v>47</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row>
    <row r="2" spans="1:31" ht="16.5" x14ac:dyDescent="0.3">
      <c r="A2" s="21"/>
      <c r="B2" s="33">
        <v>1960</v>
      </c>
      <c r="C2" s="33">
        <v>1965</v>
      </c>
      <c r="D2" s="90">
        <v>1970</v>
      </c>
      <c r="E2" s="90">
        <v>1975</v>
      </c>
      <c r="F2" s="90">
        <v>1980</v>
      </c>
      <c r="G2" s="90">
        <v>1985</v>
      </c>
      <c r="H2" s="90">
        <v>1990</v>
      </c>
      <c r="I2" s="90">
        <v>1991</v>
      </c>
      <c r="J2" s="90">
        <v>1992</v>
      </c>
      <c r="K2" s="90">
        <v>1993</v>
      </c>
      <c r="L2" s="90">
        <v>1994</v>
      </c>
      <c r="M2" s="90">
        <v>1995</v>
      </c>
      <c r="N2" s="49">
        <v>1996</v>
      </c>
      <c r="O2" s="49">
        <v>1997</v>
      </c>
      <c r="P2" s="49">
        <v>1998</v>
      </c>
      <c r="Q2" s="49">
        <v>1999</v>
      </c>
      <c r="R2" s="90">
        <v>2000</v>
      </c>
      <c r="S2" s="90">
        <v>2001</v>
      </c>
      <c r="T2" s="90">
        <v>2002</v>
      </c>
      <c r="U2" s="90">
        <v>2003</v>
      </c>
      <c r="V2" s="90">
        <v>2004</v>
      </c>
      <c r="W2" s="90">
        <v>2005</v>
      </c>
      <c r="X2" s="90">
        <v>2006</v>
      </c>
      <c r="Y2" s="43">
        <v>2007</v>
      </c>
      <c r="Z2" s="43">
        <v>2008</v>
      </c>
      <c r="AA2" s="33">
        <v>2009</v>
      </c>
      <c r="AB2" s="33">
        <v>2010</v>
      </c>
      <c r="AC2" s="33">
        <v>2011</v>
      </c>
    </row>
    <row r="3" spans="1:31" ht="16.5" x14ac:dyDescent="0.3">
      <c r="A3" s="4" t="s">
        <v>15</v>
      </c>
      <c r="B3" s="6"/>
      <c r="C3" s="6"/>
      <c r="D3" s="6"/>
      <c r="E3" s="6"/>
      <c r="F3" s="6"/>
      <c r="G3" s="6"/>
      <c r="H3" s="6"/>
      <c r="I3" s="6"/>
      <c r="J3" s="6"/>
      <c r="K3" s="6"/>
      <c r="L3" s="6"/>
      <c r="M3" s="6"/>
      <c r="N3" s="6"/>
      <c r="O3" s="6"/>
      <c r="P3" s="6"/>
      <c r="Q3" s="6"/>
      <c r="R3" s="6"/>
      <c r="S3" s="6"/>
      <c r="T3" s="6"/>
      <c r="U3" s="6"/>
      <c r="V3" s="6"/>
      <c r="W3" s="6"/>
      <c r="X3" s="6"/>
      <c r="Y3" s="6"/>
      <c r="Z3" s="6"/>
      <c r="AA3" s="6"/>
      <c r="AB3" s="6"/>
      <c r="AC3" s="6"/>
    </row>
    <row r="4" spans="1:31" ht="16.5" x14ac:dyDescent="0.3">
      <c r="A4" s="5" t="s">
        <v>16</v>
      </c>
      <c r="B4" s="50">
        <v>5659.4502334404333</v>
      </c>
      <c r="C4" s="50">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6">
        <v>1702.3052925819973</v>
      </c>
    </row>
    <row r="5" spans="1:31" ht="16.5" x14ac:dyDescent="0.3">
      <c r="A5" s="5" t="s">
        <v>17</v>
      </c>
      <c r="B5" s="50">
        <v>6030.9385652892452</v>
      </c>
      <c r="C5" s="50">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2306.9522228790252</v>
      </c>
    </row>
    <row r="6" spans="1:31" ht="18" x14ac:dyDescent="0.3">
      <c r="A6" s="4" t="s">
        <v>13</v>
      </c>
      <c r="B6" s="50"/>
      <c r="C6" s="50"/>
      <c r="D6" s="6"/>
      <c r="E6" s="6"/>
      <c r="F6" s="6"/>
      <c r="G6" s="6"/>
      <c r="H6" s="6"/>
      <c r="I6" s="6"/>
      <c r="J6" s="6"/>
      <c r="K6" s="6"/>
      <c r="L6" s="6"/>
      <c r="M6" s="6"/>
      <c r="N6" s="6"/>
      <c r="O6" s="6"/>
      <c r="P6" s="6"/>
      <c r="Q6" s="6"/>
      <c r="R6" s="6"/>
      <c r="S6" s="6"/>
      <c r="T6" s="6"/>
      <c r="U6" s="6"/>
      <c r="V6" s="6"/>
      <c r="W6" s="6"/>
      <c r="X6" s="6"/>
      <c r="Y6" s="6"/>
      <c r="Z6" s="6"/>
      <c r="AA6" s="6"/>
      <c r="AB6" s="6"/>
      <c r="AC6" s="6"/>
    </row>
    <row r="7" spans="1:31" ht="16.5" x14ac:dyDescent="0.3">
      <c r="A7" s="5" t="s">
        <v>48</v>
      </c>
      <c r="B7" s="50">
        <v>2946.6094216377114</v>
      </c>
      <c r="C7" s="50">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6">
        <v>2555.5328328615692</v>
      </c>
      <c r="AE7" s="6"/>
    </row>
    <row r="8" spans="1:31" ht="16.5" x14ac:dyDescent="0.3">
      <c r="A8" s="5" t="s">
        <v>49</v>
      </c>
      <c r="B8" s="6" t="s">
        <v>0</v>
      </c>
      <c r="C8" s="6" t="s">
        <v>0</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6">
        <v>3592.1444675124962</v>
      </c>
      <c r="AE8" s="6"/>
    </row>
    <row r="9" spans="1:31" ht="18" x14ac:dyDescent="0.3">
      <c r="A9" s="5" t="s">
        <v>23</v>
      </c>
      <c r="B9" s="6" t="s">
        <v>21</v>
      </c>
      <c r="C9" s="6" t="s">
        <v>21</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1183.6283163217454</v>
      </c>
      <c r="Y9" s="6">
        <v>1432.2537544217585</v>
      </c>
      <c r="Z9" s="6">
        <v>1517.4944378479199</v>
      </c>
      <c r="AA9" s="6">
        <v>1762.21325013607</v>
      </c>
      <c r="AB9" s="6">
        <v>1753.6958071556405</v>
      </c>
      <c r="AC9" s="6">
        <v>1749.480218843986</v>
      </c>
    </row>
    <row r="10" spans="1:31" ht="16.5" x14ac:dyDescent="0.3">
      <c r="A10" s="4" t="s">
        <v>1</v>
      </c>
      <c r="B10" s="6" t="s">
        <v>0</v>
      </c>
      <c r="C10" s="6" t="s">
        <v>0</v>
      </c>
      <c r="D10" s="6" t="s">
        <v>0</v>
      </c>
      <c r="E10" s="6" t="s">
        <v>0</v>
      </c>
      <c r="F10" s="6">
        <v>1797.7274139280864</v>
      </c>
      <c r="G10" s="6">
        <v>2221.7652628984392</v>
      </c>
      <c r="H10" s="6">
        <v>2440.6288488398291</v>
      </c>
      <c r="I10" s="6">
        <v>2469.8793640701947</v>
      </c>
      <c r="J10" s="6">
        <v>2647.2513793345884</v>
      </c>
      <c r="K10" s="6">
        <v>2585.6443310532618</v>
      </c>
      <c r="L10" s="6">
        <v>2728.3762380368694</v>
      </c>
      <c r="M10" s="6">
        <v>2724.1389215270146</v>
      </c>
      <c r="N10" s="6">
        <v>2733.821680357988</v>
      </c>
      <c r="O10" s="6">
        <v>2615.1502636245441</v>
      </c>
      <c r="P10" s="6">
        <v>2568.7324811875924</v>
      </c>
      <c r="Q10" s="6">
        <v>2522.4000564982562</v>
      </c>
      <c r="R10" s="6">
        <v>2596.2830937236185</v>
      </c>
      <c r="S10" s="6">
        <v>2516.7939414592279</v>
      </c>
      <c r="T10" s="6">
        <v>2468.6291920793292</v>
      </c>
      <c r="U10" s="6">
        <v>2476.9041034828424</v>
      </c>
      <c r="V10" s="6">
        <v>2547.3349983997987</v>
      </c>
      <c r="W10" s="6">
        <v>2397.4486517989785</v>
      </c>
      <c r="X10" s="6">
        <v>2426.9945250486426</v>
      </c>
      <c r="Y10" s="6">
        <v>2357.6001969734621</v>
      </c>
      <c r="Z10" s="6">
        <v>2301.6231792576555</v>
      </c>
      <c r="AA10" s="6">
        <v>2276.229352275926</v>
      </c>
      <c r="AB10" s="6">
        <v>2196.5123856229529</v>
      </c>
      <c r="AC10" s="6">
        <v>2191.5324438297703</v>
      </c>
    </row>
    <row r="11" spans="1:31" ht="17.25" thickBot="1" x14ac:dyDescent="0.35">
      <c r="A11" s="64" t="s">
        <v>2</v>
      </c>
      <c r="B11" s="56" t="s">
        <v>0</v>
      </c>
      <c r="C11" s="56" t="s">
        <v>0</v>
      </c>
      <c r="D11" s="56" t="s">
        <v>0</v>
      </c>
      <c r="E11" s="38">
        <v>1562.2504046878078</v>
      </c>
      <c r="F11" s="38">
        <v>1408.1887827399962</v>
      </c>
      <c r="G11" s="38">
        <v>1369.5094819105457</v>
      </c>
      <c r="H11" s="38">
        <v>1354.43111040076</v>
      </c>
      <c r="I11" s="38">
        <v>1296.7399498415793</v>
      </c>
      <c r="J11" s="38">
        <v>1326.896692861151</v>
      </c>
      <c r="K11" s="38">
        <v>1322.9632046412069</v>
      </c>
      <c r="L11" s="38">
        <v>1245.7042274347234</v>
      </c>
      <c r="M11" s="38">
        <v>1322.237125041888</v>
      </c>
      <c r="N11" s="38">
        <v>1443.1281629538967</v>
      </c>
      <c r="O11" s="38">
        <v>1500.3324204282185</v>
      </c>
      <c r="P11" s="38">
        <v>1478.5086662976616</v>
      </c>
      <c r="Q11" s="38">
        <v>1536.7214388486279</v>
      </c>
      <c r="R11" s="38">
        <v>1761.9234195924771</v>
      </c>
      <c r="S11" s="38">
        <v>1763.6797542021029</v>
      </c>
      <c r="T11" s="38">
        <v>1662.9595576497968</v>
      </c>
      <c r="U11" s="38">
        <v>1406.0557138047573</v>
      </c>
      <c r="V11" s="38">
        <v>1355.5012060110084</v>
      </c>
      <c r="W11" s="38">
        <v>1327.2376682955337</v>
      </c>
      <c r="X11" s="38">
        <v>1276.8298525761272</v>
      </c>
      <c r="Y11" s="38">
        <v>1195.6398608566647</v>
      </c>
      <c r="Z11" s="38">
        <v>1144.1774776673128</v>
      </c>
      <c r="AA11" s="38">
        <v>1162.3892035940123</v>
      </c>
      <c r="AB11" s="38">
        <v>1093.696121145518</v>
      </c>
      <c r="AC11" s="38">
        <v>1067.6108199145547</v>
      </c>
    </row>
    <row r="12" spans="1:31" ht="16.5" hidden="1" x14ac:dyDescent="0.3">
      <c r="A12" s="151" t="s">
        <v>55</v>
      </c>
      <c r="B12" s="193"/>
      <c r="C12" s="193"/>
      <c r="D12" s="193"/>
      <c r="E12" s="193"/>
      <c r="F12" s="193"/>
      <c r="G12" s="193"/>
      <c r="H12" s="194"/>
      <c r="I12" s="194"/>
      <c r="J12" s="194"/>
      <c r="K12" s="14"/>
      <c r="L12" s="14"/>
      <c r="M12" s="14"/>
      <c r="N12" s="14"/>
      <c r="O12" s="14"/>
      <c r="P12" s="6"/>
      <c r="Q12" s="9"/>
      <c r="R12" s="10"/>
      <c r="S12" s="3"/>
      <c r="T12" s="3"/>
      <c r="U12" s="3"/>
    </row>
    <row r="13" spans="1:31" ht="15" hidden="1" customHeight="1" x14ac:dyDescent="0.3">
      <c r="A13" s="195"/>
      <c r="B13" s="192"/>
      <c r="C13" s="192"/>
      <c r="D13" s="192"/>
      <c r="E13" s="192"/>
      <c r="F13" s="192"/>
      <c r="G13" s="192"/>
      <c r="H13" s="192"/>
      <c r="I13" s="192"/>
      <c r="J13" s="192"/>
      <c r="K13" s="14"/>
      <c r="L13" s="14"/>
      <c r="M13" s="14"/>
      <c r="N13" s="14"/>
      <c r="O13" s="14"/>
      <c r="P13" s="6"/>
      <c r="Q13" s="9"/>
      <c r="R13" s="10"/>
      <c r="S13" s="3"/>
      <c r="T13" s="3"/>
      <c r="U13" s="3"/>
    </row>
    <row r="14" spans="1:31" ht="28.5" hidden="1" customHeight="1" x14ac:dyDescent="0.3">
      <c r="A14" s="196" t="s">
        <v>50</v>
      </c>
      <c r="B14" s="196"/>
      <c r="C14" s="196"/>
      <c r="D14" s="196"/>
      <c r="E14" s="196"/>
      <c r="F14" s="196"/>
      <c r="G14" s="196"/>
      <c r="H14" s="157"/>
      <c r="I14" s="157"/>
      <c r="J14" s="157"/>
      <c r="K14" s="11"/>
      <c r="L14" s="11"/>
      <c r="M14" s="11"/>
      <c r="N14" s="11"/>
      <c r="O14" s="11"/>
      <c r="P14" s="6"/>
      <c r="Q14" s="30"/>
      <c r="R14" s="30"/>
      <c r="S14" s="30"/>
      <c r="T14" s="30"/>
      <c r="U14" s="30"/>
      <c r="V14" s="30"/>
      <c r="W14" s="30"/>
      <c r="X14" s="30"/>
      <c r="Y14" s="30"/>
      <c r="Z14" s="30"/>
      <c r="AA14" s="30"/>
    </row>
    <row r="15" spans="1:31" ht="13.5" hidden="1" customHeight="1" x14ac:dyDescent="0.2">
      <c r="A15" s="196" t="s">
        <v>56</v>
      </c>
      <c r="B15" s="196"/>
      <c r="C15" s="196"/>
      <c r="D15" s="196"/>
      <c r="E15" s="196"/>
      <c r="F15" s="196"/>
      <c r="G15" s="196"/>
      <c r="H15" s="196"/>
      <c r="I15" s="196"/>
      <c r="J15" s="196"/>
      <c r="K15" s="16"/>
      <c r="L15" s="16"/>
      <c r="M15" s="16"/>
      <c r="N15" s="30"/>
      <c r="O15" s="30"/>
      <c r="P15" s="30"/>
      <c r="Q15" s="30"/>
      <c r="R15" s="52"/>
      <c r="S15" s="52"/>
      <c r="T15" s="52"/>
      <c r="U15" s="52"/>
      <c r="V15" s="52"/>
      <c r="W15" s="52"/>
      <c r="X15" s="52"/>
      <c r="Y15" s="52"/>
      <c r="Z15" s="52"/>
      <c r="AA15" s="52"/>
    </row>
    <row r="16" spans="1:31" ht="12.75" hidden="1" customHeight="1" x14ac:dyDescent="0.3">
      <c r="A16" s="196"/>
      <c r="B16" s="192"/>
      <c r="C16" s="192"/>
      <c r="D16" s="192"/>
      <c r="E16" s="192"/>
      <c r="F16" s="192"/>
      <c r="G16" s="192"/>
      <c r="H16" s="192"/>
      <c r="I16" s="192"/>
      <c r="J16" s="192"/>
      <c r="K16" s="16"/>
      <c r="L16" s="6"/>
      <c r="M16" s="6"/>
      <c r="N16" s="52"/>
      <c r="O16" s="52"/>
      <c r="P16" s="52"/>
      <c r="Q16" s="52"/>
      <c r="R16" s="30"/>
      <c r="S16" s="30"/>
      <c r="T16" s="30"/>
      <c r="U16" s="30"/>
      <c r="V16" s="30"/>
      <c r="W16" s="30"/>
      <c r="X16" s="30"/>
      <c r="Y16" s="30"/>
      <c r="Z16" s="30"/>
      <c r="AA16" s="30"/>
    </row>
    <row r="17" spans="1:27" hidden="1" x14ac:dyDescent="0.2">
      <c r="A17" s="135" t="s">
        <v>19</v>
      </c>
      <c r="B17" s="135"/>
      <c r="C17" s="135"/>
      <c r="D17" s="135"/>
      <c r="E17" s="135"/>
      <c r="F17" s="135"/>
      <c r="G17" s="135"/>
      <c r="H17" s="192"/>
      <c r="I17" s="192"/>
      <c r="J17" s="192"/>
      <c r="K17" s="12"/>
      <c r="L17" s="12"/>
      <c r="M17" s="12"/>
      <c r="N17" s="30"/>
      <c r="O17" s="30"/>
      <c r="P17" s="30"/>
      <c r="Q17" s="30"/>
      <c r="R17" s="52"/>
      <c r="S17" s="52"/>
      <c r="T17" s="52"/>
      <c r="U17" s="52"/>
      <c r="V17" s="52"/>
      <c r="W17" s="52"/>
      <c r="X17" s="52"/>
      <c r="Y17" s="52"/>
      <c r="Z17" s="52"/>
      <c r="AA17" s="52"/>
    </row>
    <row r="18" spans="1:27" ht="39" hidden="1" customHeight="1" x14ac:dyDescent="0.2">
      <c r="A18" s="139" t="s">
        <v>57</v>
      </c>
      <c r="B18" s="135"/>
      <c r="C18" s="135"/>
      <c r="D18" s="135"/>
      <c r="E18" s="135"/>
      <c r="F18" s="135"/>
      <c r="G18" s="135"/>
      <c r="H18" s="157"/>
      <c r="I18" s="157"/>
      <c r="J18" s="157"/>
      <c r="K18" s="17"/>
      <c r="L18" s="17"/>
      <c r="M18" s="17"/>
      <c r="N18" s="25"/>
      <c r="O18" s="25"/>
      <c r="P18" s="65"/>
      <c r="Q18" s="30"/>
      <c r="R18" s="30"/>
      <c r="S18" s="30"/>
      <c r="T18" s="30"/>
      <c r="U18" s="30"/>
      <c r="V18" s="30"/>
      <c r="W18" s="30"/>
      <c r="X18" s="30"/>
      <c r="Y18" s="30"/>
      <c r="Z18" s="30"/>
      <c r="AA18" s="30"/>
    </row>
    <row r="19" spans="1:27" ht="23.25" hidden="1" customHeight="1" x14ac:dyDescent="0.2">
      <c r="A19" s="130" t="s">
        <v>25</v>
      </c>
      <c r="B19" s="197"/>
      <c r="C19" s="197"/>
      <c r="D19" s="197"/>
      <c r="E19" s="197"/>
      <c r="F19" s="197"/>
      <c r="G19" s="197"/>
      <c r="H19" s="197"/>
      <c r="I19" s="197"/>
      <c r="J19" s="197"/>
      <c r="K19" s="68"/>
      <c r="L19" s="17"/>
      <c r="M19" s="17"/>
      <c r="N19" s="25"/>
      <c r="O19" s="25"/>
      <c r="P19" s="65"/>
      <c r="Q19" s="30"/>
      <c r="R19" s="30"/>
      <c r="S19" s="30"/>
      <c r="T19" s="30"/>
      <c r="U19" s="30"/>
      <c r="V19" s="30"/>
      <c r="W19" s="30"/>
      <c r="X19" s="30"/>
      <c r="Y19" s="30"/>
      <c r="Z19" s="30"/>
      <c r="AA19" s="30"/>
    </row>
    <row r="20" spans="1:27" ht="24.75" hidden="1" customHeight="1" x14ac:dyDescent="0.2">
      <c r="A20" s="130" t="s">
        <v>24</v>
      </c>
      <c r="B20" s="197"/>
      <c r="C20" s="197"/>
      <c r="D20" s="197"/>
      <c r="E20" s="197"/>
      <c r="F20" s="197"/>
      <c r="G20" s="197"/>
      <c r="H20" s="197"/>
      <c r="I20" s="197"/>
      <c r="J20" s="197"/>
      <c r="K20" s="68"/>
      <c r="L20" s="17"/>
      <c r="M20" s="17"/>
      <c r="N20" s="25"/>
      <c r="O20" s="25"/>
      <c r="P20" s="65"/>
      <c r="Q20" s="65"/>
      <c r="R20" s="52"/>
      <c r="S20" s="30"/>
      <c r="T20" s="52"/>
      <c r="U20" s="52"/>
    </row>
    <row r="21" spans="1:27" hidden="1" x14ac:dyDescent="0.2">
      <c r="A21" s="139" t="s">
        <v>58</v>
      </c>
      <c r="B21" s="139"/>
      <c r="C21" s="192"/>
      <c r="D21" s="192"/>
      <c r="E21" s="192"/>
      <c r="F21" s="192"/>
      <c r="G21" s="192"/>
      <c r="H21" s="192"/>
      <c r="I21" s="192"/>
      <c r="J21" s="192"/>
      <c r="K21" s="17"/>
      <c r="L21" s="17"/>
      <c r="M21" s="17"/>
      <c r="N21" s="25"/>
      <c r="O21" s="66"/>
      <c r="P21" s="65"/>
      <c r="Q21" s="65"/>
      <c r="R21" s="52"/>
      <c r="S21" s="52"/>
      <c r="T21" s="52"/>
      <c r="U21" s="52"/>
    </row>
    <row r="22" spans="1:27" hidden="1" x14ac:dyDescent="0.2">
      <c r="A22" s="139"/>
      <c r="B22" s="192"/>
      <c r="C22" s="192"/>
      <c r="D22" s="192"/>
      <c r="E22" s="192"/>
      <c r="F22" s="192"/>
      <c r="G22" s="192"/>
      <c r="H22" s="192"/>
      <c r="I22" s="192"/>
      <c r="J22" s="192"/>
      <c r="K22" s="17"/>
      <c r="L22" s="17"/>
      <c r="M22" s="17"/>
      <c r="N22" s="25"/>
      <c r="O22" s="66"/>
      <c r="P22" s="65"/>
      <c r="Q22" s="65"/>
      <c r="R22" s="52"/>
      <c r="S22" s="52"/>
      <c r="T22" s="52"/>
      <c r="U22" s="52"/>
    </row>
    <row r="23" spans="1:27" hidden="1" x14ac:dyDescent="0.2">
      <c r="A23" s="135" t="s">
        <v>12</v>
      </c>
      <c r="B23" s="135"/>
      <c r="C23" s="135"/>
      <c r="D23" s="135"/>
      <c r="E23" s="135"/>
      <c r="F23" s="135"/>
      <c r="G23" s="135"/>
      <c r="H23" s="192"/>
      <c r="I23" s="192"/>
      <c r="J23" s="192"/>
      <c r="K23" s="17"/>
      <c r="L23" s="17"/>
      <c r="M23" s="17"/>
      <c r="N23" s="25"/>
      <c r="O23" s="25"/>
      <c r="P23" s="65"/>
      <c r="Q23" s="65"/>
      <c r="R23" s="52"/>
      <c r="S23" s="52"/>
      <c r="T23" s="52"/>
      <c r="U23" s="52"/>
    </row>
    <row r="24" spans="1:27" hidden="1" x14ac:dyDescent="0.2">
      <c r="A24" s="135" t="s">
        <v>9</v>
      </c>
      <c r="B24" s="135"/>
      <c r="C24" s="135"/>
      <c r="D24" s="135"/>
      <c r="E24" s="135"/>
      <c r="F24" s="135"/>
      <c r="G24" s="135"/>
      <c r="H24" s="192"/>
      <c r="I24" s="192"/>
      <c r="J24" s="192"/>
      <c r="K24" s="17"/>
      <c r="L24" s="15"/>
      <c r="M24" s="15"/>
      <c r="N24" s="26"/>
      <c r="O24" s="26"/>
      <c r="P24" s="65"/>
      <c r="Q24" s="65"/>
      <c r="R24" s="52"/>
      <c r="S24" s="52"/>
      <c r="T24" s="52"/>
      <c r="U24" s="52"/>
    </row>
    <row r="25" spans="1:27" hidden="1" x14ac:dyDescent="0.2">
      <c r="A25" s="131" t="s">
        <v>3</v>
      </c>
      <c r="B25" s="131"/>
      <c r="C25" s="131"/>
      <c r="D25" s="131"/>
      <c r="E25" s="131"/>
      <c r="F25" s="131"/>
      <c r="G25" s="131"/>
      <c r="H25" s="192"/>
      <c r="I25" s="192"/>
      <c r="J25" s="192"/>
      <c r="K25" s="15"/>
      <c r="L25" s="40"/>
      <c r="M25" s="40"/>
      <c r="N25" s="40"/>
      <c r="O25" s="27"/>
      <c r="P25" s="28"/>
      <c r="Q25" s="28"/>
      <c r="R25" s="1"/>
      <c r="S25" s="1"/>
      <c r="T25" s="1"/>
      <c r="U25" s="1"/>
    </row>
    <row r="26" spans="1:27" hidden="1" x14ac:dyDescent="0.2">
      <c r="A26" s="156" t="s">
        <v>51</v>
      </c>
      <c r="B26" s="156"/>
      <c r="C26" s="156"/>
      <c r="D26" s="156"/>
      <c r="E26" s="156"/>
      <c r="F26" s="156"/>
      <c r="G26" s="156"/>
      <c r="H26" s="192"/>
      <c r="I26" s="192"/>
      <c r="J26" s="192"/>
      <c r="K26" s="40"/>
      <c r="L26" s="40"/>
      <c r="M26" s="40"/>
      <c r="N26" s="40"/>
      <c r="O26" s="40"/>
      <c r="P26" s="1"/>
      <c r="Q26" s="1"/>
      <c r="R26" s="1"/>
      <c r="S26" s="1"/>
      <c r="T26" s="1"/>
      <c r="U26" s="1"/>
    </row>
    <row r="27" spans="1:27" ht="14.25" hidden="1" customHeight="1" x14ac:dyDescent="0.2">
      <c r="A27" s="150" t="s">
        <v>59</v>
      </c>
      <c r="B27" s="150"/>
      <c r="C27" s="150"/>
      <c r="D27" s="150"/>
      <c r="E27" s="150"/>
      <c r="F27" s="150"/>
      <c r="G27" s="150"/>
      <c r="H27" s="150"/>
      <c r="I27" s="150"/>
      <c r="J27" s="150"/>
      <c r="K27" s="40"/>
      <c r="L27" s="39"/>
      <c r="M27" s="39"/>
      <c r="N27" s="39"/>
      <c r="O27" s="39"/>
      <c r="P27" s="39"/>
      <c r="Q27" s="39"/>
      <c r="R27" s="39"/>
      <c r="S27" s="1"/>
      <c r="T27" s="1"/>
      <c r="U27" s="1"/>
    </row>
    <row r="28" spans="1:27" ht="24" hidden="1" customHeight="1" x14ac:dyDescent="0.2">
      <c r="A28" s="172" t="s">
        <v>60</v>
      </c>
      <c r="B28" s="172"/>
      <c r="C28" s="172"/>
      <c r="D28" s="172"/>
      <c r="E28" s="172"/>
      <c r="F28" s="172"/>
      <c r="G28" s="172"/>
      <c r="H28" s="172"/>
      <c r="I28" s="172"/>
      <c r="J28" s="172"/>
      <c r="K28" s="39"/>
      <c r="L28" s="40"/>
      <c r="M28" s="40"/>
      <c r="N28" s="40"/>
      <c r="O28" s="40"/>
      <c r="P28" s="1"/>
      <c r="Q28" s="1"/>
      <c r="R28" s="1"/>
      <c r="S28" s="1"/>
      <c r="T28" s="1"/>
      <c r="U28" s="1"/>
    </row>
    <row r="29" spans="1:27" ht="14.25" hidden="1" customHeight="1" x14ac:dyDescent="0.2">
      <c r="A29" s="156" t="s">
        <v>10</v>
      </c>
      <c r="B29" s="156"/>
      <c r="C29" s="156"/>
      <c r="D29" s="156"/>
      <c r="E29" s="156"/>
      <c r="F29" s="156"/>
      <c r="G29" s="156"/>
      <c r="H29" s="192"/>
      <c r="I29" s="192"/>
      <c r="J29" s="192"/>
      <c r="K29" s="40"/>
      <c r="L29" s="46"/>
      <c r="M29" s="46"/>
      <c r="N29" s="46"/>
      <c r="O29" s="40"/>
      <c r="P29" s="1"/>
      <c r="Q29" s="1"/>
      <c r="R29" s="1"/>
      <c r="S29" s="1"/>
      <c r="T29" s="1"/>
      <c r="U29" s="1"/>
    </row>
    <row r="30" spans="1:27" ht="24.75" hidden="1" customHeight="1" x14ac:dyDescent="0.2">
      <c r="A30" s="198" t="s">
        <v>61</v>
      </c>
      <c r="B30" s="197"/>
      <c r="C30" s="197"/>
      <c r="D30" s="197"/>
      <c r="E30" s="197"/>
      <c r="F30" s="197"/>
      <c r="G30" s="197"/>
      <c r="H30" s="197"/>
      <c r="I30" s="197"/>
      <c r="J30" s="197"/>
      <c r="K30" s="69"/>
      <c r="L30" s="18"/>
      <c r="M30" s="18"/>
      <c r="N30" s="18"/>
      <c r="O30" s="18"/>
      <c r="P30" s="52"/>
      <c r="Q30" s="52"/>
      <c r="R30" s="52"/>
      <c r="S30" s="52"/>
      <c r="T30" s="52"/>
      <c r="U30" s="52"/>
    </row>
    <row r="31" spans="1:27" hidden="1" x14ac:dyDescent="0.2">
      <c r="A31" s="133" t="s">
        <v>11</v>
      </c>
      <c r="B31" s="133"/>
      <c r="C31" s="133"/>
      <c r="D31" s="133"/>
      <c r="E31" s="133"/>
      <c r="F31" s="133"/>
      <c r="G31" s="133"/>
      <c r="H31" s="192"/>
      <c r="I31" s="192"/>
      <c r="J31" s="192"/>
      <c r="K31" s="18"/>
      <c r="L31" s="15"/>
      <c r="M31" s="15"/>
      <c r="N31" s="15"/>
      <c r="O31" s="15"/>
      <c r="P31" s="52"/>
      <c r="Q31" s="52"/>
      <c r="R31" s="52"/>
      <c r="S31" s="52"/>
      <c r="T31" s="52"/>
      <c r="U31" s="52"/>
    </row>
    <row r="32" spans="1:27" ht="11.25" hidden="1" customHeight="1" x14ac:dyDescent="0.2">
      <c r="A32" s="131" t="s">
        <v>4</v>
      </c>
      <c r="B32" s="131"/>
      <c r="C32" s="131"/>
      <c r="D32" s="131"/>
      <c r="E32" s="131"/>
      <c r="F32" s="131"/>
      <c r="G32" s="131"/>
      <c r="H32" s="192"/>
      <c r="I32" s="192"/>
      <c r="J32" s="192"/>
      <c r="K32" s="15"/>
      <c r="L32" s="46"/>
      <c r="M32" s="46"/>
      <c r="N32" s="46"/>
      <c r="O32" s="46"/>
      <c r="P32" s="46"/>
      <c r="Q32" s="46"/>
      <c r="R32" s="46"/>
      <c r="S32" s="52"/>
      <c r="T32" s="52"/>
      <c r="U32" s="52"/>
    </row>
    <row r="33" spans="1:21" ht="26.25" hidden="1" customHeight="1" x14ac:dyDescent="0.2">
      <c r="A33" s="156" t="s">
        <v>52</v>
      </c>
      <c r="B33" s="156"/>
      <c r="C33" s="156"/>
      <c r="D33" s="156"/>
      <c r="E33" s="156"/>
      <c r="F33" s="156"/>
      <c r="G33" s="156"/>
      <c r="H33" s="156"/>
      <c r="I33" s="156"/>
      <c r="J33" s="156"/>
      <c r="K33" s="46"/>
      <c r="L33" s="40"/>
      <c r="M33" s="40"/>
      <c r="N33" s="40"/>
      <c r="O33" s="40"/>
      <c r="P33" s="52"/>
      <c r="Q33" s="52"/>
      <c r="R33" s="52"/>
      <c r="S33" s="52"/>
      <c r="T33" s="52"/>
      <c r="U33" s="52"/>
    </row>
    <row r="34" spans="1:21" ht="24" hidden="1" customHeight="1" x14ac:dyDescent="0.2">
      <c r="A34" s="156" t="s">
        <v>62</v>
      </c>
      <c r="B34" s="156"/>
      <c r="C34" s="156"/>
      <c r="D34" s="156"/>
      <c r="E34" s="156"/>
      <c r="F34" s="156"/>
      <c r="G34" s="156"/>
      <c r="H34" s="156"/>
      <c r="I34" s="156"/>
      <c r="J34" s="156"/>
      <c r="K34" s="40"/>
      <c r="L34" s="15"/>
      <c r="M34" s="15"/>
      <c r="N34" s="15"/>
      <c r="O34" s="15"/>
      <c r="P34" s="52"/>
      <c r="Q34" s="52"/>
      <c r="R34" s="52"/>
      <c r="S34" s="52"/>
      <c r="T34" s="52"/>
      <c r="U34" s="52"/>
    </row>
    <row r="35" spans="1:21" hidden="1" x14ac:dyDescent="0.2">
      <c r="A35" s="131" t="s">
        <v>5</v>
      </c>
      <c r="B35" s="131"/>
      <c r="C35" s="131"/>
      <c r="D35" s="131"/>
      <c r="E35" s="131"/>
      <c r="F35" s="131"/>
      <c r="G35" s="131"/>
      <c r="H35" s="192"/>
      <c r="I35" s="192"/>
      <c r="J35" s="192"/>
      <c r="K35" s="15"/>
      <c r="L35" s="40"/>
      <c r="M35" s="40"/>
      <c r="N35" s="40"/>
      <c r="O35" s="40"/>
      <c r="P35" s="52"/>
      <c r="Q35" s="52"/>
      <c r="R35" s="52"/>
      <c r="S35" s="52"/>
      <c r="T35" s="52"/>
      <c r="U35" s="52"/>
    </row>
    <row r="36" spans="1:21" ht="12.75" hidden="1" customHeight="1" x14ac:dyDescent="0.2">
      <c r="A36" s="156" t="s">
        <v>53</v>
      </c>
      <c r="B36" s="156"/>
      <c r="C36" s="156"/>
      <c r="D36" s="156"/>
      <c r="E36" s="156"/>
      <c r="F36" s="156"/>
      <c r="G36" s="156"/>
      <c r="H36" s="156"/>
      <c r="I36" s="156"/>
      <c r="J36" s="156"/>
      <c r="K36" s="40"/>
      <c r="L36" s="40"/>
      <c r="M36" s="40"/>
      <c r="N36" s="40"/>
      <c r="O36" s="40"/>
      <c r="P36" s="52"/>
      <c r="Q36" s="52"/>
      <c r="R36" s="52"/>
      <c r="S36" s="52"/>
      <c r="T36" s="52"/>
      <c r="U36" s="52"/>
    </row>
    <row r="37" spans="1:21" ht="26.25" hidden="1" customHeight="1" x14ac:dyDescent="0.2">
      <c r="A37" s="156" t="s">
        <v>62</v>
      </c>
      <c r="B37" s="156"/>
      <c r="C37" s="156"/>
      <c r="D37" s="156"/>
      <c r="E37" s="156"/>
      <c r="F37" s="156"/>
      <c r="G37" s="156"/>
      <c r="H37" s="156"/>
      <c r="I37" s="156"/>
      <c r="J37" s="156"/>
      <c r="K37" s="40"/>
      <c r="L37" s="15"/>
      <c r="M37" s="15"/>
      <c r="N37" s="15"/>
      <c r="O37" s="15"/>
      <c r="P37" s="52"/>
      <c r="Q37" s="52"/>
      <c r="R37" s="52"/>
      <c r="S37" s="52"/>
      <c r="T37" s="52"/>
      <c r="U37" s="52"/>
    </row>
    <row r="38" spans="1:21" hidden="1" x14ac:dyDescent="0.2">
      <c r="A38" s="131" t="s">
        <v>6</v>
      </c>
      <c r="B38" s="131"/>
      <c r="C38" s="131"/>
      <c r="D38" s="131"/>
      <c r="E38" s="131"/>
      <c r="F38" s="131"/>
      <c r="G38" s="131"/>
      <c r="H38" s="192"/>
      <c r="I38" s="192"/>
      <c r="J38" s="192"/>
      <c r="K38" s="15"/>
      <c r="L38" s="40"/>
      <c r="M38" s="40"/>
      <c r="N38" s="40"/>
      <c r="O38" s="40"/>
      <c r="P38" s="52"/>
      <c r="Q38" s="52"/>
      <c r="R38" s="52"/>
      <c r="S38" s="52"/>
      <c r="T38" s="52"/>
      <c r="U38" s="52"/>
    </row>
    <row r="39" spans="1:21" ht="19.5" hidden="1" customHeight="1" x14ac:dyDescent="0.2">
      <c r="A39" s="176" t="s">
        <v>54</v>
      </c>
      <c r="B39" s="176"/>
      <c r="C39" s="176"/>
      <c r="D39" s="176"/>
      <c r="E39" s="176"/>
      <c r="F39" s="176"/>
      <c r="G39" s="176"/>
      <c r="H39" s="176"/>
      <c r="I39" s="176"/>
      <c r="J39" s="176"/>
      <c r="K39" s="40"/>
      <c r="L39" s="40"/>
      <c r="M39" s="40"/>
      <c r="N39" s="40"/>
      <c r="O39" s="40"/>
      <c r="P39" s="52"/>
      <c r="Q39" s="52"/>
      <c r="R39" s="52"/>
      <c r="S39" s="52"/>
      <c r="T39" s="52"/>
      <c r="U39" s="52"/>
    </row>
    <row r="40" spans="1:21" ht="23.25" hidden="1" customHeight="1" x14ac:dyDescent="0.2">
      <c r="A40" s="156" t="s">
        <v>62</v>
      </c>
      <c r="B40" s="156"/>
      <c r="C40" s="156"/>
      <c r="D40" s="156"/>
      <c r="E40" s="156"/>
      <c r="F40" s="156"/>
      <c r="G40" s="156"/>
      <c r="H40" s="156"/>
      <c r="I40" s="156"/>
      <c r="J40" s="156"/>
      <c r="K40" s="40"/>
      <c r="L40" s="19"/>
      <c r="M40" s="19"/>
      <c r="N40" s="19"/>
      <c r="O40" s="19"/>
      <c r="P40" s="52"/>
      <c r="Q40" s="52"/>
      <c r="R40" s="52"/>
      <c r="S40" s="52"/>
      <c r="T40" s="52"/>
      <c r="U40" s="52"/>
    </row>
    <row r="41" spans="1:21" ht="13.5" hidden="1" customHeight="1" x14ac:dyDescent="0.2">
      <c r="A41" s="144" t="s">
        <v>7</v>
      </c>
      <c r="B41" s="144"/>
      <c r="C41" s="144"/>
      <c r="D41" s="144"/>
      <c r="E41" s="144"/>
      <c r="F41" s="144"/>
      <c r="G41" s="144"/>
      <c r="H41" s="192"/>
      <c r="I41" s="192"/>
      <c r="J41" s="192"/>
      <c r="K41" s="19"/>
      <c r="L41" s="46"/>
      <c r="M41" s="46"/>
      <c r="N41" s="46"/>
      <c r="O41" s="46"/>
      <c r="P41" s="46"/>
      <c r="Q41" s="46"/>
      <c r="R41" s="46"/>
      <c r="S41" s="52"/>
      <c r="T41" s="52"/>
      <c r="U41" s="52"/>
    </row>
    <row r="42" spans="1:21" ht="24.75" hidden="1" customHeight="1" x14ac:dyDescent="0.2">
      <c r="A42" s="156" t="s">
        <v>63</v>
      </c>
      <c r="B42" s="156"/>
      <c r="C42" s="156"/>
      <c r="D42" s="156"/>
      <c r="E42" s="156"/>
      <c r="F42" s="156"/>
      <c r="G42" s="156"/>
      <c r="H42" s="156"/>
      <c r="I42" s="156"/>
      <c r="J42" s="156"/>
      <c r="K42" s="46"/>
      <c r="L42" s="46"/>
      <c r="M42" s="46"/>
      <c r="N42" s="46"/>
      <c r="O42" s="46"/>
      <c r="P42" s="46"/>
      <c r="Q42" s="46"/>
      <c r="R42" s="46"/>
      <c r="S42" s="52"/>
      <c r="T42" s="52"/>
      <c r="U42" s="52"/>
    </row>
    <row r="43" spans="1:21" ht="24.75" hidden="1" customHeight="1" x14ac:dyDescent="0.2">
      <c r="A43" s="146" t="s">
        <v>64</v>
      </c>
      <c r="B43" s="197"/>
      <c r="C43" s="197"/>
      <c r="D43" s="197"/>
      <c r="E43" s="197"/>
      <c r="F43" s="197"/>
      <c r="G43" s="197"/>
      <c r="H43" s="197"/>
      <c r="I43" s="197"/>
      <c r="J43" s="197"/>
      <c r="K43" s="70"/>
      <c r="L43" s="19"/>
      <c r="M43" s="19"/>
      <c r="N43" s="19"/>
      <c r="O43" s="19"/>
      <c r="P43" s="52"/>
      <c r="Q43" s="52"/>
      <c r="R43" s="52"/>
      <c r="S43" s="52"/>
      <c r="T43" s="52"/>
      <c r="U43" s="52"/>
    </row>
    <row r="44" spans="1:21" ht="12.75" hidden="1" customHeight="1" x14ac:dyDescent="0.2">
      <c r="A44" s="144" t="s">
        <v>8</v>
      </c>
      <c r="B44" s="144"/>
      <c r="C44" s="144"/>
      <c r="D44" s="144"/>
      <c r="E44" s="144"/>
      <c r="F44" s="144"/>
      <c r="G44" s="144"/>
      <c r="H44" s="192"/>
      <c r="I44" s="192"/>
      <c r="J44" s="192"/>
      <c r="K44" s="19"/>
      <c r="L44" s="40"/>
      <c r="M44" s="40"/>
      <c r="N44" s="40"/>
      <c r="O44" s="40"/>
      <c r="P44" s="52"/>
      <c r="Q44" s="52"/>
      <c r="R44" s="52"/>
      <c r="S44" s="52"/>
      <c r="T44" s="52"/>
      <c r="U44" s="52"/>
    </row>
    <row r="45" spans="1:21" ht="12" hidden="1" customHeight="1" x14ac:dyDescent="0.2">
      <c r="A45" s="146" t="s">
        <v>65</v>
      </c>
      <c r="B45" s="197"/>
      <c r="C45" s="197"/>
      <c r="D45" s="197"/>
      <c r="E45" s="197"/>
      <c r="F45" s="197"/>
      <c r="G45" s="197"/>
      <c r="H45" s="197"/>
      <c r="I45" s="197"/>
      <c r="J45" s="197"/>
      <c r="K45" s="51"/>
    </row>
    <row r="46" spans="1:21" hidden="1" x14ac:dyDescent="0.2"/>
    <row r="50" spans="1:30" ht="16.5" x14ac:dyDescent="0.3">
      <c r="A50" s="4" t="s">
        <v>15</v>
      </c>
    </row>
    <row r="51" spans="1:30" ht="16.5" x14ac:dyDescent="0.3">
      <c r="A51" s="5" t="s">
        <v>16</v>
      </c>
      <c r="B51" s="6">
        <f>IF(B4='4-20M(old_version)'!B4, 0, 1)</f>
        <v>0</v>
      </c>
      <c r="C51" s="6">
        <f>IF(C4='4-20M(old_version)'!C4, 0, 1)</f>
        <v>0</v>
      </c>
      <c r="D51" s="6">
        <f>IF(D4='4-20M(old_version)'!D4, 0, 1)</f>
        <v>0</v>
      </c>
      <c r="E51" s="6">
        <f>IF(E4='4-20M(old_version)'!E4, 0, 1)</f>
        <v>0</v>
      </c>
      <c r="F51" s="6">
        <f>IF(F4='4-20M(old_version)'!F4, 0, 1)</f>
        <v>0</v>
      </c>
      <c r="G51" s="6">
        <f>IF(G4='4-20M(old_version)'!G4, 0, 1)</f>
        <v>0</v>
      </c>
      <c r="H51" s="6">
        <f>IF(H4='4-20M(old_version)'!H4, 0, 1)</f>
        <v>0</v>
      </c>
      <c r="I51" s="6">
        <f>IF(I4='4-20M(old_version)'!I4, 0, 1)</f>
        <v>0</v>
      </c>
      <c r="J51" s="6">
        <f>IF(J4='4-20M(old_version)'!J4, 0, 1)</f>
        <v>0</v>
      </c>
      <c r="K51" s="6">
        <f>IF(K4='4-20M(old_version)'!K4, 0, 1)</f>
        <v>0</v>
      </c>
      <c r="L51" s="6">
        <f>IF(L4='4-20M(old_version)'!L4, 0, 1)</f>
        <v>0</v>
      </c>
      <c r="M51" s="6">
        <f>IF(M4='4-20M(old_version)'!M4, 0, 1)</f>
        <v>0</v>
      </c>
      <c r="N51" s="6">
        <f>IF(N4='4-20M(old_version)'!N4, 0, 1)</f>
        <v>0</v>
      </c>
      <c r="O51" s="6">
        <f>IF(O4='4-20M(old_version)'!O4, 0, 1)</f>
        <v>0</v>
      </c>
      <c r="P51" s="6">
        <f>IF(P4='4-20M(old_version)'!P4, 0, 1)</f>
        <v>0</v>
      </c>
      <c r="Q51" s="6">
        <f>IF(Q4='4-20M(old_version)'!Q4, 0, 1)</f>
        <v>0</v>
      </c>
      <c r="R51" s="6">
        <f>IF(R4='4-20M(old_version)'!R4, 0, 1)</f>
        <v>0</v>
      </c>
      <c r="S51" s="6">
        <f>IF(S4='4-20M(old_version)'!S4, 0, 1)</f>
        <v>0</v>
      </c>
      <c r="T51" s="6">
        <f>IF(T4='4-20M(old_version)'!T4, 0, 1)</f>
        <v>0</v>
      </c>
      <c r="U51" s="6">
        <f>IF(U4='4-20M(old_version)'!U4, 0, 1)</f>
        <v>0</v>
      </c>
      <c r="V51" s="6">
        <f>IF(V4='4-20M(old_version)'!V4, 0, 1)</f>
        <v>0</v>
      </c>
      <c r="W51" s="6">
        <f>IF(W4='4-20M(old_version)'!W4, 0, 1)</f>
        <v>0</v>
      </c>
      <c r="X51" s="6">
        <f>IF(X4='4-20M(old_version)'!X4, 0, 1)</f>
        <v>0</v>
      </c>
      <c r="Y51" s="6">
        <f>IF(Y4='4-20M(old_version)'!Y4, 0, 1)</f>
        <v>0</v>
      </c>
      <c r="Z51" s="6">
        <f>IF(Z4='4-20M(old_version)'!Z4, 0, 1)</f>
        <v>0</v>
      </c>
      <c r="AA51" s="6">
        <f>IF(AA4='4-20M(old_version)'!AA4, 0, 1)</f>
        <v>0</v>
      </c>
      <c r="AB51" s="6">
        <f>IF(AB4='4-20M(old_version)'!AB4, 0, 1)</f>
        <v>0</v>
      </c>
      <c r="AC51" s="57">
        <f>IF(AC4='4-20M(old_version)'!AC4, 0, 1)</f>
        <v>1</v>
      </c>
      <c r="AD51" s="71">
        <f>AD4-'4-20M(old_version)'!AD4</f>
        <v>-1615.72940680938</v>
      </c>
    </row>
    <row r="52" spans="1:30" ht="16.5" x14ac:dyDescent="0.3">
      <c r="A52" s="5" t="s">
        <v>17</v>
      </c>
      <c r="B52" s="6">
        <f>IF(B5='4-20M(old_version)'!B5, 0, 1)</f>
        <v>0</v>
      </c>
      <c r="C52" s="6">
        <f>IF(C5='4-20M(old_version)'!C5, 0, 1)</f>
        <v>0</v>
      </c>
      <c r="D52" s="6">
        <f>IF(D5='4-20M(old_version)'!D5, 0, 1)</f>
        <v>0</v>
      </c>
      <c r="E52" s="6">
        <f>IF(E5='4-20M(old_version)'!E5, 0, 1)</f>
        <v>0</v>
      </c>
      <c r="F52" s="6">
        <f>IF(F5='4-20M(old_version)'!F5, 0, 1)</f>
        <v>0</v>
      </c>
      <c r="G52" s="6">
        <f>IF(G5='4-20M(old_version)'!G5, 0, 1)</f>
        <v>0</v>
      </c>
      <c r="H52" s="6">
        <f>IF(H5='4-20M(old_version)'!H5, 0, 1)</f>
        <v>0</v>
      </c>
      <c r="I52" s="6">
        <f>IF(I5='4-20M(old_version)'!I5, 0, 1)</f>
        <v>0</v>
      </c>
      <c r="J52" s="6">
        <f>IF(J5='4-20M(old_version)'!J5, 0, 1)</f>
        <v>0</v>
      </c>
      <c r="K52" s="6">
        <f>IF(K5='4-20M(old_version)'!K5, 0, 1)</f>
        <v>0</v>
      </c>
      <c r="L52" s="6">
        <f>IF(L5='4-20M(old_version)'!L5, 0, 1)</f>
        <v>0</v>
      </c>
      <c r="M52" s="6">
        <f>IF(M5='4-20M(old_version)'!M5, 0, 1)</f>
        <v>0</v>
      </c>
      <c r="N52" s="6">
        <f>IF(N5='4-20M(old_version)'!N5, 0, 1)</f>
        <v>0</v>
      </c>
      <c r="O52" s="6">
        <f>IF(O5='4-20M(old_version)'!O5, 0, 1)</f>
        <v>0</v>
      </c>
      <c r="P52" s="6">
        <f>IF(P5='4-20M(old_version)'!P5, 0, 1)</f>
        <v>0</v>
      </c>
      <c r="Q52" s="6">
        <f>IF(Q5='4-20M(old_version)'!Q5, 0, 1)</f>
        <v>0</v>
      </c>
      <c r="R52" s="6">
        <f>IF(R5='4-20M(old_version)'!R5, 0, 1)</f>
        <v>0</v>
      </c>
      <c r="S52" s="6">
        <f>IF(S5='4-20M(old_version)'!S5, 0, 1)</f>
        <v>0</v>
      </c>
      <c r="T52" s="6">
        <f>IF(T5='4-20M(old_version)'!T5, 0, 1)</f>
        <v>0</v>
      </c>
      <c r="U52" s="6">
        <f>IF(U5='4-20M(old_version)'!U5, 0, 1)</f>
        <v>0</v>
      </c>
      <c r="V52" s="6">
        <f>IF(V5='4-20M(old_version)'!V5, 0, 1)</f>
        <v>0</v>
      </c>
      <c r="W52" s="6">
        <f>IF(W5='4-20M(old_version)'!W5, 0, 1)</f>
        <v>0</v>
      </c>
      <c r="X52" s="6">
        <f>IF(X5='4-20M(old_version)'!X5, 0, 1)</f>
        <v>0</v>
      </c>
      <c r="Y52" s="6">
        <f>IF(Y5='4-20M(old_version)'!Y5, 0, 1)</f>
        <v>0</v>
      </c>
      <c r="Z52" s="6">
        <f>IF(Z5='4-20M(old_version)'!Z5, 0, 1)</f>
        <v>0</v>
      </c>
      <c r="AA52" s="6">
        <f>IF(AA5='4-20M(old_version)'!AA5, 0, 1)</f>
        <v>0</v>
      </c>
      <c r="AB52" s="6">
        <f>IF(AB5='4-20M(old_version)'!AB5, 0, 1)</f>
        <v>0</v>
      </c>
      <c r="AC52" s="57">
        <f>IF(AC5='4-20M(old_version)'!AC5, 0, 1)</f>
        <v>1</v>
      </c>
      <c r="AD52" s="71">
        <f>AD5-'4-20M(old_version)'!AD5</f>
        <v>-2279.4943461079793</v>
      </c>
    </row>
    <row r="53" spans="1:30" ht="18" x14ac:dyDescent="0.3">
      <c r="A53" s="4" t="s">
        <v>13</v>
      </c>
      <c r="B53" s="6">
        <f>IF(B6='4-20M(old_version)'!B6, 0, 1)</f>
        <v>0</v>
      </c>
      <c r="C53" s="6">
        <f>IF(C6='4-20M(old_version)'!C6, 0, 1)</f>
        <v>0</v>
      </c>
      <c r="D53" s="6">
        <f>IF(D6='4-20M(old_version)'!D6, 0, 1)</f>
        <v>0</v>
      </c>
      <c r="E53" s="6">
        <f>IF(E6='4-20M(old_version)'!E6, 0, 1)</f>
        <v>0</v>
      </c>
      <c r="F53" s="6">
        <f>IF(F6='4-20M(old_version)'!F6, 0, 1)</f>
        <v>0</v>
      </c>
      <c r="G53" s="6">
        <f>IF(G6='4-20M(old_version)'!G6, 0, 1)</f>
        <v>0</v>
      </c>
      <c r="H53" s="6">
        <f>IF(H6='4-20M(old_version)'!H6, 0, 1)</f>
        <v>0</v>
      </c>
      <c r="I53" s="6">
        <f>IF(I6='4-20M(old_version)'!I6, 0, 1)</f>
        <v>0</v>
      </c>
      <c r="J53" s="6">
        <f>IF(J6='4-20M(old_version)'!J6, 0, 1)</f>
        <v>0</v>
      </c>
      <c r="K53" s="6">
        <f>IF(K6='4-20M(old_version)'!K6, 0, 1)</f>
        <v>0</v>
      </c>
      <c r="L53" s="6">
        <f>IF(L6='4-20M(old_version)'!L6, 0, 1)</f>
        <v>0</v>
      </c>
      <c r="M53" s="6">
        <f>IF(M6='4-20M(old_version)'!M6, 0, 1)</f>
        <v>0</v>
      </c>
      <c r="N53" s="6">
        <f>IF(N6='4-20M(old_version)'!N6, 0, 1)</f>
        <v>0</v>
      </c>
      <c r="O53" s="6">
        <f>IF(O6='4-20M(old_version)'!O6, 0, 1)</f>
        <v>0</v>
      </c>
      <c r="P53" s="6">
        <f>IF(P6='4-20M(old_version)'!P6, 0, 1)</f>
        <v>0</v>
      </c>
      <c r="Q53" s="6">
        <f>IF(Q6='4-20M(old_version)'!Q6, 0, 1)</f>
        <v>0</v>
      </c>
      <c r="R53" s="6">
        <f>IF(R6='4-20M(old_version)'!R6, 0, 1)</f>
        <v>0</v>
      </c>
      <c r="S53" s="6">
        <f>IF(S6='4-20M(old_version)'!S6, 0, 1)</f>
        <v>0</v>
      </c>
      <c r="T53" s="6">
        <f>IF(T6='4-20M(old_version)'!T6, 0, 1)</f>
        <v>0</v>
      </c>
      <c r="U53" s="6">
        <f>IF(U6='4-20M(old_version)'!U6, 0, 1)</f>
        <v>0</v>
      </c>
      <c r="V53" s="6">
        <f>IF(V6='4-20M(old_version)'!V6, 0, 1)</f>
        <v>0</v>
      </c>
      <c r="W53" s="6">
        <f>IF(W6='4-20M(old_version)'!W6, 0, 1)</f>
        <v>0</v>
      </c>
      <c r="X53" s="6">
        <f>IF(X6='4-20M(old_version)'!X6, 0, 1)</f>
        <v>0</v>
      </c>
      <c r="Y53" s="6">
        <f>IF(Y6='4-20M(old_version)'!Y6, 0, 1)</f>
        <v>0</v>
      </c>
      <c r="Z53" s="6">
        <f>IF(Z6='4-20M(old_version)'!Z6, 0, 1)</f>
        <v>0</v>
      </c>
      <c r="AA53" s="6">
        <f>IF(AA6='4-20M(old_version)'!AA6, 0, 1)</f>
        <v>0</v>
      </c>
      <c r="AB53" s="6">
        <f>IF(AB6='4-20M(old_version)'!AB6, 0, 1)</f>
        <v>0</v>
      </c>
      <c r="AC53" s="6">
        <f>IF(AC6='4-20M(old_version)'!AC6, 0, 1)</f>
        <v>0</v>
      </c>
      <c r="AD53" s="71">
        <f>AD6-'4-20M(old_version)'!AD6</f>
        <v>0</v>
      </c>
    </row>
    <row r="54" spans="1:30" ht="16.5" x14ac:dyDescent="0.3">
      <c r="A54" s="5" t="s">
        <v>48</v>
      </c>
      <c r="B54" s="6">
        <f>IF(B7='4-20M(old_version)'!B7, 0, 1)</f>
        <v>0</v>
      </c>
      <c r="C54" s="6">
        <f>IF(C7='4-20M(old_version)'!C7, 0, 1)</f>
        <v>0</v>
      </c>
      <c r="D54" s="6">
        <f>IF(D7='4-20M(old_version)'!D7, 0, 1)</f>
        <v>0</v>
      </c>
      <c r="E54" s="6">
        <f>IF(E7='4-20M(old_version)'!E7, 0, 1)</f>
        <v>0</v>
      </c>
      <c r="F54" s="6">
        <f>IF(F7='4-20M(old_version)'!F7, 0, 1)</f>
        <v>0</v>
      </c>
      <c r="G54" s="6">
        <f>IF(G7='4-20M(old_version)'!G7, 0, 1)</f>
        <v>0</v>
      </c>
      <c r="H54" s="6">
        <f>IF(H7='4-20M(old_version)'!H7, 0, 1)</f>
        <v>0</v>
      </c>
      <c r="I54" s="6">
        <f>IF(I7='4-20M(old_version)'!I7, 0, 1)</f>
        <v>0</v>
      </c>
      <c r="J54" s="6">
        <f>IF(J7='4-20M(old_version)'!J7, 0, 1)</f>
        <v>0</v>
      </c>
      <c r="K54" s="6">
        <f>IF(K7='4-20M(old_version)'!K7, 0, 1)</f>
        <v>0</v>
      </c>
      <c r="L54" s="6">
        <f>IF(L7='4-20M(old_version)'!L7, 0, 1)</f>
        <v>0</v>
      </c>
      <c r="M54" s="6">
        <f>IF(M7='4-20M(old_version)'!M7, 0, 1)</f>
        <v>0</v>
      </c>
      <c r="N54" s="6">
        <f>IF(N7='4-20M(old_version)'!N7, 0, 1)</f>
        <v>0</v>
      </c>
      <c r="O54" s="6">
        <f>IF(O7='4-20M(old_version)'!O7, 0, 1)</f>
        <v>0</v>
      </c>
      <c r="P54" s="6">
        <f>IF(P7='4-20M(old_version)'!P7, 0, 1)</f>
        <v>0</v>
      </c>
      <c r="Q54" s="6">
        <f>IF(Q7='4-20M(old_version)'!Q7, 0, 1)</f>
        <v>0</v>
      </c>
      <c r="R54" s="6">
        <f>IF(R7='4-20M(old_version)'!R7, 0, 1)</f>
        <v>0</v>
      </c>
      <c r="S54" s="6">
        <f>IF(S7='4-20M(old_version)'!S7, 0, 1)</f>
        <v>0</v>
      </c>
      <c r="T54" s="6">
        <f>IF(T7='4-20M(old_version)'!T7, 0, 1)</f>
        <v>0</v>
      </c>
      <c r="U54" s="6">
        <f>IF(U7='4-20M(old_version)'!U7, 0, 1)</f>
        <v>0</v>
      </c>
      <c r="V54" s="6">
        <f>IF(V7='4-20M(old_version)'!V7, 0, 1)</f>
        <v>0</v>
      </c>
      <c r="W54" s="6">
        <f>IF(W7='4-20M(old_version)'!W7, 0, 1)</f>
        <v>0</v>
      </c>
      <c r="X54" s="6">
        <f>IF(X7='4-20M(old_version)'!X7, 0, 1)</f>
        <v>0</v>
      </c>
      <c r="Y54" s="6">
        <f>IF(Y7='4-20M(old_version)'!Y7, 0, 1)</f>
        <v>0</v>
      </c>
      <c r="Z54" s="6">
        <f>IF(Z7='4-20M(old_version)'!Z7, 0, 1)</f>
        <v>0</v>
      </c>
      <c r="AA54" s="6">
        <f>IF(AA7='4-20M(old_version)'!AA7, 0, 1)</f>
        <v>0</v>
      </c>
      <c r="AB54" s="6">
        <f>IF(AB7='4-20M(old_version)'!AB7, 0, 1)</f>
        <v>0</v>
      </c>
      <c r="AC54" s="57">
        <f>IF(AC7='4-20M(old_version)'!AC7, 0, 1)</f>
        <v>1</v>
      </c>
      <c r="AD54" s="71">
        <f>AD7-'4-20M(old_version)'!AD7</f>
        <v>-2530.9658839687436</v>
      </c>
    </row>
    <row r="55" spans="1:30" ht="16.5" x14ac:dyDescent="0.3">
      <c r="A55" s="5" t="s">
        <v>49</v>
      </c>
      <c r="B55" s="6" t="e">
        <f>B8-'4-20M(old_version)'!B8</f>
        <v>#VALUE!</v>
      </c>
      <c r="C55" s="6" t="e">
        <f>C8-'4-20M(old_version)'!C8</f>
        <v>#VALUE!</v>
      </c>
      <c r="D55" s="6">
        <f>IF(D8='4-20M(old_version)'!D8, 0, 1)</f>
        <v>0</v>
      </c>
      <c r="E55" s="6">
        <f>IF(E8='4-20M(old_version)'!E8, 0, 1)</f>
        <v>0</v>
      </c>
      <c r="F55" s="6">
        <f>IF(F8='4-20M(old_version)'!F8, 0, 1)</f>
        <v>0</v>
      </c>
      <c r="G55" s="6">
        <f>IF(G8='4-20M(old_version)'!G8, 0, 1)</f>
        <v>0</v>
      </c>
      <c r="H55" s="6">
        <f>IF(H8='4-20M(old_version)'!H8, 0, 1)</f>
        <v>0</v>
      </c>
      <c r="I55" s="6">
        <f>IF(I8='4-20M(old_version)'!I8, 0, 1)</f>
        <v>0</v>
      </c>
      <c r="J55" s="6">
        <f>IF(J8='4-20M(old_version)'!J8, 0, 1)</f>
        <v>0</v>
      </c>
      <c r="K55" s="6">
        <f>IF(K8='4-20M(old_version)'!K8, 0, 1)</f>
        <v>0</v>
      </c>
      <c r="L55" s="6">
        <f>IF(L8='4-20M(old_version)'!L8, 0, 1)</f>
        <v>0</v>
      </c>
      <c r="M55" s="6">
        <f>IF(M8='4-20M(old_version)'!M8, 0, 1)</f>
        <v>0</v>
      </c>
      <c r="N55" s="6">
        <f>IF(N8='4-20M(old_version)'!N8, 0, 1)</f>
        <v>0</v>
      </c>
      <c r="O55" s="6">
        <f>IF(O8='4-20M(old_version)'!O8, 0, 1)</f>
        <v>0</v>
      </c>
      <c r="P55" s="6">
        <f>IF(P8='4-20M(old_version)'!P8, 0, 1)</f>
        <v>0</v>
      </c>
      <c r="Q55" s="6">
        <f>IF(Q8='4-20M(old_version)'!Q8, 0, 1)</f>
        <v>0</v>
      </c>
      <c r="R55" s="6">
        <f>IF(R8='4-20M(old_version)'!R8, 0, 1)</f>
        <v>0</v>
      </c>
      <c r="S55" s="6">
        <f>IF(S8='4-20M(old_version)'!S8, 0, 1)</f>
        <v>0</v>
      </c>
      <c r="T55" s="6">
        <f>IF(T8='4-20M(old_version)'!T8, 0, 1)</f>
        <v>0</v>
      </c>
      <c r="U55" s="6">
        <f>IF(U8='4-20M(old_version)'!U8, 0, 1)</f>
        <v>0</v>
      </c>
      <c r="V55" s="6">
        <f>IF(V8='4-20M(old_version)'!V8, 0, 1)</f>
        <v>0</v>
      </c>
      <c r="W55" s="6">
        <f>IF(W8='4-20M(old_version)'!W8, 0, 1)</f>
        <v>0</v>
      </c>
      <c r="X55" s="6">
        <f>IF(X8='4-20M(old_version)'!X8, 0, 1)</f>
        <v>0</v>
      </c>
      <c r="Y55" s="6">
        <f>IF(Y8='4-20M(old_version)'!Y8, 0, 1)</f>
        <v>0</v>
      </c>
      <c r="Z55" s="6">
        <f>IF(Z8='4-20M(old_version)'!Z8, 0, 1)</f>
        <v>0</v>
      </c>
      <c r="AA55" s="6">
        <f>IF(AA8='4-20M(old_version)'!AA8, 0, 1)</f>
        <v>0</v>
      </c>
      <c r="AB55" s="6">
        <f>IF(AB8='4-20M(old_version)'!AB8, 0, 1)</f>
        <v>0</v>
      </c>
      <c r="AC55" s="57">
        <f>IF(AC8='4-20M(old_version)'!AC8, 0, 1)</f>
        <v>1</v>
      </c>
      <c r="AD55" s="71">
        <f>AD8-'4-20M(old_version)'!AD8</f>
        <v>-3581.226023480287</v>
      </c>
    </row>
    <row r="56" spans="1:30" ht="18" x14ac:dyDescent="0.3">
      <c r="A56" s="5" t="s">
        <v>23</v>
      </c>
      <c r="B56" s="6" t="e">
        <f>B9-'4-20M(old_version)'!B9</f>
        <v>#VALUE!</v>
      </c>
      <c r="C56" s="6" t="e">
        <f>C9-'4-20M(old_version)'!C9</f>
        <v>#VALUE!</v>
      </c>
      <c r="D56" s="6">
        <f>IF(D9='4-20M(old_version)'!D9, 0, 1)</f>
        <v>0</v>
      </c>
      <c r="E56" s="6">
        <f>IF(E9='4-20M(old_version)'!E9, 0, 1)</f>
        <v>0</v>
      </c>
      <c r="F56" s="6">
        <f>IF(F9='4-20M(old_version)'!F9, 0, 1)</f>
        <v>0</v>
      </c>
      <c r="G56" s="6">
        <f>IF(G9='4-20M(old_version)'!G9, 0, 1)</f>
        <v>0</v>
      </c>
      <c r="H56" s="6">
        <f>IF(H9='4-20M(old_version)'!H9, 0, 1)</f>
        <v>0</v>
      </c>
      <c r="I56" s="6">
        <f>IF(I9='4-20M(old_version)'!I9, 0, 1)</f>
        <v>0</v>
      </c>
      <c r="J56" s="6">
        <f>IF(J9='4-20M(old_version)'!J9, 0, 1)</f>
        <v>0</v>
      </c>
      <c r="K56" s="6">
        <f>IF(K9='4-20M(old_version)'!K9, 0, 1)</f>
        <v>0</v>
      </c>
      <c r="L56" s="6">
        <f>IF(L9='4-20M(old_version)'!L9, 0, 1)</f>
        <v>0</v>
      </c>
      <c r="M56" s="6">
        <f>IF(M9='4-20M(old_version)'!M9, 0, 1)</f>
        <v>0</v>
      </c>
      <c r="N56" s="6">
        <f>IF(N9='4-20M(old_version)'!N9, 0, 1)</f>
        <v>0</v>
      </c>
      <c r="O56" s="6">
        <f>IF(O9='4-20M(old_version)'!O9, 0, 1)</f>
        <v>0</v>
      </c>
      <c r="P56" s="6">
        <f>IF(P9='4-20M(old_version)'!P9, 0, 1)</f>
        <v>0</v>
      </c>
      <c r="Q56" s="6">
        <f>IF(Q9='4-20M(old_version)'!Q9, 0, 1)</f>
        <v>0</v>
      </c>
      <c r="R56" s="6">
        <f>IF(R9='4-20M(old_version)'!R9, 0, 1)</f>
        <v>0</v>
      </c>
      <c r="S56" s="6">
        <f>IF(S9='4-20M(old_version)'!S9, 0, 1)</f>
        <v>0</v>
      </c>
      <c r="T56" s="6">
        <f>IF(T9='4-20M(old_version)'!T9, 0, 1)</f>
        <v>0</v>
      </c>
      <c r="U56" s="6">
        <f>IF(U9='4-20M(old_version)'!U9, 0, 1)</f>
        <v>0</v>
      </c>
      <c r="V56" s="6">
        <f>IF(V9='4-20M(old_version)'!V9, 0, 1)</f>
        <v>0</v>
      </c>
      <c r="W56" s="6">
        <f>IF(W9='4-20M(old_version)'!W9, 0, 1)</f>
        <v>0</v>
      </c>
      <c r="X56" s="6">
        <f>IF(X9='4-20M(old_version)'!X9, 0, 1)</f>
        <v>1</v>
      </c>
      <c r="Y56" s="6">
        <f>IF(Y9='4-20M(old_version)'!Y9, 0, 1)</f>
        <v>0</v>
      </c>
      <c r="Z56" s="6">
        <f>IF(Z9='4-20M(old_version)'!Z9, 0, 1)</f>
        <v>0</v>
      </c>
      <c r="AA56" s="6">
        <f>IF(AA9='4-20M(old_version)'!AA9, 0, 1)</f>
        <v>0</v>
      </c>
      <c r="AB56" s="6">
        <f>IF(AB9='4-20M(old_version)'!AB9, 0, 1)</f>
        <v>0</v>
      </c>
      <c r="AC56" s="57">
        <f>IF(AC9='4-20M(old_version)'!AC9, 0, 1)</f>
        <v>1</v>
      </c>
      <c r="AD56" s="71">
        <f>AD9-'4-20M(old_version)'!AD9</f>
        <v>-1747.244697617974</v>
      </c>
    </row>
    <row r="57" spans="1:30" ht="16.5" x14ac:dyDescent="0.3">
      <c r="A57" s="4" t="s">
        <v>1</v>
      </c>
      <c r="B57" s="6" t="e">
        <f>B10-'4-20M(old_version)'!B10</f>
        <v>#VALUE!</v>
      </c>
      <c r="C57" s="6" t="e">
        <f>C10-'4-20M(old_version)'!C10</f>
        <v>#VALUE!</v>
      </c>
      <c r="D57" s="6" t="e">
        <f>D10-'4-20M(old_version)'!D10</f>
        <v>#VALUE!</v>
      </c>
      <c r="E57" s="6" t="e">
        <f>E10-'4-20M(old_version)'!E10</f>
        <v>#VALUE!</v>
      </c>
      <c r="F57" s="6">
        <f>IF(F10='4-20M(old_version)'!F10, 0, 1)</f>
        <v>0</v>
      </c>
      <c r="G57" s="6">
        <f>IF(G10='4-20M(old_version)'!G10, 0, 1)</f>
        <v>0</v>
      </c>
      <c r="H57" s="6">
        <f>IF(H10='4-20M(old_version)'!H10, 0, 1)</f>
        <v>0</v>
      </c>
      <c r="I57" s="6">
        <f>IF(I10='4-20M(old_version)'!I10, 0, 1)</f>
        <v>0</v>
      </c>
      <c r="J57" s="6">
        <f>IF(J10='4-20M(old_version)'!J10, 0, 1)</f>
        <v>0</v>
      </c>
      <c r="K57" s="6">
        <f>IF(K10='4-20M(old_version)'!K10, 0, 1)</f>
        <v>0</v>
      </c>
      <c r="L57" s="6">
        <f>IF(L10='4-20M(old_version)'!L10, 0, 1)</f>
        <v>0</v>
      </c>
      <c r="M57" s="6">
        <f>IF(M10='4-20M(old_version)'!M10, 0, 1)</f>
        <v>0</v>
      </c>
      <c r="N57" s="6">
        <f>IF(N10='4-20M(old_version)'!N10, 0, 1)</f>
        <v>1</v>
      </c>
      <c r="O57" s="6">
        <f>IF(O10='4-20M(old_version)'!O10, 0, 1)</f>
        <v>1</v>
      </c>
      <c r="P57" s="6">
        <f>IF(P10='4-20M(old_version)'!P10, 0, 1)</f>
        <v>1</v>
      </c>
      <c r="Q57" s="6">
        <f>IF(Q10='4-20M(old_version)'!Q10, 0, 1)</f>
        <v>1</v>
      </c>
      <c r="R57" s="6">
        <f>IF(R10='4-20M(old_version)'!R10, 0, 1)</f>
        <v>1</v>
      </c>
      <c r="S57" s="6">
        <f>IF(S10='4-20M(old_version)'!S10, 0, 1)</f>
        <v>1</v>
      </c>
      <c r="T57" s="6">
        <f>IF(T10='4-20M(old_version)'!T10, 0, 1)</f>
        <v>1</v>
      </c>
      <c r="U57" s="6">
        <f>IF(U10='4-20M(old_version)'!U10, 0, 1)</f>
        <v>1</v>
      </c>
      <c r="V57" s="6">
        <f>IF(V10='4-20M(old_version)'!V10, 0, 1)</f>
        <v>1</v>
      </c>
      <c r="W57" s="6">
        <f>IF(W10='4-20M(old_version)'!W10, 0, 1)</f>
        <v>1</v>
      </c>
      <c r="X57" s="6">
        <f>IF(X10='4-20M(old_version)'!X10, 0, 1)</f>
        <v>1</v>
      </c>
      <c r="Y57" s="6">
        <f>IF(Y10='4-20M(old_version)'!Y10, 0, 1)</f>
        <v>1</v>
      </c>
      <c r="Z57" s="6">
        <f>IF(Z10='4-20M(old_version)'!Z10, 0, 1)</f>
        <v>1</v>
      </c>
      <c r="AA57" s="6">
        <f>IF(AA10='4-20M(old_version)'!AA10, 0, 1)</f>
        <v>1</v>
      </c>
      <c r="AB57" s="6">
        <f>IF(AB10='4-20M(old_version)'!AB10, 0, 1)</f>
        <v>1</v>
      </c>
      <c r="AC57" s="6">
        <f>IF(AC10='4-20M(old_version)'!AC10, 0, 1)</f>
        <v>1</v>
      </c>
      <c r="AD57" s="71">
        <f>AD10-'4-20M(old_version)'!AD10</f>
        <v>-2130.9354129156663</v>
      </c>
    </row>
    <row r="58" spans="1:30" ht="17.25" thickBot="1" x14ac:dyDescent="0.35">
      <c r="A58" s="64" t="s">
        <v>2</v>
      </c>
      <c r="B58" s="56" t="e">
        <f>B11-'4-20M(old_version)'!B11</f>
        <v>#VALUE!</v>
      </c>
      <c r="C58" s="56" t="e">
        <f>C11-'4-20M(old_version)'!C11</f>
        <v>#VALUE!</v>
      </c>
      <c r="D58" s="56" t="e">
        <f>D11-'4-20M(old_version)'!D11</f>
        <v>#VALUE!</v>
      </c>
      <c r="E58" s="56">
        <f>E11-'4-20M(old_version)'!E11</f>
        <v>0</v>
      </c>
      <c r="F58" s="6">
        <f>IF(F11='4-20M(old_version)'!F11, 0, 1)</f>
        <v>0</v>
      </c>
      <c r="G58" s="6">
        <f>IF(G11='4-20M(old_version)'!G11, 0, 1)</f>
        <v>0</v>
      </c>
      <c r="H58" s="6">
        <f>IF(H11='4-20M(old_version)'!H11, 0, 1)</f>
        <v>0</v>
      </c>
      <c r="I58" s="6">
        <f>IF(I11='4-20M(old_version)'!I11, 0, 1)</f>
        <v>0</v>
      </c>
      <c r="J58" s="6">
        <f>IF(J11='4-20M(old_version)'!J11, 0, 1)</f>
        <v>0</v>
      </c>
      <c r="K58" s="6">
        <f>IF(K11='4-20M(old_version)'!K11, 0, 1)</f>
        <v>0</v>
      </c>
      <c r="L58" s="6">
        <f>IF(L11='4-20M(old_version)'!L11, 0, 1)</f>
        <v>0</v>
      </c>
      <c r="M58" s="6">
        <f>IF(M11='4-20M(old_version)'!M11, 0, 1)</f>
        <v>0</v>
      </c>
      <c r="N58" s="6">
        <f>IF(N11='4-20M(old_version)'!N11, 0, 1)</f>
        <v>0</v>
      </c>
      <c r="O58" s="6">
        <f>IF(O11='4-20M(old_version)'!O11, 0, 1)</f>
        <v>0</v>
      </c>
      <c r="P58" s="6">
        <f>IF(P11='4-20M(old_version)'!P11, 0, 1)</f>
        <v>0</v>
      </c>
      <c r="Q58" s="6">
        <f>IF(Q11='4-20M(old_version)'!Q11, 0, 1)</f>
        <v>0</v>
      </c>
      <c r="R58" s="6">
        <f>IF(R11='4-20M(old_version)'!R11, 0, 1)</f>
        <v>0</v>
      </c>
      <c r="S58" s="6">
        <f>IF(S11='4-20M(old_version)'!S11, 0, 1)</f>
        <v>0</v>
      </c>
      <c r="T58" s="6">
        <f>IF(T11='4-20M(old_version)'!T11, 0, 1)</f>
        <v>0</v>
      </c>
      <c r="U58" s="6">
        <f>IF(U11='4-20M(old_version)'!U11, 0, 1)</f>
        <v>0</v>
      </c>
      <c r="V58" s="6">
        <f>IF(V11='4-20M(old_version)'!V11, 0, 1)</f>
        <v>0</v>
      </c>
      <c r="W58" s="6">
        <f>IF(W11='4-20M(old_version)'!W11, 0, 1)</f>
        <v>0</v>
      </c>
      <c r="X58" s="6">
        <f>IF(X11='4-20M(old_version)'!X11, 0, 1)</f>
        <v>0</v>
      </c>
      <c r="Y58" s="6">
        <f>IF(Y11='4-20M(old_version)'!Y11, 0, 1)</f>
        <v>0</v>
      </c>
      <c r="Z58" s="6">
        <f>IF(Z11='4-20M(old_version)'!Z11, 0, 1)</f>
        <v>0</v>
      </c>
      <c r="AA58" s="6">
        <f>IF(AA11='4-20M(old_version)'!AA11, 0, 1)</f>
        <v>0</v>
      </c>
      <c r="AB58" s="6">
        <f>IF(AB11='4-20M(old_version)'!AB11, 0, 1)</f>
        <v>0</v>
      </c>
      <c r="AC58" s="57">
        <f>IF(AC11='4-20M(old_version)'!AC11, 0, 1)</f>
        <v>1</v>
      </c>
      <c r="AD58" s="71">
        <f>AD11-'4-20M(old_version)'!AD11</f>
        <v>-1023.2769001052726</v>
      </c>
    </row>
    <row r="60" spans="1:30" x14ac:dyDescent="0.2">
      <c r="B60" s="71"/>
      <c r="C60" s="71"/>
      <c r="D60" s="71"/>
      <c r="E60" s="71"/>
      <c r="F60" s="71"/>
      <c r="G60" s="71"/>
      <c r="H60" s="71"/>
      <c r="I60" s="71"/>
      <c r="J60" s="71"/>
      <c r="K60" s="71"/>
      <c r="L60" s="71"/>
      <c r="M60" s="71"/>
      <c r="N60" s="71"/>
      <c r="O60" s="71"/>
      <c r="P60" s="71"/>
      <c r="Q60" s="71"/>
      <c r="R60" s="71"/>
      <c r="S60" s="71"/>
      <c r="T60" s="71"/>
      <c r="U60" s="71"/>
      <c r="V60" s="71"/>
      <c r="W60" s="71"/>
      <c r="X60" s="71"/>
    </row>
    <row r="61" spans="1:30" x14ac:dyDescent="0.2">
      <c r="B61" s="71"/>
      <c r="C61" s="71"/>
      <c r="D61" s="71"/>
      <c r="E61" s="71">
        <f>E11/'previous(old_version)'!E11</f>
        <v>0.65558136999068728</v>
      </c>
      <c r="F61" s="71">
        <f>F11/'previous(old_version)'!F11</f>
        <v>0.65558136999068728</v>
      </c>
      <c r="G61" s="71">
        <f>G11/'previous(old_version)'!G11</f>
        <v>0.65558136999068728</v>
      </c>
      <c r="H61" s="71">
        <f>H11/'previous(old_version)'!H11</f>
        <v>0.65558136999068728</v>
      </c>
      <c r="I61" s="71">
        <f>I11/'previous(old_version)'!I11</f>
        <v>0.65558136999068728</v>
      </c>
      <c r="J61" s="71">
        <f>J11/'previous(old_version)'!J11</f>
        <v>0.65558136999068728</v>
      </c>
      <c r="K61" s="71">
        <f>K11/'previous(old_version)'!K11</f>
        <v>0.65558136999068728</v>
      </c>
      <c r="L61" s="71">
        <f>L11/'previous(old_version)'!L11</f>
        <v>0.65558136999068728</v>
      </c>
      <c r="M61" s="71">
        <f>M11/'previous(old_version)'!M11</f>
        <v>0.65558136999068728</v>
      </c>
      <c r="N61" s="71">
        <f>N11/'previous(old_version)'!N11</f>
        <v>0.65558136999068728</v>
      </c>
      <c r="O61" s="71">
        <f>O11/'previous(old_version)'!O11</f>
        <v>0.65558136999068728</v>
      </c>
      <c r="P61" s="71">
        <f>P11/'previous(old_version)'!P11</f>
        <v>0.65558136999068728</v>
      </c>
      <c r="Q61" s="71">
        <f>Q11/'previous(old_version)'!Q11</f>
        <v>0.65558136999068728</v>
      </c>
      <c r="R61" s="71">
        <f>R11/'previous(old_version)'!R11</f>
        <v>0.65558136999068728</v>
      </c>
      <c r="S61" s="71">
        <f>S11/'previous(old_version)'!S11</f>
        <v>0.65558136999068728</v>
      </c>
      <c r="T61" s="71">
        <f>T11/'previous(old_version)'!T11</f>
        <v>0.65558136999068728</v>
      </c>
      <c r="U61" s="71">
        <f>U11/'previous(old_version)'!U11</f>
        <v>0.65558136999068728</v>
      </c>
      <c r="V61" s="71">
        <f>V11/'previous(old_version)'!V11</f>
        <v>0.65558136999068728</v>
      </c>
      <c r="W61" s="71">
        <f>W11/'previous(old_version)'!W11</f>
        <v>0.65558136999068728</v>
      </c>
      <c r="X61" s="71">
        <f>X11/'previous(old_version)'!X11</f>
        <v>0.65558136999068728</v>
      </c>
      <c r="Y61" s="71">
        <f>Y11/'previous(old_version)'!Y11</f>
        <v>0.65558136999068728</v>
      </c>
      <c r="Z61" s="71">
        <f>Z11/'previous(old_version)'!Z11</f>
        <v>0.65558136999068728</v>
      </c>
      <c r="AA61" s="71">
        <f>AA11/'previous(old_version)'!AA11</f>
        <v>0.65558136999068728</v>
      </c>
      <c r="AB61" s="71">
        <f>AB11/'previous(old_version)'!AB11</f>
        <v>0.65558136999068739</v>
      </c>
      <c r="AC61" s="71">
        <f>AC11/'previous(old_version)'!AC11</f>
        <v>0.65558136996726413</v>
      </c>
      <c r="AD61" s="71">
        <f>AD11/'previous(old_version)'!AD11</f>
        <v>0</v>
      </c>
    </row>
    <row r="62" spans="1:30" x14ac:dyDescent="0.2">
      <c r="B62" s="71"/>
      <c r="C62" s="71"/>
      <c r="D62" s="71"/>
      <c r="E62" s="71"/>
      <c r="F62" s="71"/>
      <c r="G62" s="71"/>
      <c r="H62" s="71"/>
      <c r="I62" s="71"/>
      <c r="J62" s="71"/>
      <c r="K62" s="71"/>
      <c r="L62" s="71"/>
      <c r="M62" s="71"/>
      <c r="N62" s="71"/>
      <c r="O62" s="71"/>
      <c r="P62" s="71"/>
      <c r="Q62" s="71"/>
      <c r="R62" s="71"/>
      <c r="S62" s="71"/>
      <c r="T62" s="71"/>
      <c r="U62" s="71"/>
      <c r="V62" s="71"/>
      <c r="W62" s="71"/>
      <c r="X62" s="71"/>
    </row>
    <row r="63" spans="1:30" x14ac:dyDescent="0.2">
      <c r="B63" s="71"/>
      <c r="C63" s="71"/>
      <c r="D63" s="71"/>
      <c r="E63" s="71"/>
      <c r="F63" s="71"/>
      <c r="G63" s="71"/>
      <c r="H63" s="71"/>
      <c r="I63" s="71"/>
      <c r="J63" s="71"/>
      <c r="K63" s="71"/>
      <c r="L63" s="71"/>
      <c r="M63" s="71"/>
      <c r="N63" s="71"/>
      <c r="O63" s="71"/>
      <c r="P63" s="71"/>
      <c r="Q63" s="71"/>
      <c r="R63" s="71"/>
      <c r="S63" s="71"/>
      <c r="T63" s="71"/>
      <c r="U63" s="71"/>
      <c r="V63" s="71"/>
      <c r="W63" s="71"/>
      <c r="X63" s="71"/>
    </row>
    <row r="64" spans="1:30" x14ac:dyDescent="0.2">
      <c r="B64" s="71"/>
      <c r="C64" s="71"/>
      <c r="D64" s="71"/>
      <c r="E64" s="71"/>
      <c r="F64" s="71"/>
      <c r="G64" s="71"/>
      <c r="H64" s="71"/>
      <c r="I64" s="71"/>
      <c r="J64" s="71"/>
      <c r="K64" s="71"/>
      <c r="L64" s="71"/>
      <c r="M64" s="71"/>
      <c r="N64" s="99">
        <f>N10-'4-20M(old_version)'!N10</f>
        <v>1.5341306152549805E-5</v>
      </c>
      <c r="O64" s="99">
        <f>O10-'4-20M(old_version)'!O10</f>
        <v>1.6419549865531735E-5</v>
      </c>
      <c r="P64" s="99">
        <f>P10-'4-20M(old_version)'!P10</f>
        <v>1.5989007351890905E-5</v>
      </c>
      <c r="Q64" s="99">
        <f>Q10-'4-20M(old_version)'!Q10</f>
        <v>1.7767018107406329E-5</v>
      </c>
      <c r="R64" s="99">
        <f>R10-'4-20M(old_version)'!R10</f>
        <v>2.3284182589122793E-5</v>
      </c>
      <c r="S64" s="99">
        <f>S10-'4-20M(old_version)'!S10</f>
        <v>2.4086912162601948E-5</v>
      </c>
      <c r="T64" s="99">
        <f>T10-'4-20M(old_version)'!T10</f>
        <v>2.9584366529888939E-5</v>
      </c>
      <c r="U64" s="99">
        <f>U10-'4-20M(old_version)'!U10</f>
        <v>2.8848206966358703E-5</v>
      </c>
      <c r="V64" s="99">
        <f>V10-'4-20M(old_version)'!V10</f>
        <v>3.2520730655960506E-5</v>
      </c>
      <c r="W64" s="99">
        <f>W10-'4-20M(old_version)'!W10</f>
        <v>5.8029257161251735E-5</v>
      </c>
      <c r="X64" s="99">
        <f>X10-'4-20M(old_version)'!X10</f>
        <v>4.1813837924564723E-5</v>
      </c>
      <c r="Y64" s="99">
        <f>Y10-'4-20M(old_version)'!Y10</f>
        <v>4.3352752072678413E-5</v>
      </c>
      <c r="Z64" s="99">
        <f>Z10-'4-20M(old_version)'!Z10</f>
        <v>4.7780126351426588E-5</v>
      </c>
      <c r="AA64" s="99">
        <f>AA10-'4-20M(old_version)'!AA10</f>
        <v>4.9115188630821649E-5</v>
      </c>
      <c r="AB64" s="99">
        <f>AB10-'4-20M(old_version)'!AB10</f>
        <v>4.5931173190183472E-5</v>
      </c>
      <c r="AC64" s="99">
        <f>AC10-'4-20M(old_version)'!AC10</f>
        <v>4.7184834784275154E-5</v>
      </c>
      <c r="AD64" s="71">
        <f>AD10-'4-20M(old_version)'!AD10</f>
        <v>-2130.9354129156663</v>
      </c>
    </row>
    <row r="65" spans="2:24" x14ac:dyDescent="0.2">
      <c r="B65" s="71"/>
      <c r="C65" s="71"/>
      <c r="D65" s="71"/>
      <c r="E65" s="71"/>
      <c r="F65" s="71"/>
      <c r="G65" s="71"/>
      <c r="H65" s="71"/>
      <c r="I65" s="71"/>
      <c r="J65" s="71"/>
      <c r="K65" s="71"/>
      <c r="L65" s="71"/>
      <c r="M65" s="71"/>
      <c r="N65" s="71"/>
      <c r="O65" s="71"/>
      <c r="P65" s="71"/>
      <c r="Q65" s="71"/>
      <c r="R65" s="71"/>
      <c r="S65" s="71"/>
      <c r="T65" s="71"/>
      <c r="U65" s="71"/>
      <c r="V65" s="71"/>
      <c r="W65" s="71"/>
      <c r="X65" s="71"/>
    </row>
  </sheetData>
  <mergeCells count="35">
    <mergeCell ref="A45:J45"/>
    <mergeCell ref="A34:J34"/>
    <mergeCell ref="A35:J35"/>
    <mergeCell ref="A36:J36"/>
    <mergeCell ref="A37:J37"/>
    <mergeCell ref="A38:J38"/>
    <mergeCell ref="A39:J39"/>
    <mergeCell ref="A40:J40"/>
    <mergeCell ref="A41:J41"/>
    <mergeCell ref="A42:J42"/>
    <mergeCell ref="A43:J43"/>
    <mergeCell ref="A44:J44"/>
    <mergeCell ref="A33:J33"/>
    <mergeCell ref="A22:J22"/>
    <mergeCell ref="A23:J23"/>
    <mergeCell ref="A24:J24"/>
    <mergeCell ref="A25:J25"/>
    <mergeCell ref="A26:J26"/>
    <mergeCell ref="A27:J27"/>
    <mergeCell ref="A28:J28"/>
    <mergeCell ref="A29:J29"/>
    <mergeCell ref="A30:J30"/>
    <mergeCell ref="A31:J31"/>
    <mergeCell ref="A32:J32"/>
    <mergeCell ref="A1:AC1"/>
    <mergeCell ref="A21:J21"/>
    <mergeCell ref="A12:J12"/>
    <mergeCell ref="A13:J13"/>
    <mergeCell ref="A14:J14"/>
    <mergeCell ref="A15:J15"/>
    <mergeCell ref="A16:J16"/>
    <mergeCell ref="A17:J17"/>
    <mergeCell ref="A18:J18"/>
    <mergeCell ref="A19:J19"/>
    <mergeCell ref="A20:J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4-20M Graph</vt:lpstr>
      <vt:lpstr>4-20M</vt:lpstr>
      <vt:lpstr>previous(old_version)</vt:lpstr>
      <vt:lpstr>4-20M(old_version)</vt:lpstr>
      <vt:lpstr>Previous 4-20_2011</vt:lpstr>
      <vt:lpstr>Transit_m</vt:lpstr>
      <vt:lpstr>previous table 4-20M</vt:lpstr>
      <vt:lpstr>'previous(old_version)'!Print_Area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2012-10-05T14:13:31Z</cp:lastPrinted>
  <dcterms:created xsi:type="dcterms:W3CDTF">1980-01-01T04:00:00Z</dcterms:created>
  <dcterms:modified xsi:type="dcterms:W3CDTF">2023-03-21T17:50:38Z</dcterms:modified>
</cp:coreProperties>
</file>