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33123 March\toWeb\"/>
    </mc:Choice>
  </mc:AlternateContent>
  <xr:revisionPtr revIDLastSave="0" documentId="13_ncr:1_{0702D503-8A4C-425C-8453-AD777A873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0" r:id="rId1"/>
    <sheet name="4-25" sheetId="6" r:id="rId2"/>
    <sheet name="4-25 Old Format" sheetId="1" state="hidden" r:id="rId3"/>
    <sheet name="4-25M Old Format" sheetId="2" state="hidden" r:id="rId4"/>
  </sheets>
  <externalReferences>
    <externalReference r:id="rId5"/>
  </externalReferences>
  <definedNames>
    <definedName name="Eno_TM">'[1]1997  Table 1a Modified'!#REF!</definedName>
    <definedName name="Eno_Tons">'[1]1997  Table 1a Modified'!#REF!</definedName>
    <definedName name="_xlnm.Print_Area" localSheetId="2">'4-25 Old Format'!$A$1:$AA$17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" i="2" l="1"/>
  <c r="AF7" i="2"/>
  <c r="AF8" i="1"/>
  <c r="AF7" i="1"/>
  <c r="AD7" i="2"/>
  <c r="AE7" i="2"/>
  <c r="AD8" i="2"/>
  <c r="AE8" i="2"/>
  <c r="AE8" i="1"/>
  <c r="AD8" i="1"/>
  <c r="AE7" i="1"/>
  <c r="AD7" i="1"/>
  <c r="AC7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C7" i="1"/>
  <c r="AC8" i="1"/>
  <c r="AB7" i="1"/>
  <c r="AB8" i="1"/>
  <c r="AA8" i="1"/>
  <c r="AA7" i="1"/>
  <c r="Y8" i="1"/>
  <c r="Z8" i="1"/>
  <c r="Y7" i="1"/>
  <c r="Z7" i="1"/>
  <c r="X8" i="1"/>
  <c r="X7" i="1"/>
  <c r="W7" i="1"/>
  <c r="W8" i="1"/>
  <c r="V8" i="1"/>
  <c r="U8" i="1"/>
  <c r="V7" i="1"/>
  <c r="U7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B7" i="1"/>
</calcChain>
</file>

<file path=xl/sharedStrings.xml><?xml version="1.0" encoding="utf-8"?>
<sst xmlns="http://schemas.openxmlformats.org/spreadsheetml/2006/main" count="43" uniqueCount="31">
  <si>
    <t>Revenue freight ton-miles (millions)</t>
  </si>
  <si>
    <t>Car-miles (millions)</t>
  </si>
  <si>
    <t>Tons per car load</t>
  </si>
  <si>
    <t>Fuel consumed (million gallons)</t>
  </si>
  <si>
    <t>Energy intensity (Btu/revenue freight ton-mile)</t>
  </si>
  <si>
    <t>Energy intensity (Btu/car-mile)</t>
  </si>
  <si>
    <r>
      <t>Table 4-25:  Energy Intensity of Class I Railroad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Freight Service</t>
    </r>
  </si>
  <si>
    <t>SOURCE</t>
  </si>
  <si>
    <t>NOTE</t>
  </si>
  <si>
    <t>The heat equivalent factor used for Btu conversion is 138,700 Btu/gallon.</t>
  </si>
  <si>
    <r>
      <t>KEY:</t>
    </r>
    <r>
      <rPr>
        <sz val="9"/>
        <rFont val="Arial"/>
        <family val="2"/>
      </rPr>
      <t xml:space="preserve">  Btu = British thermal unit.</t>
    </r>
  </si>
  <si>
    <r>
      <t>Table 4-25M:  Energy Intensity of Class I Railroad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Freight Service</t>
    </r>
  </si>
  <si>
    <t>Revenue freight tonne-kilometers (millions)</t>
  </si>
  <si>
    <t>Car-kilometers (millions)</t>
  </si>
  <si>
    <t>Tonnes per car load</t>
  </si>
  <si>
    <t>Fuel consumed (million liters)</t>
  </si>
  <si>
    <t>Energy intensity (kilojoule / revenue freight tonne-kilometer)</t>
  </si>
  <si>
    <t>Energy intensity (kilojoule / car-kilometer)</t>
  </si>
  <si>
    <t>NOTES</t>
  </si>
  <si>
    <t>The heat equivalent factor used for joule conversion is 38,655.900 joules/liter.</t>
  </si>
  <si>
    <t>1.459972 tonne-kilometer = 1 ton-mile.</t>
  </si>
  <si>
    <t>1.609344 kilometers = 1 mile.</t>
  </si>
  <si>
    <t>0.9071847 tonnes = 1 ton.</t>
  </si>
  <si>
    <t>3.785412 liters = 1 gallon.</t>
  </si>
  <si>
    <t>1.055056 kilojoules = 1 British thermal unit (Btu).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</si>
  <si>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The threshold for classification as a Class I Railroads is based on operating revenues; the 2014 threshold is $475.75 million.</t>
    </r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</si>
  <si>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2015</t>
    </r>
    <r>
      <rPr>
        <sz val="9"/>
        <rFont val="Arial"/>
        <family val="2"/>
      </rPr>
      <t xml:space="preserve"> (Washington, DC: 2015), pp. 3, 37, 40, and 43, and similar tables in earlier editions.</t>
    </r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</si>
  <si>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(Washington, DC: 2019), pp. 37, 40, and 45, and similar tables in earlier editions.</t>
    </r>
  </si>
  <si>
    <r>
      <t xml:space="preserve">The threshold for classification as a </t>
    </r>
    <r>
      <rPr>
        <i/>
        <sz val="9"/>
        <rFont val="Arial"/>
        <family val="2"/>
      </rPr>
      <t>Class I Railroad</t>
    </r>
    <r>
      <rPr>
        <sz val="9"/>
        <rFont val="Arial"/>
        <family val="2"/>
      </rPr>
      <t xml:space="preserve"> is based on operating revenues; the 2019 threshold is $504.80 million, 2018: $489.94 million, 2017: $463.86 million, 2016: $447.62 million, 2015: $457.91 million, 2014: $475.75 million, 2013: $467.1 million, 2012: $452.7 million, 2011: $433.2 million, 2010: $398.7 million, 2009: $378.8 million, 2008: $401.4 million, 2006: $346.8 million, 2005: $319.3 million, 2004: $289.4 million.</t>
    </r>
  </si>
  <si>
    <r>
      <t xml:space="preserve">The heat equivalent factor used for </t>
    </r>
    <r>
      <rPr>
        <i/>
        <sz val="9"/>
        <rFont val="Arial"/>
        <family val="2"/>
      </rPr>
      <t>Btu</t>
    </r>
    <r>
      <rPr>
        <sz val="9"/>
        <rFont val="Arial"/>
        <family val="2"/>
      </rPr>
      <t xml:space="preserve"> conversion is 137,381 Btu/gallon.</t>
    </r>
  </si>
  <si>
    <t>Table 4-25:  Energy Intensity of Class I Railroad Freight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</si>
</sst>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_)"/>
    <numFmt numFmtId="166" formatCode="_(* #,##0.0_);_(* \(#,##0.0\);_(* &quot;-&quot;??_);_(@_)"/>
    <numFmt numFmtId="167" formatCode="0.0_W"/>
    <numFmt numFmtId="168" formatCode="#,##0.0"/>
  </numFmts>
  <fonts count="22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b/>
      <vertAlign val="superscript"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6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5" fontId="4" fillId="0" borderId="1">
      <alignment horizontal="right" vertical="center"/>
    </xf>
    <xf numFmtId="49" fontId="5" fillId="0" borderId="1">
      <alignment horizontal="left" vertical="center"/>
    </xf>
    <xf numFmtId="164" fontId="6" fillId="0" borderId="1" applyNumberFormat="0" applyFill="0">
      <alignment horizontal="right"/>
    </xf>
    <xf numFmtId="167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0" fontId="21" fillId="0" borderId="0"/>
    <xf numFmtId="0" fontId="2" fillId="0" borderId="0"/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4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60">
    <xf numFmtId="0" fontId="0" fillId="0" borderId="0" xfId="0"/>
    <xf numFmtId="0" fontId="2" fillId="0" borderId="0" xfId="0" applyFont="1" applyFill="1"/>
    <xf numFmtId="0" fontId="15" fillId="0" borderId="3" xfId="0" applyFont="1" applyFill="1" applyBorder="1" applyAlignment="1">
      <alignment horizontal="center"/>
    </xf>
    <xf numFmtId="0" fontId="15" fillId="0" borderId="3" xfId="29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applyFont="1" applyFill="1" applyBorder="1"/>
    <xf numFmtId="3" fontId="16" fillId="0" borderId="0" xfId="29" applyNumberFormat="1" applyFont="1" applyFill="1" applyBorder="1" applyAlignment="1">
      <alignment horizontal="right"/>
    </xf>
    <xf numFmtId="168" fontId="16" fillId="0" borderId="0" xfId="29" applyNumberFormat="1" applyFont="1" applyFill="1" applyBorder="1" applyAlignment="1">
      <alignment horizontal="right"/>
    </xf>
    <xf numFmtId="0" fontId="16" fillId="0" borderId="6" xfId="0" applyFont="1" applyFill="1" applyBorder="1"/>
    <xf numFmtId="3" fontId="16" fillId="0" borderId="6" xfId="29" applyNumberFormat="1" applyFont="1" applyFill="1" applyBorder="1" applyAlignment="1">
      <alignment horizontal="right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8" fillId="0" borderId="0" xfId="29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/>
    <xf numFmtId="0" fontId="2" fillId="0" borderId="0" xfId="23" applyFill="1"/>
    <xf numFmtId="0" fontId="15" fillId="0" borderId="3" xfId="23" applyFont="1" applyFill="1" applyBorder="1" applyAlignment="1">
      <alignment horizontal="center"/>
    </xf>
    <xf numFmtId="0" fontId="15" fillId="0" borderId="8" xfId="23" applyFont="1" applyFill="1" applyBorder="1" applyAlignment="1">
      <alignment horizontal="center"/>
    </xf>
    <xf numFmtId="0" fontId="16" fillId="0" borderId="0" xfId="23" applyFont="1" applyFill="1" applyBorder="1"/>
    <xf numFmtId="0" fontId="16" fillId="0" borderId="6" xfId="23" applyFont="1" applyFill="1" applyBorder="1"/>
    <xf numFmtId="0" fontId="18" fillId="0" borderId="0" xfId="23" applyFont="1" applyFill="1" applyAlignment="1">
      <alignment horizontal="left"/>
    </xf>
    <xf numFmtId="0" fontId="2" fillId="0" borderId="0" xfId="23" applyFont="1" applyFill="1"/>
    <xf numFmtId="0" fontId="19" fillId="0" borderId="0" xfId="23" applyFont="1" applyFill="1" applyBorder="1" applyAlignment="1">
      <alignment horizontal="left"/>
    </xf>
    <xf numFmtId="49" fontId="18" fillId="0" borderId="0" xfId="23" applyNumberFormat="1" applyFont="1" applyFill="1" applyAlignment="1">
      <alignment horizontal="left"/>
    </xf>
    <xf numFmtId="0" fontId="15" fillId="4" borderId="8" xfId="23" applyFont="1" applyFill="1" applyBorder="1" applyAlignment="1">
      <alignment horizontal="center"/>
    </xf>
    <xf numFmtId="3" fontId="16" fillId="4" borderId="0" xfId="29" applyNumberFormat="1" applyFont="1" applyFill="1" applyBorder="1" applyAlignment="1">
      <alignment horizontal="right"/>
    </xf>
    <xf numFmtId="3" fontId="16" fillId="4" borderId="6" xfId="29" applyNumberFormat="1" applyFont="1" applyFill="1" applyBorder="1" applyAlignment="1">
      <alignment horizontal="right"/>
    </xf>
    <xf numFmtId="0" fontId="15" fillId="4" borderId="3" xfId="0" applyFont="1" applyFill="1" applyBorder="1" applyAlignment="1">
      <alignment horizontal="center"/>
    </xf>
    <xf numFmtId="168" fontId="16" fillId="4" borderId="0" xfId="29" applyNumberFormat="1" applyFont="1" applyFill="1" applyBorder="1" applyAlignment="1">
      <alignment horizontal="right"/>
    </xf>
    <xf numFmtId="0" fontId="15" fillId="0" borderId="3" xfId="23" applyNumberFormat="1" applyFont="1" applyFill="1" applyBorder="1" applyAlignment="1">
      <alignment horizontal="center"/>
    </xf>
    <xf numFmtId="3" fontId="16" fillId="4" borderId="0" xfId="23" applyNumberFormat="1" applyFont="1" applyFill="1"/>
    <xf numFmtId="3" fontId="16" fillId="0" borderId="0" xfId="23" applyNumberFormat="1" applyFont="1" applyFill="1"/>
    <xf numFmtId="3" fontId="16" fillId="0" borderId="9" xfId="0" applyNumberFormat="1" applyFont="1" applyBorder="1"/>
    <xf numFmtId="3" fontId="16" fillId="0" borderId="0" xfId="0" applyNumberFormat="1" applyFont="1" applyBorder="1"/>
    <xf numFmtId="3" fontId="16" fillId="0" borderId="6" xfId="0" applyNumberFormat="1" applyFont="1" applyBorder="1"/>
    <xf numFmtId="168" fontId="16" fillId="0" borderId="0" xfId="0" applyNumberFormat="1" applyFont="1" applyBorder="1"/>
    <xf numFmtId="3" fontId="16" fillId="0" borderId="9" xfId="0" applyNumberFormat="1" applyFont="1" applyFill="1" applyBorder="1"/>
    <xf numFmtId="3" fontId="16" fillId="0" borderId="0" xfId="0" applyNumberFormat="1" applyFont="1" applyFill="1" applyBorder="1"/>
    <xf numFmtId="168" fontId="16" fillId="0" borderId="0" xfId="0" applyNumberFormat="1" applyFont="1" applyFill="1" applyBorder="1"/>
    <xf numFmtId="3" fontId="16" fillId="0" borderId="6" xfId="0" applyNumberFormat="1" applyFont="1" applyFill="1" applyBorder="1"/>
    <xf numFmtId="49" fontId="18" fillId="0" borderId="0" xfId="0" applyNumberFormat="1" applyFont="1" applyFill="1" applyAlignment="1">
      <alignment wrapText="1"/>
    </xf>
    <xf numFmtId="0" fontId="9" fillId="0" borderId="6" xfId="42" applyFont="1" applyFill="1" applyBorder="1" applyAlignment="1">
      <alignment wrapText="1"/>
    </xf>
    <xf numFmtId="0" fontId="17" fillId="0" borderId="7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Alignment="1"/>
    <xf numFmtId="49" fontId="17" fillId="0" borderId="0" xfId="0" applyNumberFormat="1" applyFont="1" applyFill="1" applyAlignment="1">
      <alignment wrapText="1"/>
    </xf>
    <xf numFmtId="0" fontId="18" fillId="0" borderId="0" xfId="0" applyFont="1" applyFill="1" applyAlignment="1">
      <alignment wrapText="1"/>
    </xf>
    <xf numFmtId="0" fontId="9" fillId="0" borderId="6" xfId="42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7" xfId="0" applyFont="1" applyFill="1" applyBorder="1" applyAlignment="1">
      <alignment wrapText="1"/>
    </xf>
    <xf numFmtId="0" fontId="18" fillId="0" borderId="0" xfId="29" applyFont="1" applyFill="1" applyAlignment="1">
      <alignment wrapText="1"/>
    </xf>
    <xf numFmtId="0" fontId="17" fillId="0" borderId="0" xfId="29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0" xfId="23" applyFont="1" applyFill="1" applyAlignment="1">
      <alignment wrapText="1"/>
    </xf>
    <xf numFmtId="49" fontId="17" fillId="0" borderId="0" xfId="23" applyNumberFormat="1" applyFont="1" applyFill="1" applyAlignment="1">
      <alignment wrapText="1"/>
    </xf>
    <xf numFmtId="0" fontId="2" fillId="0" borderId="0" xfId="23" applyFill="1" applyAlignment="1">
      <alignment wrapText="1"/>
    </xf>
    <xf numFmtId="0" fontId="17" fillId="0" borderId="0" xfId="23" applyFont="1" applyFill="1" applyBorder="1" applyAlignment="1"/>
    <xf numFmtId="0" fontId="2" fillId="0" borderId="0" xfId="23" applyFill="1" applyAlignment="1"/>
  </cellXfs>
  <cellStyles count="49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Normal 2" xfId="22" xr:uid="{00000000-0005-0000-0000-000016000000}"/>
    <cellStyle name="Normal 3" xfId="23" xr:uid="{00000000-0005-0000-0000-000017000000}"/>
    <cellStyle name="Reference" xfId="24" xr:uid="{00000000-0005-0000-0000-000019000000}"/>
    <cellStyle name="Row heading" xfId="25" xr:uid="{00000000-0005-0000-0000-00001A000000}"/>
    <cellStyle name="Source Hed" xfId="26" xr:uid="{00000000-0005-0000-0000-00001B000000}"/>
    <cellStyle name="Source Letter" xfId="27" xr:uid="{00000000-0005-0000-0000-00001C000000}"/>
    <cellStyle name="Source Superscript" xfId="28" xr:uid="{00000000-0005-0000-0000-00001D000000}"/>
    <cellStyle name="Source Text" xfId="29" xr:uid="{00000000-0005-0000-0000-00001E000000}"/>
    <cellStyle name="State" xfId="30" xr:uid="{00000000-0005-0000-0000-00001F000000}"/>
    <cellStyle name="Superscript" xfId="31" xr:uid="{00000000-0005-0000-0000-000020000000}"/>
    <cellStyle name="Superscript- regular" xfId="32" xr:uid="{00000000-0005-0000-0000-000021000000}"/>
    <cellStyle name="Superscript_1-1A-Regular" xfId="33" xr:uid="{00000000-0005-0000-0000-000022000000}"/>
    <cellStyle name="Table Data" xfId="34" xr:uid="{00000000-0005-0000-0000-000023000000}"/>
    <cellStyle name="Table Head Top" xfId="35" xr:uid="{00000000-0005-0000-0000-000024000000}"/>
    <cellStyle name="Table Hed Side" xfId="36" xr:uid="{00000000-0005-0000-0000-000025000000}"/>
    <cellStyle name="Table Title" xfId="37" xr:uid="{00000000-0005-0000-0000-000026000000}"/>
    <cellStyle name="Title Text" xfId="38" xr:uid="{00000000-0005-0000-0000-000027000000}"/>
    <cellStyle name="Title Text 1" xfId="39" xr:uid="{00000000-0005-0000-0000-000028000000}"/>
    <cellStyle name="Title Text 2" xfId="40" xr:uid="{00000000-0005-0000-0000-000029000000}"/>
    <cellStyle name="Title-1" xfId="41" xr:uid="{00000000-0005-0000-0000-00002A000000}"/>
    <cellStyle name="Title-2" xfId="42" xr:uid="{00000000-0005-0000-0000-00002B000000}"/>
    <cellStyle name="Title-3" xfId="43" xr:uid="{00000000-0005-0000-0000-00002C000000}"/>
    <cellStyle name="Total" xfId="44" builtinId="25" customBuiltin="1"/>
    <cellStyle name="Wrap" xfId="45" xr:uid="{00000000-0005-0000-0000-00002E000000}"/>
    <cellStyle name="Wrap Bold" xfId="46" xr:uid="{00000000-0005-0000-0000-00002F000000}"/>
    <cellStyle name="Wrap Title" xfId="47" xr:uid="{00000000-0005-0000-0000-000030000000}"/>
    <cellStyle name="Wrap_NTS99-~11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Class I Railroad Freight Service </a:t>
            </a:r>
          </a:p>
          <a:p>
            <a:pPr>
              <a:defRPr/>
            </a:pPr>
            <a:r>
              <a:rPr lang="en-US"/>
              <a:t>(Btu</a:t>
            </a:r>
            <a:r>
              <a:rPr lang="en-US" baseline="0"/>
              <a:t> per </a:t>
            </a:r>
            <a:r>
              <a:rPr lang="en-US"/>
              <a:t>revenue freight ton-mile)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'4-25'!$A$7</c:f>
              <c:strCache>
                <c:ptCount val="1"/>
                <c:pt idx="0">
                  <c:v>Energy intensity (Btu/revenue freight ton-mile)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'4-25'!$B$2:$AM$2</c15:sqref>
                  </c15:fullRef>
                </c:ext>
              </c:extLst>
              <c:f>'4-25'!$R$2:$AM$2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'4-25'!$B$7:$AM$7</c15:sqref>
                  </c15:fullRef>
                </c:ext>
              </c:extLst>
              <c:f>'4-25'!$R$7:$AM$7</c:f>
              <c:numCache>
                <c:formatCode>#,##0</c:formatCode>
                <c:ptCount val="22"/>
                <c:pt idx="0">
                  <c:v>346.74186198804881</c:v>
                </c:pt>
                <c:pt idx="1">
                  <c:v>340.81782206554186</c:v>
                </c:pt>
                <c:pt idx="2">
                  <c:v>340.03144635307905</c:v>
                </c:pt>
                <c:pt idx="3">
                  <c:v>338.79517325216995</c:v>
                </c:pt>
                <c:pt idx="4">
                  <c:v>335.3964572313933</c:v>
                </c:pt>
                <c:pt idx="5">
                  <c:v>331.86691896193463</c:v>
                </c:pt>
                <c:pt idx="6">
                  <c:v>325.0195423323139</c:v>
                </c:pt>
                <c:pt idx="7">
                  <c:v>315.1807053760283</c:v>
                </c:pt>
                <c:pt idx="8">
                  <c:v>300.38923699497423</c:v>
                </c:pt>
                <c:pt idx="9">
                  <c:v>286.20032971895569</c:v>
                </c:pt>
                <c:pt idx="10">
                  <c:v>283.8604840674534</c:v>
                </c:pt>
                <c:pt idx="11">
                  <c:v>292.75537283085907</c:v>
                </c:pt>
                <c:pt idx="12">
                  <c:v>288.78963567556775</c:v>
                </c:pt>
                <c:pt idx="13">
                  <c:v>290.5960933815212</c:v>
                </c:pt>
                <c:pt idx="14">
                  <c:v>286.97277700381744</c:v>
                </c:pt>
                <c:pt idx="15">
                  <c:v>291.78830604682895</c:v>
                </c:pt>
                <c:pt idx="16">
                  <c:v>293.31585238167321</c:v>
                </c:pt>
                <c:pt idx="17">
                  <c:v>286.69165396851179</c:v>
                </c:pt>
                <c:pt idx="18">
                  <c:v>290.38731572733718</c:v>
                </c:pt>
                <c:pt idx="19">
                  <c:v>290.92983639496612</c:v>
                </c:pt>
                <c:pt idx="20">
                  <c:v>282.33534262064404</c:v>
                </c:pt>
                <c:pt idx="21">
                  <c:v>276.03937624399475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A5-44CB-A45F-2480EE994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59695672"/>
        <c:axId val="659701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'4-25'!$A$3</c15:sqref>
                        </c15:formulaRef>
                      </c:ext>
                    </c:extLst>
                    <c:strCache>
                      <c:ptCount val="1"/>
                      <c:pt idx="0">
                        <c:v>Revenue freight ton-miles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'4-25'!$B$2:$AM$2</c15:sqref>
                        </c15:fullRef>
                        <c15:formulaRef>
                          <c15:sqref>'4-25'!$R$2:$AM$2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'4-25'!$B$3:$AM$3</c15:sqref>
                        </c15:fullRef>
                        <c15:formulaRef>
                          <c15:sqref>'4-25'!$R$3:$AM$3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1465960</c:v>
                      </c:pt>
                      <c:pt idx="1">
                        <c:v>1495472</c:v>
                      </c:pt>
                      <c:pt idx="2">
                        <c:v>1507011</c:v>
                      </c:pt>
                      <c:pt idx="3">
                        <c:v>1551438</c:v>
                      </c:pt>
                      <c:pt idx="4">
                        <c:v>1662598</c:v>
                      </c:pt>
                      <c:pt idx="5">
                        <c:v>1696425</c:v>
                      </c:pt>
                      <c:pt idx="6">
                        <c:v>1771897</c:v>
                      </c:pt>
                      <c:pt idx="7">
                        <c:v>1770545</c:v>
                      </c:pt>
                      <c:pt idx="8">
                        <c:v>1777236</c:v>
                      </c:pt>
                      <c:pt idx="9">
                        <c:v>1532214</c:v>
                      </c:pt>
                      <c:pt idx="10">
                        <c:v>1691004</c:v>
                      </c:pt>
                      <c:pt idx="11">
                        <c:v>1729256</c:v>
                      </c:pt>
                      <c:pt idx="12">
                        <c:v>1712567</c:v>
                      </c:pt>
                      <c:pt idx="13">
                        <c:v>1740687</c:v>
                      </c:pt>
                      <c:pt idx="14">
                        <c:v>1851229</c:v>
                      </c:pt>
                      <c:pt idx="15">
                        <c:v>1738283</c:v>
                      </c:pt>
                      <c:pt idx="16">
                        <c:v>1585440</c:v>
                      </c:pt>
                      <c:pt idx="17">
                        <c:v>1674784</c:v>
                      </c:pt>
                      <c:pt idx="18">
                        <c:v>1729638</c:v>
                      </c:pt>
                      <c:pt idx="19">
                        <c:v>1614498</c:v>
                      </c:pt>
                      <c:pt idx="20">
                        <c:v>1439814</c:v>
                      </c:pt>
                      <c:pt idx="21">
                        <c:v>1533869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A5-44CB-A45F-2480EE994B7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'4-25'!$A$4</c15:sqref>
                        </c15:formulaRef>
                      </c:ext>
                    </c:extLst>
                    <c:strCache>
                      <c:ptCount val="1"/>
                      <c:pt idx="0">
                        <c:v>Car-miles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'4-25'!$B$2:$AM$2</c15:sqref>
                        </c15:fullRef>
                        <c15:formulaRef>
                          <c15:sqref>'4-25'!$R$2:$AM$2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'4-25'!$B$4:$AM$4</c15:sqref>
                        </c15:fullRef>
                        <c15:formulaRef>
                          <c15:sqref>'4-25'!$R$4:$AM$4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34590</c:v>
                      </c:pt>
                      <c:pt idx="1">
                        <c:v>34243</c:v>
                      </c:pt>
                      <c:pt idx="2">
                        <c:v>34680</c:v>
                      </c:pt>
                      <c:pt idx="3">
                        <c:v>35555</c:v>
                      </c:pt>
                      <c:pt idx="4">
                        <c:v>37071</c:v>
                      </c:pt>
                      <c:pt idx="5">
                        <c:v>37712</c:v>
                      </c:pt>
                      <c:pt idx="6">
                        <c:v>38955</c:v>
                      </c:pt>
                      <c:pt idx="7">
                        <c:v>38186</c:v>
                      </c:pt>
                      <c:pt idx="8">
                        <c:v>37226</c:v>
                      </c:pt>
                      <c:pt idx="9">
                        <c:v>32115</c:v>
                      </c:pt>
                      <c:pt idx="10">
                        <c:v>35541</c:v>
                      </c:pt>
                      <c:pt idx="11">
                        <c:v>36649</c:v>
                      </c:pt>
                      <c:pt idx="12">
                        <c:v>36525</c:v>
                      </c:pt>
                      <c:pt idx="13">
                        <c:v>35253</c:v>
                      </c:pt>
                      <c:pt idx="14">
                        <c:v>37193</c:v>
                      </c:pt>
                      <c:pt idx="15">
                        <c:v>35853</c:v>
                      </c:pt>
                      <c:pt idx="16">
                        <c:v>32572</c:v>
                      </c:pt>
                      <c:pt idx="17">
                        <c:v>34065</c:v>
                      </c:pt>
                      <c:pt idx="18">
                        <c:v>35018</c:v>
                      </c:pt>
                      <c:pt idx="19">
                        <c:v>33242</c:v>
                      </c:pt>
                      <c:pt idx="20">
                        <c:v>29364</c:v>
                      </c:pt>
                      <c:pt idx="21">
                        <c:v>30979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EA5-44CB-A45F-2480EE994B7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'4-25'!$A$5</c15:sqref>
                        </c15:formulaRef>
                      </c:ext>
                    </c:extLst>
                    <c:strCache>
                      <c:ptCount val="1"/>
                      <c:pt idx="0">
                        <c:v>Tons per car load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'4-25'!$B$2:$AM$2</c15:sqref>
                        </c15:fullRef>
                        <c15:formulaRef>
                          <c15:sqref>'4-25'!$R$2:$AM$2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'4-25'!$B$5:$AM$5</c15:sqref>
                        </c15:fullRef>
                        <c15:formulaRef>
                          <c15:sqref>'4-25'!$R$5:$AM$5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62.6</c:v>
                      </c:pt>
                      <c:pt idx="1">
                        <c:v>64</c:v>
                      </c:pt>
                      <c:pt idx="2">
                        <c:v>63.3</c:v>
                      </c:pt>
                      <c:pt idx="3">
                        <c:v>62.3</c:v>
                      </c:pt>
                      <c:pt idx="4">
                        <c:v>61.3</c:v>
                      </c:pt>
                      <c:pt idx="5">
                        <c:v>61</c:v>
                      </c:pt>
                      <c:pt idx="6">
                        <c:v>60.9</c:v>
                      </c:pt>
                      <c:pt idx="7">
                        <c:v>61.7</c:v>
                      </c:pt>
                      <c:pt idx="8">
                        <c:v>63.1</c:v>
                      </c:pt>
                      <c:pt idx="9">
                        <c:v>64.2</c:v>
                      </c:pt>
                      <c:pt idx="10">
                        <c:v>63.4</c:v>
                      </c:pt>
                      <c:pt idx="11">
                        <c:v>62.9</c:v>
                      </c:pt>
                      <c:pt idx="12">
                        <c:v>62</c:v>
                      </c:pt>
                      <c:pt idx="13">
                        <c:v>61</c:v>
                      </c:pt>
                      <c:pt idx="14">
                        <c:v>60.9</c:v>
                      </c:pt>
                      <c:pt idx="15">
                        <c:v>58.4</c:v>
                      </c:pt>
                      <c:pt idx="16">
                        <c:v>56.2</c:v>
                      </c:pt>
                      <c:pt idx="17">
                        <c:v>56.6</c:v>
                      </c:pt>
                      <c:pt idx="18">
                        <c:v>55.8</c:v>
                      </c:pt>
                      <c:pt idx="19">
                        <c:v>55.4</c:v>
                      </c:pt>
                      <c:pt idx="20">
                        <c:v>52.9</c:v>
                      </c:pt>
                      <c:pt idx="21">
                        <c:v>53.5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A5-44CB-A45F-2480EE994B7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'4-25'!$A$6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gallons)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'4-25'!$B$2:$AM$2</c15:sqref>
                        </c15:fullRef>
                        <c15:formulaRef>
                          <c15:sqref>'4-25'!$R$2:$AM$2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'4-25'!$B$6:$AM$6</c15:sqref>
                        </c15:fullRef>
                        <c15:formulaRef>
                          <c15:sqref>'4-25'!$R$6:$AM$6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3700</c:v>
                      </c:pt>
                      <c:pt idx="1">
                        <c:v>3710</c:v>
                      </c:pt>
                      <c:pt idx="2">
                        <c:v>3730</c:v>
                      </c:pt>
                      <c:pt idx="3">
                        <c:v>3826</c:v>
                      </c:pt>
                      <c:pt idx="4">
                        <c:v>4059</c:v>
                      </c:pt>
                      <c:pt idx="5">
                        <c:v>4098</c:v>
                      </c:pt>
                      <c:pt idx="6">
                        <c:v>4192</c:v>
                      </c:pt>
                      <c:pt idx="7">
                        <c:v>4062</c:v>
                      </c:pt>
                      <c:pt idx="8">
                        <c:v>3886</c:v>
                      </c:pt>
                      <c:pt idx="9">
                        <c:v>3192</c:v>
                      </c:pt>
                      <c:pt idx="10">
                        <c:v>3494</c:v>
                      </c:pt>
                      <c:pt idx="11">
                        <c:v>3685</c:v>
                      </c:pt>
                      <c:pt idx="12">
                        <c:v>3600</c:v>
                      </c:pt>
                      <c:pt idx="13">
                        <c:v>3682</c:v>
                      </c:pt>
                      <c:pt idx="14">
                        <c:v>3867</c:v>
                      </c:pt>
                      <c:pt idx="15">
                        <c:v>3692</c:v>
                      </c:pt>
                      <c:pt idx="16">
                        <c:v>3385</c:v>
                      </c:pt>
                      <c:pt idx="17">
                        <c:v>3495</c:v>
                      </c:pt>
                      <c:pt idx="18">
                        <c:v>3656</c:v>
                      </c:pt>
                      <c:pt idx="19">
                        <c:v>3419</c:v>
                      </c:pt>
                      <c:pt idx="20">
                        <c:v>2959</c:v>
                      </c:pt>
                      <c:pt idx="21">
                        <c:v>3082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A5-44CB-A45F-2480EE994B7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'4-25'!$A$8</c15:sqref>
                        </c15:formulaRef>
                      </c:ext>
                    </c:extLst>
                    <c:strCache>
                      <c:ptCount val="1"/>
                      <c:pt idx="0">
                        <c:v>Energy intensity (Btu/car-mile)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'4-25'!$B$2:$AM$2</c15:sqref>
                        </c15:fullRef>
                        <c15:formulaRef>
                          <c15:sqref>'4-25'!$R$2:$AM$2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'4-25'!$B$8:$AM$8</c15:sqref>
                        </c15:fullRef>
                        <c15:formulaRef>
                          <c15:sqref>'4-25'!$R$8:$AM$8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14695.278982364845</c:v>
                      </c:pt>
                      <c:pt idx="1">
                        <c:v>14884.312414216045</c:v>
                      </c:pt>
                      <c:pt idx="2">
                        <c:v>14775.984140715109</c:v>
                      </c:pt>
                      <c:pt idx="3">
                        <c:v>14783.285220081563</c:v>
                      </c:pt>
                      <c:pt idx="4">
                        <c:v>15042.202233551832</c:v>
                      </c:pt>
                      <c:pt idx="5">
                        <c:v>14928.599331777683</c:v>
                      </c:pt>
                      <c:pt idx="6">
                        <c:v>14783.75438326274</c:v>
                      </c:pt>
                      <c:pt idx="7">
                        <c:v>14613.775257947938</c:v>
                      </c:pt>
                      <c:pt idx="8">
                        <c:v>14341.120883253639</c:v>
                      </c:pt>
                      <c:pt idx="9">
                        <c:v>13654.683232134517</c:v>
                      </c:pt>
                      <c:pt idx="10">
                        <c:v>13505.788075743507</c:v>
                      </c:pt>
                      <c:pt idx="11">
                        <c:v>13813.446069469835</c:v>
                      </c:pt>
                      <c:pt idx="12">
                        <c:v>13540.632443531827</c:v>
                      </c:pt>
                      <c:pt idx="13">
                        <c:v>14348.760162255694</c:v>
                      </c:pt>
                      <c:pt idx="14">
                        <c:v>14283.664318554567</c:v>
                      </c:pt>
                      <c:pt idx="15">
                        <c:v>14146.951496388028</c:v>
                      </c:pt>
                      <c:pt idx="16">
                        <c:v>14277.130203856073</c:v>
                      </c:pt>
                      <c:pt idx="17">
                        <c:v>14095.012329370322</c:v>
                      </c:pt>
                      <c:pt idx="18">
                        <c:v>14343.050316979839</c:v>
                      </c:pt>
                      <c:pt idx="19">
                        <c:v>14129.88505505084</c:v>
                      </c:pt>
                      <c:pt idx="20">
                        <c:v>13843.835274485766</c:v>
                      </c:pt>
                      <c:pt idx="21">
                        <c:v>13667.589076471158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A5-44CB-A45F-2480EE994B7B}"/>
                  </c:ext>
                </c:extLst>
              </c15:ser>
            </c15:filteredBarSeries>
          </c:ext>
        </c:extLst>
      </c:barChart>
      <c:catAx>
        <c:axId val="65969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701904"/>
        <c:crosses val="autoZero"/>
        <c:auto val="1"/>
        <c:lblAlgn val="ctr"/>
        <c:lblOffset val="100"/>
        <c:noMultiLvlLbl val="0"/>
      </c:catAx>
      <c:valAx>
        <c:axId val="659701904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69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726DE1-91BA-4D99-9336-DBCE8E3C2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DCE0E-C116-4E28-A5A2-03069386FFD1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5546875" defaultRowHeight="12.75" x14ac:dyDescent="0.2"/>
  <cols>
    <col min="1" max="1" width="38.5703125" style="1" customWidth="1"/>
    <col min="2" max="7" width="7.28515625" style="1" customWidth="1"/>
    <col min="8" max="39" width="8.7109375" style="1" customWidth="1"/>
    <col min="40" max="16384" width="8.85546875" style="1"/>
  </cols>
  <sheetData>
    <row r="1" spans="1:39" ht="16.5" customHeight="1" thickBot="1" x14ac:dyDescent="0.3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</row>
    <row r="2" spans="1:39" s="4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</row>
    <row r="3" spans="1:39" ht="16.5" customHeight="1" x14ac:dyDescent="0.3">
      <c r="A3" s="5" t="s">
        <v>0</v>
      </c>
      <c r="B3" s="33">
        <v>572309</v>
      </c>
      <c r="C3" s="33">
        <v>697878</v>
      </c>
      <c r="D3" s="33">
        <v>764809</v>
      </c>
      <c r="E3" s="33">
        <v>754252</v>
      </c>
      <c r="F3" s="33">
        <v>918958</v>
      </c>
      <c r="G3" s="33">
        <v>876984</v>
      </c>
      <c r="H3" s="33">
        <v>1033969</v>
      </c>
      <c r="I3" s="33">
        <v>1038875</v>
      </c>
      <c r="J3" s="33">
        <v>1066781</v>
      </c>
      <c r="K3" s="33">
        <v>1109309</v>
      </c>
      <c r="L3" s="33">
        <v>1200700.9069999999</v>
      </c>
      <c r="M3" s="33">
        <v>1305688</v>
      </c>
      <c r="N3" s="33">
        <v>1355975</v>
      </c>
      <c r="O3" s="33">
        <v>1348926</v>
      </c>
      <c r="P3" s="33">
        <v>1376802</v>
      </c>
      <c r="Q3" s="33">
        <v>1433461</v>
      </c>
      <c r="R3" s="33">
        <v>1465960</v>
      </c>
      <c r="S3" s="33">
        <v>1495472</v>
      </c>
      <c r="T3" s="33">
        <v>1507011</v>
      </c>
      <c r="U3" s="33">
        <v>1551438</v>
      </c>
      <c r="V3" s="33">
        <v>1662598</v>
      </c>
      <c r="W3" s="33">
        <v>1696425</v>
      </c>
      <c r="X3" s="33">
        <v>1771897</v>
      </c>
      <c r="Y3" s="33">
        <v>1770545</v>
      </c>
      <c r="Z3" s="33">
        <v>1777236</v>
      </c>
      <c r="AA3" s="33">
        <v>1532214</v>
      </c>
      <c r="AB3" s="33">
        <v>1691004</v>
      </c>
      <c r="AC3" s="33">
        <v>1729256</v>
      </c>
      <c r="AD3" s="33">
        <v>1712567</v>
      </c>
      <c r="AE3" s="33">
        <v>1740687</v>
      </c>
      <c r="AF3" s="33">
        <v>1851229</v>
      </c>
      <c r="AG3" s="33">
        <v>1738283</v>
      </c>
      <c r="AH3" s="33">
        <v>1585440</v>
      </c>
      <c r="AI3" s="33">
        <v>1674784</v>
      </c>
      <c r="AJ3" s="33">
        <v>1729638</v>
      </c>
      <c r="AK3" s="33">
        <v>1614498</v>
      </c>
      <c r="AL3" s="33">
        <v>1439814</v>
      </c>
      <c r="AM3" s="37">
        <v>1533869</v>
      </c>
    </row>
    <row r="4" spans="1:39" ht="16.5" customHeight="1" x14ac:dyDescent="0.3">
      <c r="A4" s="5" t="s">
        <v>1</v>
      </c>
      <c r="B4" s="34">
        <v>28170</v>
      </c>
      <c r="C4" s="34">
        <v>29336</v>
      </c>
      <c r="D4" s="34">
        <v>29890</v>
      </c>
      <c r="E4" s="34">
        <v>27656</v>
      </c>
      <c r="F4" s="34">
        <v>29277</v>
      </c>
      <c r="G4" s="34">
        <v>24920</v>
      </c>
      <c r="H4" s="34">
        <v>26159</v>
      </c>
      <c r="I4" s="34">
        <v>25628</v>
      </c>
      <c r="J4" s="34">
        <v>26128</v>
      </c>
      <c r="K4" s="34">
        <v>26883</v>
      </c>
      <c r="L4" s="34">
        <v>28485</v>
      </c>
      <c r="M4" s="34">
        <v>30383</v>
      </c>
      <c r="N4" s="34">
        <v>31715</v>
      </c>
      <c r="O4" s="34">
        <v>31660</v>
      </c>
      <c r="P4" s="34">
        <v>32657</v>
      </c>
      <c r="Q4" s="34">
        <v>33851</v>
      </c>
      <c r="R4" s="34">
        <v>34590</v>
      </c>
      <c r="S4" s="34">
        <v>34243</v>
      </c>
      <c r="T4" s="34">
        <v>34680</v>
      </c>
      <c r="U4" s="34">
        <v>35555</v>
      </c>
      <c r="V4" s="34">
        <v>37071</v>
      </c>
      <c r="W4" s="34">
        <v>37712</v>
      </c>
      <c r="X4" s="34">
        <v>38955</v>
      </c>
      <c r="Y4" s="34">
        <v>38186</v>
      </c>
      <c r="Z4" s="34">
        <v>37226</v>
      </c>
      <c r="AA4" s="34">
        <v>32115</v>
      </c>
      <c r="AB4" s="34">
        <v>35541</v>
      </c>
      <c r="AC4" s="34">
        <v>36649</v>
      </c>
      <c r="AD4" s="34">
        <v>36525</v>
      </c>
      <c r="AE4" s="34">
        <v>35253</v>
      </c>
      <c r="AF4" s="34">
        <v>37193</v>
      </c>
      <c r="AG4" s="34">
        <v>35853</v>
      </c>
      <c r="AH4" s="34">
        <v>32572</v>
      </c>
      <c r="AI4" s="34">
        <v>34065</v>
      </c>
      <c r="AJ4" s="34">
        <v>35018</v>
      </c>
      <c r="AK4" s="34">
        <v>33242</v>
      </c>
      <c r="AL4" s="34">
        <v>29364</v>
      </c>
      <c r="AM4" s="38">
        <v>30979</v>
      </c>
    </row>
    <row r="5" spans="1:39" ht="16.5" customHeight="1" x14ac:dyDescent="0.3">
      <c r="A5" s="5" t="s">
        <v>2</v>
      </c>
      <c r="B5" s="36">
        <v>44.4</v>
      </c>
      <c r="C5" s="36">
        <v>48.9</v>
      </c>
      <c r="D5" s="36">
        <v>54.9</v>
      </c>
      <c r="E5" s="36">
        <v>60.8</v>
      </c>
      <c r="F5" s="36">
        <v>67.099999999999994</v>
      </c>
      <c r="G5" s="36">
        <v>67.7</v>
      </c>
      <c r="H5" s="36">
        <v>66.599999999999994</v>
      </c>
      <c r="I5" s="36">
        <v>66.2</v>
      </c>
      <c r="J5" s="36">
        <v>66</v>
      </c>
      <c r="K5" s="36">
        <v>64.400000000000006</v>
      </c>
      <c r="L5" s="36">
        <v>63.4</v>
      </c>
      <c r="M5" s="36">
        <v>65.3</v>
      </c>
      <c r="N5" s="36">
        <v>66.599999999999994</v>
      </c>
      <c r="O5" s="36">
        <v>63.4</v>
      </c>
      <c r="P5" s="36">
        <v>64.099999999999994</v>
      </c>
      <c r="Q5" s="36">
        <v>63.4</v>
      </c>
      <c r="R5" s="36">
        <v>62.6</v>
      </c>
      <c r="S5" s="36">
        <v>64</v>
      </c>
      <c r="T5" s="36">
        <v>63.3</v>
      </c>
      <c r="U5" s="36">
        <v>62.3</v>
      </c>
      <c r="V5" s="36">
        <v>61.3</v>
      </c>
      <c r="W5" s="36">
        <v>61</v>
      </c>
      <c r="X5" s="36">
        <v>60.9</v>
      </c>
      <c r="Y5" s="36">
        <v>61.7</v>
      </c>
      <c r="Z5" s="36">
        <v>63.1</v>
      </c>
      <c r="AA5" s="36">
        <v>64.2</v>
      </c>
      <c r="AB5" s="36">
        <v>63.4</v>
      </c>
      <c r="AC5" s="36">
        <v>62.9</v>
      </c>
      <c r="AD5" s="36">
        <v>62</v>
      </c>
      <c r="AE5" s="36">
        <v>61</v>
      </c>
      <c r="AF5" s="36">
        <v>60.9</v>
      </c>
      <c r="AG5" s="36">
        <v>58.4</v>
      </c>
      <c r="AH5" s="36">
        <v>56.2</v>
      </c>
      <c r="AI5" s="36">
        <v>56.6</v>
      </c>
      <c r="AJ5" s="36">
        <v>55.8</v>
      </c>
      <c r="AK5" s="36">
        <v>55.4</v>
      </c>
      <c r="AL5" s="36">
        <v>52.9</v>
      </c>
      <c r="AM5" s="39">
        <v>53.5</v>
      </c>
    </row>
    <row r="6" spans="1:39" ht="16.5" customHeight="1" x14ac:dyDescent="0.3">
      <c r="A6" s="5" t="s">
        <v>3</v>
      </c>
      <c r="B6" s="34">
        <v>3463</v>
      </c>
      <c r="C6" s="34">
        <v>3592</v>
      </c>
      <c r="D6" s="34">
        <v>3545</v>
      </c>
      <c r="E6" s="34">
        <v>3657</v>
      </c>
      <c r="F6" s="34">
        <v>3904</v>
      </c>
      <c r="G6" s="34">
        <v>3110</v>
      </c>
      <c r="H6" s="34">
        <v>3115</v>
      </c>
      <c r="I6" s="34">
        <v>2906</v>
      </c>
      <c r="J6" s="34">
        <v>3005</v>
      </c>
      <c r="K6" s="34">
        <v>3088</v>
      </c>
      <c r="L6" s="34">
        <v>3334</v>
      </c>
      <c r="M6" s="34">
        <v>3480</v>
      </c>
      <c r="N6" s="34">
        <v>3579</v>
      </c>
      <c r="O6" s="34">
        <v>3575</v>
      </c>
      <c r="P6" s="34">
        <v>3583</v>
      </c>
      <c r="Q6" s="34">
        <v>3715</v>
      </c>
      <c r="R6" s="34">
        <v>3700</v>
      </c>
      <c r="S6" s="34">
        <v>3710</v>
      </c>
      <c r="T6" s="34">
        <v>3730</v>
      </c>
      <c r="U6" s="34">
        <v>3826</v>
      </c>
      <c r="V6" s="34">
        <v>4059</v>
      </c>
      <c r="W6" s="34">
        <v>4098</v>
      </c>
      <c r="X6" s="34">
        <v>4192</v>
      </c>
      <c r="Y6" s="34">
        <v>4062</v>
      </c>
      <c r="Z6" s="34">
        <v>3886</v>
      </c>
      <c r="AA6" s="34">
        <v>3192</v>
      </c>
      <c r="AB6" s="34">
        <v>3494</v>
      </c>
      <c r="AC6" s="34">
        <v>3685</v>
      </c>
      <c r="AD6" s="34">
        <v>3600</v>
      </c>
      <c r="AE6" s="34">
        <v>3682</v>
      </c>
      <c r="AF6" s="34">
        <v>3867</v>
      </c>
      <c r="AG6" s="34">
        <v>3692</v>
      </c>
      <c r="AH6" s="34">
        <v>3385</v>
      </c>
      <c r="AI6" s="34">
        <v>3495</v>
      </c>
      <c r="AJ6" s="34">
        <v>3656</v>
      </c>
      <c r="AK6" s="34">
        <v>3419</v>
      </c>
      <c r="AL6" s="34">
        <v>2959</v>
      </c>
      <c r="AM6" s="38">
        <v>3082</v>
      </c>
    </row>
    <row r="7" spans="1:39" ht="16.5" customHeight="1" x14ac:dyDescent="0.3">
      <c r="A7" s="5" t="s">
        <v>4</v>
      </c>
      <c r="B7" s="34">
        <v>831.28240688159713</v>
      </c>
      <c r="C7" s="34">
        <v>707.10432482468286</v>
      </c>
      <c r="D7" s="34">
        <v>636.78074525796637</v>
      </c>
      <c r="E7" s="34">
        <v>666.09345019966804</v>
      </c>
      <c r="F7" s="34">
        <v>583.6343162581968</v>
      </c>
      <c r="G7" s="34">
        <v>487.18666475101026</v>
      </c>
      <c r="H7" s="34">
        <v>413.88263574633282</v>
      </c>
      <c r="I7" s="34">
        <v>384.28991553363011</v>
      </c>
      <c r="J7" s="34">
        <v>386.98655581604845</v>
      </c>
      <c r="K7" s="34">
        <v>382.42953766714231</v>
      </c>
      <c r="L7" s="34">
        <v>381.4674006904869</v>
      </c>
      <c r="M7" s="34">
        <v>366.15629461249546</v>
      </c>
      <c r="N7" s="34">
        <v>362.60742196574421</v>
      </c>
      <c r="O7" s="34">
        <v>364.09489845996001</v>
      </c>
      <c r="P7" s="34">
        <v>357.52135964357984</v>
      </c>
      <c r="Q7" s="34">
        <v>356.04067009845403</v>
      </c>
      <c r="R7" s="34">
        <v>346.74186198804881</v>
      </c>
      <c r="S7" s="34">
        <v>340.81782206554186</v>
      </c>
      <c r="T7" s="34">
        <v>340.03144635307905</v>
      </c>
      <c r="U7" s="34">
        <v>338.79517325216995</v>
      </c>
      <c r="V7" s="34">
        <v>335.3964572313933</v>
      </c>
      <c r="W7" s="34">
        <v>331.86691896193463</v>
      </c>
      <c r="X7" s="34">
        <v>325.0195423323139</v>
      </c>
      <c r="Y7" s="34">
        <v>315.1807053760283</v>
      </c>
      <c r="Z7" s="34">
        <v>300.38923699497423</v>
      </c>
      <c r="AA7" s="34">
        <v>286.20032971895569</v>
      </c>
      <c r="AB7" s="34">
        <v>283.8604840674534</v>
      </c>
      <c r="AC7" s="34">
        <v>292.75537283085907</v>
      </c>
      <c r="AD7" s="34">
        <v>288.78963567556775</v>
      </c>
      <c r="AE7" s="34">
        <v>290.5960933815212</v>
      </c>
      <c r="AF7" s="34">
        <v>286.97277700381744</v>
      </c>
      <c r="AG7" s="34">
        <v>291.78830604682895</v>
      </c>
      <c r="AH7" s="34">
        <v>293.31585238167321</v>
      </c>
      <c r="AI7" s="34">
        <v>286.69165396851179</v>
      </c>
      <c r="AJ7" s="34">
        <v>290.38731572733718</v>
      </c>
      <c r="AK7" s="34">
        <v>290.92983639496612</v>
      </c>
      <c r="AL7" s="34">
        <v>282.33534262064404</v>
      </c>
      <c r="AM7" s="38">
        <v>276.03937624399475</v>
      </c>
    </row>
    <row r="8" spans="1:39" ht="16.5" customHeight="1" thickBot="1" x14ac:dyDescent="0.35">
      <c r="A8" s="8" t="s">
        <v>5</v>
      </c>
      <c r="B8" s="35">
        <v>16888.548207312742</v>
      </c>
      <c r="C8" s="35">
        <v>16821.398691028087</v>
      </c>
      <c r="D8" s="35">
        <v>16293.598026095684</v>
      </c>
      <c r="E8" s="35">
        <v>18166.123698293319</v>
      </c>
      <c r="F8" s="35">
        <v>18319.343648597875</v>
      </c>
      <c r="G8" s="35">
        <v>17145.060593900482</v>
      </c>
      <c r="H8" s="35">
        <v>16359.257425742575</v>
      </c>
      <c r="I8" s="35">
        <v>15577.851802715779</v>
      </c>
      <c r="J8" s="35">
        <v>15800.287239742805</v>
      </c>
      <c r="K8" s="35">
        <v>15780.698880333297</v>
      </c>
      <c r="L8" s="35">
        <v>16079.629770054415</v>
      </c>
      <c r="M8" s="35">
        <v>15735.30856070829</v>
      </c>
      <c r="N8" s="35">
        <v>15503.282326974617</v>
      </c>
      <c r="O8" s="35">
        <v>15512.857706885659</v>
      </c>
      <c r="P8" s="35">
        <v>15072.913096732707</v>
      </c>
      <c r="Q8" s="35">
        <v>15076.967150158045</v>
      </c>
      <c r="R8" s="35">
        <v>14695.278982364845</v>
      </c>
      <c r="S8" s="35">
        <v>14884.312414216045</v>
      </c>
      <c r="T8" s="35">
        <v>14775.984140715109</v>
      </c>
      <c r="U8" s="35">
        <v>14783.285220081563</v>
      </c>
      <c r="V8" s="35">
        <v>15042.202233551832</v>
      </c>
      <c r="W8" s="35">
        <v>14928.599331777683</v>
      </c>
      <c r="X8" s="35">
        <v>14783.75438326274</v>
      </c>
      <c r="Y8" s="35">
        <v>14613.775257947938</v>
      </c>
      <c r="Z8" s="35">
        <v>14341.120883253639</v>
      </c>
      <c r="AA8" s="35">
        <v>13654.683232134517</v>
      </c>
      <c r="AB8" s="35">
        <v>13505.788075743507</v>
      </c>
      <c r="AC8" s="35">
        <v>13813.446069469835</v>
      </c>
      <c r="AD8" s="35">
        <v>13540.632443531827</v>
      </c>
      <c r="AE8" s="35">
        <v>14348.760162255694</v>
      </c>
      <c r="AF8" s="35">
        <v>14283.664318554567</v>
      </c>
      <c r="AG8" s="35">
        <v>14146.951496388028</v>
      </c>
      <c r="AH8" s="35">
        <v>14277.130203856073</v>
      </c>
      <c r="AI8" s="35">
        <v>14095.012329370322</v>
      </c>
      <c r="AJ8" s="35">
        <v>14343.050316979839</v>
      </c>
      <c r="AK8" s="35">
        <v>14129.88505505084</v>
      </c>
      <c r="AL8" s="35">
        <v>13843.835274485766</v>
      </c>
      <c r="AM8" s="40">
        <v>13667.589076471158</v>
      </c>
    </row>
    <row r="9" spans="1:39" ht="12.75" customHeight="1" x14ac:dyDescent="0.2">
      <c r="A9" s="43" t="s">
        <v>10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10"/>
    </row>
    <row r="10" spans="1:39" ht="12.75" customHeight="1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11"/>
    </row>
    <row r="11" spans="1:39" ht="12.75" customHeight="1" x14ac:dyDescent="0.2">
      <c r="A11" s="46" t="s">
        <v>18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10"/>
    </row>
    <row r="12" spans="1:39" ht="38.25" customHeight="1" x14ac:dyDescent="0.2">
      <c r="A12" s="41" t="s">
        <v>28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10"/>
    </row>
    <row r="13" spans="1:39" ht="12.75" customHeight="1" x14ac:dyDescent="0.2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2"/>
    </row>
    <row r="14" spans="1:39" ht="12.7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10"/>
    </row>
    <row r="15" spans="1:39" ht="12.75" customHeight="1" x14ac:dyDescent="0.2">
      <c r="A15" s="46" t="s">
        <v>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0"/>
    </row>
    <row r="16" spans="1:39" ht="12.75" customHeight="1" x14ac:dyDescent="0.2">
      <c r="A16" s="41" t="s">
        <v>27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13"/>
    </row>
    <row r="17" spans="1:2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21" spans="1:21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</sheetData>
  <mergeCells count="9">
    <mergeCell ref="A16:N16"/>
    <mergeCell ref="A1:AM1"/>
    <mergeCell ref="A9:N9"/>
    <mergeCell ref="A10:N10"/>
    <mergeCell ref="A11:N11"/>
    <mergeCell ref="A12:N12"/>
    <mergeCell ref="A13:N13"/>
    <mergeCell ref="A14:N14"/>
    <mergeCell ref="A15:N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F22"/>
  <sheetViews>
    <sheetView zoomScaleNormal="100" zoomScaleSheetLayoutView="100" workbookViewId="0">
      <selection activeCell="G33" sqref="G33"/>
    </sheetView>
  </sheetViews>
  <sheetFormatPr defaultColWidth="8.85546875" defaultRowHeight="12.75" x14ac:dyDescent="0.2"/>
  <cols>
    <col min="1" max="1" width="36.28515625" style="1" customWidth="1"/>
    <col min="2" max="31" width="8.7109375" style="1" customWidth="1"/>
    <col min="32" max="16384" width="8.85546875" style="1"/>
  </cols>
  <sheetData>
    <row r="1" spans="1:32" ht="16.5" customHeight="1" thickBot="1" x14ac:dyDescent="0.3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4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8">
        <v>2014</v>
      </c>
    </row>
    <row r="3" spans="1:32" ht="16.5" customHeight="1" x14ac:dyDescent="0.3">
      <c r="A3" s="5" t="s">
        <v>0</v>
      </c>
      <c r="B3" s="6">
        <v>572309</v>
      </c>
      <c r="C3" s="6">
        <v>697878</v>
      </c>
      <c r="D3" s="6">
        <v>764809</v>
      </c>
      <c r="E3" s="6">
        <v>754252</v>
      </c>
      <c r="F3" s="6">
        <v>918958</v>
      </c>
      <c r="G3" s="6">
        <v>876984</v>
      </c>
      <c r="H3" s="6">
        <v>1033969</v>
      </c>
      <c r="I3" s="6">
        <v>1038875</v>
      </c>
      <c r="J3" s="6">
        <v>1066781</v>
      </c>
      <c r="K3" s="6">
        <v>1109309</v>
      </c>
      <c r="L3" s="6">
        <v>1200700.9069999999</v>
      </c>
      <c r="M3" s="6">
        <v>1305688</v>
      </c>
      <c r="N3" s="6">
        <v>1355975</v>
      </c>
      <c r="O3" s="6">
        <v>1348926</v>
      </c>
      <c r="P3" s="6">
        <v>1376802</v>
      </c>
      <c r="Q3" s="6">
        <v>1433461</v>
      </c>
      <c r="R3" s="6">
        <v>1465960</v>
      </c>
      <c r="S3" s="6">
        <v>1495472</v>
      </c>
      <c r="T3" s="6">
        <v>1507011</v>
      </c>
      <c r="U3" s="6">
        <v>1551438</v>
      </c>
      <c r="V3" s="6">
        <v>1662598</v>
      </c>
      <c r="W3" s="6">
        <v>1696425</v>
      </c>
      <c r="X3" s="6">
        <v>1771897</v>
      </c>
      <c r="Y3" s="6">
        <v>1770545</v>
      </c>
      <c r="Z3" s="6">
        <v>1777236</v>
      </c>
      <c r="AA3" s="6">
        <v>1532214</v>
      </c>
      <c r="AB3" s="6">
        <v>1691004</v>
      </c>
      <c r="AC3" s="6">
        <v>1729256</v>
      </c>
      <c r="AD3" s="6">
        <v>1712567</v>
      </c>
      <c r="AE3" s="6">
        <v>1740687</v>
      </c>
      <c r="AF3" s="26">
        <v>1851229</v>
      </c>
    </row>
    <row r="4" spans="1:32" ht="16.5" customHeight="1" x14ac:dyDescent="0.3">
      <c r="A4" s="5" t="s">
        <v>1</v>
      </c>
      <c r="B4" s="6">
        <v>28170</v>
      </c>
      <c r="C4" s="6">
        <v>29336</v>
      </c>
      <c r="D4" s="6">
        <v>29890</v>
      </c>
      <c r="E4" s="6">
        <v>27656</v>
      </c>
      <c r="F4" s="6">
        <v>29277</v>
      </c>
      <c r="G4" s="6">
        <v>24920</v>
      </c>
      <c r="H4" s="6">
        <v>26159</v>
      </c>
      <c r="I4" s="6">
        <v>25628</v>
      </c>
      <c r="J4" s="6">
        <v>26128</v>
      </c>
      <c r="K4" s="6">
        <v>26883</v>
      </c>
      <c r="L4" s="6">
        <v>28485</v>
      </c>
      <c r="M4" s="6">
        <v>30383</v>
      </c>
      <c r="N4" s="6">
        <v>31715</v>
      </c>
      <c r="O4" s="6">
        <v>31660</v>
      </c>
      <c r="P4" s="6">
        <v>32657</v>
      </c>
      <c r="Q4" s="6">
        <v>33851</v>
      </c>
      <c r="R4" s="6">
        <v>34590</v>
      </c>
      <c r="S4" s="6">
        <v>34243</v>
      </c>
      <c r="T4" s="6">
        <v>34680</v>
      </c>
      <c r="U4" s="6">
        <v>35555</v>
      </c>
      <c r="V4" s="6">
        <v>37071</v>
      </c>
      <c r="W4" s="6">
        <v>37712</v>
      </c>
      <c r="X4" s="6">
        <v>38955</v>
      </c>
      <c r="Y4" s="6">
        <v>38186</v>
      </c>
      <c r="Z4" s="6">
        <v>37226</v>
      </c>
      <c r="AA4" s="6">
        <v>32115</v>
      </c>
      <c r="AB4" s="6">
        <v>35541</v>
      </c>
      <c r="AC4" s="6">
        <v>36649</v>
      </c>
      <c r="AD4" s="6">
        <v>36525</v>
      </c>
      <c r="AE4" s="6">
        <v>35253</v>
      </c>
      <c r="AF4" s="26">
        <v>37193</v>
      </c>
    </row>
    <row r="5" spans="1:32" ht="16.5" customHeight="1" x14ac:dyDescent="0.3">
      <c r="A5" s="5" t="s">
        <v>2</v>
      </c>
      <c r="B5" s="7">
        <v>44.4</v>
      </c>
      <c r="C5" s="7">
        <v>48.9</v>
      </c>
      <c r="D5" s="7">
        <v>54.9</v>
      </c>
      <c r="E5" s="7">
        <v>60.8</v>
      </c>
      <c r="F5" s="7">
        <v>67.099999999999994</v>
      </c>
      <c r="G5" s="7">
        <v>67.7</v>
      </c>
      <c r="H5" s="7">
        <v>66.599999999999994</v>
      </c>
      <c r="I5" s="7">
        <v>66.2</v>
      </c>
      <c r="J5" s="7">
        <v>66</v>
      </c>
      <c r="K5" s="7">
        <v>64.400000000000006</v>
      </c>
      <c r="L5" s="7">
        <v>63.4</v>
      </c>
      <c r="M5" s="7">
        <v>65.3</v>
      </c>
      <c r="N5" s="7">
        <v>66.599999999999994</v>
      </c>
      <c r="O5" s="7">
        <v>63.4</v>
      </c>
      <c r="P5" s="7">
        <v>64.099999999999994</v>
      </c>
      <c r="Q5" s="7">
        <v>63.4</v>
      </c>
      <c r="R5" s="7">
        <v>62.6</v>
      </c>
      <c r="S5" s="7">
        <v>64</v>
      </c>
      <c r="T5" s="7">
        <v>63.3</v>
      </c>
      <c r="U5" s="7">
        <v>62.3</v>
      </c>
      <c r="V5" s="7">
        <v>61.3</v>
      </c>
      <c r="W5" s="7">
        <v>61</v>
      </c>
      <c r="X5" s="7">
        <v>60.9</v>
      </c>
      <c r="Y5" s="7">
        <v>61.7</v>
      </c>
      <c r="Z5" s="7">
        <v>63.1</v>
      </c>
      <c r="AA5" s="7">
        <v>64.2</v>
      </c>
      <c r="AB5" s="7">
        <v>63.4</v>
      </c>
      <c r="AC5" s="7">
        <v>62.9</v>
      </c>
      <c r="AD5" s="7">
        <v>62</v>
      </c>
      <c r="AE5" s="7">
        <v>61</v>
      </c>
      <c r="AF5" s="29">
        <v>60.9</v>
      </c>
    </row>
    <row r="6" spans="1:32" ht="16.5" customHeight="1" x14ac:dyDescent="0.3">
      <c r="A6" s="5" t="s">
        <v>3</v>
      </c>
      <c r="B6" s="6">
        <v>3463</v>
      </c>
      <c r="C6" s="6">
        <v>3592</v>
      </c>
      <c r="D6" s="6">
        <v>3545</v>
      </c>
      <c r="E6" s="6">
        <v>3657</v>
      </c>
      <c r="F6" s="6">
        <v>3904</v>
      </c>
      <c r="G6" s="6">
        <v>3110</v>
      </c>
      <c r="H6" s="6">
        <v>3115</v>
      </c>
      <c r="I6" s="6">
        <v>2906</v>
      </c>
      <c r="J6" s="6">
        <v>3005</v>
      </c>
      <c r="K6" s="6">
        <v>3088</v>
      </c>
      <c r="L6" s="6">
        <v>3334</v>
      </c>
      <c r="M6" s="6">
        <v>3480</v>
      </c>
      <c r="N6" s="6">
        <v>3579</v>
      </c>
      <c r="O6" s="6">
        <v>3575</v>
      </c>
      <c r="P6" s="6">
        <v>3583</v>
      </c>
      <c r="Q6" s="6">
        <v>3715</v>
      </c>
      <c r="R6" s="6">
        <v>3700</v>
      </c>
      <c r="S6" s="6">
        <v>3710</v>
      </c>
      <c r="T6" s="6">
        <v>3730</v>
      </c>
      <c r="U6" s="6">
        <v>3826</v>
      </c>
      <c r="V6" s="6">
        <v>4059</v>
      </c>
      <c r="W6" s="6">
        <v>4098</v>
      </c>
      <c r="X6" s="6">
        <v>4192</v>
      </c>
      <c r="Y6" s="6">
        <v>4062</v>
      </c>
      <c r="Z6" s="6">
        <v>3886</v>
      </c>
      <c r="AA6" s="6">
        <v>3192</v>
      </c>
      <c r="AB6" s="6">
        <v>3494</v>
      </c>
      <c r="AC6" s="6">
        <v>3685</v>
      </c>
      <c r="AD6" s="6">
        <v>3600</v>
      </c>
      <c r="AE6" s="6">
        <v>3682</v>
      </c>
      <c r="AF6" s="26">
        <v>3867</v>
      </c>
    </row>
    <row r="7" spans="1:32" ht="16.5" customHeight="1" x14ac:dyDescent="0.3">
      <c r="A7" s="5" t="s">
        <v>4</v>
      </c>
      <c r="B7" s="6">
        <f t="shared" ref="B7:T7" si="0">138700*B6/B3</f>
        <v>839.26357963967018</v>
      </c>
      <c r="C7" s="6">
        <f t="shared" si="0"/>
        <v>713.8932592802754</v>
      </c>
      <c r="D7" s="6">
        <f t="shared" si="0"/>
        <v>642.89450045697686</v>
      </c>
      <c r="E7" s="6">
        <f t="shared" si="0"/>
        <v>672.48863774971755</v>
      </c>
      <c r="F7" s="6">
        <f t="shared" si="0"/>
        <v>589.23781065075877</v>
      </c>
      <c r="G7" s="6">
        <f t="shared" si="0"/>
        <v>491.86416171788767</v>
      </c>
      <c r="H7" s="6">
        <f t="shared" si="0"/>
        <v>417.85633805268822</v>
      </c>
      <c r="I7" s="6">
        <f t="shared" si="0"/>
        <v>387.97949705209965</v>
      </c>
      <c r="J7" s="6">
        <f t="shared" si="0"/>
        <v>390.70202787638698</v>
      </c>
      <c r="K7" s="6">
        <f t="shared" si="0"/>
        <v>386.10125762974968</v>
      </c>
      <c r="L7" s="6">
        <f t="shared" si="0"/>
        <v>385.12988314083123</v>
      </c>
      <c r="M7" s="6">
        <f t="shared" si="0"/>
        <v>369.67177457401766</v>
      </c>
      <c r="N7" s="6">
        <f t="shared" si="0"/>
        <v>366.08882907133244</v>
      </c>
      <c r="O7" s="6">
        <f t="shared" si="0"/>
        <v>367.59058688171183</v>
      </c>
      <c r="P7" s="6">
        <f t="shared" si="0"/>
        <v>360.95393527900166</v>
      </c>
      <c r="Q7" s="6">
        <f t="shared" si="0"/>
        <v>359.45902957945839</v>
      </c>
      <c r="R7" s="6">
        <f t="shared" si="0"/>
        <v>350.07094327266776</v>
      </c>
      <c r="S7" s="6">
        <f t="shared" si="0"/>
        <v>344.09002642643929</v>
      </c>
      <c r="T7" s="6">
        <f t="shared" si="0"/>
        <v>343.2961006920321</v>
      </c>
      <c r="U7" s="6">
        <f>138700*U6/U3</f>
        <v>342.04795808791584</v>
      </c>
      <c r="V7" s="6">
        <f>138700*V6/V3</f>
        <v>338.61661087045695</v>
      </c>
      <c r="W7" s="6">
        <f>138700*W6/W3</f>
        <v>335.0531853751271</v>
      </c>
      <c r="X7" s="6">
        <f t="shared" ref="X7:AE7" si="1">X6/X3*138700</f>
        <v>328.14006683232719</v>
      </c>
      <c r="Y7" s="6">
        <f t="shared" si="1"/>
        <v>318.20676684297774</v>
      </c>
      <c r="Z7" s="6">
        <f t="shared" si="1"/>
        <v>303.273285033614</v>
      </c>
      <c r="AA7" s="6">
        <f t="shared" si="1"/>
        <v>288.94814954046888</v>
      </c>
      <c r="AB7" s="6">
        <f t="shared" si="1"/>
        <v>286.58583894538395</v>
      </c>
      <c r="AC7" s="6">
        <f t="shared" si="1"/>
        <v>295.56612786076784</v>
      </c>
      <c r="AD7" s="6">
        <f t="shared" si="1"/>
        <v>291.5623155181666</v>
      </c>
      <c r="AE7" s="6">
        <f t="shared" si="1"/>
        <v>293.38611709055107</v>
      </c>
      <c r="AF7" s="26">
        <f>AF6/AF3*138700</f>
        <v>289.72801311993277</v>
      </c>
    </row>
    <row r="8" spans="1:32" ht="16.5" customHeight="1" thickBot="1" x14ac:dyDescent="0.35">
      <c r="A8" s="8" t="s">
        <v>5</v>
      </c>
      <c r="B8" s="9">
        <f t="shared" ref="B8:T8" si="2">138700*B6/B4</f>
        <v>17050.695775647851</v>
      </c>
      <c r="C8" s="9">
        <f t="shared" si="2"/>
        <v>16982.901554404147</v>
      </c>
      <c r="D8" s="9">
        <f t="shared" si="2"/>
        <v>16450.033456005352</v>
      </c>
      <c r="E8" s="9">
        <f t="shared" si="2"/>
        <v>18340.537315591555</v>
      </c>
      <c r="F8" s="9">
        <f t="shared" si="2"/>
        <v>18495.228336236636</v>
      </c>
      <c r="G8" s="9">
        <f t="shared" si="2"/>
        <v>17309.670947030496</v>
      </c>
      <c r="H8" s="9">
        <f t="shared" si="2"/>
        <v>16516.323253947015</v>
      </c>
      <c r="I8" s="9">
        <f t="shared" si="2"/>
        <v>15727.415326986109</v>
      </c>
      <c r="J8" s="9">
        <f t="shared" si="2"/>
        <v>15951.986374770362</v>
      </c>
      <c r="K8" s="9">
        <f t="shared" si="2"/>
        <v>15932.209946806532</v>
      </c>
      <c r="L8" s="9">
        <f t="shared" si="2"/>
        <v>16234.010882920835</v>
      </c>
      <c r="M8" s="9">
        <f t="shared" si="2"/>
        <v>15886.383833064543</v>
      </c>
      <c r="N8" s="9">
        <f t="shared" si="2"/>
        <v>15652.129906984077</v>
      </c>
      <c r="O8" s="9">
        <f t="shared" si="2"/>
        <v>15661.797220467466</v>
      </c>
      <c r="P8" s="9">
        <f t="shared" si="2"/>
        <v>15217.628686039747</v>
      </c>
      <c r="Q8" s="9">
        <f t="shared" si="2"/>
        <v>15221.72166258013</v>
      </c>
      <c r="R8" s="9">
        <f t="shared" si="2"/>
        <v>14836.368892743567</v>
      </c>
      <c r="S8" s="9">
        <f t="shared" si="2"/>
        <v>15027.21724148001</v>
      </c>
      <c r="T8" s="9">
        <f t="shared" si="2"/>
        <v>14917.84890426759</v>
      </c>
      <c r="U8" s="9">
        <f>138700*U6/U4</f>
        <v>14925.220081563775</v>
      </c>
      <c r="V8" s="9">
        <f>138700*V6/V4</f>
        <v>15186.6229667395</v>
      </c>
      <c r="W8" s="9">
        <f>138700*W6/W4</f>
        <v>15071.929359355112</v>
      </c>
      <c r="X8" s="9">
        <f t="shared" ref="X8:AE8" si="3">X6/X4*138700</f>
        <v>14925.693749197793</v>
      </c>
      <c r="Y8" s="9">
        <f t="shared" si="3"/>
        <v>14754.082648090924</v>
      </c>
      <c r="Z8" s="9">
        <f t="shared" si="3"/>
        <v>14478.810508784183</v>
      </c>
      <c r="AA8" s="9">
        <f t="shared" si="3"/>
        <v>13785.782344698739</v>
      </c>
      <c r="AB8" s="9">
        <f t="shared" si="3"/>
        <v>13635.457640471568</v>
      </c>
      <c r="AC8" s="9">
        <f t="shared" si="3"/>
        <v>13946.069469835465</v>
      </c>
      <c r="AD8" s="9">
        <f t="shared" si="3"/>
        <v>13670.636550308009</v>
      </c>
      <c r="AE8" s="9">
        <f t="shared" si="3"/>
        <v>14486.523132783024</v>
      </c>
      <c r="AF8" s="27">
        <f>AF6/AF4*138700</f>
        <v>14420.802301508349</v>
      </c>
    </row>
    <row r="9" spans="1:32" ht="12.75" customHeight="1" x14ac:dyDescent="0.2">
      <c r="A9" s="43" t="s">
        <v>10</v>
      </c>
      <c r="B9" s="51"/>
      <c r="C9" s="51"/>
      <c r="D9" s="51"/>
      <c r="E9" s="51"/>
      <c r="F9" s="51"/>
      <c r="G9" s="51"/>
      <c r="H9" s="51"/>
      <c r="I9" s="51"/>
      <c r="J9" s="10"/>
      <c r="K9" s="10"/>
      <c r="L9" s="10"/>
      <c r="M9" s="10"/>
      <c r="N9" s="10"/>
      <c r="O9" s="10"/>
    </row>
    <row r="10" spans="1:32" ht="12.75" customHeight="1" x14ac:dyDescent="0.2">
      <c r="A10" s="44"/>
      <c r="B10" s="50"/>
      <c r="C10" s="50"/>
      <c r="D10" s="50"/>
      <c r="E10" s="50"/>
      <c r="F10" s="50"/>
      <c r="G10" s="50"/>
      <c r="H10" s="50"/>
      <c r="I10" s="50"/>
      <c r="J10" s="10"/>
      <c r="K10" s="10"/>
      <c r="L10" s="10"/>
      <c r="M10" s="10"/>
      <c r="N10" s="10"/>
      <c r="O10" s="10"/>
    </row>
    <row r="11" spans="1:32" ht="12.75" customHeight="1" x14ac:dyDescent="0.2">
      <c r="A11" s="54" t="s">
        <v>25</v>
      </c>
      <c r="B11" s="50"/>
      <c r="C11" s="50"/>
      <c r="D11" s="50"/>
      <c r="E11" s="50"/>
      <c r="F11" s="50"/>
      <c r="G11" s="50"/>
      <c r="H11" s="50"/>
      <c r="I11" s="50"/>
      <c r="J11" s="10"/>
      <c r="K11" s="10"/>
      <c r="L11" s="10"/>
      <c r="M11" s="10"/>
      <c r="N11" s="10"/>
      <c r="O11" s="10"/>
    </row>
    <row r="12" spans="1:32" ht="12.75" customHeight="1" x14ac:dyDescent="0.2">
      <c r="A12" s="45"/>
      <c r="B12" s="45"/>
      <c r="C12" s="45"/>
      <c r="D12" s="45"/>
      <c r="E12" s="45"/>
      <c r="F12" s="45"/>
      <c r="G12" s="45"/>
      <c r="H12" s="45"/>
      <c r="I12" s="45"/>
      <c r="J12" s="11"/>
      <c r="K12" s="11"/>
      <c r="L12" s="11"/>
      <c r="M12" s="11"/>
      <c r="N12" s="11"/>
      <c r="O12" s="11"/>
    </row>
    <row r="13" spans="1:32" ht="12.75" customHeight="1" x14ac:dyDescent="0.2">
      <c r="A13" s="53" t="s">
        <v>8</v>
      </c>
      <c r="B13" s="50"/>
      <c r="C13" s="50"/>
      <c r="D13" s="50"/>
      <c r="E13" s="50"/>
      <c r="F13" s="50"/>
      <c r="G13" s="50"/>
      <c r="H13" s="50"/>
      <c r="I13" s="50"/>
      <c r="J13" s="10"/>
      <c r="K13" s="10"/>
      <c r="L13" s="10"/>
      <c r="M13" s="10"/>
      <c r="N13" s="10"/>
      <c r="O13" s="10"/>
    </row>
    <row r="14" spans="1:32" ht="12.75" customHeight="1" x14ac:dyDescent="0.2">
      <c r="A14" s="52" t="s">
        <v>9</v>
      </c>
      <c r="B14" s="50"/>
      <c r="C14" s="50"/>
      <c r="D14" s="50"/>
      <c r="E14" s="50"/>
      <c r="F14" s="50"/>
      <c r="G14" s="50"/>
      <c r="H14" s="50"/>
      <c r="I14" s="50"/>
      <c r="J14" s="12"/>
      <c r="K14" s="12"/>
      <c r="L14" s="12"/>
      <c r="M14" s="12"/>
      <c r="N14" s="12"/>
      <c r="O14" s="12"/>
    </row>
    <row r="15" spans="1:32" ht="12.75" customHeight="1" x14ac:dyDescent="0.2">
      <c r="A15" s="47"/>
      <c r="B15" s="47"/>
      <c r="C15" s="47"/>
      <c r="D15" s="47"/>
      <c r="E15" s="47"/>
      <c r="F15" s="47"/>
      <c r="G15" s="47"/>
      <c r="H15" s="47"/>
      <c r="I15" s="47"/>
      <c r="J15" s="10"/>
      <c r="K15" s="10"/>
      <c r="L15" s="10"/>
      <c r="M15" s="10"/>
      <c r="N15" s="10"/>
      <c r="O15" s="10"/>
    </row>
    <row r="16" spans="1:32" ht="12.75" customHeight="1" x14ac:dyDescent="0.2">
      <c r="A16" s="46" t="s">
        <v>7</v>
      </c>
      <c r="B16" s="50"/>
      <c r="C16" s="50"/>
      <c r="D16" s="50"/>
      <c r="E16" s="50"/>
      <c r="F16" s="50"/>
      <c r="G16" s="50"/>
      <c r="H16" s="50"/>
      <c r="I16" s="50"/>
      <c r="J16" s="10"/>
      <c r="K16" s="10"/>
      <c r="L16" s="10"/>
      <c r="M16" s="10"/>
      <c r="N16" s="10"/>
      <c r="O16" s="10"/>
    </row>
    <row r="17" spans="1:21" ht="12.75" customHeight="1" x14ac:dyDescent="0.2">
      <c r="A17" s="41" t="s">
        <v>26</v>
      </c>
      <c r="B17" s="49"/>
      <c r="C17" s="49"/>
      <c r="D17" s="49"/>
      <c r="E17" s="49"/>
      <c r="F17" s="49"/>
      <c r="G17" s="49"/>
      <c r="H17" s="49"/>
      <c r="I17" s="49"/>
      <c r="J17" s="13"/>
      <c r="K17" s="13"/>
      <c r="L17" s="13"/>
      <c r="M17" s="13"/>
      <c r="N17" s="13"/>
      <c r="O17" s="13"/>
    </row>
    <row r="18" spans="1:2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22" spans="1:21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</sheetData>
  <mergeCells count="10">
    <mergeCell ref="A1:AF1"/>
    <mergeCell ref="A17:I17"/>
    <mergeCell ref="A16:I16"/>
    <mergeCell ref="A9:I9"/>
    <mergeCell ref="A15:I15"/>
    <mergeCell ref="A14:I14"/>
    <mergeCell ref="A13:I13"/>
    <mergeCell ref="A12:I12"/>
    <mergeCell ref="A10:I10"/>
    <mergeCell ref="A11:I11"/>
  </mergeCells>
  <phoneticPr fontId="0" type="noConversion"/>
  <pageMargins left="0.26" right="0.16" top="1" bottom="1" header="0.5" footer="0.5"/>
  <pageSetup orientation="landscape" horizontalDpi="300" r:id="rId1"/>
  <headerFooter alignWithMargins="0"/>
  <webPublishItems count="1">
    <webPublishItem id="15375" divId="table_04_25_15375" sourceType="range" sourceRef="A1:AA17" destinationFile="C:\DMegret\current tasks\BTS\nts_2010\2011_01_06_2010q4\table_04_25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workbookViewId="0">
      <selection activeCell="E41" sqref="E41"/>
    </sheetView>
  </sheetViews>
  <sheetFormatPr defaultColWidth="8.85546875" defaultRowHeight="12.75" x14ac:dyDescent="0.2"/>
  <cols>
    <col min="1" max="1" width="46.85546875" style="16" customWidth="1"/>
    <col min="2" max="31" width="9.28515625" style="16" customWidth="1"/>
    <col min="32" max="16384" width="8.85546875" style="16"/>
  </cols>
  <sheetData>
    <row r="1" spans="1:32" ht="16.5" customHeight="1" thickBot="1" x14ac:dyDescent="0.3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16.5" customHeight="1" x14ac:dyDescent="0.3">
      <c r="A2" s="17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17">
        <v>2002</v>
      </c>
      <c r="U2" s="17">
        <v>2003</v>
      </c>
      <c r="V2" s="17">
        <v>2004</v>
      </c>
      <c r="W2" s="30">
        <v>2005</v>
      </c>
      <c r="X2" s="17">
        <v>2006</v>
      </c>
      <c r="Y2" s="17">
        <v>2007</v>
      </c>
      <c r="Z2" s="17">
        <v>2008</v>
      </c>
      <c r="AA2" s="17">
        <v>2009</v>
      </c>
      <c r="AB2" s="17">
        <v>2010</v>
      </c>
      <c r="AC2" s="17">
        <v>2011</v>
      </c>
      <c r="AD2" s="18">
        <v>2012</v>
      </c>
      <c r="AE2" s="18">
        <v>2013</v>
      </c>
      <c r="AF2" s="25">
        <v>2014</v>
      </c>
    </row>
    <row r="3" spans="1:32" ht="16.5" customHeight="1" x14ac:dyDescent="0.3">
      <c r="A3" s="19" t="s">
        <v>12</v>
      </c>
      <c r="B3" s="6">
        <v>835555.11534800008</v>
      </c>
      <c r="C3" s="6">
        <v>1018882.3394160001</v>
      </c>
      <c r="D3" s="6">
        <v>1116599.7253479999</v>
      </c>
      <c r="E3" s="6">
        <v>1101186.800944</v>
      </c>
      <c r="F3" s="6">
        <v>1341652.949176</v>
      </c>
      <c r="G3" s="6">
        <v>1280372.084448</v>
      </c>
      <c r="H3" s="6">
        <v>1509565.788868</v>
      </c>
      <c r="I3" s="6">
        <v>1516728.4115000002</v>
      </c>
      <c r="J3" s="6">
        <v>1557470.390132</v>
      </c>
      <c r="K3" s="6">
        <v>1619560.079348</v>
      </c>
      <c r="L3" s="6">
        <v>1752989.704594604</v>
      </c>
      <c r="M3" s="6">
        <v>1906267.9207360002</v>
      </c>
      <c r="N3" s="6">
        <v>1979685.5327000001</v>
      </c>
      <c r="O3" s="6">
        <v>1969394.190072</v>
      </c>
      <c r="P3" s="6">
        <v>2010092.3695440001</v>
      </c>
      <c r="Q3" s="6">
        <v>2092812.923092</v>
      </c>
      <c r="R3" s="6">
        <v>2140260.5531200003</v>
      </c>
      <c r="S3" s="6">
        <v>2183347.2467840002</v>
      </c>
      <c r="T3" s="6">
        <v>2200193.863692</v>
      </c>
      <c r="U3" s="6">
        <v>2265056.0397359999</v>
      </c>
      <c r="V3" s="6">
        <v>2427346.5272559999</v>
      </c>
      <c r="W3" s="6">
        <v>2476733.0001000003</v>
      </c>
      <c r="X3" s="6">
        <v>2586920.0068840003</v>
      </c>
      <c r="Y3" s="6">
        <v>2584946.1247399999</v>
      </c>
      <c r="Z3" s="6">
        <v>2594714.797392</v>
      </c>
      <c r="AA3" s="6">
        <v>2236989.5380080002</v>
      </c>
      <c r="AB3" s="6">
        <v>2468818.4918880002</v>
      </c>
      <c r="AC3" s="6">
        <v>2524665.3408320001</v>
      </c>
      <c r="AD3" s="6">
        <v>2500299.8681240003</v>
      </c>
      <c r="AE3" s="32">
        <v>2541354.280764</v>
      </c>
      <c r="AF3" s="31">
        <v>2702742.5055880002</v>
      </c>
    </row>
    <row r="4" spans="1:32" ht="16.5" customHeight="1" x14ac:dyDescent="0.3">
      <c r="A4" s="19" t="s">
        <v>13</v>
      </c>
      <c r="B4" s="6">
        <v>45335.220480000004</v>
      </c>
      <c r="C4" s="6">
        <v>47211.715584000005</v>
      </c>
      <c r="D4" s="6">
        <v>48103.292160000005</v>
      </c>
      <c r="E4" s="6">
        <v>44508.017664000006</v>
      </c>
      <c r="F4" s="6">
        <v>47116.764288000006</v>
      </c>
      <c r="G4" s="6">
        <v>40104.852480000001</v>
      </c>
      <c r="H4" s="6">
        <v>42098.829696000001</v>
      </c>
      <c r="I4" s="6">
        <v>41244.268032</v>
      </c>
      <c r="J4" s="6">
        <v>42048.940032000006</v>
      </c>
      <c r="K4" s="6">
        <v>43263.994752000006</v>
      </c>
      <c r="L4" s="6">
        <v>45842.163840000001</v>
      </c>
      <c r="M4" s="6">
        <v>48896.698752000004</v>
      </c>
      <c r="N4" s="6">
        <v>51040.344960000002</v>
      </c>
      <c r="O4" s="6">
        <v>50951.831040000005</v>
      </c>
      <c r="P4" s="6">
        <v>52556.347008000004</v>
      </c>
      <c r="Q4" s="6">
        <v>54477.903744000003</v>
      </c>
      <c r="R4" s="6">
        <v>55667.208960000004</v>
      </c>
      <c r="S4" s="6">
        <v>55108.766592000007</v>
      </c>
      <c r="T4" s="6">
        <v>55812.049920000005</v>
      </c>
      <c r="U4" s="6">
        <v>57220.225920000004</v>
      </c>
      <c r="V4" s="6">
        <v>59659.991424000007</v>
      </c>
      <c r="W4" s="6">
        <v>60691.580928000003</v>
      </c>
      <c r="X4" s="6">
        <v>62691.995520000004</v>
      </c>
      <c r="Y4" s="6">
        <v>61454.409984000005</v>
      </c>
      <c r="Z4" s="6">
        <v>59909.439744000003</v>
      </c>
      <c r="AA4" s="6">
        <v>51684.082560000003</v>
      </c>
      <c r="AB4" s="6">
        <v>57197.695104000006</v>
      </c>
      <c r="AC4" s="6">
        <v>58980.848256000005</v>
      </c>
      <c r="AD4" s="6">
        <v>58781.289600000004</v>
      </c>
      <c r="AE4" s="32">
        <v>56734.204032000001</v>
      </c>
      <c r="AF4" s="31">
        <v>59856.331392000007</v>
      </c>
    </row>
    <row r="5" spans="1:32" ht="16.5" customHeight="1" x14ac:dyDescent="0.3">
      <c r="A5" s="19" t="s">
        <v>14</v>
      </c>
      <c r="B5" s="6">
        <v>40.279000679999996</v>
      </c>
      <c r="C5" s="6">
        <v>44.361331829999997</v>
      </c>
      <c r="D5" s="6">
        <v>49.804440029999995</v>
      </c>
      <c r="E5" s="6">
        <v>55.156829759999994</v>
      </c>
      <c r="F5" s="6">
        <v>60.872093369999995</v>
      </c>
      <c r="G5" s="6">
        <v>61.416404190000002</v>
      </c>
      <c r="H5" s="6">
        <v>60.418501019999994</v>
      </c>
      <c r="I5" s="6">
        <v>60.055627139999999</v>
      </c>
      <c r="J5" s="6">
        <v>59.874190199999994</v>
      </c>
      <c r="K5" s="6">
        <v>58.422694679999999</v>
      </c>
      <c r="L5" s="6">
        <v>57.515509979999997</v>
      </c>
      <c r="M5" s="6">
        <v>59.239160909999995</v>
      </c>
      <c r="N5" s="6">
        <v>60.418501019999994</v>
      </c>
      <c r="O5" s="6">
        <v>57.515509979999997</v>
      </c>
      <c r="P5" s="6">
        <v>58.150539269999989</v>
      </c>
      <c r="Q5" s="6">
        <v>57.515509979999997</v>
      </c>
      <c r="R5" s="6">
        <v>56.78976222</v>
      </c>
      <c r="S5" s="6">
        <v>58.059820799999997</v>
      </c>
      <c r="T5" s="6">
        <v>57.424791509999991</v>
      </c>
      <c r="U5" s="6">
        <v>56.517606809999997</v>
      </c>
      <c r="V5" s="6">
        <v>55.610422109999995</v>
      </c>
      <c r="W5" s="6">
        <v>55.338266699999998</v>
      </c>
      <c r="X5" s="6">
        <v>55.247548229999992</v>
      </c>
      <c r="Y5" s="6">
        <v>55.973295989999997</v>
      </c>
      <c r="Z5" s="6">
        <v>57.243354570000001</v>
      </c>
      <c r="AA5" s="6">
        <v>58.241257740000002</v>
      </c>
      <c r="AB5" s="6">
        <v>57.515509979999997</v>
      </c>
      <c r="AC5" s="6">
        <v>57.061917629999996</v>
      </c>
      <c r="AD5" s="6">
        <v>56.2454514</v>
      </c>
      <c r="AE5" s="32">
        <v>55.338266699999998</v>
      </c>
      <c r="AF5" s="31">
        <v>55.247548229999992</v>
      </c>
    </row>
    <row r="6" spans="1:32" ht="16.5" customHeight="1" x14ac:dyDescent="0.3">
      <c r="A6" s="19" t="s">
        <v>15</v>
      </c>
      <c r="B6" s="6">
        <v>13108.881756000001</v>
      </c>
      <c r="C6" s="6">
        <v>13597.199903999999</v>
      </c>
      <c r="D6" s="6">
        <v>13419.285540000001</v>
      </c>
      <c r="E6" s="6">
        <v>13843.251684000001</v>
      </c>
      <c r="F6" s="6">
        <v>14778.248448</v>
      </c>
      <c r="G6" s="6">
        <v>11772.63132</v>
      </c>
      <c r="H6" s="6">
        <v>11791.55838</v>
      </c>
      <c r="I6" s="6">
        <v>11000.407272</v>
      </c>
      <c r="J6" s="6">
        <v>11375.163060000001</v>
      </c>
      <c r="K6" s="6">
        <v>11689.352256</v>
      </c>
      <c r="L6" s="6">
        <v>12620.563608</v>
      </c>
      <c r="M6" s="6">
        <v>13173.233759999999</v>
      </c>
      <c r="N6" s="6">
        <v>13547.989548</v>
      </c>
      <c r="O6" s="6">
        <v>13532.847900000001</v>
      </c>
      <c r="P6" s="6">
        <v>13563.131196</v>
      </c>
      <c r="Q6" s="6">
        <v>14062.80558</v>
      </c>
      <c r="R6" s="6">
        <v>14006.0244</v>
      </c>
      <c r="S6" s="6">
        <v>14043.87852</v>
      </c>
      <c r="T6" s="6">
        <v>14119.58676</v>
      </c>
      <c r="U6" s="6">
        <v>14482.986311999999</v>
      </c>
      <c r="V6" s="6">
        <v>15364.987308</v>
      </c>
      <c r="W6" s="6">
        <v>15512.618376</v>
      </c>
      <c r="X6" s="6">
        <v>15868.447104000001</v>
      </c>
      <c r="Y6" s="6">
        <v>15376.343543999999</v>
      </c>
      <c r="Z6" s="6">
        <v>14710.111032000001</v>
      </c>
      <c r="AA6" s="6">
        <v>12083.035104000001</v>
      </c>
      <c r="AB6" s="6">
        <v>13226.229528</v>
      </c>
      <c r="AC6" s="6">
        <v>13949.24322</v>
      </c>
      <c r="AD6" s="6">
        <v>13627.483200000001</v>
      </c>
      <c r="AE6" s="32">
        <v>13937.886984000001</v>
      </c>
      <c r="AF6" s="31">
        <v>14638.188204</v>
      </c>
    </row>
    <row r="7" spans="1:32" ht="16.5" customHeight="1" x14ac:dyDescent="0.3">
      <c r="A7" s="19" t="s">
        <v>16</v>
      </c>
      <c r="B7" s="6">
        <f t="shared" ref="B7:AB7" si="0">B6/B3*38655.9</f>
        <v>606.46582489140803</v>
      </c>
      <c r="C7" s="6">
        <f t="shared" si="0"/>
        <v>515.87114570098674</v>
      </c>
      <c r="D7" s="6">
        <f t="shared" si="0"/>
        <v>464.56626141835835</v>
      </c>
      <c r="E7" s="6">
        <f t="shared" si="0"/>
        <v>485.95147736314806</v>
      </c>
      <c r="F7" s="6">
        <f t="shared" si="0"/>
        <v>425.79304471539882</v>
      </c>
      <c r="G7" s="6">
        <f t="shared" si="0"/>
        <v>355.42922605891158</v>
      </c>
      <c r="H7" s="6">
        <f t="shared" si="0"/>
        <v>301.94994146180892</v>
      </c>
      <c r="I7" s="6">
        <f t="shared" si="0"/>
        <v>280.36043911458353</v>
      </c>
      <c r="J7" s="6">
        <f t="shared" si="0"/>
        <v>282.32778518106323</v>
      </c>
      <c r="K7" s="6">
        <f t="shared" si="0"/>
        <v>279.00319206103211</v>
      </c>
      <c r="L7" s="6">
        <f t="shared" si="0"/>
        <v>278.30126069525858</v>
      </c>
      <c r="M7" s="6">
        <f t="shared" si="0"/>
        <v>267.13097427909059</v>
      </c>
      <c r="N7" s="6">
        <f t="shared" si="0"/>
        <v>264.5418782518808</v>
      </c>
      <c r="O7" s="6">
        <f t="shared" si="0"/>
        <v>265.62707342935994</v>
      </c>
      <c r="P7" s="6">
        <f t="shared" si="0"/>
        <v>260.83131857189005</v>
      </c>
      <c r="Q7" s="6">
        <f t="shared" si="0"/>
        <v>259.75107484369494</v>
      </c>
      <c r="R7" s="6">
        <f t="shared" si="0"/>
        <v>252.96708749535313</v>
      </c>
      <c r="S7" s="6">
        <f t="shared" si="0"/>
        <v>248.64517748191952</v>
      </c>
      <c r="T7" s="6">
        <f t="shared" si="0"/>
        <v>248.07147353824726</v>
      </c>
      <c r="U7" s="6">
        <f t="shared" si="0"/>
        <v>247.16954492803347</v>
      </c>
      <c r="V7" s="6">
        <f t="shared" si="0"/>
        <v>244.68999634376334</v>
      </c>
      <c r="W7" s="6">
        <f t="shared" si="0"/>
        <v>242.11500579860925</v>
      </c>
      <c r="X7" s="6">
        <f t="shared" si="0"/>
        <v>237.11947133084252</v>
      </c>
      <c r="Y7" s="6">
        <f t="shared" si="0"/>
        <v>229.9415035051434</v>
      </c>
      <c r="Z7" s="6">
        <f t="shared" si="0"/>
        <v>219.15032111175876</v>
      </c>
      <c r="AA7" s="6">
        <f t="shared" si="0"/>
        <v>208.7987398871077</v>
      </c>
      <c r="AB7" s="6">
        <f t="shared" si="0"/>
        <v>207.09169495098283</v>
      </c>
      <c r="AC7" s="6">
        <f t="shared" ref="AC7:AE7" si="1">AC6/AC3*38655.9</f>
        <v>213.58100112005286</v>
      </c>
      <c r="AD7" s="6">
        <f t="shared" si="1"/>
        <v>210.68777971265112</v>
      </c>
      <c r="AE7" s="6">
        <f t="shared" si="1"/>
        <v>212.00568907017296</v>
      </c>
      <c r="AF7" s="26">
        <f t="shared" ref="AF7" si="2">AF6/AF3*38655.9</f>
        <v>209.36228228367563</v>
      </c>
    </row>
    <row r="8" spans="1:32" ht="16.5" customHeight="1" thickBot="1" x14ac:dyDescent="0.35">
      <c r="A8" s="20" t="s">
        <v>17</v>
      </c>
      <c r="B8" s="9">
        <f t="shared" ref="B8:AB8" si="3">B6/B4*38655.9</f>
        <v>11177.526367061806</v>
      </c>
      <c r="C8" s="9">
        <f t="shared" si="3"/>
        <v>11133.084092948378</v>
      </c>
      <c r="D8" s="9">
        <f t="shared" si="3"/>
        <v>10783.764200177478</v>
      </c>
      <c r="E8" s="9">
        <f t="shared" si="3"/>
        <v>12023.077657856831</v>
      </c>
      <c r="F8" s="9">
        <f t="shared" si="3"/>
        <v>12124.484837056965</v>
      </c>
      <c r="G8" s="9">
        <f t="shared" si="3"/>
        <v>11347.296671138085</v>
      </c>
      <c r="H8" s="9">
        <f t="shared" si="3"/>
        <v>10827.220254646434</v>
      </c>
      <c r="I8" s="9">
        <f t="shared" si="3"/>
        <v>10310.054311929674</v>
      </c>
      <c r="J8" s="9">
        <f t="shared" si="3"/>
        <v>10457.271108294795</v>
      </c>
      <c r="K8" s="9">
        <f t="shared" si="3"/>
        <v>10444.306737343568</v>
      </c>
      <c r="L8" s="9">
        <f t="shared" si="3"/>
        <v>10642.151327699787</v>
      </c>
      <c r="M8" s="9">
        <f t="shared" si="3"/>
        <v>10414.265582343745</v>
      </c>
      <c r="N8" s="9">
        <f t="shared" si="3"/>
        <v>10260.701207622347</v>
      </c>
      <c r="O8" s="9">
        <f t="shared" si="3"/>
        <v>10267.038582517838</v>
      </c>
      <c r="P8" s="9">
        <f t="shared" si="3"/>
        <v>9975.8653910944267</v>
      </c>
      <c r="Q8" s="9">
        <f t="shared" si="3"/>
        <v>9978.5485281230794</v>
      </c>
      <c r="R8" s="9">
        <f t="shared" si="3"/>
        <v>9725.9318137001846</v>
      </c>
      <c r="S8" s="9">
        <f t="shared" si="3"/>
        <v>9851.0418079303599</v>
      </c>
      <c r="T8" s="9">
        <f t="shared" si="3"/>
        <v>9779.3457616810629</v>
      </c>
      <c r="U8" s="9">
        <f t="shared" si="3"/>
        <v>9784.1779122084372</v>
      </c>
      <c r="V8" s="9">
        <f t="shared" si="3"/>
        <v>9955.5396959105874</v>
      </c>
      <c r="W8" s="9">
        <f t="shared" si="3"/>
        <v>9880.3526866799493</v>
      </c>
      <c r="X8" s="9">
        <f t="shared" si="3"/>
        <v>9784.4884234355541</v>
      </c>
      <c r="Y8" s="9">
        <f t="shared" si="3"/>
        <v>9671.9893422988098</v>
      </c>
      <c r="Z8" s="9">
        <f t="shared" si="3"/>
        <v>9491.5356156178714</v>
      </c>
      <c r="AA8" s="9">
        <f t="shared" si="3"/>
        <v>9037.2233295324586</v>
      </c>
      <c r="AB8" s="9">
        <f t="shared" si="3"/>
        <v>8938.6784743999324</v>
      </c>
      <c r="AC8" s="9">
        <f t="shared" ref="AC8:AE8" si="4">AC6/AC4*38655.9</f>
        <v>9142.2990162428559</v>
      </c>
      <c r="AD8" s="9">
        <f t="shared" si="4"/>
        <v>8961.7398906280559</v>
      </c>
      <c r="AE8" s="9">
        <f t="shared" si="4"/>
        <v>9496.5916003847469</v>
      </c>
      <c r="AF8" s="27">
        <f t="shared" ref="AF8" si="5">AF6/AF4*38655.9</f>
        <v>9453.5085301039944</v>
      </c>
    </row>
    <row r="9" spans="1:32" ht="12.75" customHeight="1" x14ac:dyDescent="0.2">
      <c r="A9" s="58"/>
      <c r="B9" s="59"/>
      <c r="C9" s="59"/>
      <c r="D9" s="59"/>
      <c r="E9" s="59"/>
      <c r="F9" s="59"/>
      <c r="G9" s="59"/>
      <c r="H9" s="59"/>
      <c r="I9" s="59"/>
      <c r="J9" s="21"/>
      <c r="K9" s="21"/>
      <c r="L9" s="21"/>
      <c r="M9" s="21"/>
      <c r="N9" s="21"/>
      <c r="O9" s="21"/>
      <c r="P9" s="22"/>
      <c r="Q9" s="22"/>
      <c r="R9" s="22"/>
      <c r="S9" s="22"/>
      <c r="T9" s="22"/>
      <c r="U9" s="22"/>
      <c r="V9" s="22"/>
    </row>
    <row r="10" spans="1:32" ht="12.75" customHeight="1" x14ac:dyDescent="0.2">
      <c r="A10" s="54" t="s">
        <v>25</v>
      </c>
      <c r="B10" s="50"/>
      <c r="C10" s="50"/>
      <c r="D10" s="50"/>
      <c r="E10" s="50"/>
      <c r="F10" s="50"/>
      <c r="G10" s="50"/>
      <c r="H10" s="50"/>
      <c r="I10" s="50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32" ht="12.75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22"/>
      <c r="K11" s="23"/>
      <c r="L11" s="23"/>
      <c r="M11" s="23"/>
      <c r="N11" s="22"/>
      <c r="O11" s="22"/>
      <c r="P11" s="22"/>
      <c r="Q11" s="22"/>
      <c r="R11" s="22"/>
      <c r="S11" s="22"/>
      <c r="T11" s="22"/>
      <c r="U11" s="22"/>
      <c r="V11" s="22"/>
    </row>
    <row r="12" spans="1:32" ht="12.75" customHeight="1" x14ac:dyDescent="0.2">
      <c r="A12" s="53" t="s">
        <v>18</v>
      </c>
      <c r="B12" s="57"/>
      <c r="C12" s="57"/>
      <c r="D12" s="57"/>
      <c r="E12" s="57"/>
      <c r="F12" s="57"/>
      <c r="G12" s="57"/>
      <c r="H12" s="57"/>
      <c r="I12" s="57"/>
      <c r="J12" s="22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32" ht="12.75" customHeight="1" x14ac:dyDescent="0.2">
      <c r="A13" s="52" t="s">
        <v>19</v>
      </c>
      <c r="B13" s="57"/>
      <c r="C13" s="57"/>
      <c r="D13" s="57"/>
      <c r="E13" s="57"/>
      <c r="F13" s="57"/>
      <c r="G13" s="57"/>
      <c r="H13" s="57"/>
      <c r="I13" s="57"/>
      <c r="J13" s="22"/>
      <c r="K13" s="21"/>
      <c r="L13" s="22"/>
      <c r="M13" s="22"/>
      <c r="N13" s="22"/>
      <c r="O13" s="22"/>
      <c r="P13" s="21"/>
      <c r="Q13" s="22"/>
      <c r="R13" s="22"/>
      <c r="S13" s="22"/>
      <c r="T13" s="22"/>
      <c r="U13" s="22"/>
      <c r="V13" s="22"/>
    </row>
    <row r="14" spans="1:32" ht="12.75" customHeight="1" x14ac:dyDescent="0.2">
      <c r="A14" s="52" t="s">
        <v>20</v>
      </c>
      <c r="B14" s="57"/>
      <c r="C14" s="57"/>
      <c r="D14" s="57"/>
      <c r="E14" s="57"/>
      <c r="F14" s="57"/>
      <c r="G14" s="57"/>
      <c r="H14" s="57"/>
      <c r="I14" s="57"/>
      <c r="J14" s="22"/>
      <c r="K14" s="1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32" ht="12.75" customHeight="1" x14ac:dyDescent="0.2">
      <c r="A15" s="52" t="s">
        <v>21</v>
      </c>
      <c r="B15" s="57"/>
      <c r="C15" s="57"/>
      <c r="D15" s="57"/>
      <c r="E15" s="57"/>
      <c r="F15" s="57"/>
      <c r="G15" s="57"/>
      <c r="H15" s="57"/>
      <c r="I15" s="57"/>
      <c r="J15" s="22"/>
      <c r="K15" s="12"/>
      <c r="L15" s="22"/>
      <c r="M15" s="22"/>
      <c r="N15" s="21"/>
      <c r="O15" s="21"/>
      <c r="P15" s="22"/>
      <c r="Q15" s="22"/>
      <c r="R15" s="22"/>
      <c r="S15" s="22"/>
      <c r="T15" s="22"/>
      <c r="U15" s="22"/>
      <c r="V15" s="22"/>
    </row>
    <row r="16" spans="1:32" ht="12.75" customHeight="1" x14ac:dyDescent="0.2">
      <c r="A16" s="52" t="s">
        <v>22</v>
      </c>
      <c r="B16" s="57"/>
      <c r="C16" s="57"/>
      <c r="D16" s="57"/>
      <c r="E16" s="57"/>
      <c r="F16" s="57"/>
      <c r="G16" s="57"/>
      <c r="H16" s="57"/>
      <c r="I16" s="57"/>
      <c r="J16" s="12"/>
      <c r="K16" s="12"/>
      <c r="L16" s="22"/>
      <c r="M16" s="22"/>
      <c r="N16" s="21"/>
      <c r="O16" s="21"/>
      <c r="P16" s="22"/>
      <c r="Q16" s="22"/>
      <c r="R16" s="22"/>
      <c r="S16" s="22"/>
      <c r="T16" s="22"/>
      <c r="U16" s="22"/>
      <c r="V16" s="22"/>
    </row>
    <row r="17" spans="1:22" ht="12.75" customHeight="1" x14ac:dyDescent="0.2">
      <c r="A17" s="52" t="s">
        <v>23</v>
      </c>
      <c r="B17" s="57"/>
      <c r="C17" s="57"/>
      <c r="D17" s="57"/>
      <c r="E17" s="57"/>
      <c r="F17" s="57"/>
      <c r="G17" s="57"/>
      <c r="H17" s="57"/>
      <c r="I17" s="57"/>
      <c r="J17" s="12"/>
      <c r="K17" s="12"/>
      <c r="L17" s="22"/>
      <c r="M17" s="22"/>
      <c r="N17" s="12"/>
      <c r="O17" s="12"/>
      <c r="P17" s="21"/>
      <c r="Q17" s="22"/>
      <c r="R17" s="22"/>
      <c r="S17" s="22"/>
      <c r="T17" s="22"/>
      <c r="U17" s="22"/>
      <c r="V17" s="22"/>
    </row>
    <row r="18" spans="1:22" ht="12.75" customHeight="1" x14ac:dyDescent="0.2">
      <c r="A18" s="52" t="s">
        <v>24</v>
      </c>
      <c r="B18" s="57"/>
      <c r="C18" s="57"/>
      <c r="D18" s="57"/>
      <c r="E18" s="57"/>
      <c r="F18" s="57"/>
      <c r="G18" s="57"/>
      <c r="H18" s="57"/>
      <c r="I18" s="57"/>
      <c r="J18" s="12"/>
      <c r="K18" s="12"/>
      <c r="L18" s="22"/>
      <c r="M18" s="22"/>
      <c r="N18" s="12"/>
      <c r="O18" s="12"/>
      <c r="P18" s="21"/>
      <c r="Q18" s="22"/>
      <c r="R18" s="22"/>
      <c r="S18" s="22"/>
      <c r="T18" s="22"/>
      <c r="U18" s="22"/>
      <c r="V18" s="22"/>
    </row>
    <row r="19" spans="1:22" ht="12.75" customHeight="1" x14ac:dyDescent="0.2">
      <c r="A19" s="55"/>
      <c r="B19" s="55"/>
      <c r="C19" s="55"/>
      <c r="D19" s="55"/>
      <c r="E19" s="55"/>
      <c r="F19" s="55"/>
      <c r="G19" s="55"/>
      <c r="H19" s="55"/>
      <c r="I19" s="55"/>
      <c r="J19" s="21"/>
      <c r="K19" s="21"/>
      <c r="L19" s="22"/>
      <c r="M19" s="22"/>
      <c r="N19" s="12"/>
      <c r="O19" s="12"/>
      <c r="P19" s="12"/>
      <c r="Q19" s="22"/>
      <c r="R19" s="22"/>
      <c r="S19" s="22"/>
      <c r="T19" s="22"/>
      <c r="U19" s="22"/>
      <c r="V19" s="22"/>
    </row>
    <row r="20" spans="1:22" ht="12.75" customHeight="1" x14ac:dyDescent="0.2">
      <c r="A20" s="56" t="s">
        <v>7</v>
      </c>
      <c r="B20" s="57"/>
      <c r="C20" s="57"/>
      <c r="D20" s="57"/>
      <c r="E20" s="57"/>
      <c r="F20" s="57"/>
      <c r="G20" s="57"/>
      <c r="H20" s="57"/>
      <c r="I20" s="57"/>
      <c r="J20" s="21"/>
      <c r="K20" s="21"/>
      <c r="L20" s="21"/>
      <c r="M20" s="12"/>
      <c r="N20" s="12"/>
      <c r="O20" s="22"/>
      <c r="P20" s="22"/>
      <c r="Q20" s="22"/>
      <c r="R20" s="22"/>
      <c r="S20" s="22"/>
      <c r="T20" s="22"/>
      <c r="U20" s="22"/>
      <c r="V20" s="22"/>
    </row>
    <row r="21" spans="1:22" ht="12.75" customHeight="1" x14ac:dyDescent="0.2">
      <c r="A21" s="41" t="s">
        <v>26</v>
      </c>
      <c r="B21" s="49"/>
      <c r="C21" s="49"/>
      <c r="D21" s="49"/>
      <c r="E21" s="49"/>
      <c r="F21" s="49"/>
      <c r="G21" s="49"/>
      <c r="H21" s="49"/>
      <c r="I21" s="49"/>
      <c r="J21" s="24"/>
      <c r="K21" s="24"/>
      <c r="L21" s="24"/>
      <c r="M21" s="21"/>
      <c r="N21" s="21"/>
      <c r="O21" s="22"/>
      <c r="P21" s="22"/>
      <c r="Q21" s="22"/>
      <c r="R21" s="22"/>
      <c r="S21" s="22"/>
      <c r="T21" s="22"/>
      <c r="U21" s="22"/>
      <c r="V21" s="22"/>
    </row>
  </sheetData>
  <mergeCells count="14">
    <mergeCell ref="A9:I9"/>
    <mergeCell ref="A10:I10"/>
    <mergeCell ref="A11:I11"/>
    <mergeCell ref="A1:AF1"/>
    <mergeCell ref="A12:I12"/>
    <mergeCell ref="A19:I19"/>
    <mergeCell ref="A20:I20"/>
    <mergeCell ref="A21:I21"/>
    <mergeCell ref="A13:I13"/>
    <mergeCell ref="A14:I14"/>
    <mergeCell ref="A15:I15"/>
    <mergeCell ref="A16:I16"/>
    <mergeCell ref="A17:I17"/>
    <mergeCell ref="A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</vt:lpstr>
      <vt:lpstr>4-25</vt:lpstr>
      <vt:lpstr>4-25 Old Format</vt:lpstr>
      <vt:lpstr>4-25M Old Format</vt:lpstr>
      <vt:lpstr>'4-25 Old Format'!Print_Area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2016-04-27T14:22:10Z</cp:lastPrinted>
  <dcterms:created xsi:type="dcterms:W3CDTF">1980-01-01T05:00:00Z</dcterms:created>
  <dcterms:modified xsi:type="dcterms:W3CDTF">2023-03-21T18:04:15Z</dcterms:modified>
</cp:coreProperties>
</file>