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083123 August\toWeb\"/>
    </mc:Choice>
  </mc:AlternateContent>
  <xr:revisionPtr revIDLastSave="0" documentId="13_ncr:1_{493E90EA-501A-40F7-B60E-E2DB0D260E77}" xr6:coauthVersionLast="47" xr6:coauthVersionMax="47" xr10:uidLastSave="{00000000-0000-0000-0000-000000000000}"/>
  <bookViews>
    <workbookView xWindow="-110" yWindow="-110" windowWidth="19420" windowHeight="10420" xr2:uid="{00000000-000D-0000-FFFF-FFFF00000000}"/>
  </bookViews>
  <sheets>
    <sheet name="Graph" sheetId="13" r:id="rId1"/>
    <sheet name="1-05" sheetId="10" r:id="rId2"/>
    <sheet name="1-05 OLD" sheetId="9"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3" i="9" l="1"/>
  <c r="V13" i="9"/>
  <c r="W13" i="9"/>
  <c r="X13" i="9"/>
  <c r="Y13" i="9"/>
  <c r="Z13" i="9"/>
  <c r="Z11" i="9" l="1"/>
  <c r="Y11" i="9"/>
  <c r="X11" i="9"/>
  <c r="W11" i="9"/>
  <c r="V11" i="9"/>
  <c r="U11" i="9"/>
  <c r="Z9" i="9"/>
  <c r="Z4" i="9" s="1"/>
  <c r="Y9" i="9"/>
  <c r="Y4" i="9" s="1"/>
  <c r="Y3" i="9" s="1"/>
  <c r="X9" i="9"/>
  <c r="X4" i="9" s="1"/>
  <c r="W9" i="9"/>
  <c r="W4" i="9" s="1"/>
  <c r="V9" i="9"/>
  <c r="V4" i="9" s="1"/>
  <c r="U9" i="9"/>
  <c r="U4" i="9" s="1"/>
  <c r="U3" i="9" s="1"/>
  <c r="T11" i="9"/>
  <c r="S11" i="9"/>
  <c r="R11" i="9"/>
  <c r="Q11" i="9"/>
  <c r="P11" i="9"/>
  <c r="O11" i="9"/>
  <c r="N11" i="9"/>
  <c r="M11" i="9"/>
  <c r="L11" i="9"/>
  <c r="K11" i="9"/>
  <c r="J11" i="9"/>
  <c r="I11" i="9"/>
  <c r="H11" i="9"/>
  <c r="G11" i="9"/>
  <c r="F11" i="9"/>
  <c r="F3" i="9" s="1"/>
  <c r="E11" i="9"/>
  <c r="D11" i="9"/>
  <c r="C11" i="9"/>
  <c r="B11" i="9"/>
  <c r="T4" i="9"/>
  <c r="T3" i="9" s="1"/>
  <c r="S4" i="9"/>
  <c r="R4" i="9"/>
  <c r="Q4" i="9"/>
  <c r="P4" i="9"/>
  <c r="P3" i="9" s="1"/>
  <c r="O4" i="9"/>
  <c r="N4" i="9"/>
  <c r="M4" i="9"/>
  <c r="L4" i="9"/>
  <c r="L3" i="9" s="1"/>
  <c r="K4" i="9"/>
  <c r="J4" i="9"/>
  <c r="J3" i="9" s="1"/>
  <c r="I4" i="9"/>
  <c r="H4" i="9"/>
  <c r="H3" i="9" s="1"/>
  <c r="G4" i="9"/>
  <c r="F4" i="9"/>
  <c r="E4" i="9"/>
  <c r="D4" i="9"/>
  <c r="D3" i="9" s="1"/>
  <c r="C4" i="9"/>
  <c r="B4" i="9"/>
  <c r="R3" i="9"/>
  <c r="N3" i="9"/>
  <c r="B3" i="9"/>
  <c r="I3" i="9" l="1"/>
  <c r="E3" i="9"/>
  <c r="M3" i="9"/>
  <c r="Q3" i="9"/>
  <c r="C3" i="9"/>
  <c r="G3" i="9"/>
  <c r="K3" i="9"/>
  <c r="O3" i="9"/>
  <c r="S3" i="9"/>
  <c r="X3" i="9"/>
  <c r="W3" i="9"/>
  <c r="V3" i="9"/>
  <c r="Z3" i="9"/>
</calcChain>
</file>

<file path=xl/sharedStrings.xml><?xml version="1.0" encoding="utf-8"?>
<sst xmlns="http://schemas.openxmlformats.org/spreadsheetml/2006/main" count="90" uniqueCount="28">
  <si>
    <t>Local</t>
  </si>
  <si>
    <t>Principal arterials, Interstates</t>
  </si>
  <si>
    <t>Principal arterials, other</t>
  </si>
  <si>
    <t>Minor arterials</t>
  </si>
  <si>
    <t>Collectors</t>
  </si>
  <si>
    <t>Major collectors</t>
  </si>
  <si>
    <t>Minor collectors</t>
  </si>
  <si>
    <t>TOTAL urban and rural mileage</t>
  </si>
  <si>
    <t>Principal arterials, other freeways, and expressways</t>
  </si>
  <si>
    <t>Urban mileage, total</t>
  </si>
  <si>
    <t>Rural mileage, total</t>
  </si>
  <si>
    <t>NOTES</t>
  </si>
  <si>
    <t>SOURCE</t>
  </si>
  <si>
    <r>
      <t>Table 1-5:  U.S. Public Road and Street Mileage by Functional System</t>
    </r>
    <r>
      <rPr>
        <b/>
        <vertAlign val="superscript"/>
        <sz val="12"/>
        <rFont val="Arial"/>
        <family val="2"/>
      </rPr>
      <t>a</t>
    </r>
  </si>
  <si>
    <t>From 2005 to 2009, approximately 4,394 miles of federal agency and local government owned roads are excluded;  71 miles of other non-Federal agency owned roads are excluded; and 274 miles of miscoded non-Interstate functional system length or rural/urban categorization or both are included.</t>
  </si>
  <si>
    <r>
      <t xml:space="preserve">1990-2014: U.S. Department of Transportation, Federal Highway Administration, </t>
    </r>
    <r>
      <rPr>
        <i/>
        <sz val="9"/>
        <rFont val="Arial"/>
        <family val="2"/>
      </rPr>
      <t>Highway Statistics</t>
    </r>
    <r>
      <rPr>
        <sz val="9"/>
        <rFont val="Arial"/>
        <family val="2"/>
      </rPr>
      <t xml:space="preserve"> (Washington, DC: Annual Issues), table HM-220, available at http://www.fhwa.dot.gov/policyinformation/statistics.cfm as of May 4, 2016.</t>
    </r>
  </si>
  <si>
    <r>
      <t xml:space="preserve">a </t>
    </r>
    <r>
      <rPr>
        <sz val="9"/>
        <rFont val="Arial"/>
        <family val="2"/>
      </rPr>
      <t>Includes the 50 states and the District of Columbia. When states did not submit reports, data was estimated by the U.S. Department of Transportation, Federal Highway Administration.</t>
    </r>
  </si>
  <si>
    <t>A public road is any road under the ownership of and maintained by a public authority (federal, state, county, town or township, local government or instrumentality thereof) and open to public travel. No consistent data on private road mileage is available. For more detailed information, including breakouts of mileage by ownership and type of surface, see the source document.</t>
  </si>
  <si>
    <t xml:space="preserve">From 2009 Urban Collectors include Major and Minor. </t>
  </si>
  <si>
    <t>Other freeways, and expressways</t>
  </si>
  <si>
    <t>From 2005 to 2009, approximately 4,394 miles of federal agency and local government owned roads are excluded; 71 miles of other non-Federal agency owned roads are excluded; and 274 miles of miscoded non-Interstate functional system length or rural/urban categorization or both are included.</t>
  </si>
  <si>
    <t>Other freeways and expressways</t>
  </si>
  <si>
    <r>
      <rPr>
        <vertAlign val="superscript"/>
        <sz val="9"/>
        <rFont val="Arial"/>
        <family val="2"/>
      </rPr>
      <t>a</t>
    </r>
    <r>
      <rPr>
        <sz val="9"/>
        <rFont val="Arial"/>
        <family val="2"/>
      </rPr>
      <t xml:space="preserve"> Includes the 50 states and the District of Columbia. When states did not submit reports, data was estimated by the U.S. Department of Transportation, Federal Highway Administration.</t>
    </r>
  </si>
  <si>
    <r>
      <t>Table 1-5:  Public Road and Street Mileage in the United States by Functional System</t>
    </r>
    <r>
      <rPr>
        <b/>
        <vertAlign val="superscript"/>
        <sz val="12"/>
        <rFont val="Arial"/>
        <family val="2"/>
      </rPr>
      <t>a</t>
    </r>
  </si>
  <si>
    <t>Principal arterials, interstates</t>
  </si>
  <si>
    <t>N</t>
  </si>
  <si>
    <r>
      <rPr>
        <b/>
        <sz val="9"/>
        <rFont val="Arial"/>
        <family val="2"/>
      </rPr>
      <t>KEY:</t>
    </r>
    <r>
      <rPr>
        <sz val="9"/>
        <rFont val="Arial"/>
        <family val="2"/>
      </rPr>
      <t xml:space="preserve"> N = data do not exist.</t>
    </r>
  </si>
  <si>
    <r>
      <t xml:space="preserve">U.S. Department of Transportation, Federal Highway Administration, </t>
    </r>
    <r>
      <rPr>
        <i/>
        <sz val="9"/>
        <rFont val="Arial"/>
        <family val="2"/>
      </rPr>
      <t>Highway Statistics</t>
    </r>
    <r>
      <rPr>
        <sz val="9"/>
        <rFont val="Arial"/>
        <family val="2"/>
      </rPr>
      <t xml:space="preserve"> (Washington, DC: Annual Issues), table HM-220, available at http://www.fhwa.dot.gov/policyinformation/statistics.cfm as of Aug. 17,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</si>
</sst>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_)"/>
    <numFmt numFmtId="166" formatCode="#,##0.0000"/>
    <numFmt numFmtId="167" formatCode="_(* #,##0_);_(* \(#,##0\);_ &quot;-&quot;"/>
  </numFmts>
  <fonts count="31">
    <font>
      <sz val="10"/>
      <name val="Arial"/>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4"/>
      <name val="Arial"/>
      <family val="2"/>
    </font>
    <font>
      <sz val="10"/>
      <name val="Arial"/>
      <family val="2"/>
    </font>
    <font>
      <b/>
      <vertAlign val="superscript"/>
      <sz val="12"/>
      <name val="Arial"/>
      <family val="2"/>
    </font>
    <font>
      <b/>
      <sz val="12"/>
      <name val="Arial"/>
      <family val="2"/>
    </font>
    <font>
      <b/>
      <sz val="10"/>
      <name val="Arial"/>
      <family val="2"/>
    </font>
    <font>
      <sz val="8"/>
      <name val="Arial"/>
      <family val="2"/>
    </font>
    <font>
      <vertAlign val="superscript"/>
      <sz val="10"/>
      <name val="Arial"/>
      <family val="2"/>
    </font>
    <font>
      <sz val="14"/>
      <name val="Arial"/>
      <family val="2"/>
    </font>
    <font>
      <u/>
      <sz val="8"/>
      <name val="Arial"/>
      <family val="2"/>
    </font>
    <font>
      <b/>
      <sz val="8"/>
      <name val="Arial"/>
      <family val="2"/>
    </font>
    <font>
      <vertAlign val="superscript"/>
      <sz val="9"/>
      <name val="Arial"/>
      <family val="2"/>
    </font>
    <font>
      <sz val="9"/>
      <name val="Arial"/>
      <family val="2"/>
    </font>
    <font>
      <i/>
      <sz val="9"/>
      <name val="Arial"/>
      <family val="2"/>
    </font>
    <font>
      <b/>
      <sz val="9"/>
      <name val="Arial"/>
      <family val="2"/>
    </font>
    <font>
      <b/>
      <sz val="11"/>
      <name val="Arial Narrow"/>
      <family val="2"/>
    </font>
    <font>
      <sz val="11"/>
      <name val="Arial Narrow"/>
      <family val="2"/>
    </font>
    <font>
      <sz val="11"/>
      <name val="P-AVGARD"/>
    </font>
    <font>
      <sz val="11"/>
      <color indexed="8"/>
      <name val="Arial Narrow"/>
      <family val="2"/>
    </font>
    <font>
      <sz val="9"/>
      <color theme="1"/>
      <name val="Arial"/>
      <family val="2"/>
    </font>
    <font>
      <sz val="10"/>
      <color theme="1"/>
      <name val="Arial"/>
      <family val="2"/>
    </font>
    <font>
      <sz val="9"/>
      <color indexed="8"/>
      <name val="Arial"/>
      <family val="2"/>
    </font>
  </fonts>
  <fills count="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indexed="9"/>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s>
  <cellStyleXfs count="32">
    <xf numFmtId="0" fontId="0" fillId="0" borderId="0"/>
    <xf numFmtId="164" fontId="1" fillId="0" borderId="1" applyNumberFormat="0" applyFill="0">
      <alignment horizontal="right"/>
    </xf>
    <xf numFmtId="165" fontId="2" fillId="0" borderId="1">
      <alignment horizontal="right" vertical="center"/>
    </xf>
    <xf numFmtId="49" fontId="3" fillId="0" borderId="1">
      <alignment horizontal="left" vertical="center"/>
    </xf>
    <xf numFmtId="164" fontId="1" fillId="0" borderId="1" applyNumberFormat="0" applyFill="0">
      <alignment horizontal="right"/>
    </xf>
    <xf numFmtId="0" fontId="5" fillId="0" borderId="1">
      <alignment horizontal="left"/>
    </xf>
    <xf numFmtId="0" fontId="6" fillId="0" borderId="2">
      <alignment horizontal="right" vertical="center"/>
    </xf>
    <xf numFmtId="0" fontId="7" fillId="0" borderId="1">
      <alignment horizontal="left" vertical="center"/>
    </xf>
    <xf numFmtId="0" fontId="1" fillId="0" borderId="1">
      <alignment horizontal="left" vertical="center"/>
    </xf>
    <xf numFmtId="0" fontId="5" fillId="0" borderId="1">
      <alignment horizontal="left"/>
    </xf>
    <xf numFmtId="0" fontId="5" fillId="2" borderId="0">
      <alignment horizontal="centerContinuous" wrapText="1"/>
    </xf>
    <xf numFmtId="0" fontId="4" fillId="0" borderId="0">
      <alignment horizontal="right"/>
    </xf>
    <xf numFmtId="0" fontId="3" fillId="0" borderId="0">
      <alignment horizontal="right"/>
    </xf>
    <xf numFmtId="0" fontId="4" fillId="0" borderId="0">
      <alignment horizontal="left"/>
    </xf>
    <xf numFmtId="49" fontId="2" fillId="0" borderId="0">
      <alignment horizontal="left" vertical="center"/>
    </xf>
    <xf numFmtId="49" fontId="3" fillId="0" borderId="1">
      <alignment horizontal="left"/>
    </xf>
    <xf numFmtId="164" fontId="2" fillId="0" borderId="0" applyNumberFormat="0">
      <alignment horizontal="right"/>
    </xf>
    <xf numFmtId="0" fontId="6" fillId="3" borderId="0">
      <alignment horizontal="centerContinuous" vertical="center" wrapText="1"/>
    </xf>
    <xf numFmtId="0" fontId="6" fillId="0" borderId="3">
      <alignment horizontal="left" vertical="center"/>
    </xf>
    <xf numFmtId="0" fontId="8" fillId="0" borderId="0">
      <alignment horizontal="left" vertical="top"/>
    </xf>
    <xf numFmtId="0" fontId="5" fillId="0" borderId="0">
      <alignment horizontal="left"/>
    </xf>
    <xf numFmtId="0" fontId="9" fillId="0" borderId="0">
      <alignment horizontal="left"/>
    </xf>
    <xf numFmtId="0" fontId="1" fillId="0" borderId="0">
      <alignment horizontal="left"/>
    </xf>
    <xf numFmtId="0" fontId="8" fillId="0" borderId="0">
      <alignment horizontal="left" vertical="top"/>
    </xf>
    <xf numFmtId="0" fontId="9" fillId="0" borderId="0">
      <alignment horizontal="left"/>
    </xf>
    <xf numFmtId="0" fontId="1" fillId="0" borderId="0">
      <alignment horizontal="left"/>
    </xf>
    <xf numFmtId="49" fontId="2" fillId="0" borderId="1">
      <alignment horizontal="left"/>
    </xf>
    <xf numFmtId="0" fontId="6" fillId="0" borderId="2">
      <alignment horizontal="left"/>
    </xf>
    <xf numFmtId="0" fontId="5" fillId="0" borderId="0">
      <alignment horizontal="left" vertical="center"/>
    </xf>
    <xf numFmtId="0" fontId="26" fillId="0" borderId="0"/>
    <xf numFmtId="0" fontId="26" fillId="5" borderId="0"/>
    <xf numFmtId="43" fontId="11" fillId="0" borderId="0" applyFont="0" applyFill="0" applyBorder="0" applyAlignment="0" applyProtection="0"/>
  </cellStyleXfs>
  <cellXfs count="92">
    <xf numFmtId="0" fontId="0" fillId="0" borderId="0" xfId="0"/>
    <xf numFmtId="3" fontId="14" fillId="0" borderId="0" xfId="1" applyNumberFormat="1" applyFont="1" applyFill="1" applyBorder="1" applyAlignment="1">
      <alignment horizontal="right"/>
    </xf>
    <xf numFmtId="0" fontId="14" fillId="0" borderId="0" xfId="0" applyFont="1" applyFill="1"/>
    <xf numFmtId="3" fontId="10" fillId="0" borderId="0" xfId="1" applyNumberFormat="1" applyFont="1" applyFill="1" applyBorder="1" applyAlignment="1"/>
    <xf numFmtId="3" fontId="11" fillId="0" borderId="0" xfId="1" applyNumberFormat="1" applyFont="1" applyFill="1" applyBorder="1" applyAlignment="1">
      <alignment horizontal="right"/>
    </xf>
    <xf numFmtId="0" fontId="11" fillId="0" borderId="0" xfId="0" applyFont="1" applyFill="1"/>
    <xf numFmtId="3" fontId="14" fillId="0" borderId="0" xfId="1" applyNumberFormat="1" applyFont="1" applyFill="1" applyBorder="1" applyAlignment="1"/>
    <xf numFmtId="3" fontId="11" fillId="0" borderId="0" xfId="1" applyNumberFormat="1" applyFont="1" applyFill="1" applyBorder="1" applyAlignment="1"/>
    <xf numFmtId="3" fontId="15" fillId="0" borderId="0" xfId="1" applyNumberFormat="1" applyFont="1" applyFill="1" applyBorder="1" applyAlignment="1">
      <alignment horizontal="left"/>
    </xf>
    <xf numFmtId="0" fontId="11" fillId="0" borderId="0" xfId="0" applyFont="1" applyFill="1" applyAlignment="1">
      <alignment horizontal="left"/>
    </xf>
    <xf numFmtId="3" fontId="13" fillId="0" borderId="0" xfId="1" applyNumberFormat="1" applyFont="1" applyFill="1" applyBorder="1" applyAlignment="1"/>
    <xf numFmtId="0" fontId="17" fillId="0" borderId="0" xfId="0" applyFont="1" applyFill="1"/>
    <xf numFmtId="0" fontId="11" fillId="0" borderId="0" xfId="0" applyFont="1" applyFill="1" applyBorder="1"/>
    <xf numFmtId="0" fontId="14" fillId="0" borderId="0" xfId="1" applyNumberFormat="1" applyFont="1" applyFill="1" applyBorder="1" applyAlignment="1">
      <alignment horizontal="center"/>
    </xf>
    <xf numFmtId="0" fontId="14" fillId="0" borderId="0" xfId="0" applyFont="1" applyFill="1" applyBorder="1"/>
    <xf numFmtId="0" fontId="11" fillId="0" borderId="0" xfId="1" applyNumberFormat="1" applyFont="1" applyFill="1" applyBorder="1" applyAlignment="1">
      <alignment horizontal="right"/>
    </xf>
    <xf numFmtId="0" fontId="16" fillId="0" borderId="0" xfId="1" applyNumberFormat="1" applyFont="1" applyFill="1" applyBorder="1" applyAlignment="1">
      <alignment horizontal="right"/>
    </xf>
    <xf numFmtId="3" fontId="11" fillId="0" borderId="0" xfId="0" applyNumberFormat="1" applyFont="1" applyFill="1" applyBorder="1"/>
    <xf numFmtId="0" fontId="18" fillId="0" borderId="0" xfId="5" applyFont="1" applyFill="1" applyBorder="1" applyAlignment="1">
      <alignment horizontal="right"/>
    </xf>
    <xf numFmtId="0" fontId="19" fillId="0" borderId="0" xfId="5" applyFont="1" applyFill="1" applyBorder="1" applyAlignment="1">
      <alignment horizontal="center"/>
    </xf>
    <xf numFmtId="0" fontId="11" fillId="0" borderId="0" xfId="0" applyFont="1" applyFill="1" applyAlignment="1"/>
    <xf numFmtId="3" fontId="11" fillId="0" borderId="0" xfId="0" applyNumberFormat="1" applyFont="1" applyFill="1" applyAlignment="1">
      <alignment horizontal="left"/>
    </xf>
    <xf numFmtId="49" fontId="15" fillId="0" borderId="0" xfId="0" applyNumberFormat="1" applyFont="1" applyFill="1" applyAlignment="1">
      <alignment horizontal="left"/>
    </xf>
    <xf numFmtId="0" fontId="15" fillId="0" borderId="0" xfId="0" applyFont="1" applyFill="1" applyAlignment="1">
      <alignment horizontal="left"/>
    </xf>
    <xf numFmtId="0" fontId="11" fillId="0" borderId="0" xfId="0" applyFont="1" applyFill="1" applyAlignment="1">
      <alignment horizontal="center"/>
    </xf>
    <xf numFmtId="3" fontId="24" fillId="0" borderId="0" xfId="1" applyNumberFormat="1" applyFont="1" applyFill="1" applyBorder="1" applyAlignment="1"/>
    <xf numFmtId="3" fontId="24" fillId="0" borderId="0" xfId="1" applyNumberFormat="1" applyFont="1" applyFill="1" applyBorder="1" applyAlignment="1">
      <alignment horizontal="right"/>
    </xf>
    <xf numFmtId="3" fontId="25" fillId="0" borderId="0" xfId="1" applyNumberFormat="1" applyFont="1" applyFill="1" applyBorder="1" applyAlignment="1">
      <alignment horizontal="right" vertical="center"/>
    </xf>
    <xf numFmtId="3" fontId="25" fillId="0" borderId="0" xfId="0" applyNumberFormat="1" applyFont="1" applyFill="1" applyAlignment="1">
      <alignment vertical="center"/>
    </xf>
    <xf numFmtId="3" fontId="25" fillId="0" borderId="0" xfId="1" applyNumberFormat="1" applyFont="1" applyFill="1" applyBorder="1" applyAlignment="1">
      <alignment horizontal="right"/>
    </xf>
    <xf numFmtId="3" fontId="25" fillId="0" borderId="0" xfId="0" applyNumberFormat="1" applyFont="1" applyFill="1"/>
    <xf numFmtId="3" fontId="25" fillId="0" borderId="0" xfId="0" applyNumberFormat="1" applyFont="1" applyFill="1" applyAlignment="1">
      <alignment horizontal="right"/>
    </xf>
    <xf numFmtId="3" fontId="25" fillId="0" borderId="0" xfId="0" applyNumberFormat="1" applyFont="1" applyFill="1" applyAlignment="1">
      <alignment horizontal="right" vertical="center"/>
    </xf>
    <xf numFmtId="3" fontId="25" fillId="0" borderId="0" xfId="0" applyNumberFormat="1" applyFont="1" applyFill="1" applyBorder="1"/>
    <xf numFmtId="3" fontId="25" fillId="0" borderId="4" xfId="1" applyNumberFormat="1" applyFont="1" applyFill="1" applyBorder="1" applyAlignment="1"/>
    <xf numFmtId="3" fontId="25" fillId="0" borderId="4" xfId="1" applyNumberFormat="1" applyFont="1" applyFill="1" applyBorder="1" applyAlignment="1">
      <alignment horizontal="right"/>
    </xf>
    <xf numFmtId="3" fontId="25" fillId="0" borderId="4" xfId="0" applyNumberFormat="1" applyFont="1" applyFill="1" applyBorder="1"/>
    <xf numFmtId="3" fontId="25" fillId="0" borderId="4" xfId="0" applyNumberFormat="1" applyFont="1" applyFill="1" applyBorder="1" applyAlignment="1">
      <alignment horizontal="right"/>
    </xf>
    <xf numFmtId="0" fontId="24" fillId="0" borderId="5" xfId="0" applyFont="1" applyFill="1" applyBorder="1" applyAlignment="1">
      <alignment horizontal="center"/>
    </xf>
    <xf numFmtId="3" fontId="25" fillId="0" borderId="0" xfId="1" applyNumberFormat="1" applyFont="1" applyFill="1" applyBorder="1" applyAlignment="1">
      <alignment horizontal="left" vertical="center" indent="1"/>
    </xf>
    <xf numFmtId="3" fontId="25" fillId="0" borderId="0" xfId="1" applyNumberFormat="1" applyFont="1" applyFill="1" applyBorder="1" applyAlignment="1">
      <alignment horizontal="left" wrapText="1" indent="1"/>
    </xf>
    <xf numFmtId="3" fontId="25" fillId="0" borderId="0" xfId="1" applyNumberFormat="1" applyFont="1" applyFill="1" applyBorder="1" applyAlignment="1">
      <alignment horizontal="left" indent="1"/>
    </xf>
    <xf numFmtId="3" fontId="25" fillId="0" borderId="4" xfId="1" applyNumberFormat="1" applyFont="1" applyFill="1" applyBorder="1" applyAlignment="1">
      <alignment horizontal="left" indent="1"/>
    </xf>
    <xf numFmtId="3" fontId="24" fillId="0" borderId="5" xfId="1" applyNumberFormat="1" applyFont="1" applyFill="1" applyBorder="1" applyAlignment="1">
      <alignment horizontal="center"/>
    </xf>
    <xf numFmtId="0" fontId="24" fillId="0" borderId="5" xfId="1" applyNumberFormat="1" applyFont="1" applyFill="1" applyBorder="1" applyAlignment="1">
      <alignment horizontal="center"/>
    </xf>
    <xf numFmtId="0" fontId="24" fillId="0" borderId="5" xfId="0" applyNumberFormat="1" applyFont="1" applyFill="1" applyBorder="1" applyAlignment="1">
      <alignment horizontal="center"/>
    </xf>
    <xf numFmtId="166" fontId="11" fillId="0" borderId="0" xfId="1" applyNumberFormat="1" applyFont="1" applyFill="1" applyBorder="1" applyAlignment="1">
      <alignment horizontal="right"/>
    </xf>
    <xf numFmtId="3" fontId="24" fillId="4" borderId="0" xfId="1" applyNumberFormat="1" applyFont="1" applyFill="1" applyBorder="1" applyAlignment="1">
      <alignment horizontal="right"/>
    </xf>
    <xf numFmtId="3" fontId="24" fillId="0" borderId="0" xfId="0" applyNumberFormat="1" applyFont="1" applyFill="1"/>
    <xf numFmtId="167" fontId="25" fillId="0" borderId="0" xfId="0" applyNumberFormat="1" applyFont="1" applyFill="1" applyBorder="1" applyAlignment="1" applyProtection="1">
      <alignment horizontal="center" vertical="center"/>
    </xf>
    <xf numFmtId="167" fontId="11" fillId="0" borderId="4" xfId="0" applyNumberFormat="1" applyFont="1" applyFill="1" applyBorder="1" applyAlignment="1" applyProtection="1">
      <alignment horizontal="center" vertical="center"/>
    </xf>
    <xf numFmtId="0" fontId="24" fillId="4" borderId="0" xfId="0" applyFont="1" applyFill="1" applyBorder="1" applyAlignment="1">
      <alignment horizontal="center"/>
    </xf>
    <xf numFmtId="3" fontId="24" fillId="4" borderId="6" xfId="1" applyNumberFormat="1" applyFont="1" applyFill="1" applyBorder="1" applyAlignment="1">
      <alignment horizontal="right"/>
    </xf>
    <xf numFmtId="3" fontId="27" fillId="4" borderId="0" xfId="0" applyNumberFormat="1" applyFont="1" applyFill="1" applyBorder="1" applyAlignment="1">
      <alignment vertical="center"/>
    </xf>
    <xf numFmtId="3" fontId="27" fillId="4" borderId="4" xfId="0" applyNumberFormat="1" applyFont="1" applyFill="1" applyBorder="1" applyAlignment="1">
      <alignment vertical="center"/>
    </xf>
    <xf numFmtId="0" fontId="24" fillId="0" borderId="0" xfId="0" applyFont="1" applyFill="1" applyBorder="1" applyAlignment="1">
      <alignment horizontal="center"/>
    </xf>
    <xf numFmtId="3" fontId="24" fillId="0" borderId="6" xfId="1" applyNumberFormat="1" applyFont="1" applyFill="1" applyBorder="1" applyAlignment="1">
      <alignment horizontal="right"/>
    </xf>
    <xf numFmtId="3" fontId="27" fillId="0" borderId="0" xfId="0" applyNumberFormat="1" applyFont="1" applyFill="1" applyBorder="1" applyAlignment="1">
      <alignment vertical="center"/>
    </xf>
    <xf numFmtId="3" fontId="27" fillId="0" borderId="4" xfId="0" applyNumberFormat="1" applyFont="1" applyFill="1" applyBorder="1" applyAlignment="1">
      <alignment vertical="center"/>
    </xf>
    <xf numFmtId="0" fontId="24" fillId="0" borderId="7" xfId="0" applyFont="1" applyFill="1" applyBorder="1" applyAlignment="1">
      <alignment horizontal="center"/>
    </xf>
    <xf numFmtId="0" fontId="25" fillId="0" borderId="0" xfId="0" applyFont="1" applyFill="1" applyAlignment="1">
      <alignment horizontal="center"/>
    </xf>
    <xf numFmtId="0" fontId="24" fillId="0" borderId="0" xfId="0" applyFont="1" applyFill="1"/>
    <xf numFmtId="0" fontId="25" fillId="0" borderId="0" xfId="0" applyFont="1" applyFill="1"/>
    <xf numFmtId="0" fontId="21" fillId="0" borderId="0" xfId="0" applyFont="1" applyFill="1" applyAlignment="1">
      <alignment horizontal="left"/>
    </xf>
    <xf numFmtId="0" fontId="21" fillId="0" borderId="0" xfId="0" applyFont="1" applyFill="1" applyAlignment="1">
      <alignment horizontal="left" wrapText="1"/>
    </xf>
    <xf numFmtId="3" fontId="30" fillId="0" borderId="0" xfId="0" applyNumberFormat="1" applyFont="1" applyFill="1" applyBorder="1" applyAlignment="1"/>
    <xf numFmtId="0" fontId="21" fillId="0" borderId="0" xfId="0" applyFont="1" applyFill="1" applyAlignment="1"/>
    <xf numFmtId="0" fontId="14" fillId="0" borderId="0" xfId="0" applyFont="1" applyFill="1" applyAlignment="1"/>
    <xf numFmtId="0" fontId="17" fillId="0" borderId="0" xfId="0" applyFont="1" applyFill="1" applyAlignment="1"/>
    <xf numFmtId="0" fontId="11" fillId="0" borderId="0" xfId="0" applyFont="1" applyFill="1" applyBorder="1" applyAlignment="1"/>
    <xf numFmtId="0" fontId="14" fillId="0" borderId="0" xfId="0" applyFont="1" applyFill="1" applyBorder="1" applyAlignment="1"/>
    <xf numFmtId="3" fontId="11" fillId="0" borderId="0" xfId="0" applyNumberFormat="1" applyFont="1" applyFill="1" applyBorder="1" applyAlignment="1"/>
    <xf numFmtId="0" fontId="24" fillId="0" borderId="0" xfId="0" applyNumberFormat="1" applyFont="1"/>
    <xf numFmtId="0" fontId="25" fillId="0" borderId="0" xfId="0" applyNumberFormat="1" applyFont="1" applyAlignment="1">
      <alignment horizontal="left" indent="1"/>
    </xf>
    <xf numFmtId="0" fontId="25" fillId="0" borderId="4" xfId="0" applyNumberFormat="1" applyFont="1" applyBorder="1" applyAlignment="1">
      <alignment horizontal="left" indent="1"/>
    </xf>
    <xf numFmtId="0" fontId="21" fillId="0" borderId="0" xfId="0" applyFont="1" applyFill="1" applyAlignment="1">
      <alignment horizontal="left" wrapText="1"/>
    </xf>
    <xf numFmtId="0" fontId="21" fillId="0" borderId="0" xfId="0" applyFont="1" applyFill="1" applyAlignment="1">
      <alignment horizontal="left" wrapText="1"/>
    </xf>
    <xf numFmtId="0" fontId="21" fillId="0" borderId="0" xfId="0" applyFont="1" applyAlignment="1"/>
    <xf numFmtId="0" fontId="23" fillId="0" borderId="0" xfId="0" applyFont="1" applyAlignment="1"/>
    <xf numFmtId="0" fontId="21" fillId="0" borderId="0" xfId="0" applyFont="1" applyAlignment="1">
      <alignment wrapText="1"/>
    </xf>
    <xf numFmtId="0" fontId="13" fillId="0" borderId="4" xfId="0" applyFont="1" applyBorder="1"/>
    <xf numFmtId="3" fontId="28" fillId="0" borderId="0" xfId="1" applyNumberFormat="1" applyFont="1" applyFill="1" applyBorder="1" applyAlignment="1">
      <alignment wrapText="1"/>
    </xf>
    <xf numFmtId="0" fontId="21" fillId="0" borderId="0" xfId="0" applyFont="1" applyFill="1" applyAlignment="1">
      <alignment horizontal="left" wrapText="1"/>
    </xf>
    <xf numFmtId="3" fontId="23" fillId="0" borderId="0" xfId="1" applyNumberFormat="1" applyFont="1" applyFill="1" applyBorder="1" applyAlignment="1">
      <alignment wrapText="1"/>
    </xf>
    <xf numFmtId="0" fontId="11" fillId="0" borderId="0" xfId="0" applyFont="1" applyFill="1" applyAlignment="1">
      <alignment wrapText="1"/>
    </xf>
    <xf numFmtId="49" fontId="21" fillId="0" borderId="0" xfId="0" applyNumberFormat="1" applyFont="1" applyFill="1" applyAlignment="1">
      <alignment wrapText="1"/>
    </xf>
    <xf numFmtId="3" fontId="13" fillId="0" borderId="4" xfId="1" applyNumberFormat="1" applyFont="1" applyFill="1" applyBorder="1" applyAlignment="1">
      <alignment horizontal="left" wrapText="1"/>
    </xf>
    <xf numFmtId="3" fontId="20" fillId="0" borderId="0" xfId="1" applyNumberFormat="1" applyFont="1" applyFill="1" applyBorder="1" applyAlignment="1">
      <alignment wrapText="1"/>
    </xf>
    <xf numFmtId="0" fontId="11" fillId="0" borderId="0" xfId="0" applyFont="1" applyFill="1" applyBorder="1" applyAlignment="1">
      <alignment wrapText="1"/>
    </xf>
    <xf numFmtId="3" fontId="21" fillId="0" borderId="0" xfId="1" applyNumberFormat="1" applyFont="1" applyFill="1" applyBorder="1" applyAlignment="1">
      <alignment wrapText="1"/>
    </xf>
    <xf numFmtId="0" fontId="21" fillId="0" borderId="0" xfId="0" applyFont="1" applyFill="1" applyAlignment="1">
      <alignment wrapText="1"/>
    </xf>
    <xf numFmtId="0" fontId="29" fillId="0" borderId="0" xfId="0" applyFont="1" applyFill="1" applyAlignment="1">
      <alignment wrapText="1"/>
    </xf>
  </cellXfs>
  <cellStyles count="32">
    <cellStyle name="Comma 2" xfId="31" xr:uid="{00000000-0005-0000-0000-000000000000}"/>
    <cellStyle name="Data" xfId="1" xr:uid="{00000000-0005-0000-0000-000001000000}"/>
    <cellStyle name="Data no deci" xfId="2" xr:uid="{00000000-0005-0000-0000-000002000000}"/>
    <cellStyle name="Data Superscript" xfId="3" xr:uid="{00000000-0005-0000-0000-000003000000}"/>
    <cellStyle name="Data_1-1A-Regular" xfId="4" xr:uid="{00000000-0005-0000-0000-000004000000}"/>
    <cellStyle name="Hed Side" xfId="5" xr:uid="{00000000-0005-0000-0000-000005000000}"/>
    <cellStyle name="Hed Side bold" xfId="6" xr:uid="{00000000-0005-0000-0000-000006000000}"/>
    <cellStyle name="Hed Side Indent" xfId="7" xr:uid="{00000000-0005-0000-0000-000007000000}"/>
    <cellStyle name="Hed Side Regular" xfId="8" xr:uid="{00000000-0005-0000-0000-000008000000}"/>
    <cellStyle name="Hed Side_1-1A-Regular" xfId="9" xr:uid="{00000000-0005-0000-0000-000009000000}"/>
    <cellStyle name="Hed Top" xfId="10" xr:uid="{00000000-0005-0000-0000-00000A000000}"/>
    <cellStyle name="Normal" xfId="0" builtinId="0"/>
    <cellStyle name="Normal 2" xfId="29" xr:uid="{00000000-0005-0000-0000-00000C000000}"/>
    <cellStyle name="Normal 3" xfId="30" xr:uid="{00000000-0005-0000-0000-00000D000000}"/>
    <cellStyle name="Source Hed" xfId="11" xr:uid="{00000000-0005-0000-0000-00000F000000}"/>
    <cellStyle name="Source Superscript" xfId="12" xr:uid="{00000000-0005-0000-0000-000010000000}"/>
    <cellStyle name="Source Text" xfId="13" xr:uid="{00000000-0005-0000-0000-000011000000}"/>
    <cellStyle name="State" xfId="14" xr:uid="{00000000-0005-0000-0000-000012000000}"/>
    <cellStyle name="Superscript" xfId="15" xr:uid="{00000000-0005-0000-0000-000013000000}"/>
    <cellStyle name="Table Data" xfId="16" xr:uid="{00000000-0005-0000-0000-000014000000}"/>
    <cellStyle name="Table Head Top" xfId="17" xr:uid="{00000000-0005-0000-0000-000015000000}"/>
    <cellStyle name="Table Hed Side" xfId="18" xr:uid="{00000000-0005-0000-0000-000016000000}"/>
    <cellStyle name="Table Title" xfId="19" xr:uid="{00000000-0005-0000-0000-000017000000}"/>
    <cellStyle name="Title Text" xfId="20" xr:uid="{00000000-0005-0000-0000-000018000000}"/>
    <cellStyle name="Title Text 1" xfId="21" xr:uid="{00000000-0005-0000-0000-000019000000}"/>
    <cellStyle name="Title Text 2" xfId="22" xr:uid="{00000000-0005-0000-0000-00001A000000}"/>
    <cellStyle name="Title-1" xfId="23" xr:uid="{00000000-0005-0000-0000-00001B000000}"/>
    <cellStyle name="Title-2" xfId="24" xr:uid="{00000000-0005-0000-0000-00001C000000}"/>
    <cellStyle name="Title-3" xfId="25" xr:uid="{00000000-0005-0000-0000-00001D000000}"/>
    <cellStyle name="Wrap" xfId="26" xr:uid="{00000000-0005-0000-0000-00001E000000}"/>
    <cellStyle name="Wrap Bold" xfId="27" xr:uid="{00000000-0005-0000-0000-00001F000000}"/>
    <cellStyle name="Wrap Title" xfId="28" xr:uid="{00000000-0005-0000-0000-000020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Public Road and Street Mileage in the United States </a:t>
            </a:r>
          </a:p>
          <a:p>
            <a:pPr>
              <a:defRPr/>
            </a:pPr>
            <a:r>
              <a:rPr lang="en-US"/>
              <a:t>by Functional System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'1-05'!$A$4</c:f>
              <c:strCache>
                <c:ptCount val="1"/>
                <c:pt idx="0">
                  <c:v>Urban mileage,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ext>
              </c:extLst>
              <c:f>'1-05'!$N$2:$AI$2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'1-05'!$B$4:$AI$4</c15:sqref>
                  </c15:fullRef>
                </c:ext>
              </c:extLst>
              <c:f>'1-05'!$N$4:$AI$4</c:f>
              <c:numCache>
                <c:formatCode>#,##0</c:formatCode>
                <c:ptCount val="22"/>
                <c:pt idx="0">
                  <c:v>852243</c:v>
                </c:pt>
                <c:pt idx="1">
                  <c:v>877004</c:v>
                </c:pt>
                <c:pt idx="2">
                  <c:v>894725</c:v>
                </c:pt>
                <c:pt idx="3">
                  <c:v>940969</c:v>
                </c:pt>
                <c:pt idx="4">
                  <c:v>981276</c:v>
                </c:pt>
                <c:pt idx="5">
                  <c:v>1009839</c:v>
                </c:pt>
                <c:pt idx="6">
                  <c:v>1029366</c:v>
                </c:pt>
                <c:pt idx="7">
                  <c:v>1044368</c:v>
                </c:pt>
                <c:pt idx="8">
                  <c:v>1065556</c:v>
                </c:pt>
                <c:pt idx="9">
                  <c:v>1081370.6629486661</c:v>
                </c:pt>
                <c:pt idx="10">
                  <c:v>1089700.3939999999</c:v>
                </c:pt>
                <c:pt idx="11">
                  <c:v>1095373.1909999996</c:v>
                </c:pt>
                <c:pt idx="12">
                  <c:v>1113018.4680000003</c:v>
                </c:pt>
                <c:pt idx="13">
                  <c:v>1177986.321</c:v>
                </c:pt>
                <c:pt idx="14">
                  <c:v>1201719.4049999998</c:v>
                </c:pt>
                <c:pt idx="15">
                  <c:v>1209214.1490000002</c:v>
                </c:pt>
                <c:pt idx="16">
                  <c:v>1212054.426</c:v>
                </c:pt>
                <c:pt idx="17">
                  <c:v>1219843.8210000002</c:v>
                </c:pt>
                <c:pt idx="18">
                  <c:v>1225434.0689999999</c:v>
                </c:pt>
                <c:pt idx="19">
                  <c:v>1238353.7619999999</c:v>
                </c:pt>
                <c:pt idx="20">
                  <c:v>1238580.5280000004</c:v>
                </c:pt>
                <c:pt idx="21">
                  <c:v>1251773.1828000001</c:v>
                </c:pt>
              </c:numCache>
            </c:numRef>
          </c:val>
          <c:extLst>
            <c:ext xmlns:c16="http://schemas.microsoft.com/office/drawing/2014/chart" uri="{C3380CC4-5D6E-409C-BE32-E72D297353CC}">
              <c16:uniqueId val="{00000001-A264-4048-B3B1-9AC2CD89A9EC}"/>
            </c:ext>
          </c:extLst>
        </c:ser>
        <c:ser>
          <c:idx val="9"/>
          <c:order val="9"/>
          <c:tx>
            <c:strRef>
              <c:f>'1-05'!$A$12</c:f>
              <c:strCache>
                <c:ptCount val="1"/>
                <c:pt idx="0">
                  <c:v>Rural mileage, total</c:v>
                </c:pt>
              </c:strCache>
            </c:strRef>
          </c:tx>
          <c:spPr>
            <a:solidFill>
              <a:schemeClr val="accent1"/>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ext>
              </c:extLst>
              <c:f>'1-05'!$N$2:$AI$2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'1-05'!$B$12:$AI$12</c15:sqref>
                  </c15:fullRef>
                </c:ext>
              </c:extLst>
              <c:f>'1-05'!$N$12:$AI$12</c:f>
              <c:numCache>
                <c:formatCode>#,##0</c:formatCode>
                <c:ptCount val="22"/>
                <c:pt idx="0">
                  <c:v>3083979</c:v>
                </c:pt>
                <c:pt idx="1">
                  <c:v>3071331</c:v>
                </c:pt>
                <c:pt idx="2">
                  <c:v>3071761</c:v>
                </c:pt>
                <c:pt idx="3">
                  <c:v>3033138</c:v>
                </c:pt>
                <c:pt idx="4">
                  <c:v>3000236</c:v>
                </c:pt>
                <c:pt idx="5">
                  <c:v>2985796</c:v>
                </c:pt>
                <c:pt idx="6">
                  <c:v>2987375</c:v>
                </c:pt>
                <c:pt idx="7">
                  <c:v>2987758</c:v>
                </c:pt>
                <c:pt idx="8">
                  <c:v>2977222</c:v>
                </c:pt>
                <c:pt idx="9">
                  <c:v>2969346.1104096458</c:v>
                </c:pt>
                <c:pt idx="10">
                  <c:v>2977375.7679999992</c:v>
                </c:pt>
                <c:pt idx="11">
                  <c:v>2982382.8010000004</c:v>
                </c:pt>
                <c:pt idx="12">
                  <c:v>2979711.2209999999</c:v>
                </c:pt>
                <c:pt idx="13">
                  <c:v>2937475.6430000011</c:v>
                </c:pt>
                <c:pt idx="14">
                  <c:v>2975354.0180000002</c:v>
                </c:pt>
                <c:pt idx="15">
                  <c:v>2945513.1329999999</c:v>
                </c:pt>
                <c:pt idx="16">
                  <c:v>2928053.5749999993</c:v>
                </c:pt>
                <c:pt idx="17">
                  <c:v>2945504.8020000001</c:v>
                </c:pt>
                <c:pt idx="18">
                  <c:v>2951481.3000000007</c:v>
                </c:pt>
                <c:pt idx="19">
                  <c:v>2932771.0250000004</c:v>
                </c:pt>
                <c:pt idx="20">
                  <c:v>2933981.4909999995</c:v>
                </c:pt>
                <c:pt idx="21">
                  <c:v>2935666.398</c:v>
                </c:pt>
              </c:numCache>
            </c:numRef>
          </c:val>
          <c:extLst>
            <c:ext xmlns:c16="http://schemas.microsoft.com/office/drawing/2014/chart" uri="{C3380CC4-5D6E-409C-BE32-E72D297353CC}">
              <c16:uniqueId val="{00000009-A264-4048-B3B1-9AC2CD89A9EC}"/>
            </c:ext>
          </c:extLst>
        </c:ser>
        <c:dLbls>
          <c:showLegendKey val="0"/>
          <c:showVal val="0"/>
          <c:showCatName val="0"/>
          <c:showSerName val="0"/>
          <c:showPercent val="0"/>
          <c:showBubbleSize val="0"/>
        </c:dLbls>
        <c:gapWidth val="100"/>
        <c:overlap val="-24"/>
        <c:axId val="342429623"/>
        <c:axId val="342422735"/>
        <c:extLst>
          <c:ext xmlns:c15="http://schemas.microsoft.com/office/drawing/2012/chart" uri="{02D57815-91ED-43cb-92C2-25804820EDAC}">
            <c15:filteredBarSeries>
              <c15:ser>
                <c:idx val="0"/>
                <c:order val="0"/>
                <c:tx>
                  <c:strRef>
                    <c:extLst>
                      <c:ext uri="{02D57815-91ED-43cb-92C2-25804820EDAC}">
                        <c15:formulaRef>
                          <c15:sqref>'1-05'!$A$3</c15:sqref>
                        </c15:formulaRef>
                      </c:ext>
                    </c:extLst>
                    <c:strCache>
                      <c:ptCount val="1"/>
                      <c:pt idx="0">
                        <c:v>TOTAL urban and rural mileage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'1-05'!$B$3:$AI$3</c15:sqref>
                        </c15:fullRef>
                        <c15:formulaRef>
                          <c15:sqref>'1-05'!$N$3:$AI$3</c15:sqref>
                        </c15:formulaRef>
                      </c:ext>
                    </c:extLst>
                    <c:numCache>
                      <c:formatCode>#,##0</c:formatCode>
                      <c:ptCount val="22"/>
                      <c:pt idx="0">
                        <c:v>3936222</c:v>
                      </c:pt>
                      <c:pt idx="1">
                        <c:v>3948335</c:v>
                      </c:pt>
                      <c:pt idx="2">
                        <c:v>3966486</c:v>
                      </c:pt>
                      <c:pt idx="3">
                        <c:v>3974107</c:v>
                      </c:pt>
                      <c:pt idx="4">
                        <c:v>3981512</c:v>
                      </c:pt>
                      <c:pt idx="5">
                        <c:v>3995635</c:v>
                      </c:pt>
                      <c:pt idx="6">
                        <c:v>4016741</c:v>
                      </c:pt>
                      <c:pt idx="7">
                        <c:v>4032126</c:v>
                      </c:pt>
                      <c:pt idx="8">
                        <c:v>4042778</c:v>
                      </c:pt>
                      <c:pt idx="9">
                        <c:v>4050716.773358312</c:v>
                      </c:pt>
                      <c:pt idx="10">
                        <c:v>4067076.1619999991</c:v>
                      </c:pt>
                      <c:pt idx="11">
                        <c:v>4077755.9920000001</c:v>
                      </c:pt>
                      <c:pt idx="12">
                        <c:v>4092729.6890000002</c:v>
                      </c:pt>
                      <c:pt idx="13">
                        <c:v>4115461.9640000011</c:v>
                      </c:pt>
                      <c:pt idx="14">
                        <c:v>4177073.423</c:v>
                      </c:pt>
                      <c:pt idx="15">
                        <c:v>4154727.2820000001</c:v>
                      </c:pt>
                      <c:pt idx="16">
                        <c:v>4140108.0009999992</c:v>
                      </c:pt>
                      <c:pt idx="17">
                        <c:v>4165348.6230000006</c:v>
                      </c:pt>
                      <c:pt idx="18">
                        <c:v>4176915.3690000009</c:v>
                      </c:pt>
                      <c:pt idx="19">
                        <c:v>4171124.7870000005</c:v>
                      </c:pt>
                      <c:pt idx="20">
                        <c:v>4172562.0189999999</c:v>
                      </c:pt>
                      <c:pt idx="21">
                        <c:v>4187439.5808000001</c:v>
                      </c:pt>
                    </c:numCache>
                  </c:numRef>
                </c:val>
                <c:extLst>
                  <c:ext xmlns:c16="http://schemas.microsoft.com/office/drawing/2014/chart" uri="{C3380CC4-5D6E-409C-BE32-E72D297353CC}">
                    <c16:uniqueId val="{00000000-A264-4048-B3B1-9AC2CD89A9E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'1-05'!$A$5</c15:sqref>
                        </c15:formulaRef>
                      </c:ext>
                    </c:extLst>
                    <c:strCache>
                      <c:ptCount val="1"/>
                      <c:pt idx="0">
                        <c:v>Principal arterials, interstates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'1-05'!$B$5:$AI$5</c15:sqref>
                        </c15:fullRef>
                        <c15:formulaRef>
                          <c15:sqref>'1-05'!$N$5:$AI$5</c15:sqref>
                        </c15:formulaRef>
                      </c:ext>
                    </c:extLst>
                    <c:numCache>
                      <c:formatCode>#,##0</c:formatCode>
                      <c:ptCount val="22"/>
                      <c:pt idx="0">
                        <c:v>13379</c:v>
                      </c:pt>
                      <c:pt idx="1">
                        <c:v>13411</c:v>
                      </c:pt>
                      <c:pt idx="2">
                        <c:v>13491</c:v>
                      </c:pt>
                      <c:pt idx="3">
                        <c:v>14460</c:v>
                      </c:pt>
                      <c:pt idx="4">
                        <c:v>15129</c:v>
                      </c:pt>
                      <c:pt idx="5">
                        <c:v>15703</c:v>
                      </c:pt>
                      <c:pt idx="6">
                        <c:v>16044</c:v>
                      </c:pt>
                      <c:pt idx="7">
                        <c:v>16312</c:v>
                      </c:pt>
                      <c:pt idx="8">
                        <c:v>16555</c:v>
                      </c:pt>
                      <c:pt idx="9">
                        <c:v>16578.231989078893</c:v>
                      </c:pt>
                      <c:pt idx="10">
                        <c:v>16682.148999999994</c:v>
                      </c:pt>
                      <c:pt idx="11">
                        <c:v>16704.288999999997</c:v>
                      </c:pt>
                      <c:pt idx="12">
                        <c:v>16909.87</c:v>
                      </c:pt>
                      <c:pt idx="13">
                        <c:v>17896.344000000005</c:v>
                      </c:pt>
                      <c:pt idx="14">
                        <c:v>18567.062000000002</c:v>
                      </c:pt>
                      <c:pt idx="15">
                        <c:v>19063.097999999998</c:v>
                      </c:pt>
                      <c:pt idx="16">
                        <c:v>19058.495999999996</c:v>
                      </c:pt>
                      <c:pt idx="17">
                        <c:v>19092.273000000005</c:v>
                      </c:pt>
                      <c:pt idx="18">
                        <c:v>19159.806</c:v>
                      </c:pt>
                      <c:pt idx="19">
                        <c:v>19176.550999999996</c:v>
                      </c:pt>
                      <c:pt idx="20">
                        <c:v>19188.982</c:v>
                      </c:pt>
                      <c:pt idx="21">
                        <c:v>19151.831000000006</c:v>
                      </c:pt>
                    </c:numCache>
                  </c:numRef>
                </c:val>
                <c:extLst xmlns:c15="http://schemas.microsoft.com/office/drawing/2012/chart">
                  <c:ext xmlns:c16="http://schemas.microsoft.com/office/drawing/2014/chart" uri="{C3380CC4-5D6E-409C-BE32-E72D297353CC}">
                    <c16:uniqueId val="{00000002-A264-4048-B3B1-9AC2CD89A9E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'1-05'!$A$6</c15:sqref>
                        </c15:formulaRef>
                      </c:ext>
                    </c:extLst>
                    <c:strCache>
                      <c:ptCount val="1"/>
                      <c:pt idx="0">
                        <c:v>Other freeways, and expressways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'1-05'!$B$6:$AI$6</c15:sqref>
                        </c15:fullRef>
                        <c15:formulaRef>
                          <c15:sqref>'1-05'!$N$6:$AI$6</c15:sqref>
                        </c15:formulaRef>
                      </c:ext>
                    </c:extLst>
                    <c:numCache>
                      <c:formatCode>#,##0</c:formatCode>
                      <c:ptCount val="22"/>
                      <c:pt idx="0">
                        <c:v>9140</c:v>
                      </c:pt>
                      <c:pt idx="1">
                        <c:v>9121</c:v>
                      </c:pt>
                      <c:pt idx="2">
                        <c:v>9323</c:v>
                      </c:pt>
                      <c:pt idx="3">
                        <c:v>9870</c:v>
                      </c:pt>
                      <c:pt idx="4">
                        <c:v>10246</c:v>
                      </c:pt>
                      <c:pt idx="5">
                        <c:v>10560</c:v>
                      </c:pt>
                      <c:pt idx="6">
                        <c:v>10748</c:v>
                      </c:pt>
                      <c:pt idx="7">
                        <c:v>10913</c:v>
                      </c:pt>
                      <c:pt idx="8">
                        <c:v>11335</c:v>
                      </c:pt>
                      <c:pt idx="9">
                        <c:v>11398.656998852752</c:v>
                      </c:pt>
                      <c:pt idx="10">
                        <c:v>11319.325999999999</c:v>
                      </c:pt>
                      <c:pt idx="11">
                        <c:v>11494.505999999999</c:v>
                      </c:pt>
                      <c:pt idx="12">
                        <c:v>11468.976000000002</c:v>
                      </c:pt>
                      <c:pt idx="13">
                        <c:v>11602.266</c:v>
                      </c:pt>
                      <c:pt idx="14">
                        <c:v>11784.186</c:v>
                      </c:pt>
                      <c:pt idx="15">
                        <c:v>12037.890000000003</c:v>
                      </c:pt>
                      <c:pt idx="16">
                        <c:v>12254.605000000001</c:v>
                      </c:pt>
                      <c:pt idx="17">
                        <c:v>12152.06</c:v>
                      </c:pt>
                      <c:pt idx="18">
                        <c:v>12099.880000000005</c:v>
                      </c:pt>
                      <c:pt idx="19">
                        <c:v>12050.414000000002</c:v>
                      </c:pt>
                      <c:pt idx="20">
                        <c:v>12101.321</c:v>
                      </c:pt>
                      <c:pt idx="21">
                        <c:v>12157.709000000003</c:v>
                      </c:pt>
                    </c:numCache>
                  </c:numRef>
                </c:val>
                <c:extLst xmlns:c15="http://schemas.microsoft.com/office/drawing/2012/chart">
                  <c:ext xmlns:c16="http://schemas.microsoft.com/office/drawing/2014/chart" uri="{C3380CC4-5D6E-409C-BE32-E72D297353CC}">
                    <c16:uniqueId val="{00000003-A264-4048-B3B1-9AC2CD89A9E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'1-05'!$A$7</c15:sqref>
                        </c15:formulaRef>
                      </c:ext>
                    </c:extLst>
                    <c:strCache>
                      <c:ptCount val="1"/>
                      <c:pt idx="0">
                        <c:v>Principal arterials, other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'1-05'!$B$7:$AI$7</c15:sqref>
                        </c15:fullRef>
                        <c15:formulaRef>
                          <c15:sqref>'1-05'!$N$7:$AI$7</c15:sqref>
                        </c15:formulaRef>
                      </c:ext>
                    </c:extLst>
                    <c:numCache>
                      <c:formatCode>#,##0</c:formatCode>
                      <c:ptCount val="22"/>
                      <c:pt idx="0">
                        <c:v>53314</c:v>
                      </c:pt>
                      <c:pt idx="1">
                        <c:v>53056</c:v>
                      </c:pt>
                      <c:pt idx="2">
                        <c:v>53439</c:v>
                      </c:pt>
                      <c:pt idx="3">
                        <c:v>56870</c:v>
                      </c:pt>
                      <c:pt idx="4">
                        <c:v>59695</c:v>
                      </c:pt>
                      <c:pt idx="5">
                        <c:v>61803</c:v>
                      </c:pt>
                      <c:pt idx="6">
                        <c:v>62830</c:v>
                      </c:pt>
                      <c:pt idx="7">
                        <c:v>63282</c:v>
                      </c:pt>
                      <c:pt idx="8">
                        <c:v>64557</c:v>
                      </c:pt>
                      <c:pt idx="9">
                        <c:v>64524.135809842031</c:v>
                      </c:pt>
                      <c:pt idx="10">
                        <c:v>65104.845999999983</c:v>
                      </c:pt>
                      <c:pt idx="11">
                        <c:v>64981.615999999936</c:v>
                      </c:pt>
                      <c:pt idx="12">
                        <c:v>65192.796999999999</c:v>
                      </c:pt>
                      <c:pt idx="13">
                        <c:v>66509.893000000011</c:v>
                      </c:pt>
                      <c:pt idx="14">
                        <c:v>66761.261000000013</c:v>
                      </c:pt>
                      <c:pt idx="15">
                        <c:v>66854.748999999996</c:v>
                      </c:pt>
                      <c:pt idx="16">
                        <c:v>66137.203999999998</c:v>
                      </c:pt>
                      <c:pt idx="17">
                        <c:v>66315.574000000008</c:v>
                      </c:pt>
                      <c:pt idx="18">
                        <c:v>66453.059999999983</c:v>
                      </c:pt>
                      <c:pt idx="19">
                        <c:v>66367.219000000012</c:v>
                      </c:pt>
                      <c:pt idx="20">
                        <c:v>66493.601999999999</c:v>
                      </c:pt>
                      <c:pt idx="21">
                        <c:v>66033.125400000004</c:v>
                      </c:pt>
                    </c:numCache>
                  </c:numRef>
                </c:val>
                <c:extLst xmlns:c15="http://schemas.microsoft.com/office/drawing/2012/chart">
                  <c:ext xmlns:c16="http://schemas.microsoft.com/office/drawing/2014/chart" uri="{C3380CC4-5D6E-409C-BE32-E72D297353CC}">
                    <c16:uniqueId val="{00000004-A264-4048-B3B1-9AC2CD89A9E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'1-05'!$A$8</c15:sqref>
                        </c15:formulaRef>
                      </c:ext>
                    </c:extLst>
                    <c:strCache>
                      <c:ptCount val="1"/>
                      <c:pt idx="0">
                        <c:v>Minor arterials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'1-05'!$B$8:$AI$8</c15:sqref>
                        </c15:fullRef>
                        <c15:formulaRef>
                          <c15:sqref>'1-05'!$N$8:$AI$8</c15:sqref>
                        </c15:formulaRef>
                      </c:ext>
                    </c:extLst>
                    <c:numCache>
                      <c:formatCode>#,##0</c:formatCode>
                      <c:ptCount val="22"/>
                      <c:pt idx="0">
                        <c:v>89789</c:v>
                      </c:pt>
                      <c:pt idx="1">
                        <c:v>89962</c:v>
                      </c:pt>
                      <c:pt idx="2">
                        <c:v>90411</c:v>
                      </c:pt>
                      <c:pt idx="3">
                        <c:v>93888</c:v>
                      </c:pt>
                      <c:pt idx="4">
                        <c:v>97433</c:v>
                      </c:pt>
                      <c:pt idx="5">
                        <c:v>101673</c:v>
                      </c:pt>
                      <c:pt idx="6">
                        <c:v>102975</c:v>
                      </c:pt>
                      <c:pt idx="7">
                        <c:v>104033</c:v>
                      </c:pt>
                      <c:pt idx="8">
                        <c:v>106172</c:v>
                      </c:pt>
                      <c:pt idx="9">
                        <c:v>108958.30480532504</c:v>
                      </c:pt>
                      <c:pt idx="10">
                        <c:v>107365.77999999998</c:v>
                      </c:pt>
                      <c:pt idx="11">
                        <c:v>107291.69699999993</c:v>
                      </c:pt>
                      <c:pt idx="12">
                        <c:v>108328.209</c:v>
                      </c:pt>
                      <c:pt idx="13">
                        <c:v>111027.52199999998</c:v>
                      </c:pt>
                      <c:pt idx="14">
                        <c:v>112288.39799999999</c:v>
                      </c:pt>
                      <c:pt idx="15">
                        <c:v>113591.76000000004</c:v>
                      </c:pt>
                      <c:pt idx="16">
                        <c:v>112384.43600000002</c:v>
                      </c:pt>
                      <c:pt idx="17">
                        <c:v>112568.99399999999</c:v>
                      </c:pt>
                      <c:pt idx="18">
                        <c:v>112467.573</c:v>
                      </c:pt>
                      <c:pt idx="19">
                        <c:v>112229.545</c:v>
                      </c:pt>
                      <c:pt idx="20">
                        <c:v>111933.55899999998</c:v>
                      </c:pt>
                      <c:pt idx="21">
                        <c:v>112353.0448</c:v>
                      </c:pt>
                    </c:numCache>
                  </c:numRef>
                </c:val>
                <c:extLst xmlns:c15="http://schemas.microsoft.com/office/drawing/2012/chart">
                  <c:ext xmlns:c16="http://schemas.microsoft.com/office/drawing/2014/chart" uri="{C3380CC4-5D6E-409C-BE32-E72D297353CC}">
                    <c16:uniqueId val="{00000005-A264-4048-B3B1-9AC2CD89A9E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'1-05'!$A$9</c15:sqref>
                        </c15:formulaRef>
                      </c:ext>
                    </c:extLst>
                    <c:strCache>
                      <c:ptCount val="1"/>
                      <c:pt idx="0">
                        <c:v>Major collectors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'1-05'!$B$9:$AI$9</c15:sqref>
                        </c15:fullRef>
                        <c15:formulaRef>
                          <c15:sqref>'1-05'!$N$9:$AI$9</c15:sqref>
                        </c15:formulaRef>
                      </c:ext>
                    </c:extLst>
                    <c:numCache>
                      <c:formatCode>#,##0</c:formatCode>
                      <c:ptCount val="22"/>
                      <c:pt idx="0">
                        <c:v>88200</c:v>
                      </c:pt>
                      <c:pt idx="1">
                        <c:v>88713</c:v>
                      </c:pt>
                      <c:pt idx="2">
                        <c:v>89247</c:v>
                      </c:pt>
                      <c:pt idx="3">
                        <c:v>97114</c:v>
                      </c:pt>
                      <c:pt idx="4">
                        <c:v>102150</c:v>
                      </c:pt>
                      <c:pt idx="5">
                        <c:v>106109</c:v>
                      </c:pt>
                      <c:pt idx="6">
                        <c:v>108833</c:v>
                      </c:pt>
                      <c:pt idx="7">
                        <c:v>109555</c:v>
                      </c:pt>
                      <c:pt idx="8">
                        <c:v>113848</c:v>
                      </c:pt>
                      <c:pt idx="9">
                        <c:v>114608.15934356736</c:v>
                      </c:pt>
                      <c:pt idx="10">
                        <c:v>114450</c:v>
                      </c:pt>
                      <c:pt idx="11">
                        <c:v>114455.56999999992</c:v>
                      </c:pt>
                      <c:pt idx="12">
                        <c:v>115697.81999999998</c:v>
                      </c:pt>
                      <c:pt idx="13">
                        <c:v>121389.42600000005</c:v>
                      </c:pt>
                      <c:pt idx="14">
                        <c:v>127809.36599999997</c:v>
                      </c:pt>
                      <c:pt idx="15">
                        <c:v>129677.105</c:v>
                      </c:pt>
                      <c:pt idx="16">
                        <c:v>129173.36999999997</c:v>
                      </c:pt>
                      <c:pt idx="17">
                        <c:v>129030.50799999999</c:v>
                      </c:pt>
                      <c:pt idx="18">
                        <c:v>129084.51000000002</c:v>
                      </c:pt>
                      <c:pt idx="19">
                        <c:v>130165.01699999999</c:v>
                      </c:pt>
                      <c:pt idx="20">
                        <c:v>130714.37800000001</c:v>
                      </c:pt>
                      <c:pt idx="21">
                        <c:v>130960.85659999997</c:v>
                      </c:pt>
                    </c:numCache>
                  </c:numRef>
                </c:val>
                <c:extLst xmlns:c15="http://schemas.microsoft.com/office/drawing/2012/chart">
                  <c:ext xmlns:c16="http://schemas.microsoft.com/office/drawing/2014/chart" uri="{C3380CC4-5D6E-409C-BE32-E72D297353CC}">
                    <c16:uniqueId val="{00000006-A264-4048-B3B1-9AC2CD89A9EC}"/>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'1-05'!$A$10</c15:sqref>
                        </c15:formulaRef>
                      </c:ext>
                    </c:extLst>
                    <c:strCache>
                      <c:ptCount val="1"/>
                      <c:pt idx="0">
                        <c:v>Minor collectors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'1-05'!$B$10:$AI$10</c15:sqref>
                        </c15:fullRef>
                        <c15:formulaRef>
                          <c15:sqref>'1-05'!$N$10:$AI$10</c15:sqref>
                        </c15:formulaRef>
                      </c:ext>
                    </c:extLst>
                    <c:numCache>
                      <c:formatCode>#,##0</c:formatCode>
                      <c:ptCount val="22"/>
                      <c:pt idx="0">
                        <c:v>0</c:v>
                      </c:pt>
                      <c:pt idx="1">
                        <c:v>0</c:v>
                      </c:pt>
                      <c:pt idx="2">
                        <c:v>0</c:v>
                      </c:pt>
                      <c:pt idx="3">
                        <c:v>0</c:v>
                      </c:pt>
                      <c:pt idx="4">
                        <c:v>0</c:v>
                      </c:pt>
                      <c:pt idx="5">
                        <c:v>0</c:v>
                      </c:pt>
                      <c:pt idx="6">
                        <c:v>0</c:v>
                      </c:pt>
                      <c:pt idx="7">
                        <c:v>0</c:v>
                      </c:pt>
                      <c:pt idx="8">
                        <c:v>0</c:v>
                      </c:pt>
                      <c:pt idx="9">
                        <c:v>79.174002000000002</c:v>
                      </c:pt>
                      <c:pt idx="10">
                        <c:v>3146</c:v>
                      </c:pt>
                      <c:pt idx="11">
                        <c:v>3303.8590000000013</c:v>
                      </c:pt>
                      <c:pt idx="12">
                        <c:v>3588.3239999999996</c:v>
                      </c:pt>
                      <c:pt idx="13">
                        <c:v>5112.4270000000006</c:v>
                      </c:pt>
                      <c:pt idx="14">
                        <c:v>11754.206999999999</c:v>
                      </c:pt>
                      <c:pt idx="15">
                        <c:v>13885.117</c:v>
                      </c:pt>
                      <c:pt idx="16">
                        <c:v>16960.839000000004</c:v>
                      </c:pt>
                      <c:pt idx="17">
                        <c:v>17630.720000000005</c:v>
                      </c:pt>
                      <c:pt idx="18">
                        <c:v>17851.774000000001</c:v>
                      </c:pt>
                      <c:pt idx="19">
                        <c:v>21218.192000000003</c:v>
                      </c:pt>
                      <c:pt idx="20">
                        <c:v>21183.96</c:v>
                      </c:pt>
                      <c:pt idx="21">
                        <c:v>22273.789000000008</c:v>
                      </c:pt>
                    </c:numCache>
                  </c:numRef>
                </c:val>
                <c:extLst xmlns:c15="http://schemas.microsoft.com/office/drawing/2012/chart">
                  <c:ext xmlns:c16="http://schemas.microsoft.com/office/drawing/2014/chart" uri="{C3380CC4-5D6E-409C-BE32-E72D297353CC}">
                    <c16:uniqueId val="{00000007-A264-4048-B3B1-9AC2CD89A9EC}"/>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'1-05'!$A$11</c15:sqref>
                        </c15:formulaRef>
                      </c:ext>
                    </c:extLst>
                    <c:strCache>
                      <c:ptCount val="1"/>
                      <c:pt idx="0">
                        <c:v>Local</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'1-05'!$B$2:$AI$2</c15:sqref>
                        </c15:fullRef>
                        <c15:formulaRef>
                          <c15:sqref>'1-05'!$N$2:$AI$2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'1-05'!$B$11:$AI$11</c15:sqref>
                        </c15:fullRef>
                        <c15:formulaRef>
                          <c15:sqref>'1-05'!$N$11:$AI$11</c15:sqref>
                        </c15:formulaRef>
                      </c:ext>
                    </c:extLst>
                    <c:numCache>
                      <c:formatCode>#,##0</c:formatCode>
                      <c:ptCount val="22"/>
                      <c:pt idx="0">
                        <c:v>598421</c:v>
                      </c:pt>
                      <c:pt idx="1">
                        <c:v>622741</c:v>
                      </c:pt>
                      <c:pt idx="2">
                        <c:v>638814</c:v>
                      </c:pt>
                      <c:pt idx="3">
                        <c:v>668767</c:v>
                      </c:pt>
                      <c:pt idx="4">
                        <c:v>696623</c:v>
                      </c:pt>
                      <c:pt idx="5">
                        <c:v>713991</c:v>
                      </c:pt>
                      <c:pt idx="6">
                        <c:v>727936</c:v>
                      </c:pt>
                      <c:pt idx="7">
                        <c:v>740273</c:v>
                      </c:pt>
                      <c:pt idx="8">
                        <c:v>753089</c:v>
                      </c:pt>
                      <c:pt idx="9">
                        <c:v>765224</c:v>
                      </c:pt>
                      <c:pt idx="10">
                        <c:v>771632.29299999995</c:v>
                      </c:pt>
                      <c:pt idx="11">
                        <c:v>777141.65399999998</c:v>
                      </c:pt>
                      <c:pt idx="12">
                        <c:v>791832.47200000018</c:v>
                      </c:pt>
                      <c:pt idx="13">
                        <c:v>844448.44299999997</c:v>
                      </c:pt>
                      <c:pt idx="14">
                        <c:v>852754.9249999997</c:v>
                      </c:pt>
                      <c:pt idx="15">
                        <c:v>854104.43000000017</c:v>
                      </c:pt>
                      <c:pt idx="16">
                        <c:v>856085.47600000014</c:v>
                      </c:pt>
                      <c:pt idx="17">
                        <c:v>863053.69200000016</c:v>
                      </c:pt>
                      <c:pt idx="18">
                        <c:v>868317.4659999999</c:v>
                      </c:pt>
                      <c:pt idx="19">
                        <c:v>877146.82399999991</c:v>
                      </c:pt>
                      <c:pt idx="20">
                        <c:v>876964.72600000026</c:v>
                      </c:pt>
                      <c:pt idx="21">
                        <c:v>888842.82700000016</c:v>
                      </c:pt>
                    </c:numCache>
                  </c:numRef>
                </c:val>
                <c:extLst xmlns:c15="http://schemas.microsoft.com/office/drawing/2012/chart">
                  <c:ext xmlns:c16="http://schemas.microsoft.com/office/drawing/2014/chart" uri="{C3380CC4-5D6E-409C-BE32-E72D297353CC}">
                    <c16:uniqueId val="{00000008-A264-4048-B3B1-9AC2CD89A9EC}"/>
                  </c:ext>
                </c:extLst>
              </c15:ser>
            </c15:filteredBarSeries>
          </c:ext>
        </c:extLst>
      </c:barChart>
      <c:catAx>
        <c:axId val="34242962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42422735"/>
        <c:crosses val="autoZero"/>
        <c:auto val="1"/>
        <c:lblAlgn val="ctr"/>
        <c:lblOffset val="100"/>
        <c:noMultiLvlLbl val="0"/>
      </c:catAx>
      <c:valAx>
        <c:axId val="342422735"/>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42429623"/>
        <c:crosses val="autoZero"/>
        <c:crossBetween val="between"/>
      </c:valAx>
      <c:spPr>
        <a:noFill/>
        <a:ln>
          <a:noFill/>
        </a:ln>
        <a:effectLst/>
      </c:spPr>
    </c:plotArea>
    <c:legend>
      <c:legendPos val="t"/>
      <c:layout>
        <c:manualLayout>
          <c:xMode val="edge"/>
          <c:yMode val="edge"/>
          <c:x val="0.32517115048118983"/>
          <c:y val="0.15063247863247867"/>
          <c:w val="0.34618534011373581"/>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3787DA0A-8BEC-B8AD-E05D-0378F4ED57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46E0-F5DE-4BB2-8B95-9257EE1BFFE1}">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15"/>
  <sheetViews>
    <sheetView zoomScaleNormal="100" workbookViewId="0">
      <pane xSplit="1" ySplit="2" topLeftCell="B3" activePane="bottomRight" state="frozen"/>
      <selection pane="topRight" activeCell="B1" sqref="B1"/>
      <selection pane="bottomLeft" activeCell="A3" sqref="A3"/>
      <selection pane="bottomRight" activeCell="AJ25" sqref="AJ25"/>
    </sheetView>
  </sheetViews>
  <sheetFormatPr defaultColWidth="9.1796875" defaultRowHeight="12.5"/>
  <cols>
    <col min="1" max="1" width="31.7265625" style="20" customWidth="1"/>
    <col min="2" max="33" width="8.26953125" style="20" customWidth="1"/>
    <col min="34" max="35" width="8.26953125" style="5" customWidth="1"/>
    <col min="36" max="16384" width="9.1796875" style="5"/>
  </cols>
  <sheetData>
    <row r="1" spans="1:35" ht="16.5" customHeight="1" thickBot="1">
      <c r="A1" s="80" t="s">
        <v>23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5" s="60" customFormat="1" ht="16.5" customHeight="1">
      <c r="A2" s="43"/>
      <c r="B2" s="44">
        <v>1980</v>
      </c>
      <c r="C2" s="44">
        <v>1985</v>
      </c>
      <c r="D2" s="44">
        <v>1990</v>
      </c>
      <c r="E2" s="44">
        <v>1991</v>
      </c>
      <c r="F2" s="44">
        <v>1992</v>
      </c>
      <c r="G2" s="44">
        <v>1993</v>
      </c>
      <c r="H2" s="44">
        <v>1994</v>
      </c>
      <c r="I2" s="44">
        <v>1995</v>
      </c>
      <c r="J2" s="44">
        <v>1996</v>
      </c>
      <c r="K2" s="44">
        <v>1997</v>
      </c>
      <c r="L2" s="44">
        <v>1998</v>
      </c>
      <c r="M2" s="45">
        <v>1999</v>
      </c>
      <c r="N2" s="45">
        <v>2000</v>
      </c>
      <c r="O2" s="45">
        <v>2001</v>
      </c>
      <c r="P2" s="38">
        <v>2002</v>
      </c>
      <c r="Q2" s="38">
        <v>2003</v>
      </c>
      <c r="R2" s="38">
        <v>2004</v>
      </c>
      <c r="S2" s="38">
        <v>2005</v>
      </c>
      <c r="T2" s="38">
        <v>2006</v>
      </c>
      <c r="U2" s="38">
        <v>2007</v>
      </c>
      <c r="V2" s="38">
        <v>2008</v>
      </c>
      <c r="W2" s="38">
        <v>2009</v>
      </c>
      <c r="X2" s="38">
        <v>2010</v>
      </c>
      <c r="Y2" s="38">
        <v>2011</v>
      </c>
      <c r="Z2" s="38">
        <v>2012</v>
      </c>
      <c r="AA2" s="38">
        <v>2013</v>
      </c>
      <c r="AB2" s="55">
        <v>2014</v>
      </c>
      <c r="AC2" s="59">
        <v>2015</v>
      </c>
      <c r="AD2" s="59">
        <v>2016</v>
      </c>
      <c r="AE2" s="59">
        <v>2017</v>
      </c>
      <c r="AF2" s="59">
        <v>2018</v>
      </c>
      <c r="AG2" s="59">
        <v>2019</v>
      </c>
      <c r="AH2" s="59">
        <v>2020</v>
      </c>
      <c r="AI2" s="59">
        <v>2021</v>
      </c>
    </row>
    <row r="3" spans="1:35" s="61" customFormat="1" ht="16.5" customHeight="1">
      <c r="A3" s="72" t="s">
        <v>7</v>
      </c>
      <c r="B3" s="26">
        <v>3859837</v>
      </c>
      <c r="C3" s="26">
        <v>3863912</v>
      </c>
      <c r="D3" s="26">
        <v>3866926</v>
      </c>
      <c r="E3" s="26">
        <v>3883920</v>
      </c>
      <c r="F3" s="26">
        <v>3901081</v>
      </c>
      <c r="G3" s="26">
        <v>3905211</v>
      </c>
      <c r="H3" s="26">
        <v>3906595</v>
      </c>
      <c r="I3" s="26">
        <v>3912226</v>
      </c>
      <c r="J3" s="26">
        <v>3919652</v>
      </c>
      <c r="K3" s="26">
        <v>3945872</v>
      </c>
      <c r="L3" s="26">
        <v>3906292</v>
      </c>
      <c r="M3" s="26">
        <v>3917243</v>
      </c>
      <c r="N3" s="26">
        <v>3936222</v>
      </c>
      <c r="O3" s="26">
        <v>3948335</v>
      </c>
      <c r="P3" s="26">
        <v>3966486</v>
      </c>
      <c r="Q3" s="26">
        <v>3974107</v>
      </c>
      <c r="R3" s="26">
        <v>3981512</v>
      </c>
      <c r="S3" s="26">
        <v>3995635</v>
      </c>
      <c r="T3" s="26">
        <v>4016741</v>
      </c>
      <c r="U3" s="26">
        <v>4032126</v>
      </c>
      <c r="V3" s="26">
        <v>4042778</v>
      </c>
      <c r="W3" s="26">
        <v>4050716.773358312</v>
      </c>
      <c r="X3" s="26">
        <v>4067076.1619999991</v>
      </c>
      <c r="Y3" s="26">
        <v>4077755.9920000001</v>
      </c>
      <c r="Z3" s="26">
        <v>4092729.6890000002</v>
      </c>
      <c r="AA3" s="26">
        <v>4115461.9640000011</v>
      </c>
      <c r="AB3" s="56">
        <v>4177073.423</v>
      </c>
      <c r="AC3" s="56">
        <v>4154727.2820000001</v>
      </c>
      <c r="AD3" s="56">
        <v>4140108.0009999992</v>
      </c>
      <c r="AE3" s="56">
        <v>4165348.6230000006</v>
      </c>
      <c r="AF3" s="56">
        <v>4176915.3690000009</v>
      </c>
      <c r="AG3" s="56">
        <v>4171124.7870000005</v>
      </c>
      <c r="AH3" s="56">
        <v>4172562.0189999999</v>
      </c>
      <c r="AI3" s="56">
        <v>4187439.5808000001</v>
      </c>
    </row>
    <row r="4" spans="1:35" s="61" customFormat="1" ht="16.5" customHeight="1">
      <c r="A4" s="72" t="s">
        <v>9</v>
      </c>
      <c r="B4" s="26">
        <v>628901</v>
      </c>
      <c r="C4" s="26">
        <v>690945</v>
      </c>
      <c r="D4" s="26">
        <v>744644</v>
      </c>
      <c r="E4" s="26">
        <v>749862</v>
      </c>
      <c r="F4" s="26">
        <v>785066</v>
      </c>
      <c r="G4" s="26">
        <v>805877</v>
      </c>
      <c r="H4" s="26">
        <v>813785</v>
      </c>
      <c r="I4" s="26">
        <v>819706</v>
      </c>
      <c r="J4" s="26">
        <v>826765</v>
      </c>
      <c r="K4" s="26">
        <v>836740</v>
      </c>
      <c r="L4" s="26">
        <v>841643</v>
      </c>
      <c r="M4" s="26">
        <v>846085</v>
      </c>
      <c r="N4" s="26">
        <v>852243</v>
      </c>
      <c r="O4" s="26">
        <v>877004</v>
      </c>
      <c r="P4" s="26">
        <v>894725</v>
      </c>
      <c r="Q4" s="26">
        <v>940969</v>
      </c>
      <c r="R4" s="26">
        <v>981276</v>
      </c>
      <c r="S4" s="26">
        <v>1009839</v>
      </c>
      <c r="T4" s="26">
        <v>1029366</v>
      </c>
      <c r="U4" s="26">
        <v>1044368</v>
      </c>
      <c r="V4" s="26">
        <v>1065556</v>
      </c>
      <c r="W4" s="26">
        <v>1081370.6629486661</v>
      </c>
      <c r="X4" s="48">
        <v>1089700.3939999999</v>
      </c>
      <c r="Y4" s="26">
        <v>1095373.1909999996</v>
      </c>
      <c r="Z4" s="26">
        <v>1113018.4680000003</v>
      </c>
      <c r="AA4" s="26">
        <v>1177986.321</v>
      </c>
      <c r="AB4" s="26">
        <v>1201719.4049999998</v>
      </c>
      <c r="AC4" s="26">
        <v>1209214.1490000002</v>
      </c>
      <c r="AD4" s="26">
        <v>1212054.426</v>
      </c>
      <c r="AE4" s="26">
        <v>1219843.8210000002</v>
      </c>
      <c r="AF4" s="26">
        <v>1225434.0689999999</v>
      </c>
      <c r="AG4" s="26">
        <v>1238353.7619999999</v>
      </c>
      <c r="AH4" s="26">
        <v>1238580.5280000004</v>
      </c>
      <c r="AI4" s="26">
        <v>1251773.1828000001</v>
      </c>
    </row>
    <row r="5" spans="1:35" s="61" customFormat="1" ht="16.5" customHeight="1">
      <c r="A5" s="73" t="s">
        <v>24</v>
      </c>
      <c r="B5" s="57">
        <v>9215</v>
      </c>
      <c r="C5" s="57">
        <v>10828</v>
      </c>
      <c r="D5" s="57">
        <v>11527</v>
      </c>
      <c r="E5" s="57">
        <v>11602</v>
      </c>
      <c r="F5" s="57">
        <v>12516</v>
      </c>
      <c r="G5" s="57">
        <v>12877</v>
      </c>
      <c r="H5" s="57">
        <v>13126</v>
      </c>
      <c r="I5" s="57">
        <v>13164</v>
      </c>
      <c r="J5" s="57">
        <v>13217</v>
      </c>
      <c r="K5" s="57">
        <v>13247</v>
      </c>
      <c r="L5" s="57">
        <v>13276</v>
      </c>
      <c r="M5" s="57">
        <v>13343</v>
      </c>
      <c r="N5" s="57">
        <v>13379</v>
      </c>
      <c r="O5" s="57">
        <v>13411</v>
      </c>
      <c r="P5" s="57">
        <v>13491</v>
      </c>
      <c r="Q5" s="57">
        <v>14460</v>
      </c>
      <c r="R5" s="57">
        <v>15129</v>
      </c>
      <c r="S5" s="57">
        <v>15703</v>
      </c>
      <c r="T5" s="57">
        <v>16044</v>
      </c>
      <c r="U5" s="57">
        <v>16312</v>
      </c>
      <c r="V5" s="57">
        <v>16555</v>
      </c>
      <c r="W5" s="57">
        <v>16578.231989078893</v>
      </c>
      <c r="X5" s="57">
        <v>16682.148999999994</v>
      </c>
      <c r="Y5" s="57">
        <v>16704.288999999997</v>
      </c>
      <c r="Z5" s="57">
        <v>16909.87</v>
      </c>
      <c r="AA5" s="57">
        <v>17896.344000000005</v>
      </c>
      <c r="AB5" s="57">
        <v>18567.062000000002</v>
      </c>
      <c r="AC5" s="57">
        <v>19063.097999999998</v>
      </c>
      <c r="AD5" s="57">
        <v>19058.495999999996</v>
      </c>
      <c r="AE5" s="57">
        <v>19092.273000000005</v>
      </c>
      <c r="AF5" s="57">
        <v>19159.806</v>
      </c>
      <c r="AG5" s="57">
        <v>19176.550999999996</v>
      </c>
      <c r="AH5" s="57">
        <v>19188.982</v>
      </c>
      <c r="AI5" s="57">
        <v>19151.831000000006</v>
      </c>
    </row>
    <row r="6" spans="1:35" s="61" customFormat="1" ht="16.5" customHeight="1">
      <c r="A6" s="73" t="s">
        <v>19</v>
      </c>
      <c r="B6" s="57">
        <v>6774</v>
      </c>
      <c r="C6" s="57">
        <v>7169</v>
      </c>
      <c r="D6" s="57">
        <v>7668</v>
      </c>
      <c r="E6" s="57">
        <v>7709</v>
      </c>
      <c r="F6" s="57">
        <v>8491</v>
      </c>
      <c r="G6" s="57">
        <v>8841</v>
      </c>
      <c r="H6" s="57">
        <v>8994</v>
      </c>
      <c r="I6" s="57">
        <v>8970</v>
      </c>
      <c r="J6" s="57">
        <v>9027</v>
      </c>
      <c r="K6" s="57">
        <v>9063</v>
      </c>
      <c r="L6" s="57">
        <v>9163</v>
      </c>
      <c r="M6" s="57">
        <v>9132</v>
      </c>
      <c r="N6" s="57">
        <v>9140</v>
      </c>
      <c r="O6" s="57">
        <v>9121</v>
      </c>
      <c r="P6" s="57">
        <v>9323</v>
      </c>
      <c r="Q6" s="57">
        <v>9870</v>
      </c>
      <c r="R6" s="57">
        <v>10246</v>
      </c>
      <c r="S6" s="57">
        <v>10560</v>
      </c>
      <c r="T6" s="57">
        <v>10748</v>
      </c>
      <c r="U6" s="57">
        <v>10913</v>
      </c>
      <c r="V6" s="57">
        <v>11335</v>
      </c>
      <c r="W6" s="57">
        <v>11398.656998852752</v>
      </c>
      <c r="X6" s="57">
        <v>11319.325999999999</v>
      </c>
      <c r="Y6" s="57">
        <v>11494.505999999999</v>
      </c>
      <c r="Z6" s="57">
        <v>11468.976000000002</v>
      </c>
      <c r="AA6" s="57">
        <v>11602.266</v>
      </c>
      <c r="AB6" s="57">
        <v>11784.186</v>
      </c>
      <c r="AC6" s="57">
        <v>12037.890000000003</v>
      </c>
      <c r="AD6" s="57">
        <v>12254.605000000001</v>
      </c>
      <c r="AE6" s="57">
        <v>12152.06</v>
      </c>
      <c r="AF6" s="57">
        <v>12099.880000000005</v>
      </c>
      <c r="AG6" s="57">
        <v>12050.414000000002</v>
      </c>
      <c r="AH6" s="57">
        <v>12101.321</v>
      </c>
      <c r="AI6" s="57">
        <v>12157.709000000003</v>
      </c>
    </row>
    <row r="7" spans="1:35" s="61" customFormat="1" ht="16.5" customHeight="1">
      <c r="A7" s="73" t="s">
        <v>2</v>
      </c>
      <c r="B7" s="57">
        <v>44155</v>
      </c>
      <c r="C7" s="57">
        <v>49887</v>
      </c>
      <c r="D7" s="57">
        <v>51968</v>
      </c>
      <c r="E7" s="57">
        <v>52515</v>
      </c>
      <c r="F7" s="57">
        <v>51900</v>
      </c>
      <c r="G7" s="57">
        <v>52708</v>
      </c>
      <c r="H7" s="57">
        <v>53110</v>
      </c>
      <c r="I7" s="57">
        <v>52796</v>
      </c>
      <c r="J7" s="57">
        <v>52983</v>
      </c>
      <c r="K7" s="57">
        <v>53223</v>
      </c>
      <c r="L7" s="57">
        <v>53132</v>
      </c>
      <c r="M7" s="57">
        <v>53199</v>
      </c>
      <c r="N7" s="57">
        <v>53314</v>
      </c>
      <c r="O7" s="57">
        <v>53056</v>
      </c>
      <c r="P7" s="57">
        <v>53439</v>
      </c>
      <c r="Q7" s="57">
        <v>56870</v>
      </c>
      <c r="R7" s="57">
        <v>59695</v>
      </c>
      <c r="S7" s="57">
        <v>61803</v>
      </c>
      <c r="T7" s="57">
        <v>62830</v>
      </c>
      <c r="U7" s="57">
        <v>63282</v>
      </c>
      <c r="V7" s="57">
        <v>64557</v>
      </c>
      <c r="W7" s="57">
        <v>64524.135809842031</v>
      </c>
      <c r="X7" s="57">
        <v>65104.845999999983</v>
      </c>
      <c r="Y7" s="57">
        <v>64981.615999999936</v>
      </c>
      <c r="Z7" s="57">
        <v>65192.796999999999</v>
      </c>
      <c r="AA7" s="57">
        <v>66509.893000000011</v>
      </c>
      <c r="AB7" s="57">
        <v>66761.261000000013</v>
      </c>
      <c r="AC7" s="57">
        <v>66854.748999999996</v>
      </c>
      <c r="AD7" s="57">
        <v>66137.203999999998</v>
      </c>
      <c r="AE7" s="57">
        <v>66315.574000000008</v>
      </c>
      <c r="AF7" s="57">
        <v>66453.059999999983</v>
      </c>
      <c r="AG7" s="57">
        <v>66367.219000000012</v>
      </c>
      <c r="AH7" s="57">
        <v>66493.601999999999</v>
      </c>
      <c r="AI7" s="57">
        <v>66033.125400000004</v>
      </c>
    </row>
    <row r="8" spans="1:35" s="62" customFormat="1" ht="16.5" customHeight="1">
      <c r="A8" s="73" t="s">
        <v>3</v>
      </c>
      <c r="B8" s="57">
        <v>66377</v>
      </c>
      <c r="C8" s="57">
        <v>72178</v>
      </c>
      <c r="D8" s="57">
        <v>74659</v>
      </c>
      <c r="E8" s="57">
        <v>74795</v>
      </c>
      <c r="F8" s="57">
        <v>80815</v>
      </c>
      <c r="G8" s="57">
        <v>86821</v>
      </c>
      <c r="H8" s="57">
        <v>87857</v>
      </c>
      <c r="I8" s="57">
        <v>88510</v>
      </c>
      <c r="J8" s="57">
        <v>89020</v>
      </c>
      <c r="K8" s="57">
        <v>89185</v>
      </c>
      <c r="L8" s="57">
        <v>89496</v>
      </c>
      <c r="M8" s="57">
        <v>89432</v>
      </c>
      <c r="N8" s="57">
        <v>89789</v>
      </c>
      <c r="O8" s="57">
        <v>89962</v>
      </c>
      <c r="P8" s="57">
        <v>90411</v>
      </c>
      <c r="Q8" s="57">
        <v>93888</v>
      </c>
      <c r="R8" s="57">
        <v>97433</v>
      </c>
      <c r="S8" s="57">
        <v>101673</v>
      </c>
      <c r="T8" s="57">
        <v>102975</v>
      </c>
      <c r="U8" s="57">
        <v>104033</v>
      </c>
      <c r="V8" s="57">
        <v>106172</v>
      </c>
      <c r="W8" s="57">
        <v>108958.30480532504</v>
      </c>
      <c r="X8" s="57">
        <v>107365.77999999998</v>
      </c>
      <c r="Y8" s="57">
        <v>107291.69699999993</v>
      </c>
      <c r="Z8" s="57">
        <v>108328.209</v>
      </c>
      <c r="AA8" s="57">
        <v>111027.52199999998</v>
      </c>
      <c r="AB8" s="57">
        <v>112288.39799999999</v>
      </c>
      <c r="AC8" s="57">
        <v>113591.76000000004</v>
      </c>
      <c r="AD8" s="57">
        <v>112384.43600000002</v>
      </c>
      <c r="AE8" s="57">
        <v>112568.99399999999</v>
      </c>
      <c r="AF8" s="57">
        <v>112467.573</v>
      </c>
      <c r="AG8" s="57">
        <v>112229.545</v>
      </c>
      <c r="AH8" s="57">
        <v>111933.55899999998</v>
      </c>
      <c r="AI8" s="57">
        <v>112353.0448</v>
      </c>
    </row>
    <row r="9" spans="1:35" s="62" customFormat="1" ht="16.5" customHeight="1">
      <c r="A9" s="73" t="s">
        <v>5</v>
      </c>
      <c r="B9" s="57">
        <v>68387</v>
      </c>
      <c r="C9" s="57">
        <v>75374</v>
      </c>
      <c r="D9" s="57">
        <v>78254</v>
      </c>
      <c r="E9" s="57">
        <v>77102</v>
      </c>
      <c r="F9" s="57">
        <v>82784</v>
      </c>
      <c r="G9" s="57">
        <v>84854</v>
      </c>
      <c r="H9" s="57">
        <v>86089</v>
      </c>
      <c r="I9" s="57">
        <v>87331</v>
      </c>
      <c r="J9" s="57">
        <v>87790</v>
      </c>
      <c r="K9" s="57">
        <v>88049</v>
      </c>
      <c r="L9" s="57">
        <v>88071</v>
      </c>
      <c r="M9" s="57">
        <v>88005</v>
      </c>
      <c r="N9" s="57">
        <v>88200</v>
      </c>
      <c r="O9" s="57">
        <v>88713</v>
      </c>
      <c r="P9" s="57">
        <v>89247</v>
      </c>
      <c r="Q9" s="57">
        <v>97114</v>
      </c>
      <c r="R9" s="57">
        <v>102150</v>
      </c>
      <c r="S9" s="57">
        <v>106109</v>
      </c>
      <c r="T9" s="57">
        <v>108833</v>
      </c>
      <c r="U9" s="57">
        <v>109555</v>
      </c>
      <c r="V9" s="57">
        <v>113848</v>
      </c>
      <c r="W9" s="57">
        <v>114608.15934356736</v>
      </c>
      <c r="X9" s="57">
        <v>114450</v>
      </c>
      <c r="Y9" s="57">
        <v>114455.56999999992</v>
      </c>
      <c r="Z9" s="57">
        <v>115697.81999999998</v>
      </c>
      <c r="AA9" s="57">
        <v>121389.42600000005</v>
      </c>
      <c r="AB9" s="57">
        <v>127809.36599999997</v>
      </c>
      <c r="AC9" s="57">
        <v>129677.105</v>
      </c>
      <c r="AD9" s="57">
        <v>129173.36999999997</v>
      </c>
      <c r="AE9" s="57">
        <v>129030.50799999999</v>
      </c>
      <c r="AF9" s="57">
        <v>129084.51000000002</v>
      </c>
      <c r="AG9" s="57">
        <v>130165.01699999999</v>
      </c>
      <c r="AH9" s="57">
        <v>130714.37800000001</v>
      </c>
      <c r="AI9" s="57">
        <v>130960.85659999997</v>
      </c>
    </row>
    <row r="10" spans="1:35" s="62" customFormat="1" ht="16.5" customHeight="1">
      <c r="A10" s="73" t="s">
        <v>6</v>
      </c>
      <c r="B10" s="31" t="s">
        <v>25</v>
      </c>
      <c r="C10" s="31" t="s">
        <v>25</v>
      </c>
      <c r="D10" s="31" t="s">
        <v>25</v>
      </c>
      <c r="E10" s="31" t="s">
        <v>25</v>
      </c>
      <c r="F10" s="31" t="s">
        <v>25</v>
      </c>
      <c r="G10" s="31" t="s">
        <v>25</v>
      </c>
      <c r="H10" s="31" t="s">
        <v>25</v>
      </c>
      <c r="I10" s="31" t="s">
        <v>25</v>
      </c>
      <c r="J10" s="31" t="s">
        <v>25</v>
      </c>
      <c r="K10" s="31" t="s">
        <v>25</v>
      </c>
      <c r="L10" s="31" t="s">
        <v>25</v>
      </c>
      <c r="M10" s="31" t="s">
        <v>25</v>
      </c>
      <c r="N10" s="31" t="s">
        <v>25</v>
      </c>
      <c r="O10" s="31" t="s">
        <v>25</v>
      </c>
      <c r="P10" s="31" t="s">
        <v>25</v>
      </c>
      <c r="Q10" s="31" t="s">
        <v>25</v>
      </c>
      <c r="R10" s="31" t="s">
        <v>25</v>
      </c>
      <c r="S10" s="31" t="s">
        <v>25</v>
      </c>
      <c r="T10" s="31" t="s">
        <v>25</v>
      </c>
      <c r="U10" s="31" t="s">
        <v>25</v>
      </c>
      <c r="V10" s="31" t="s">
        <v>25</v>
      </c>
      <c r="W10" s="57">
        <v>79.174002000000002</v>
      </c>
      <c r="X10" s="57">
        <v>3146</v>
      </c>
      <c r="Y10" s="57">
        <v>3303.8590000000013</v>
      </c>
      <c r="Z10" s="57">
        <v>3588.3239999999996</v>
      </c>
      <c r="AA10" s="57">
        <v>5112.4270000000006</v>
      </c>
      <c r="AB10" s="57">
        <v>11754.206999999999</v>
      </c>
      <c r="AC10" s="57">
        <v>13885.117</v>
      </c>
      <c r="AD10" s="57">
        <v>16960.839000000004</v>
      </c>
      <c r="AE10" s="57">
        <v>17630.720000000005</v>
      </c>
      <c r="AF10" s="57">
        <v>17851.774000000001</v>
      </c>
      <c r="AG10" s="57">
        <v>21218.192000000003</v>
      </c>
      <c r="AH10" s="57">
        <v>21183.96</v>
      </c>
      <c r="AI10" s="57">
        <v>22273.789000000008</v>
      </c>
    </row>
    <row r="11" spans="1:35" s="62" customFormat="1" ht="16.5" customHeight="1">
      <c r="A11" s="73" t="s">
        <v>0</v>
      </c>
      <c r="B11" s="57">
        <v>433993</v>
      </c>
      <c r="C11" s="57">
        <v>475509</v>
      </c>
      <c r="D11" s="57">
        <v>520568</v>
      </c>
      <c r="E11" s="57">
        <v>526139</v>
      </c>
      <c r="F11" s="57">
        <v>548560</v>
      </c>
      <c r="G11" s="57">
        <v>559776</v>
      </c>
      <c r="H11" s="57">
        <v>564609</v>
      </c>
      <c r="I11" s="57">
        <v>568935</v>
      </c>
      <c r="J11" s="57">
        <v>574728</v>
      </c>
      <c r="K11" s="57">
        <v>583973</v>
      </c>
      <c r="L11" s="57">
        <v>588505</v>
      </c>
      <c r="M11" s="57">
        <v>592974</v>
      </c>
      <c r="N11" s="57">
        <v>598421</v>
      </c>
      <c r="O11" s="57">
        <v>622741</v>
      </c>
      <c r="P11" s="57">
        <v>638814</v>
      </c>
      <c r="Q11" s="57">
        <v>668767</v>
      </c>
      <c r="R11" s="57">
        <v>696623</v>
      </c>
      <c r="S11" s="57">
        <v>713991</v>
      </c>
      <c r="T11" s="57">
        <v>727936</v>
      </c>
      <c r="U11" s="57">
        <v>740273</v>
      </c>
      <c r="V11" s="57">
        <v>753089</v>
      </c>
      <c r="W11" s="57">
        <v>765224</v>
      </c>
      <c r="X11" s="57">
        <v>771632.29299999995</v>
      </c>
      <c r="Y11" s="57">
        <v>777141.65399999998</v>
      </c>
      <c r="Z11" s="57">
        <v>791832.47200000018</v>
      </c>
      <c r="AA11" s="57">
        <v>844448.44299999997</v>
      </c>
      <c r="AB11" s="57">
        <v>852754.9249999997</v>
      </c>
      <c r="AC11" s="57">
        <v>854104.43000000017</v>
      </c>
      <c r="AD11" s="57">
        <v>856085.47600000014</v>
      </c>
      <c r="AE11" s="57">
        <v>863053.69200000016</v>
      </c>
      <c r="AF11" s="57">
        <v>868317.4659999999</v>
      </c>
      <c r="AG11" s="57">
        <v>877146.82399999991</v>
      </c>
      <c r="AH11" s="57">
        <v>876964.72600000026</v>
      </c>
      <c r="AI11" s="57">
        <v>888842.82700000016</v>
      </c>
    </row>
    <row r="12" spans="1:35" s="62" customFormat="1" ht="16.5" customHeight="1">
      <c r="A12" s="72" t="s">
        <v>10</v>
      </c>
      <c r="B12" s="26">
        <v>3230936</v>
      </c>
      <c r="C12" s="26">
        <v>3172967</v>
      </c>
      <c r="D12" s="26">
        <v>3122282</v>
      </c>
      <c r="E12" s="26">
        <v>3134058</v>
      </c>
      <c r="F12" s="26">
        <v>3116015</v>
      </c>
      <c r="G12" s="26">
        <v>3099334</v>
      </c>
      <c r="H12" s="26">
        <v>3092810</v>
      </c>
      <c r="I12" s="26">
        <v>3092520</v>
      </c>
      <c r="J12" s="26">
        <v>3092887</v>
      </c>
      <c r="K12" s="26">
        <v>3109132</v>
      </c>
      <c r="L12" s="26">
        <v>3064649</v>
      </c>
      <c r="M12" s="26">
        <v>3071158</v>
      </c>
      <c r="N12" s="26">
        <v>3083979</v>
      </c>
      <c r="O12" s="26">
        <v>3071331</v>
      </c>
      <c r="P12" s="26">
        <v>3071761</v>
      </c>
      <c r="Q12" s="26">
        <v>3033138</v>
      </c>
      <c r="R12" s="26">
        <v>3000236</v>
      </c>
      <c r="S12" s="26">
        <v>2985796</v>
      </c>
      <c r="T12" s="26">
        <v>2987375</v>
      </c>
      <c r="U12" s="26">
        <v>2987758</v>
      </c>
      <c r="V12" s="26">
        <v>2977222</v>
      </c>
      <c r="W12" s="26">
        <v>2969346.1104096458</v>
      </c>
      <c r="X12" s="26">
        <v>2977375.7679999992</v>
      </c>
      <c r="Y12" s="26">
        <v>2982382.8010000004</v>
      </c>
      <c r="Z12" s="26">
        <v>2979711.2209999999</v>
      </c>
      <c r="AA12" s="26">
        <v>2937475.6430000011</v>
      </c>
      <c r="AB12" s="26">
        <v>2975354.0180000002</v>
      </c>
      <c r="AC12" s="26">
        <v>2945513.1329999999</v>
      </c>
      <c r="AD12" s="26">
        <v>2928053.5749999993</v>
      </c>
      <c r="AE12" s="26">
        <v>2945504.8020000001</v>
      </c>
      <c r="AF12" s="26">
        <v>2951481.3000000007</v>
      </c>
      <c r="AG12" s="26">
        <v>2932771.0250000004</v>
      </c>
      <c r="AH12" s="26">
        <v>2933981.4909999995</v>
      </c>
      <c r="AI12" s="26">
        <v>2935666.398</v>
      </c>
    </row>
    <row r="13" spans="1:35" s="62" customFormat="1" ht="16.5" customHeight="1">
      <c r="A13" s="73" t="s">
        <v>24</v>
      </c>
      <c r="B13" s="57">
        <v>31905</v>
      </c>
      <c r="C13" s="57">
        <v>32760</v>
      </c>
      <c r="D13" s="57">
        <v>33547</v>
      </c>
      <c r="E13" s="57">
        <v>33677</v>
      </c>
      <c r="F13" s="57">
        <v>32951</v>
      </c>
      <c r="G13" s="57">
        <v>32631</v>
      </c>
      <c r="H13" s="57">
        <v>32457</v>
      </c>
      <c r="I13" s="57">
        <v>32580</v>
      </c>
      <c r="J13" s="57">
        <v>32820</v>
      </c>
      <c r="K13" s="57">
        <v>32817</v>
      </c>
      <c r="L13" s="57">
        <v>32808</v>
      </c>
      <c r="M13" s="57">
        <v>32974</v>
      </c>
      <c r="N13" s="57">
        <v>33048</v>
      </c>
      <c r="O13" s="57">
        <v>33061</v>
      </c>
      <c r="P13" s="57">
        <v>32992</v>
      </c>
      <c r="Q13" s="57">
        <v>32048</v>
      </c>
      <c r="R13" s="57">
        <v>31443</v>
      </c>
      <c r="S13" s="57">
        <v>30905</v>
      </c>
      <c r="T13" s="57">
        <v>30586</v>
      </c>
      <c r="U13" s="57">
        <v>30360</v>
      </c>
      <c r="V13" s="57">
        <v>30196</v>
      </c>
      <c r="W13" s="57">
        <v>30142.069997508392</v>
      </c>
      <c r="X13" s="57">
        <v>30218.274000000001</v>
      </c>
      <c r="Y13" s="57">
        <v>30255.828999999998</v>
      </c>
      <c r="Z13" s="57">
        <v>30522.338000000003</v>
      </c>
      <c r="AA13" s="57">
        <v>29678.353999999992</v>
      </c>
      <c r="AB13" s="57">
        <v>29095.066999999999</v>
      </c>
      <c r="AC13" s="57">
        <v>28990.054000000007</v>
      </c>
      <c r="AD13" s="57">
        <v>29133.257000000012</v>
      </c>
      <c r="AE13" s="57">
        <v>29161.995999999996</v>
      </c>
      <c r="AF13" s="57">
        <v>29280.340000000004</v>
      </c>
      <c r="AG13" s="57">
        <v>29304.663000000004</v>
      </c>
      <c r="AH13" s="57">
        <v>29282.719000000001</v>
      </c>
      <c r="AI13" s="57">
        <v>29366.849000000002</v>
      </c>
    </row>
    <row r="14" spans="1:35" s="62" customFormat="1" ht="16.5" customHeight="1">
      <c r="A14" s="73" t="s">
        <v>21</v>
      </c>
      <c r="B14" s="29" t="s">
        <v>25</v>
      </c>
      <c r="C14" s="29" t="s">
        <v>25</v>
      </c>
      <c r="D14" s="29" t="s">
        <v>25</v>
      </c>
      <c r="E14" s="29" t="s">
        <v>25</v>
      </c>
      <c r="F14" s="29" t="s">
        <v>25</v>
      </c>
      <c r="G14" s="29" t="s">
        <v>25</v>
      </c>
      <c r="H14" s="29" t="s">
        <v>25</v>
      </c>
      <c r="I14" s="29" t="s">
        <v>25</v>
      </c>
      <c r="J14" s="29" t="s">
        <v>25</v>
      </c>
      <c r="K14" s="29" t="s">
        <v>25</v>
      </c>
      <c r="L14" s="29" t="s">
        <v>25</v>
      </c>
      <c r="M14" s="29" t="s">
        <v>25</v>
      </c>
      <c r="N14" s="29" t="s">
        <v>25</v>
      </c>
      <c r="O14" s="29" t="s">
        <v>25</v>
      </c>
      <c r="P14" s="29" t="s">
        <v>25</v>
      </c>
      <c r="Q14" s="29" t="s">
        <v>25</v>
      </c>
      <c r="R14" s="29" t="s">
        <v>25</v>
      </c>
      <c r="S14" s="29" t="s">
        <v>25</v>
      </c>
      <c r="T14" s="29" t="s">
        <v>25</v>
      </c>
      <c r="U14" s="29" t="s">
        <v>25</v>
      </c>
      <c r="V14" s="29" t="s">
        <v>25</v>
      </c>
      <c r="W14" s="57">
        <v>888.13700168463288</v>
      </c>
      <c r="X14" s="57">
        <v>3299.4029999999998</v>
      </c>
      <c r="Y14" s="57">
        <v>4224.2339999999995</v>
      </c>
      <c r="Z14" s="57">
        <v>4395.2199999999993</v>
      </c>
      <c r="AA14" s="57">
        <v>4842.3090000000002</v>
      </c>
      <c r="AB14" s="57">
        <v>5466.2030000000004</v>
      </c>
      <c r="AC14" s="57">
        <v>5947.6939999999995</v>
      </c>
      <c r="AD14" s="57">
        <v>6378.2779999999993</v>
      </c>
      <c r="AE14" s="57">
        <v>6589.2129999999988</v>
      </c>
      <c r="AF14" s="57">
        <v>6503.5089999999982</v>
      </c>
      <c r="AG14" s="57">
        <v>6580.2720000000008</v>
      </c>
      <c r="AH14" s="57">
        <v>6554.7759999999998</v>
      </c>
      <c r="AI14" s="57">
        <v>6554.5089999999991</v>
      </c>
    </row>
    <row r="15" spans="1:35" s="62" customFormat="1" ht="16.5" customHeight="1">
      <c r="A15" s="73" t="s">
        <v>2</v>
      </c>
      <c r="B15" s="57">
        <v>82569</v>
      </c>
      <c r="C15" s="57">
        <v>80722</v>
      </c>
      <c r="D15" s="57">
        <v>83802</v>
      </c>
      <c r="E15" s="57">
        <v>86747</v>
      </c>
      <c r="F15" s="57">
        <v>94947</v>
      </c>
      <c r="G15" s="57">
        <v>96770</v>
      </c>
      <c r="H15" s="57">
        <v>97175</v>
      </c>
      <c r="I15" s="57">
        <v>97948</v>
      </c>
      <c r="J15" s="57">
        <v>98131</v>
      </c>
      <c r="K15" s="57">
        <v>98257</v>
      </c>
      <c r="L15" s="57">
        <v>98858</v>
      </c>
      <c r="M15" s="57">
        <v>98838</v>
      </c>
      <c r="N15" s="57">
        <v>98919</v>
      </c>
      <c r="O15" s="57">
        <v>99185</v>
      </c>
      <c r="P15" s="57">
        <v>98853</v>
      </c>
      <c r="Q15" s="57">
        <v>97038</v>
      </c>
      <c r="R15" s="57">
        <v>95946</v>
      </c>
      <c r="S15" s="57">
        <v>95156</v>
      </c>
      <c r="T15" s="57">
        <v>94937</v>
      </c>
      <c r="U15" s="57">
        <v>94766</v>
      </c>
      <c r="V15" s="57">
        <v>94949</v>
      </c>
      <c r="W15" s="57">
        <v>94050.855915944703</v>
      </c>
      <c r="X15" s="57">
        <v>92089.226999999999</v>
      </c>
      <c r="Y15" s="57">
        <v>91280.452999999994</v>
      </c>
      <c r="Z15" s="57">
        <v>91420.489999999991</v>
      </c>
      <c r="AA15" s="57">
        <v>90405.238000000027</v>
      </c>
      <c r="AB15" s="57">
        <v>90272.241999999998</v>
      </c>
      <c r="AC15" s="57">
        <v>89618.375999999989</v>
      </c>
      <c r="AD15" s="57">
        <v>89727.838000000003</v>
      </c>
      <c r="AE15" s="57">
        <v>89765.525000000023</v>
      </c>
      <c r="AF15" s="57">
        <v>90160.702000000005</v>
      </c>
      <c r="AG15" s="57">
        <v>90312.709000000032</v>
      </c>
      <c r="AH15" s="57">
        <v>90716.346999999951</v>
      </c>
      <c r="AI15" s="57">
        <v>91364.737000000008</v>
      </c>
    </row>
    <row r="16" spans="1:35" s="62" customFormat="1" ht="16.5" customHeight="1">
      <c r="A16" s="73" t="s">
        <v>3</v>
      </c>
      <c r="B16" s="57">
        <v>149057</v>
      </c>
      <c r="C16" s="57">
        <v>146587</v>
      </c>
      <c r="D16" s="57">
        <v>144774</v>
      </c>
      <c r="E16" s="57">
        <v>141795</v>
      </c>
      <c r="F16" s="57">
        <v>137685</v>
      </c>
      <c r="G16" s="57">
        <v>137577</v>
      </c>
      <c r="H16" s="57">
        <v>138120</v>
      </c>
      <c r="I16" s="57">
        <v>137151</v>
      </c>
      <c r="J16" s="57">
        <v>137359</v>
      </c>
      <c r="K16" s="57">
        <v>137497</v>
      </c>
      <c r="L16" s="57">
        <v>137308</v>
      </c>
      <c r="M16" s="57">
        <v>137462</v>
      </c>
      <c r="N16" s="57">
        <v>137575</v>
      </c>
      <c r="O16" s="57">
        <v>137587</v>
      </c>
      <c r="P16" s="57">
        <v>137568</v>
      </c>
      <c r="Q16" s="57">
        <v>135596</v>
      </c>
      <c r="R16" s="57">
        <v>135449</v>
      </c>
      <c r="S16" s="57">
        <v>135408</v>
      </c>
      <c r="T16" s="57">
        <v>135386</v>
      </c>
      <c r="U16" s="57">
        <v>135296</v>
      </c>
      <c r="V16" s="57">
        <v>135024</v>
      </c>
      <c r="W16" s="57">
        <v>135114.72886845254</v>
      </c>
      <c r="X16" s="57">
        <v>135449.50599999999</v>
      </c>
      <c r="Y16" s="57">
        <v>135649.96400000009</v>
      </c>
      <c r="Z16" s="57">
        <v>135097.38699999996</v>
      </c>
      <c r="AA16" s="57">
        <v>132844.76199999999</v>
      </c>
      <c r="AB16" s="57">
        <v>132672.149</v>
      </c>
      <c r="AC16" s="57">
        <v>133016.31300000002</v>
      </c>
      <c r="AD16" s="57">
        <v>133809.04699999999</v>
      </c>
      <c r="AE16" s="57">
        <v>134075.37699999998</v>
      </c>
      <c r="AF16" s="57">
        <v>133746.28799999997</v>
      </c>
      <c r="AG16" s="57">
        <v>134601.78499999997</v>
      </c>
      <c r="AH16" s="57">
        <v>134605.53700000004</v>
      </c>
      <c r="AI16" s="57">
        <v>133949.9748</v>
      </c>
    </row>
    <row r="17" spans="1:35" s="62" customFormat="1" ht="16.5" customHeight="1">
      <c r="A17" s="73" t="s">
        <v>5</v>
      </c>
      <c r="B17" s="57">
        <v>439000</v>
      </c>
      <c r="C17" s="57">
        <v>432761</v>
      </c>
      <c r="D17" s="57">
        <v>436352</v>
      </c>
      <c r="E17" s="57">
        <v>436746</v>
      </c>
      <c r="F17" s="57">
        <v>434072</v>
      </c>
      <c r="G17" s="57">
        <v>432222</v>
      </c>
      <c r="H17" s="57">
        <v>431115</v>
      </c>
      <c r="I17" s="57">
        <v>431712</v>
      </c>
      <c r="J17" s="57">
        <v>432117</v>
      </c>
      <c r="K17" s="57">
        <v>432714</v>
      </c>
      <c r="L17" s="57">
        <v>432408</v>
      </c>
      <c r="M17" s="57">
        <v>432934</v>
      </c>
      <c r="N17" s="57">
        <v>433121</v>
      </c>
      <c r="O17" s="57">
        <v>433284</v>
      </c>
      <c r="P17" s="57">
        <v>430946</v>
      </c>
      <c r="Q17" s="57">
        <v>424288</v>
      </c>
      <c r="R17" s="57">
        <v>420046</v>
      </c>
      <c r="S17" s="57">
        <v>419999</v>
      </c>
      <c r="T17" s="57">
        <v>419117</v>
      </c>
      <c r="U17" s="57">
        <v>419437</v>
      </c>
      <c r="V17" s="57">
        <v>418229</v>
      </c>
      <c r="W17" s="57">
        <v>415851.31862605549</v>
      </c>
      <c r="X17" s="57">
        <v>418604.11</v>
      </c>
      <c r="Y17" s="57">
        <v>420135.70100000047</v>
      </c>
      <c r="Z17" s="57">
        <v>419109.49</v>
      </c>
      <c r="AA17" s="57">
        <v>414816.03299999994</v>
      </c>
      <c r="AB17" s="57">
        <v>410286.51599999995</v>
      </c>
      <c r="AC17" s="57">
        <v>409675.6</v>
      </c>
      <c r="AD17" s="57">
        <v>407649.99599999993</v>
      </c>
      <c r="AE17" s="57">
        <v>407905.97899999999</v>
      </c>
      <c r="AF17" s="57">
        <v>407859.46500000003</v>
      </c>
      <c r="AG17" s="57">
        <v>407230.59900000005</v>
      </c>
      <c r="AH17" s="57">
        <v>407588.16400000011</v>
      </c>
      <c r="AI17" s="57">
        <v>407922.89319999993</v>
      </c>
    </row>
    <row r="18" spans="1:35" s="62" customFormat="1" ht="16.5" customHeight="1">
      <c r="A18" s="73" t="s">
        <v>6</v>
      </c>
      <c r="B18" s="57">
        <v>299613</v>
      </c>
      <c r="C18" s="57">
        <v>296660</v>
      </c>
      <c r="D18" s="57">
        <v>293922</v>
      </c>
      <c r="E18" s="57">
        <v>293511</v>
      </c>
      <c r="F18" s="57">
        <v>284504</v>
      </c>
      <c r="G18" s="57">
        <v>282182</v>
      </c>
      <c r="H18" s="57">
        <v>282011</v>
      </c>
      <c r="I18" s="57">
        <v>274081</v>
      </c>
      <c r="J18" s="57">
        <v>273198</v>
      </c>
      <c r="K18" s="57">
        <v>272362</v>
      </c>
      <c r="L18" s="57">
        <v>272140</v>
      </c>
      <c r="M18" s="57">
        <v>271676</v>
      </c>
      <c r="N18" s="57">
        <v>271803</v>
      </c>
      <c r="O18" s="57">
        <v>271377</v>
      </c>
      <c r="P18" s="57">
        <v>270700</v>
      </c>
      <c r="Q18" s="57">
        <v>267524</v>
      </c>
      <c r="R18" s="57">
        <v>267842</v>
      </c>
      <c r="S18" s="57">
        <v>264387</v>
      </c>
      <c r="T18" s="57">
        <v>262841</v>
      </c>
      <c r="U18" s="57">
        <v>262899</v>
      </c>
      <c r="V18" s="57">
        <v>262607</v>
      </c>
      <c r="W18" s="57">
        <v>262710</v>
      </c>
      <c r="X18" s="57">
        <v>263025.58499999996</v>
      </c>
      <c r="Y18" s="57">
        <v>263053.25500000006</v>
      </c>
      <c r="Z18" s="57">
        <v>262190.05</v>
      </c>
      <c r="AA18" s="57">
        <v>262489.54300000001</v>
      </c>
      <c r="AB18" s="57">
        <v>258513.03700000004</v>
      </c>
      <c r="AC18" s="57">
        <v>257993.201</v>
      </c>
      <c r="AD18" s="57">
        <v>258477.03499999995</v>
      </c>
      <c r="AE18" s="57">
        <v>261324.34299999999</v>
      </c>
      <c r="AF18" s="57">
        <v>259789.31700000004</v>
      </c>
      <c r="AG18" s="57">
        <v>256503.92400000003</v>
      </c>
      <c r="AH18" s="57">
        <v>259538.49099999998</v>
      </c>
      <c r="AI18" s="57">
        <v>259185.55299999996</v>
      </c>
    </row>
    <row r="19" spans="1:35" s="62" customFormat="1" ht="16.5" customHeight="1" thickBot="1">
      <c r="A19" s="74" t="s">
        <v>0</v>
      </c>
      <c r="B19" s="58">
        <v>2228792</v>
      </c>
      <c r="C19" s="58">
        <v>2183477</v>
      </c>
      <c r="D19" s="58">
        <v>2129885</v>
      </c>
      <c r="E19" s="58">
        <v>2141582</v>
      </c>
      <c r="F19" s="58">
        <v>2131856</v>
      </c>
      <c r="G19" s="58">
        <v>2117952</v>
      </c>
      <c r="H19" s="58">
        <v>2111932</v>
      </c>
      <c r="I19" s="58">
        <v>2119048</v>
      </c>
      <c r="J19" s="58">
        <v>2119262</v>
      </c>
      <c r="K19" s="58">
        <v>2135485</v>
      </c>
      <c r="L19" s="58">
        <v>2091127</v>
      </c>
      <c r="M19" s="58">
        <v>2097274</v>
      </c>
      <c r="N19" s="58">
        <v>2109513</v>
      </c>
      <c r="O19" s="58">
        <v>2096837</v>
      </c>
      <c r="P19" s="58">
        <v>2100702</v>
      </c>
      <c r="Q19" s="58">
        <v>2076644</v>
      </c>
      <c r="R19" s="58">
        <v>2049510</v>
      </c>
      <c r="S19" s="58">
        <v>2039941</v>
      </c>
      <c r="T19" s="58">
        <v>2044508</v>
      </c>
      <c r="U19" s="58">
        <v>2045000</v>
      </c>
      <c r="V19" s="58">
        <v>2036217</v>
      </c>
      <c r="W19" s="58">
        <v>2030589</v>
      </c>
      <c r="X19" s="58">
        <v>2034689.6629999995</v>
      </c>
      <c r="Y19" s="58">
        <v>2037783.3649999998</v>
      </c>
      <c r="Z19" s="58">
        <v>2036976.2459999998</v>
      </c>
      <c r="AA19" s="58">
        <v>2002399.4040000008</v>
      </c>
      <c r="AB19" s="58">
        <v>2049048.804</v>
      </c>
      <c r="AC19" s="58">
        <v>2020271.8949999998</v>
      </c>
      <c r="AD19" s="58">
        <v>2002878.1239999996</v>
      </c>
      <c r="AE19" s="58">
        <v>2016682.3690000002</v>
      </c>
      <c r="AF19" s="58">
        <v>2024141.6790000005</v>
      </c>
      <c r="AG19" s="58">
        <v>2008237.0730000003</v>
      </c>
      <c r="AH19" s="58">
        <v>2005695.4569999997</v>
      </c>
      <c r="AI19" s="58">
        <v>2007321.8820000002</v>
      </c>
    </row>
    <row r="20" spans="1:35" s="66" customFormat="1" ht="12.75" customHeight="1">
      <c r="A20" s="77" t="s">
        <v>26</v>
      </c>
      <c r="B20" s="77"/>
      <c r="C20" s="77"/>
      <c r="D20" s="77"/>
      <c r="E20" s="77"/>
      <c r="F20" s="77"/>
      <c r="G20" s="77"/>
      <c r="H20" s="77"/>
      <c r="I20" s="77"/>
      <c r="J20" s="77"/>
      <c r="K20" s="77"/>
      <c r="L20" s="77"/>
      <c r="M20" s="77"/>
      <c r="N20" s="77"/>
      <c r="O20" s="77"/>
      <c r="P20" s="77"/>
      <c r="Q20" s="77"/>
      <c r="R20" s="77"/>
      <c r="S20" s="77"/>
      <c r="T20" s="65"/>
      <c r="U20" s="65"/>
      <c r="V20" s="65"/>
      <c r="W20" s="65"/>
      <c r="X20" s="65"/>
      <c r="Y20" s="65"/>
      <c r="Z20" s="65"/>
      <c r="AA20" s="65"/>
    </row>
    <row r="21" spans="1:35" s="66" customFormat="1" ht="12.75" customHeight="1">
      <c r="A21" s="77"/>
      <c r="B21" s="77"/>
      <c r="C21" s="77"/>
      <c r="D21" s="77"/>
      <c r="E21" s="77"/>
      <c r="F21" s="77"/>
      <c r="G21" s="77"/>
      <c r="H21" s="77"/>
      <c r="I21" s="77"/>
      <c r="J21" s="77"/>
      <c r="K21" s="77"/>
      <c r="L21" s="77"/>
      <c r="M21" s="77"/>
      <c r="N21" s="77"/>
      <c r="O21" s="77"/>
      <c r="P21" s="77"/>
      <c r="Q21" s="77"/>
      <c r="R21" s="77"/>
      <c r="S21" s="77"/>
      <c r="T21" s="65"/>
      <c r="U21" s="65"/>
      <c r="V21" s="65"/>
      <c r="W21" s="65"/>
      <c r="X21" s="65"/>
      <c r="Y21" s="65"/>
      <c r="Z21" s="65"/>
      <c r="AA21" s="65"/>
    </row>
    <row r="22" spans="1:35" s="63" customFormat="1" ht="12.75" customHeight="1">
      <c r="A22" s="77" t="s">
        <v>22</v>
      </c>
      <c r="B22" s="77"/>
      <c r="C22" s="77"/>
      <c r="D22" s="77"/>
      <c r="E22" s="77"/>
      <c r="F22" s="77"/>
      <c r="G22" s="77"/>
      <c r="H22" s="77"/>
      <c r="I22" s="77"/>
      <c r="J22" s="77"/>
      <c r="K22" s="77"/>
      <c r="L22" s="77"/>
      <c r="M22" s="77"/>
      <c r="N22" s="77"/>
      <c r="O22" s="77"/>
      <c r="P22" s="77"/>
      <c r="Q22" s="77"/>
      <c r="R22" s="77"/>
      <c r="S22" s="77"/>
    </row>
    <row r="23" spans="1:35" s="63" customFormat="1" ht="12.75" customHeight="1">
      <c r="A23" s="77"/>
      <c r="B23" s="77"/>
      <c r="C23" s="77"/>
      <c r="D23" s="77"/>
      <c r="E23" s="77"/>
      <c r="F23" s="77"/>
      <c r="G23" s="77"/>
      <c r="H23" s="77"/>
      <c r="I23" s="77"/>
      <c r="J23" s="77"/>
      <c r="K23" s="77"/>
      <c r="L23" s="77"/>
      <c r="M23" s="77"/>
      <c r="N23" s="77"/>
      <c r="O23" s="77"/>
      <c r="P23" s="77"/>
      <c r="Q23" s="77"/>
      <c r="R23" s="77"/>
      <c r="S23" s="77"/>
    </row>
    <row r="24" spans="1:35" s="63" customFormat="1" ht="12.75" customHeight="1">
      <c r="A24" s="78" t="s">
        <v>11</v>
      </c>
      <c r="B24" s="78"/>
      <c r="C24" s="78"/>
      <c r="D24" s="78"/>
      <c r="E24" s="78"/>
      <c r="F24" s="78"/>
      <c r="G24" s="78"/>
      <c r="H24" s="78"/>
      <c r="I24" s="78"/>
      <c r="J24" s="78"/>
      <c r="K24" s="78"/>
      <c r="L24" s="78"/>
      <c r="M24" s="78"/>
      <c r="N24" s="78"/>
      <c r="O24" s="78"/>
      <c r="P24" s="78"/>
      <c r="Q24" s="78"/>
      <c r="R24" s="78"/>
      <c r="S24" s="78"/>
    </row>
    <row r="25" spans="1:35" s="64" customFormat="1" ht="25.5" customHeight="1">
      <c r="A25" s="79" t="s">
        <v>17</v>
      </c>
      <c r="B25" s="79"/>
      <c r="C25" s="79"/>
      <c r="D25" s="79"/>
      <c r="E25" s="79"/>
      <c r="F25" s="79"/>
      <c r="G25" s="79"/>
      <c r="H25" s="79"/>
      <c r="I25" s="79"/>
      <c r="J25" s="79"/>
      <c r="K25" s="79"/>
      <c r="L25" s="79"/>
      <c r="M25" s="79"/>
      <c r="N25" s="79"/>
      <c r="O25" s="79"/>
      <c r="P25" s="79"/>
      <c r="Q25" s="79"/>
      <c r="R25" s="79"/>
      <c r="S25" s="79"/>
      <c r="AH25" s="75"/>
      <c r="AI25" s="76"/>
    </row>
    <row r="26" spans="1:35" s="64" customFormat="1" ht="25.5" customHeight="1">
      <c r="A26" s="79" t="s">
        <v>20</v>
      </c>
      <c r="B26" s="79"/>
      <c r="C26" s="79"/>
      <c r="D26" s="79"/>
      <c r="E26" s="79"/>
      <c r="F26" s="79"/>
      <c r="G26" s="79"/>
      <c r="H26" s="79"/>
      <c r="I26" s="79"/>
      <c r="J26" s="79"/>
      <c r="K26" s="79"/>
      <c r="L26" s="79"/>
      <c r="M26" s="79"/>
      <c r="N26" s="79"/>
      <c r="O26" s="79"/>
      <c r="P26" s="79"/>
      <c r="Q26" s="79"/>
      <c r="R26" s="79"/>
      <c r="S26" s="79"/>
      <c r="AH26" s="75"/>
      <c r="AI26" s="76"/>
    </row>
    <row r="27" spans="1:35" s="63" customFormat="1" ht="12.75" customHeight="1">
      <c r="A27" s="77"/>
      <c r="B27" s="77"/>
      <c r="C27" s="77"/>
      <c r="D27" s="77"/>
      <c r="E27" s="77"/>
      <c r="F27" s="77"/>
      <c r="G27" s="77"/>
      <c r="H27" s="77"/>
      <c r="I27" s="77"/>
      <c r="J27" s="77"/>
      <c r="K27" s="77"/>
      <c r="L27" s="77"/>
      <c r="M27" s="77"/>
      <c r="N27" s="77"/>
      <c r="O27" s="77"/>
      <c r="P27" s="77"/>
      <c r="Q27" s="77"/>
      <c r="R27" s="77"/>
      <c r="S27" s="77"/>
    </row>
    <row r="28" spans="1:35" s="63" customFormat="1" ht="12.75" customHeight="1">
      <c r="A28" s="78" t="s">
        <v>12</v>
      </c>
      <c r="B28" s="78"/>
      <c r="C28" s="78"/>
      <c r="D28" s="78"/>
      <c r="E28" s="78"/>
      <c r="F28" s="78"/>
      <c r="G28" s="78"/>
      <c r="H28" s="78"/>
      <c r="I28" s="78"/>
      <c r="J28" s="78"/>
      <c r="K28" s="78"/>
      <c r="L28" s="78"/>
      <c r="M28" s="78"/>
      <c r="N28" s="78"/>
      <c r="O28" s="78"/>
      <c r="P28" s="78"/>
      <c r="Q28" s="78"/>
      <c r="R28" s="78"/>
      <c r="S28" s="78"/>
    </row>
    <row r="29" spans="1:35" s="63" customFormat="1" ht="12.75" customHeight="1">
      <c r="A29" s="77" t="s">
        <v>27</v>
      </c>
      <c r="B29" s="77"/>
      <c r="C29" s="77"/>
      <c r="D29" s="77"/>
      <c r="E29" s="77"/>
      <c r="F29" s="77"/>
      <c r="G29" s="77"/>
      <c r="H29" s="77"/>
      <c r="I29" s="77"/>
      <c r="J29" s="77"/>
      <c r="K29" s="77"/>
      <c r="L29" s="77"/>
      <c r="M29" s="77"/>
      <c r="N29" s="77"/>
      <c r="O29" s="77"/>
      <c r="P29" s="77"/>
      <c r="Q29" s="77"/>
      <c r="R29" s="77"/>
      <c r="S29" s="77"/>
      <c r="T29" s="66"/>
      <c r="U29" s="66"/>
      <c r="V29" s="66"/>
      <c r="W29" s="66"/>
      <c r="X29" s="66"/>
      <c r="Y29" s="66"/>
      <c r="Z29" s="66"/>
      <c r="AA29" s="66"/>
      <c r="AB29" s="66"/>
      <c r="AC29" s="66"/>
    </row>
    <row r="30" spans="1:35" s="2" customFormat="1" ht="13">
      <c r="A30" s="7"/>
      <c r="B30" s="4"/>
      <c r="C30" s="4"/>
      <c r="D30" s="4"/>
      <c r="E30" s="4"/>
      <c r="F30" s="4"/>
      <c r="G30" s="4"/>
      <c r="H30" s="4"/>
      <c r="I30" s="20"/>
      <c r="J30" s="20"/>
      <c r="K30" s="20"/>
      <c r="L30" s="20"/>
      <c r="M30" s="20"/>
      <c r="N30" s="20"/>
      <c r="O30" s="20"/>
      <c r="P30" s="20"/>
      <c r="Q30" s="20"/>
      <c r="R30" s="20"/>
      <c r="S30" s="20"/>
      <c r="T30" s="20"/>
      <c r="U30" s="20"/>
      <c r="V30" s="20"/>
      <c r="W30" s="20"/>
      <c r="X30" s="20"/>
      <c r="Y30" s="20"/>
      <c r="Z30" s="20"/>
      <c r="AA30" s="20"/>
      <c r="AB30" s="20"/>
      <c r="AC30" s="20"/>
      <c r="AD30" s="67"/>
      <c r="AE30" s="67"/>
      <c r="AF30" s="67"/>
      <c r="AG30" s="67"/>
    </row>
    <row r="31" spans="1:35">
      <c r="A31" s="7"/>
    </row>
    <row r="32" spans="1:35">
      <c r="A32" s="7"/>
      <c r="B32" s="4"/>
      <c r="C32" s="4"/>
      <c r="D32" s="4"/>
      <c r="E32" s="4"/>
      <c r="F32" s="4"/>
      <c r="G32" s="4"/>
      <c r="H32" s="4"/>
    </row>
    <row r="33" spans="1:20" ht="12.75" customHeight="1">
      <c r="A33" s="7"/>
      <c r="B33" s="4"/>
      <c r="C33" s="4"/>
      <c r="D33" s="4"/>
      <c r="E33" s="4"/>
      <c r="F33" s="4"/>
      <c r="G33" s="4"/>
      <c r="H33" s="4"/>
      <c r="I33" s="4"/>
      <c r="J33" s="4"/>
    </row>
    <row r="34" spans="1:20" ht="13.5" customHeight="1">
      <c r="A34" s="7"/>
      <c r="B34" s="4"/>
      <c r="C34" s="4"/>
      <c r="D34" s="4"/>
      <c r="E34" s="4"/>
      <c r="F34" s="4"/>
      <c r="G34" s="4"/>
      <c r="H34" s="4"/>
    </row>
    <row r="35" spans="1:20" ht="13.5" customHeight="1">
      <c r="A35" s="7"/>
      <c r="B35" s="4"/>
      <c r="C35" s="4"/>
      <c r="D35" s="4"/>
      <c r="E35" s="4"/>
      <c r="F35" s="4"/>
      <c r="G35" s="4"/>
      <c r="H35" s="4"/>
      <c r="I35" s="4"/>
      <c r="J35" s="4"/>
      <c r="K35" s="4"/>
      <c r="L35" s="4"/>
      <c r="M35" s="4"/>
      <c r="N35" s="4"/>
      <c r="O35" s="4"/>
      <c r="P35" s="4"/>
      <c r="Q35" s="4"/>
      <c r="R35" s="4"/>
      <c r="S35" s="4"/>
      <c r="T35" s="4"/>
    </row>
    <row r="36" spans="1:20">
      <c r="A36" s="7"/>
      <c r="B36" s="4"/>
      <c r="C36" s="4"/>
      <c r="D36" s="4"/>
      <c r="E36" s="4"/>
      <c r="F36" s="4"/>
      <c r="G36" s="4"/>
      <c r="H36" s="4"/>
    </row>
    <row r="37" spans="1:20">
      <c r="A37" s="7"/>
      <c r="B37" s="4"/>
      <c r="C37" s="4"/>
      <c r="D37" s="4"/>
      <c r="E37" s="4"/>
      <c r="F37" s="4"/>
      <c r="G37" s="4"/>
      <c r="H37" s="4"/>
    </row>
    <row r="38" spans="1:20" ht="12.75" customHeight="1">
      <c r="A38" s="7"/>
      <c r="B38" s="4"/>
      <c r="C38" s="4"/>
      <c r="D38" s="4"/>
      <c r="E38" s="4"/>
      <c r="F38" s="4"/>
      <c r="G38" s="4"/>
      <c r="H38" s="4"/>
    </row>
    <row r="39" spans="1:20" ht="12.75" customHeight="1">
      <c r="A39" s="7"/>
      <c r="B39" s="4"/>
      <c r="C39" s="4"/>
      <c r="D39" s="4"/>
      <c r="E39" s="4"/>
      <c r="F39" s="4"/>
      <c r="G39" s="4"/>
      <c r="H39" s="4"/>
    </row>
    <row r="40" spans="1:20">
      <c r="A40" s="7"/>
      <c r="B40" s="46"/>
      <c r="C40" s="46"/>
      <c r="D40" s="46"/>
      <c r="E40" s="46"/>
      <c r="F40" s="46"/>
      <c r="G40" s="46"/>
      <c r="H40" s="46"/>
      <c r="I40" s="46"/>
      <c r="J40" s="46"/>
      <c r="K40" s="46"/>
      <c r="L40" s="46"/>
      <c r="M40" s="46"/>
      <c r="N40" s="46"/>
      <c r="O40" s="46"/>
      <c r="P40" s="46"/>
      <c r="Q40" s="46"/>
      <c r="R40" s="46"/>
      <c r="S40" s="46"/>
      <c r="T40" s="46"/>
    </row>
    <row r="41" spans="1:20">
      <c r="A41" s="7"/>
      <c r="B41" s="46"/>
      <c r="C41" s="46"/>
      <c r="D41" s="46"/>
      <c r="E41" s="46"/>
      <c r="F41" s="46"/>
      <c r="G41" s="46"/>
      <c r="H41" s="46"/>
      <c r="I41" s="46"/>
      <c r="J41" s="46"/>
      <c r="K41" s="46"/>
      <c r="L41" s="46"/>
      <c r="M41" s="46"/>
      <c r="N41" s="46"/>
      <c r="O41" s="46"/>
      <c r="P41" s="46"/>
      <c r="Q41" s="46"/>
      <c r="R41" s="46"/>
      <c r="S41" s="46"/>
      <c r="T41" s="46"/>
    </row>
    <row r="42" spans="1:20" ht="13.5" customHeight="1">
      <c r="A42" s="7"/>
      <c r="B42" s="46"/>
      <c r="C42" s="46"/>
      <c r="D42" s="46"/>
      <c r="E42" s="46"/>
      <c r="F42" s="46"/>
      <c r="G42" s="46"/>
      <c r="H42" s="46"/>
      <c r="I42" s="46"/>
      <c r="J42" s="46"/>
      <c r="K42" s="46"/>
      <c r="L42" s="46"/>
      <c r="M42" s="46"/>
      <c r="N42" s="46"/>
      <c r="O42" s="46"/>
      <c r="P42" s="46"/>
      <c r="Q42" s="46"/>
      <c r="R42" s="46"/>
      <c r="S42" s="46"/>
      <c r="T42" s="46"/>
    </row>
    <row r="43" spans="1:20" ht="13.5" customHeight="1">
      <c r="A43" s="7"/>
      <c r="B43" s="46"/>
      <c r="C43" s="46"/>
      <c r="D43" s="46"/>
      <c r="E43" s="46"/>
      <c r="F43" s="46"/>
      <c r="G43" s="46"/>
      <c r="H43" s="46"/>
      <c r="I43" s="46"/>
      <c r="J43" s="46"/>
      <c r="K43" s="46"/>
      <c r="L43" s="46"/>
      <c r="M43" s="46"/>
      <c r="N43" s="46"/>
      <c r="O43" s="46"/>
      <c r="P43" s="46"/>
      <c r="Q43" s="46"/>
      <c r="R43" s="46"/>
      <c r="S43" s="46"/>
      <c r="T43" s="46"/>
    </row>
    <row r="44" spans="1:20">
      <c r="A44" s="7"/>
      <c r="B44" s="46"/>
      <c r="C44" s="46"/>
      <c r="D44" s="46"/>
      <c r="E44" s="46"/>
      <c r="F44" s="46"/>
      <c r="G44" s="46"/>
      <c r="H44" s="46"/>
      <c r="I44" s="46"/>
      <c r="J44" s="46"/>
      <c r="K44" s="46"/>
      <c r="L44" s="46"/>
      <c r="M44" s="46"/>
      <c r="N44" s="46"/>
      <c r="O44" s="46"/>
      <c r="P44" s="46"/>
      <c r="Q44" s="46"/>
      <c r="R44" s="46"/>
      <c r="S44" s="46"/>
      <c r="T44" s="46"/>
    </row>
    <row r="45" spans="1:20">
      <c r="A45" s="7"/>
      <c r="B45" s="46"/>
      <c r="C45" s="46"/>
      <c r="D45" s="46"/>
      <c r="E45" s="46"/>
      <c r="F45" s="46"/>
      <c r="G45" s="46"/>
      <c r="H45" s="46"/>
      <c r="I45" s="46"/>
      <c r="J45" s="46"/>
      <c r="K45" s="46"/>
      <c r="L45" s="46"/>
      <c r="M45" s="46"/>
      <c r="N45" s="46"/>
      <c r="O45" s="46"/>
      <c r="P45" s="46"/>
      <c r="Q45" s="46"/>
      <c r="R45" s="46"/>
      <c r="S45" s="46"/>
      <c r="T45" s="46"/>
    </row>
    <row r="46" spans="1:20" ht="13.5" customHeight="1">
      <c r="A46" s="7"/>
      <c r="B46" s="4"/>
      <c r="C46" s="4"/>
      <c r="D46" s="4"/>
      <c r="E46" s="4"/>
      <c r="F46" s="4"/>
      <c r="G46" s="4"/>
      <c r="H46" s="4"/>
      <c r="I46" s="4"/>
      <c r="J46" s="4"/>
      <c r="K46" s="4"/>
      <c r="L46" s="4"/>
      <c r="M46" s="4"/>
      <c r="N46" s="4"/>
      <c r="O46" s="4"/>
      <c r="P46" s="4"/>
      <c r="Q46" s="4"/>
      <c r="R46" s="4"/>
      <c r="S46" s="4"/>
      <c r="T46" s="4"/>
    </row>
    <row r="47" spans="1:20" ht="13.5" customHeight="1">
      <c r="A47" s="7"/>
      <c r="B47" s="4"/>
      <c r="C47" s="4"/>
      <c r="D47" s="4"/>
      <c r="E47" s="4"/>
      <c r="F47" s="4"/>
      <c r="G47" s="4"/>
      <c r="H47" s="4"/>
    </row>
    <row r="48" spans="1:20">
      <c r="A48" s="7"/>
      <c r="B48" s="4"/>
      <c r="C48" s="4"/>
      <c r="D48" s="4"/>
      <c r="E48" s="4"/>
      <c r="F48" s="4"/>
      <c r="G48" s="4"/>
      <c r="H48" s="4"/>
    </row>
    <row r="49" spans="1:33">
      <c r="A49" s="7"/>
      <c r="B49" s="4"/>
      <c r="C49" s="4"/>
      <c r="D49" s="4"/>
      <c r="E49" s="4"/>
      <c r="F49" s="4"/>
      <c r="G49" s="4"/>
      <c r="H49" s="4"/>
    </row>
    <row r="50" spans="1:33" ht="14.25" customHeight="1">
      <c r="A50" s="7"/>
      <c r="B50" s="4"/>
      <c r="C50" s="4"/>
      <c r="D50" s="4"/>
      <c r="E50" s="4"/>
      <c r="F50" s="4"/>
      <c r="G50" s="4"/>
      <c r="H50" s="4"/>
    </row>
    <row r="51" spans="1:33" ht="13.5" customHeight="1">
      <c r="A51" s="7"/>
      <c r="B51" s="4"/>
      <c r="C51" s="4"/>
      <c r="D51" s="4"/>
      <c r="E51" s="4"/>
      <c r="F51" s="4"/>
      <c r="G51" s="4"/>
      <c r="H51" s="4"/>
    </row>
    <row r="52" spans="1:33" ht="13.5" customHeight="1">
      <c r="A52" s="7"/>
      <c r="B52" s="4"/>
      <c r="C52" s="4"/>
      <c r="D52" s="4"/>
      <c r="E52" s="4"/>
      <c r="F52" s="4"/>
      <c r="G52" s="4"/>
      <c r="H52" s="4"/>
    </row>
    <row r="53" spans="1:33" ht="13.5" customHeight="1">
      <c r="A53" s="7"/>
      <c r="B53" s="4"/>
      <c r="C53" s="4"/>
      <c r="D53" s="4"/>
      <c r="E53" s="4"/>
      <c r="F53" s="4"/>
      <c r="G53" s="4"/>
      <c r="H53" s="1"/>
    </row>
    <row r="54" spans="1:33" ht="13.5" customHeight="1">
      <c r="A54" s="7"/>
      <c r="B54" s="46"/>
      <c r="C54" s="46"/>
      <c r="D54" s="46"/>
      <c r="E54" s="46"/>
      <c r="F54" s="46"/>
      <c r="G54" s="46"/>
      <c r="H54" s="46"/>
      <c r="I54" s="46"/>
      <c r="J54" s="46"/>
      <c r="K54" s="46"/>
      <c r="L54" s="46"/>
      <c r="M54" s="46"/>
      <c r="N54" s="46"/>
      <c r="O54" s="46"/>
      <c r="P54" s="46"/>
      <c r="Q54" s="46"/>
      <c r="R54" s="46"/>
      <c r="S54" s="46"/>
      <c r="T54" s="46"/>
    </row>
    <row r="55" spans="1:33" ht="13.5" customHeight="1">
      <c r="A55" s="7"/>
      <c r="B55" s="46"/>
      <c r="C55" s="46"/>
      <c r="D55" s="46"/>
      <c r="E55" s="46"/>
      <c r="F55" s="46"/>
      <c r="G55" s="46"/>
      <c r="H55" s="46"/>
      <c r="I55" s="46"/>
      <c r="J55" s="46"/>
      <c r="K55" s="46"/>
      <c r="L55" s="46"/>
      <c r="M55" s="46"/>
      <c r="N55" s="46"/>
      <c r="O55" s="46"/>
      <c r="P55" s="46"/>
      <c r="Q55" s="46"/>
      <c r="R55" s="46"/>
      <c r="S55" s="46"/>
      <c r="T55" s="46"/>
    </row>
    <row r="56" spans="1:33" ht="13.5" customHeight="1">
      <c r="A56" s="3"/>
      <c r="B56" s="46"/>
      <c r="C56" s="46"/>
      <c r="D56" s="46"/>
      <c r="E56" s="46"/>
      <c r="F56" s="46"/>
      <c r="G56" s="46"/>
      <c r="H56" s="46"/>
      <c r="I56" s="46"/>
      <c r="J56" s="46"/>
      <c r="K56" s="46"/>
      <c r="L56" s="46"/>
      <c r="M56" s="46"/>
      <c r="N56" s="46"/>
      <c r="O56" s="46"/>
      <c r="P56" s="46"/>
      <c r="Q56" s="46"/>
      <c r="R56" s="46"/>
      <c r="S56" s="46"/>
      <c r="T56" s="46"/>
    </row>
    <row r="57" spans="1:33" ht="15.5">
      <c r="A57" s="10"/>
      <c r="B57" s="46"/>
      <c r="C57" s="46"/>
      <c r="D57" s="46"/>
      <c r="E57" s="46"/>
      <c r="F57" s="46"/>
      <c r="G57" s="46"/>
      <c r="H57" s="46"/>
      <c r="I57" s="46"/>
      <c r="J57" s="46"/>
      <c r="K57" s="46"/>
      <c r="L57" s="46"/>
      <c r="M57" s="46"/>
      <c r="N57" s="46"/>
      <c r="O57" s="46"/>
      <c r="P57" s="46"/>
      <c r="Q57" s="46"/>
      <c r="R57" s="46"/>
      <c r="S57" s="46"/>
      <c r="T57" s="46"/>
    </row>
    <row r="58" spans="1:33" ht="17.5">
      <c r="A58" s="7"/>
      <c r="B58" s="46"/>
      <c r="C58" s="46"/>
      <c r="D58" s="46"/>
      <c r="E58" s="46"/>
      <c r="F58" s="46"/>
      <c r="G58" s="46"/>
      <c r="H58" s="46"/>
      <c r="I58" s="46"/>
      <c r="J58" s="46"/>
      <c r="K58" s="46"/>
      <c r="L58" s="46"/>
      <c r="M58" s="46"/>
      <c r="N58" s="46"/>
      <c r="O58" s="46"/>
      <c r="P58" s="46"/>
      <c r="Q58" s="46"/>
      <c r="R58" s="46"/>
      <c r="S58" s="46"/>
      <c r="T58" s="46"/>
      <c r="U58" s="68"/>
      <c r="V58" s="68"/>
      <c r="W58" s="68"/>
      <c r="X58" s="68"/>
      <c r="Y58" s="68"/>
      <c r="Z58" s="68"/>
      <c r="AA58" s="68"/>
      <c r="AB58" s="68"/>
      <c r="AC58" s="68"/>
    </row>
    <row r="59" spans="1:33" s="11" customFormat="1" ht="17.5">
      <c r="A59" s="7"/>
      <c r="B59" s="46"/>
      <c r="C59" s="46"/>
      <c r="D59" s="46"/>
      <c r="E59" s="46"/>
      <c r="F59" s="46"/>
      <c r="G59" s="46"/>
      <c r="H59" s="46"/>
      <c r="I59" s="46"/>
      <c r="J59" s="46"/>
      <c r="K59" s="46"/>
      <c r="L59" s="46"/>
      <c r="M59" s="46"/>
      <c r="N59" s="46"/>
      <c r="O59" s="46"/>
      <c r="P59" s="46"/>
      <c r="Q59" s="46"/>
      <c r="R59" s="46"/>
      <c r="S59" s="46"/>
      <c r="T59" s="46"/>
      <c r="U59" s="20"/>
      <c r="V59" s="20"/>
      <c r="W59" s="20"/>
      <c r="X59" s="20"/>
      <c r="Y59" s="20"/>
      <c r="Z59" s="20"/>
      <c r="AA59" s="20"/>
      <c r="AB59" s="20"/>
      <c r="AC59" s="20"/>
      <c r="AD59" s="68"/>
      <c r="AE59" s="68"/>
      <c r="AF59" s="68"/>
      <c r="AG59" s="68"/>
    </row>
    <row r="60" spans="1:33" ht="13">
      <c r="A60" s="6"/>
      <c r="B60" s="4"/>
      <c r="C60" s="4"/>
      <c r="D60" s="4"/>
      <c r="E60" s="4"/>
      <c r="F60" s="4"/>
      <c r="G60" s="4"/>
      <c r="H60" s="4"/>
      <c r="I60" s="69"/>
      <c r="J60" s="69"/>
      <c r="K60" s="69"/>
    </row>
    <row r="61" spans="1:33" ht="13">
      <c r="A61" s="6"/>
      <c r="B61" s="13"/>
      <c r="C61" s="13"/>
      <c r="D61" s="13"/>
      <c r="E61" s="13"/>
      <c r="F61" s="13"/>
      <c r="G61" s="13"/>
      <c r="H61" s="13"/>
      <c r="I61" s="69"/>
      <c r="J61" s="69"/>
      <c r="K61" s="69"/>
      <c r="M61" s="67"/>
    </row>
    <row r="62" spans="1:33" ht="12.75" customHeight="1">
      <c r="A62" s="7"/>
      <c r="B62" s="1"/>
      <c r="C62" s="1"/>
      <c r="D62" s="1"/>
      <c r="E62" s="1"/>
      <c r="F62" s="1"/>
      <c r="G62" s="1"/>
      <c r="H62" s="1"/>
      <c r="I62" s="70"/>
      <c r="J62" s="70"/>
      <c r="K62" s="70"/>
      <c r="L62" s="67"/>
      <c r="M62" s="67"/>
      <c r="N62" s="67"/>
      <c r="O62" s="67"/>
      <c r="P62" s="67"/>
      <c r="Q62" s="67"/>
      <c r="R62" s="67"/>
      <c r="S62" s="67"/>
      <c r="T62" s="67"/>
      <c r="U62" s="67"/>
      <c r="V62" s="67"/>
      <c r="W62" s="67"/>
      <c r="X62" s="67"/>
      <c r="Y62" s="67"/>
      <c r="Z62" s="67"/>
      <c r="AA62" s="67"/>
      <c r="AB62" s="67"/>
      <c r="AC62" s="67"/>
    </row>
    <row r="63" spans="1:33" s="2" customFormat="1" ht="12.75" customHeight="1">
      <c r="A63" s="7"/>
      <c r="B63" s="1"/>
      <c r="C63" s="1"/>
      <c r="D63" s="1"/>
      <c r="E63" s="1"/>
      <c r="F63" s="1"/>
      <c r="G63" s="1"/>
      <c r="H63" s="1"/>
      <c r="I63" s="70"/>
      <c r="J63" s="70"/>
      <c r="K63" s="70"/>
      <c r="L63" s="67"/>
      <c r="M63" s="20"/>
      <c r="N63" s="67"/>
      <c r="O63" s="67"/>
      <c r="P63" s="67"/>
      <c r="Q63" s="67"/>
      <c r="R63" s="67"/>
      <c r="S63" s="67"/>
      <c r="T63" s="67"/>
      <c r="U63" s="67"/>
      <c r="V63" s="67"/>
      <c r="W63" s="67"/>
      <c r="X63" s="67"/>
      <c r="Y63" s="67"/>
      <c r="Z63" s="67"/>
      <c r="AA63" s="67"/>
      <c r="AB63" s="67"/>
      <c r="AC63" s="67"/>
      <c r="AD63" s="67"/>
      <c r="AE63" s="67"/>
      <c r="AF63" s="67"/>
      <c r="AG63" s="67"/>
    </row>
    <row r="64" spans="1:33" s="2" customFormat="1" ht="12.75" customHeight="1">
      <c r="A64" s="7"/>
      <c r="B64" s="4"/>
      <c r="C64" s="4"/>
      <c r="D64" s="4"/>
      <c r="E64" s="4"/>
      <c r="F64" s="4"/>
      <c r="G64" s="4"/>
      <c r="H64" s="4"/>
      <c r="I64" s="69"/>
      <c r="J64" s="69"/>
      <c r="K64" s="69"/>
      <c r="L64" s="20"/>
      <c r="M64" s="20"/>
      <c r="N64" s="20"/>
      <c r="O64" s="20"/>
      <c r="P64" s="20"/>
      <c r="Q64" s="20"/>
      <c r="R64" s="20"/>
      <c r="S64" s="20"/>
      <c r="T64" s="20"/>
      <c r="U64" s="20"/>
      <c r="V64" s="20"/>
      <c r="W64" s="20"/>
      <c r="X64" s="20"/>
      <c r="Y64" s="20"/>
      <c r="Z64" s="20"/>
      <c r="AA64" s="20"/>
      <c r="AB64" s="20"/>
      <c r="AC64" s="20"/>
      <c r="AD64" s="67"/>
      <c r="AE64" s="67"/>
      <c r="AF64" s="67"/>
      <c r="AG64" s="67"/>
    </row>
    <row r="65" spans="1:11">
      <c r="A65" s="7"/>
      <c r="B65" s="4"/>
      <c r="C65" s="4"/>
      <c r="D65" s="4"/>
      <c r="E65" s="4"/>
      <c r="F65" s="4"/>
      <c r="G65" s="4"/>
      <c r="H65" s="4"/>
      <c r="I65" s="69"/>
      <c r="J65" s="69"/>
      <c r="K65" s="69"/>
    </row>
    <row r="66" spans="1:11">
      <c r="A66" s="7"/>
      <c r="B66" s="4"/>
      <c r="C66" s="4"/>
      <c r="D66" s="4"/>
      <c r="E66" s="4"/>
      <c r="F66" s="4"/>
      <c r="G66" s="4"/>
      <c r="H66" s="4"/>
      <c r="I66" s="69"/>
      <c r="J66" s="69"/>
      <c r="K66" s="69"/>
    </row>
    <row r="67" spans="1:11">
      <c r="A67" s="7"/>
      <c r="B67" s="4"/>
      <c r="C67" s="4"/>
      <c r="D67" s="4"/>
      <c r="E67" s="4"/>
      <c r="F67" s="4"/>
      <c r="G67" s="4"/>
      <c r="H67" s="4"/>
      <c r="I67" s="69"/>
      <c r="J67" s="69"/>
      <c r="K67" s="69"/>
    </row>
    <row r="68" spans="1:11" ht="13.5" customHeight="1">
      <c r="A68" s="7"/>
      <c r="B68" s="4"/>
      <c r="C68" s="4"/>
      <c r="D68" s="4"/>
      <c r="E68" s="4"/>
      <c r="F68" s="4"/>
      <c r="G68" s="4"/>
      <c r="H68" s="4"/>
      <c r="I68" s="69"/>
      <c r="J68" s="69"/>
      <c r="K68" s="69"/>
    </row>
    <row r="69" spans="1:11" ht="13.5" customHeight="1">
      <c r="A69" s="7"/>
      <c r="B69" s="4"/>
      <c r="C69" s="4"/>
      <c r="D69" s="4"/>
      <c r="E69" s="4"/>
      <c r="F69" s="4"/>
      <c r="G69" s="4"/>
      <c r="H69" s="4"/>
      <c r="I69" s="69"/>
      <c r="J69" s="69"/>
      <c r="K69" s="69"/>
    </row>
    <row r="70" spans="1:11">
      <c r="A70" s="7"/>
      <c r="B70" s="4"/>
      <c r="C70" s="4"/>
      <c r="D70" s="4"/>
      <c r="E70" s="4"/>
      <c r="F70" s="4"/>
      <c r="G70" s="4"/>
      <c r="H70" s="4"/>
      <c r="I70" s="69"/>
      <c r="J70" s="69"/>
      <c r="K70" s="69"/>
    </row>
    <row r="71" spans="1:11">
      <c r="A71" s="7"/>
      <c r="B71" s="4"/>
      <c r="C71" s="4"/>
      <c r="D71" s="4"/>
      <c r="E71" s="4"/>
      <c r="F71" s="4"/>
      <c r="G71" s="4"/>
      <c r="H71" s="4"/>
      <c r="I71" s="69"/>
      <c r="J71" s="69"/>
      <c r="K71" s="69"/>
    </row>
    <row r="72" spans="1:11" ht="15" customHeight="1">
      <c r="A72" s="7"/>
      <c r="B72" s="4"/>
      <c r="C72" s="4"/>
      <c r="D72" s="4"/>
      <c r="E72" s="4"/>
      <c r="F72" s="4"/>
      <c r="G72" s="4"/>
      <c r="H72" s="4"/>
      <c r="I72" s="69"/>
      <c r="J72" s="69"/>
      <c r="K72" s="69"/>
    </row>
    <row r="73" spans="1:11" ht="15" customHeight="1">
      <c r="A73" s="7"/>
      <c r="B73" s="4"/>
      <c r="C73" s="4"/>
      <c r="D73" s="4"/>
      <c r="E73" s="4"/>
      <c r="F73" s="4"/>
      <c r="G73" s="4"/>
      <c r="H73" s="4"/>
      <c r="I73" s="69"/>
      <c r="J73" s="69"/>
      <c r="K73" s="69"/>
    </row>
    <row r="74" spans="1:11">
      <c r="A74" s="7"/>
      <c r="B74" s="4"/>
      <c r="C74" s="4"/>
      <c r="D74" s="4"/>
      <c r="E74" s="4"/>
      <c r="F74" s="4"/>
      <c r="G74" s="4"/>
      <c r="H74" s="4"/>
      <c r="I74" s="69"/>
      <c r="J74" s="69"/>
      <c r="K74" s="69"/>
    </row>
    <row r="75" spans="1:11">
      <c r="A75" s="7"/>
      <c r="B75" s="4"/>
      <c r="C75" s="4"/>
      <c r="D75" s="4"/>
      <c r="E75" s="4"/>
      <c r="F75" s="4"/>
      <c r="G75" s="4"/>
      <c r="H75" s="4"/>
      <c r="I75" s="69"/>
      <c r="J75" s="69"/>
      <c r="K75" s="69"/>
    </row>
    <row r="76" spans="1:11" ht="14.25" customHeight="1">
      <c r="A76" s="7"/>
      <c r="B76" s="4"/>
      <c r="C76" s="4"/>
      <c r="D76" s="4"/>
      <c r="E76" s="4"/>
      <c r="F76" s="4"/>
      <c r="G76" s="4"/>
      <c r="H76" s="4"/>
      <c r="I76" s="69"/>
      <c r="J76" s="69"/>
      <c r="K76" s="69"/>
    </row>
    <row r="77" spans="1:11" ht="14.25" customHeight="1">
      <c r="A77" s="7"/>
      <c r="B77" s="4"/>
      <c r="C77" s="4"/>
      <c r="D77" s="4"/>
      <c r="E77" s="4"/>
      <c r="F77" s="4"/>
      <c r="G77" s="4"/>
      <c r="H77" s="4"/>
      <c r="I77" s="69"/>
      <c r="J77" s="69"/>
      <c r="K77" s="69"/>
    </row>
    <row r="78" spans="1:11">
      <c r="A78" s="7"/>
      <c r="B78" s="4"/>
      <c r="C78" s="4"/>
      <c r="D78" s="4"/>
      <c r="E78" s="4"/>
      <c r="F78" s="4"/>
      <c r="G78" s="4"/>
      <c r="H78" s="4"/>
      <c r="I78" s="69"/>
      <c r="J78" s="69"/>
      <c r="K78" s="69"/>
    </row>
    <row r="79" spans="1:11">
      <c r="A79" s="7"/>
      <c r="B79" s="4"/>
      <c r="C79" s="4"/>
      <c r="D79" s="4"/>
      <c r="E79" s="4"/>
      <c r="F79" s="4"/>
      <c r="G79" s="4"/>
      <c r="H79" s="4"/>
      <c r="I79" s="69"/>
      <c r="J79" s="69"/>
      <c r="K79" s="69"/>
    </row>
    <row r="80" spans="1:11" ht="14.25" customHeight="1">
      <c r="A80" s="6"/>
      <c r="B80" s="4"/>
      <c r="C80" s="4"/>
      <c r="D80" s="4"/>
      <c r="E80" s="4"/>
      <c r="F80" s="4"/>
      <c r="G80" s="4"/>
      <c r="H80" s="4"/>
      <c r="I80" s="69"/>
      <c r="J80" s="69"/>
      <c r="K80" s="69"/>
    </row>
    <row r="81" spans="1:33" ht="13">
      <c r="A81" s="7"/>
      <c r="B81" s="4"/>
      <c r="C81" s="4"/>
      <c r="D81" s="4"/>
      <c r="E81" s="4"/>
      <c r="F81" s="4"/>
      <c r="G81" s="4"/>
      <c r="H81" s="4"/>
      <c r="I81" s="69"/>
      <c r="J81" s="69"/>
      <c r="K81" s="69"/>
      <c r="M81" s="67"/>
    </row>
    <row r="82" spans="1:33" ht="13.5" customHeight="1">
      <c r="A82" s="7"/>
      <c r="B82" s="1"/>
      <c r="C82" s="1"/>
      <c r="D82" s="1"/>
      <c r="E82" s="1"/>
      <c r="F82" s="1"/>
      <c r="G82" s="1"/>
      <c r="H82" s="1"/>
      <c r="I82" s="70"/>
      <c r="J82" s="70"/>
      <c r="K82" s="70"/>
      <c r="L82" s="67"/>
      <c r="N82" s="67"/>
      <c r="O82" s="67"/>
      <c r="P82" s="67"/>
      <c r="Q82" s="67"/>
      <c r="R82" s="67"/>
      <c r="S82" s="67"/>
      <c r="T82" s="67"/>
      <c r="U82" s="67"/>
      <c r="V82" s="67"/>
      <c r="W82" s="67"/>
      <c r="X82" s="67"/>
      <c r="Y82" s="67"/>
      <c r="Z82" s="67"/>
      <c r="AA82" s="67"/>
      <c r="AB82" s="67"/>
      <c r="AC82" s="67"/>
    </row>
    <row r="83" spans="1:33" s="2" customFormat="1" ht="13.5" customHeight="1">
      <c r="A83" s="7"/>
      <c r="B83" s="4"/>
      <c r="C83" s="4"/>
      <c r="D83" s="4"/>
      <c r="E83" s="4"/>
      <c r="F83" s="4"/>
      <c r="G83" s="4"/>
      <c r="H83" s="4"/>
      <c r="I83" s="69"/>
      <c r="J83" s="69"/>
      <c r="K83" s="69"/>
      <c r="L83" s="20"/>
      <c r="M83" s="20"/>
      <c r="N83" s="20"/>
      <c r="O83" s="20"/>
      <c r="P83" s="20"/>
      <c r="Q83" s="20"/>
      <c r="R83" s="20"/>
      <c r="S83" s="20"/>
      <c r="T83" s="20"/>
      <c r="U83" s="20"/>
      <c r="V83" s="20"/>
      <c r="W83" s="20"/>
      <c r="X83" s="20"/>
      <c r="Y83" s="20"/>
      <c r="Z83" s="20"/>
      <c r="AA83" s="20"/>
      <c r="AB83" s="20"/>
      <c r="AC83" s="20"/>
      <c r="AD83" s="67"/>
      <c r="AE83" s="67"/>
      <c r="AF83" s="67"/>
      <c r="AG83" s="67"/>
    </row>
    <row r="84" spans="1:33">
      <c r="A84" s="7"/>
      <c r="B84" s="4"/>
      <c r="C84" s="4"/>
      <c r="D84" s="4"/>
      <c r="E84" s="4"/>
      <c r="F84" s="4"/>
      <c r="G84" s="4"/>
      <c r="H84" s="4"/>
      <c r="I84" s="4"/>
      <c r="J84" s="69"/>
      <c r="K84" s="69"/>
    </row>
    <row r="85" spans="1:33">
      <c r="A85" s="7"/>
      <c r="B85" s="4"/>
      <c r="C85" s="4"/>
      <c r="D85" s="4"/>
      <c r="E85" s="4"/>
      <c r="F85" s="4"/>
      <c r="G85" s="4"/>
      <c r="H85" s="4"/>
      <c r="I85" s="4"/>
      <c r="J85" s="69"/>
      <c r="K85" s="69"/>
    </row>
    <row r="86" spans="1:33">
      <c r="A86" s="7"/>
      <c r="B86" s="4"/>
      <c r="C86" s="4"/>
      <c r="D86" s="4"/>
      <c r="E86" s="4"/>
      <c r="F86" s="4"/>
      <c r="G86" s="4"/>
      <c r="H86" s="4"/>
      <c r="I86" s="4"/>
      <c r="J86" s="69"/>
      <c r="K86" s="69"/>
    </row>
    <row r="87" spans="1:33" ht="16" customHeight="1">
      <c r="A87" s="7"/>
      <c r="B87" s="4"/>
      <c r="C87" s="4"/>
      <c r="D87" s="4"/>
      <c r="E87" s="4"/>
      <c r="F87" s="4"/>
      <c r="G87" s="4"/>
      <c r="H87" s="4"/>
      <c r="I87" s="4"/>
      <c r="J87" s="69"/>
      <c r="K87" s="69"/>
    </row>
    <row r="88" spans="1:33" ht="16" customHeight="1">
      <c r="A88" s="7"/>
      <c r="B88" s="4"/>
      <c r="C88" s="4"/>
      <c r="D88" s="4"/>
      <c r="E88" s="4"/>
      <c r="F88" s="4"/>
      <c r="G88" s="4"/>
      <c r="H88" s="4"/>
      <c r="I88" s="4"/>
      <c r="J88" s="69"/>
      <c r="K88" s="69"/>
    </row>
    <row r="89" spans="1:33">
      <c r="A89" s="7"/>
      <c r="B89" s="4"/>
      <c r="C89" s="4"/>
      <c r="D89" s="4"/>
      <c r="E89" s="4"/>
      <c r="F89" s="4"/>
      <c r="G89" s="4"/>
      <c r="H89" s="4"/>
      <c r="I89" s="4"/>
      <c r="J89" s="69"/>
      <c r="K89" s="69"/>
    </row>
    <row r="90" spans="1:33">
      <c r="A90" s="7"/>
      <c r="B90" s="4"/>
      <c r="C90" s="4"/>
      <c r="D90" s="4"/>
      <c r="E90" s="4"/>
      <c r="F90" s="4"/>
      <c r="G90" s="4"/>
      <c r="H90" s="4"/>
      <c r="I90" s="4"/>
      <c r="J90" s="69"/>
      <c r="K90" s="69"/>
    </row>
    <row r="91" spans="1:33" ht="15" customHeight="1">
      <c r="A91" s="7"/>
      <c r="B91" s="4"/>
      <c r="C91" s="4"/>
      <c r="D91" s="4"/>
      <c r="E91" s="4"/>
      <c r="F91" s="4"/>
      <c r="G91" s="4"/>
      <c r="H91" s="4"/>
      <c r="I91" s="4"/>
      <c r="J91" s="69"/>
      <c r="K91" s="69"/>
    </row>
    <row r="92" spans="1:33" ht="15" customHeight="1">
      <c r="A92" s="7"/>
      <c r="B92" s="4"/>
      <c r="C92" s="4"/>
      <c r="D92" s="4"/>
      <c r="E92" s="4"/>
      <c r="F92" s="4"/>
      <c r="G92" s="4"/>
      <c r="H92" s="4"/>
      <c r="I92" s="4"/>
      <c r="J92" s="69"/>
      <c r="K92" s="69"/>
    </row>
    <row r="93" spans="1:33">
      <c r="A93" s="7"/>
      <c r="B93" s="4"/>
      <c r="C93" s="4"/>
      <c r="D93" s="4"/>
      <c r="E93" s="4"/>
      <c r="F93" s="4"/>
      <c r="G93" s="4"/>
      <c r="H93" s="4"/>
      <c r="I93" s="4"/>
      <c r="J93" s="69"/>
      <c r="K93" s="69"/>
    </row>
    <row r="94" spans="1:33">
      <c r="A94" s="7"/>
      <c r="B94" s="4"/>
      <c r="C94" s="4"/>
      <c r="D94" s="4"/>
      <c r="E94" s="4"/>
      <c r="F94" s="4"/>
      <c r="G94" s="4"/>
      <c r="H94" s="4"/>
      <c r="I94" s="4"/>
      <c r="J94" s="69"/>
      <c r="K94" s="69"/>
    </row>
    <row r="95" spans="1:33" ht="14.25" customHeight="1">
      <c r="A95" s="7"/>
      <c r="B95" s="4"/>
      <c r="C95" s="4"/>
      <c r="D95" s="4"/>
      <c r="E95" s="4"/>
      <c r="F95" s="4"/>
      <c r="G95" s="4"/>
      <c r="H95" s="4"/>
      <c r="I95" s="4"/>
      <c r="J95" s="69"/>
      <c r="K95" s="69"/>
    </row>
    <row r="96" spans="1:33" ht="14.25" customHeight="1">
      <c r="A96" s="7"/>
      <c r="B96" s="4"/>
      <c r="C96" s="4"/>
      <c r="D96" s="4"/>
      <c r="E96" s="4"/>
      <c r="F96" s="4"/>
      <c r="G96" s="4"/>
      <c r="H96" s="4"/>
      <c r="I96" s="4"/>
      <c r="J96" s="69"/>
      <c r="K96" s="69"/>
    </row>
    <row r="97" spans="1:11">
      <c r="A97" s="7"/>
      <c r="B97" s="4"/>
      <c r="C97" s="4"/>
      <c r="D97" s="4"/>
      <c r="E97" s="4"/>
      <c r="F97" s="4"/>
      <c r="G97" s="4"/>
      <c r="H97" s="4"/>
      <c r="I97" s="4"/>
      <c r="J97" s="69"/>
      <c r="K97" s="69"/>
    </row>
    <row r="98" spans="1:11">
      <c r="A98" s="7"/>
      <c r="B98" s="4"/>
      <c r="C98" s="4"/>
      <c r="D98" s="4"/>
      <c r="E98" s="4"/>
      <c r="F98" s="4"/>
      <c r="G98" s="4"/>
      <c r="H98" s="4"/>
      <c r="I98" s="4"/>
      <c r="J98" s="69"/>
      <c r="K98" s="69"/>
    </row>
    <row r="99" spans="1:11" ht="16.5" customHeight="1">
      <c r="A99" s="7"/>
      <c r="B99" s="4"/>
      <c r="C99" s="4"/>
      <c r="D99" s="4"/>
      <c r="E99" s="4"/>
      <c r="F99" s="4"/>
      <c r="G99" s="4"/>
      <c r="H99" s="4"/>
      <c r="I99" s="4"/>
      <c r="J99" s="69"/>
      <c r="K99" s="69"/>
    </row>
    <row r="100" spans="1:11">
      <c r="A100" s="15"/>
      <c r="B100" s="4"/>
      <c r="C100" s="4"/>
      <c r="D100" s="4"/>
      <c r="E100" s="4"/>
      <c r="F100" s="4"/>
      <c r="G100" s="4"/>
      <c r="H100" s="4"/>
      <c r="I100" s="4"/>
      <c r="J100" s="69"/>
      <c r="K100" s="69"/>
    </row>
    <row r="101" spans="1:11" ht="16.5" customHeight="1">
      <c r="A101" s="16"/>
      <c r="B101" s="4"/>
      <c r="C101" s="4"/>
      <c r="D101" s="4"/>
      <c r="E101" s="4"/>
      <c r="F101" s="4"/>
      <c r="G101" s="4"/>
      <c r="H101" s="4"/>
      <c r="I101" s="71"/>
      <c r="J101" s="69"/>
      <c r="K101" s="69"/>
    </row>
    <row r="102" spans="1:11" ht="13.5" customHeight="1">
      <c r="A102" s="16"/>
      <c r="B102" s="4"/>
      <c r="C102" s="4"/>
      <c r="D102" s="4"/>
      <c r="E102" s="4"/>
      <c r="F102" s="4"/>
      <c r="G102" s="4"/>
      <c r="H102" s="4"/>
    </row>
    <row r="103" spans="1:11" ht="13.5" customHeight="1">
      <c r="A103" s="16"/>
      <c r="B103" s="4"/>
      <c r="C103" s="4"/>
      <c r="D103" s="4"/>
      <c r="E103" s="4"/>
      <c r="F103" s="4"/>
      <c r="G103" s="4"/>
      <c r="H103" s="4"/>
    </row>
    <row r="104" spans="1:11" ht="13.5" customHeight="1">
      <c r="A104" s="16"/>
      <c r="B104" s="4"/>
      <c r="C104" s="4"/>
      <c r="D104" s="4"/>
      <c r="E104" s="4"/>
      <c r="F104" s="4"/>
      <c r="G104" s="4"/>
      <c r="H104" s="4"/>
    </row>
    <row r="105" spans="1:11" ht="13.5" customHeight="1">
      <c r="A105" s="16"/>
      <c r="B105" s="4"/>
      <c r="C105" s="4"/>
      <c r="D105" s="4"/>
      <c r="E105" s="4"/>
      <c r="F105" s="4"/>
      <c r="G105" s="4"/>
      <c r="H105" s="4"/>
    </row>
    <row r="106" spans="1:11" ht="13.5" customHeight="1">
      <c r="A106" s="16"/>
      <c r="B106" s="4"/>
      <c r="C106" s="4"/>
      <c r="D106" s="4"/>
      <c r="E106" s="4"/>
      <c r="F106" s="4"/>
      <c r="G106" s="4"/>
      <c r="H106" s="4"/>
    </row>
    <row r="107" spans="1:11" ht="15" customHeight="1">
      <c r="A107" s="16"/>
      <c r="B107" s="4"/>
      <c r="C107" s="4"/>
      <c r="D107" s="4"/>
      <c r="E107" s="4"/>
      <c r="F107" s="4"/>
      <c r="G107" s="4"/>
      <c r="H107" s="4"/>
    </row>
    <row r="108" spans="1:11" ht="13.5" customHeight="1">
      <c r="A108" s="16"/>
      <c r="B108" s="4"/>
      <c r="C108" s="4"/>
      <c r="D108" s="4"/>
      <c r="E108" s="4"/>
      <c r="F108" s="4"/>
      <c r="G108" s="4"/>
      <c r="H108" s="4"/>
    </row>
    <row r="109" spans="1:11" ht="13.5" customHeight="1">
      <c r="A109" s="16"/>
      <c r="B109" s="4"/>
      <c r="C109" s="4"/>
      <c r="D109" s="4"/>
      <c r="E109" s="4"/>
      <c r="F109" s="4"/>
      <c r="G109" s="4"/>
      <c r="H109" s="4"/>
    </row>
    <row r="110" spans="1:11" ht="13.5" customHeight="1">
      <c r="A110" s="18"/>
      <c r="B110" s="4"/>
      <c r="C110" s="4"/>
      <c r="D110" s="4"/>
      <c r="E110" s="4"/>
      <c r="F110" s="4"/>
      <c r="G110" s="4"/>
      <c r="H110" s="4"/>
    </row>
    <row r="111" spans="1:11" ht="13.5" customHeight="1">
      <c r="A111" s="18"/>
      <c r="B111" s="4"/>
      <c r="C111" s="4"/>
      <c r="D111" s="4"/>
      <c r="E111" s="4"/>
      <c r="F111" s="4"/>
      <c r="G111" s="4"/>
      <c r="H111" s="4"/>
    </row>
    <row r="112" spans="1:11" ht="13.5" customHeight="1">
      <c r="A112" s="19"/>
      <c r="B112" s="4"/>
      <c r="C112" s="4"/>
      <c r="D112" s="4"/>
      <c r="E112" s="4"/>
      <c r="F112" s="4"/>
      <c r="G112" s="4"/>
      <c r="H112" s="4"/>
    </row>
    <row r="113" spans="1:8" ht="13.5" customHeight="1">
      <c r="A113" s="19"/>
      <c r="B113" s="4"/>
      <c r="C113" s="4"/>
      <c r="D113" s="4"/>
      <c r="E113" s="4"/>
      <c r="F113" s="4"/>
      <c r="G113" s="4"/>
      <c r="H113" s="4"/>
    </row>
    <row r="114" spans="1:8">
      <c r="A114" s="19"/>
    </row>
    <row r="115" spans="1:8">
      <c r="A115" s="18"/>
    </row>
  </sheetData>
  <mergeCells count="11">
    <mergeCell ref="A20:S20"/>
    <mergeCell ref="A21:S21"/>
    <mergeCell ref="A22:S22"/>
    <mergeCell ref="A23:S23"/>
    <mergeCell ref="A1:AI1"/>
    <mergeCell ref="A29:S29"/>
    <mergeCell ref="A24:S24"/>
    <mergeCell ref="A25:S25"/>
    <mergeCell ref="A26:S26"/>
    <mergeCell ref="A27:S27"/>
    <mergeCell ref="A28:S28"/>
  </mergeCells>
  <conditionalFormatting sqref="B2:AI19">
    <cfRule type="containsText" dxfId="0" priority="1" operator="containsText" text="false">
      <formula>NOT(ISERROR(SEARCH("false",B2)))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13"/>
  <sheetViews>
    <sheetView workbookViewId="0">
      <selection activeCell="Z19" sqref="Z19"/>
    </sheetView>
  </sheetViews>
  <sheetFormatPr defaultColWidth="9.1796875" defaultRowHeight="12.5"/>
  <cols>
    <col min="1" max="1" width="43.1796875" style="20" customWidth="1"/>
    <col min="2" max="26" width="10.7265625" style="5" customWidth="1"/>
    <col min="27" max="16384" width="9.1796875" style="5"/>
  </cols>
  <sheetData>
    <row r="1" spans="1:26" ht="16.5" customHeight="1" thickBot="1">
      <c r="A1" s="86" t="s">
        <v>13</v>
      </c>
      <c r="B1" s="86"/>
      <c r="C1" s="86"/>
      <c r="D1" s="86"/>
      <c r="E1" s="86"/>
      <c r="F1" s="86"/>
      <c r="G1" s="86"/>
      <c r="H1" s="86"/>
      <c r="I1" s="86"/>
      <c r="J1" s="86"/>
      <c r="K1" s="86"/>
      <c r="L1" s="86"/>
      <c r="M1" s="86"/>
      <c r="N1" s="86"/>
      <c r="O1" s="86"/>
      <c r="P1" s="86"/>
      <c r="Q1" s="86"/>
      <c r="R1" s="86"/>
      <c r="S1" s="86"/>
      <c r="T1" s="86"/>
      <c r="U1" s="86"/>
      <c r="V1" s="86"/>
      <c r="W1" s="86"/>
      <c r="X1" s="86"/>
      <c r="Y1" s="86"/>
      <c r="Z1" s="86"/>
    </row>
    <row r="2" spans="1:26" s="24" customFormat="1" ht="16.5" customHeight="1">
      <c r="A2" s="43"/>
      <c r="B2" s="44">
        <v>1990</v>
      </c>
      <c r="C2" s="44">
        <v>1991</v>
      </c>
      <c r="D2" s="44">
        <v>1992</v>
      </c>
      <c r="E2" s="44">
        <v>1993</v>
      </c>
      <c r="F2" s="44">
        <v>1994</v>
      </c>
      <c r="G2" s="44">
        <v>1995</v>
      </c>
      <c r="H2" s="44">
        <v>1996</v>
      </c>
      <c r="I2" s="44">
        <v>1997</v>
      </c>
      <c r="J2" s="44">
        <v>1998</v>
      </c>
      <c r="K2" s="45">
        <v>1999</v>
      </c>
      <c r="L2" s="45">
        <v>2000</v>
      </c>
      <c r="M2" s="45">
        <v>2001</v>
      </c>
      <c r="N2" s="38">
        <v>2002</v>
      </c>
      <c r="O2" s="38">
        <v>2003</v>
      </c>
      <c r="P2" s="38">
        <v>2004</v>
      </c>
      <c r="Q2" s="38">
        <v>2005</v>
      </c>
      <c r="R2" s="38">
        <v>2006</v>
      </c>
      <c r="S2" s="38">
        <v>2007</v>
      </c>
      <c r="T2" s="38">
        <v>2008</v>
      </c>
      <c r="U2" s="38">
        <v>2009</v>
      </c>
      <c r="V2" s="38">
        <v>2010</v>
      </c>
      <c r="W2" s="38">
        <v>2011</v>
      </c>
      <c r="X2" s="38">
        <v>2012</v>
      </c>
      <c r="Y2" s="38">
        <v>2013</v>
      </c>
      <c r="Z2" s="51">
        <v>2014</v>
      </c>
    </row>
    <row r="3" spans="1:26" s="2" customFormat="1" ht="16.5" customHeight="1">
      <c r="A3" s="25" t="s">
        <v>7</v>
      </c>
      <c r="B3" s="26">
        <f>B4+B11</f>
        <v>3866926</v>
      </c>
      <c r="C3" s="26">
        <f t="shared" ref="C3:T3" si="0">C4+C11</f>
        <v>3883920</v>
      </c>
      <c r="D3" s="26">
        <f t="shared" si="0"/>
        <v>3901081</v>
      </c>
      <c r="E3" s="26">
        <f t="shared" si="0"/>
        <v>3905211</v>
      </c>
      <c r="F3" s="26">
        <f t="shared" si="0"/>
        <v>3906595</v>
      </c>
      <c r="G3" s="26">
        <f t="shared" si="0"/>
        <v>3912226</v>
      </c>
      <c r="H3" s="26">
        <f t="shared" si="0"/>
        <v>3919652</v>
      </c>
      <c r="I3" s="26">
        <f t="shared" si="0"/>
        <v>3945872</v>
      </c>
      <c r="J3" s="26">
        <f t="shared" si="0"/>
        <v>3906292</v>
      </c>
      <c r="K3" s="26">
        <f t="shared" si="0"/>
        <v>3917243</v>
      </c>
      <c r="L3" s="26">
        <f t="shared" si="0"/>
        <v>3936222</v>
      </c>
      <c r="M3" s="26">
        <f t="shared" si="0"/>
        <v>3948335</v>
      </c>
      <c r="N3" s="26">
        <f t="shared" si="0"/>
        <v>3966486</v>
      </c>
      <c r="O3" s="26">
        <f t="shared" si="0"/>
        <v>3974107</v>
      </c>
      <c r="P3" s="26">
        <f t="shared" si="0"/>
        <v>3981512</v>
      </c>
      <c r="Q3" s="26">
        <f t="shared" si="0"/>
        <v>3995635</v>
      </c>
      <c r="R3" s="26">
        <f t="shared" si="0"/>
        <v>4016741</v>
      </c>
      <c r="S3" s="26">
        <f t="shared" si="0"/>
        <v>4032126</v>
      </c>
      <c r="T3" s="26">
        <f t="shared" si="0"/>
        <v>4042778</v>
      </c>
      <c r="U3" s="26" t="e">
        <f t="shared" ref="U3:Z3" si="1">U4+U11</f>
        <v>#REF!</v>
      </c>
      <c r="V3" s="26" t="e">
        <f t="shared" si="1"/>
        <v>#REF!</v>
      </c>
      <c r="W3" s="26" t="e">
        <f t="shared" si="1"/>
        <v>#REF!</v>
      </c>
      <c r="X3" s="26" t="e">
        <f t="shared" si="1"/>
        <v>#REF!</v>
      </c>
      <c r="Y3" s="26" t="e">
        <f t="shared" si="1"/>
        <v>#REF!</v>
      </c>
      <c r="Z3" s="52" t="e">
        <f t="shared" si="1"/>
        <v>#REF!</v>
      </c>
    </row>
    <row r="4" spans="1:26" s="2" customFormat="1" ht="16.5" customHeight="1">
      <c r="A4" s="25" t="s">
        <v>9</v>
      </c>
      <c r="B4" s="26">
        <f>SUM(B5:B10)</f>
        <v>744644</v>
      </c>
      <c r="C4" s="26">
        <f t="shared" ref="C4:T4" si="2">SUM(C5:C10)</f>
        <v>749862</v>
      </c>
      <c r="D4" s="26">
        <f t="shared" si="2"/>
        <v>785066</v>
      </c>
      <c r="E4" s="26">
        <f t="shared" si="2"/>
        <v>805877</v>
      </c>
      <c r="F4" s="26">
        <f t="shared" si="2"/>
        <v>813785</v>
      </c>
      <c r="G4" s="26">
        <f t="shared" si="2"/>
        <v>819706</v>
      </c>
      <c r="H4" s="26">
        <f t="shared" si="2"/>
        <v>826765</v>
      </c>
      <c r="I4" s="26">
        <f t="shared" si="2"/>
        <v>836740</v>
      </c>
      <c r="J4" s="26">
        <f t="shared" si="2"/>
        <v>841643</v>
      </c>
      <c r="K4" s="26">
        <f t="shared" si="2"/>
        <v>846085</v>
      </c>
      <c r="L4" s="26">
        <f t="shared" si="2"/>
        <v>852243</v>
      </c>
      <c r="M4" s="26">
        <f t="shared" si="2"/>
        <v>877004</v>
      </c>
      <c r="N4" s="26">
        <f t="shared" si="2"/>
        <v>894725</v>
      </c>
      <c r="O4" s="26">
        <f t="shared" si="2"/>
        <v>940969</v>
      </c>
      <c r="P4" s="26">
        <f t="shared" si="2"/>
        <v>981276</v>
      </c>
      <c r="Q4" s="26">
        <f t="shared" si="2"/>
        <v>1009839</v>
      </c>
      <c r="R4" s="26">
        <f t="shared" si="2"/>
        <v>1029366</v>
      </c>
      <c r="S4" s="26">
        <f t="shared" si="2"/>
        <v>1044368</v>
      </c>
      <c r="T4" s="26">
        <f t="shared" si="2"/>
        <v>1065556</v>
      </c>
      <c r="U4" s="26" t="e">
        <f t="shared" ref="U4:Z4" si="3">SUM(U5:U10)</f>
        <v>#REF!</v>
      </c>
      <c r="V4" s="48" t="e">
        <f t="shared" si="3"/>
        <v>#REF!</v>
      </c>
      <c r="W4" s="26" t="e">
        <f t="shared" si="3"/>
        <v>#REF!</v>
      </c>
      <c r="X4" s="26" t="e">
        <f t="shared" si="3"/>
        <v>#REF!</v>
      </c>
      <c r="Y4" s="26" t="e">
        <f t="shared" si="3"/>
        <v>#REF!</v>
      </c>
      <c r="Z4" s="47" t="e">
        <f t="shared" si="3"/>
        <v>#REF!</v>
      </c>
    </row>
    <row r="5" spans="1:26" s="2" customFormat="1" ht="16.5" customHeight="1">
      <c r="A5" s="39" t="s">
        <v>1</v>
      </c>
      <c r="B5" s="27">
        <v>11527</v>
      </c>
      <c r="C5" s="27">
        <v>11602</v>
      </c>
      <c r="D5" s="27">
        <v>12516</v>
      </c>
      <c r="E5" s="27">
        <v>12877</v>
      </c>
      <c r="F5" s="27">
        <v>13126</v>
      </c>
      <c r="G5" s="27">
        <v>13164</v>
      </c>
      <c r="H5" s="27">
        <v>13217</v>
      </c>
      <c r="I5" s="27">
        <v>13247</v>
      </c>
      <c r="J5" s="27">
        <v>13276</v>
      </c>
      <c r="K5" s="28">
        <v>13343</v>
      </c>
      <c r="L5" s="28">
        <v>13379</v>
      </c>
      <c r="M5" s="30">
        <v>13411</v>
      </c>
      <c r="N5" s="30">
        <v>13491</v>
      </c>
      <c r="O5" s="30">
        <v>14460</v>
      </c>
      <c r="P5" s="30">
        <v>15129</v>
      </c>
      <c r="Q5" s="30">
        <v>15703</v>
      </c>
      <c r="R5" s="30">
        <v>16044</v>
      </c>
      <c r="S5" s="30">
        <v>16312</v>
      </c>
      <c r="T5" s="30">
        <v>16555</v>
      </c>
      <c r="U5" s="30">
        <v>16578.231989078893</v>
      </c>
      <c r="V5" s="30">
        <v>16682.148999999994</v>
      </c>
      <c r="W5" s="30">
        <v>16704.288999999997</v>
      </c>
      <c r="X5" s="30">
        <v>16909.87</v>
      </c>
      <c r="Y5" s="30">
        <v>17896.344000000005</v>
      </c>
      <c r="Z5" s="53">
        <v>18567.062000000002</v>
      </c>
    </row>
    <row r="6" spans="1:26" s="2" customFormat="1" ht="16.5" customHeight="1">
      <c r="A6" s="40" t="s">
        <v>8</v>
      </c>
      <c r="B6" s="29">
        <v>7668</v>
      </c>
      <c r="C6" s="29">
        <v>7709</v>
      </c>
      <c r="D6" s="29">
        <v>8491</v>
      </c>
      <c r="E6" s="29">
        <v>8841</v>
      </c>
      <c r="F6" s="29">
        <v>8994</v>
      </c>
      <c r="G6" s="29">
        <v>8970</v>
      </c>
      <c r="H6" s="29">
        <v>9027</v>
      </c>
      <c r="I6" s="29">
        <v>9063</v>
      </c>
      <c r="J6" s="29">
        <v>9163</v>
      </c>
      <c r="K6" s="30">
        <v>9132</v>
      </c>
      <c r="L6" s="30">
        <v>9140</v>
      </c>
      <c r="M6" s="30">
        <v>9121</v>
      </c>
      <c r="N6" s="30">
        <v>9323</v>
      </c>
      <c r="O6" s="30">
        <v>9870</v>
      </c>
      <c r="P6" s="30">
        <v>10246</v>
      </c>
      <c r="Q6" s="30">
        <v>10560</v>
      </c>
      <c r="R6" s="30">
        <v>10748</v>
      </c>
      <c r="S6" s="30">
        <v>10913</v>
      </c>
      <c r="T6" s="30">
        <v>11335</v>
      </c>
      <c r="U6" s="30">
        <v>11398.656998852752</v>
      </c>
      <c r="V6" s="30">
        <v>11319.325999999999</v>
      </c>
      <c r="W6" s="30">
        <v>11494.505999999999</v>
      </c>
      <c r="X6" s="30">
        <v>11468.976000000002</v>
      </c>
      <c r="Y6" s="30">
        <v>11602.266</v>
      </c>
      <c r="Z6" s="53">
        <v>11784.186</v>
      </c>
    </row>
    <row r="7" spans="1:26" s="2" customFormat="1" ht="16.5" customHeight="1">
      <c r="A7" s="39" t="s">
        <v>2</v>
      </c>
      <c r="B7" s="27">
        <v>51968</v>
      </c>
      <c r="C7" s="27">
        <v>52515</v>
      </c>
      <c r="D7" s="27">
        <v>51900</v>
      </c>
      <c r="E7" s="27">
        <v>52708</v>
      </c>
      <c r="F7" s="27">
        <v>53110</v>
      </c>
      <c r="G7" s="27">
        <v>52796</v>
      </c>
      <c r="H7" s="27">
        <v>52983</v>
      </c>
      <c r="I7" s="27">
        <v>53223</v>
      </c>
      <c r="J7" s="27">
        <v>53132</v>
      </c>
      <c r="K7" s="28">
        <v>53199</v>
      </c>
      <c r="L7" s="28">
        <v>53314</v>
      </c>
      <c r="M7" s="32">
        <v>53056</v>
      </c>
      <c r="N7" s="30">
        <v>53439</v>
      </c>
      <c r="O7" s="30">
        <v>56870</v>
      </c>
      <c r="P7" s="30">
        <v>59695</v>
      </c>
      <c r="Q7" s="30">
        <v>61803</v>
      </c>
      <c r="R7" s="30">
        <v>62830</v>
      </c>
      <c r="S7" s="30">
        <v>63282</v>
      </c>
      <c r="T7" s="30">
        <v>64557</v>
      </c>
      <c r="U7" s="30">
        <v>64524.135809842031</v>
      </c>
      <c r="V7" s="30">
        <v>65104.845999999983</v>
      </c>
      <c r="W7" s="30">
        <v>64981.615999999936</v>
      </c>
      <c r="X7" s="30">
        <v>65192.796999999999</v>
      </c>
      <c r="Y7" s="30">
        <v>66509.893000000011</v>
      </c>
      <c r="Z7" s="53">
        <v>66761.261000000013</v>
      </c>
    </row>
    <row r="8" spans="1:26" ht="16.5" customHeight="1">
      <c r="A8" s="41" t="s">
        <v>3</v>
      </c>
      <c r="B8" s="29">
        <v>74659</v>
      </c>
      <c r="C8" s="29">
        <v>74795</v>
      </c>
      <c r="D8" s="29">
        <v>80815</v>
      </c>
      <c r="E8" s="29">
        <v>86821</v>
      </c>
      <c r="F8" s="29">
        <v>87857</v>
      </c>
      <c r="G8" s="29">
        <v>88510</v>
      </c>
      <c r="H8" s="29">
        <v>89020</v>
      </c>
      <c r="I8" s="29">
        <v>89185</v>
      </c>
      <c r="J8" s="29">
        <v>89496</v>
      </c>
      <c r="K8" s="30">
        <v>89432</v>
      </c>
      <c r="L8" s="30">
        <v>89789</v>
      </c>
      <c r="M8" s="31">
        <v>89962</v>
      </c>
      <c r="N8" s="30">
        <v>90411</v>
      </c>
      <c r="O8" s="30">
        <v>93888</v>
      </c>
      <c r="P8" s="30">
        <v>97433</v>
      </c>
      <c r="Q8" s="30">
        <v>101673</v>
      </c>
      <c r="R8" s="30">
        <v>102975</v>
      </c>
      <c r="S8" s="30">
        <v>104033</v>
      </c>
      <c r="T8" s="30">
        <v>106172</v>
      </c>
      <c r="U8" s="30">
        <v>108958.30480532504</v>
      </c>
      <c r="V8" s="30">
        <v>107365.77999999998</v>
      </c>
      <c r="W8" s="30">
        <v>107291.69699999993</v>
      </c>
      <c r="X8" s="30">
        <v>108328.209</v>
      </c>
      <c r="Y8" s="30">
        <v>111027.52199999998</v>
      </c>
      <c r="Z8" s="53">
        <v>112288.39799999999</v>
      </c>
    </row>
    <row r="9" spans="1:26" ht="16.5" customHeight="1">
      <c r="A9" s="41" t="s">
        <v>4</v>
      </c>
      <c r="B9" s="29">
        <v>78254</v>
      </c>
      <c r="C9" s="29">
        <v>77102</v>
      </c>
      <c r="D9" s="29">
        <v>82784</v>
      </c>
      <c r="E9" s="29">
        <v>84854</v>
      </c>
      <c r="F9" s="29">
        <v>86089</v>
      </c>
      <c r="G9" s="29">
        <v>87331</v>
      </c>
      <c r="H9" s="29">
        <v>87790</v>
      </c>
      <c r="I9" s="29">
        <v>88049</v>
      </c>
      <c r="J9" s="29">
        <v>88071</v>
      </c>
      <c r="K9" s="30">
        <v>88005</v>
      </c>
      <c r="L9" s="30">
        <v>88200</v>
      </c>
      <c r="M9" s="31">
        <v>88713</v>
      </c>
      <c r="N9" s="30">
        <v>89247</v>
      </c>
      <c r="O9" s="30">
        <v>97114</v>
      </c>
      <c r="P9" s="30">
        <v>102150</v>
      </c>
      <c r="Q9" s="30">
        <v>106109</v>
      </c>
      <c r="R9" s="30">
        <v>108833</v>
      </c>
      <c r="S9" s="30">
        <v>109555</v>
      </c>
      <c r="T9" s="30">
        <v>113848</v>
      </c>
      <c r="U9" s="30" t="e">
        <f>#REF!+#REF!</f>
        <v>#REF!</v>
      </c>
      <c r="V9" s="30" t="e">
        <f>#REF!+#REF!</f>
        <v>#REF!</v>
      </c>
      <c r="W9" s="30" t="e">
        <f>#REF!+#REF!</f>
        <v>#REF!</v>
      </c>
      <c r="X9" s="30" t="e">
        <f>#REF!+#REF!</f>
        <v>#REF!</v>
      </c>
      <c r="Y9" s="30" t="e">
        <f>#REF!+#REF!</f>
        <v>#REF!</v>
      </c>
      <c r="Z9" s="53" t="e">
        <f>#REF!+#REF!</f>
        <v>#REF!</v>
      </c>
    </row>
    <row r="10" spans="1:26" ht="16.5" customHeight="1">
      <c r="A10" s="41" t="s">
        <v>0</v>
      </c>
      <c r="B10" s="29">
        <v>520568</v>
      </c>
      <c r="C10" s="29">
        <v>526139</v>
      </c>
      <c r="D10" s="29">
        <v>548560</v>
      </c>
      <c r="E10" s="29">
        <v>559776</v>
      </c>
      <c r="F10" s="29">
        <v>564609</v>
      </c>
      <c r="G10" s="29">
        <v>568935</v>
      </c>
      <c r="H10" s="29">
        <v>574728</v>
      </c>
      <c r="I10" s="29">
        <v>583973</v>
      </c>
      <c r="J10" s="29">
        <v>588505</v>
      </c>
      <c r="K10" s="33">
        <v>592974</v>
      </c>
      <c r="L10" s="33">
        <v>598421</v>
      </c>
      <c r="M10" s="31">
        <v>622741</v>
      </c>
      <c r="N10" s="29">
        <v>638814</v>
      </c>
      <c r="O10" s="30">
        <v>668767</v>
      </c>
      <c r="P10" s="30">
        <v>696623</v>
      </c>
      <c r="Q10" s="30">
        <v>713991</v>
      </c>
      <c r="R10" s="30">
        <v>727936</v>
      </c>
      <c r="S10" s="30">
        <v>740273</v>
      </c>
      <c r="T10" s="30">
        <v>753089</v>
      </c>
      <c r="U10" s="30">
        <v>765224</v>
      </c>
      <c r="V10" s="30">
        <v>771632.29299999995</v>
      </c>
      <c r="W10" s="30">
        <v>777141.65399999998</v>
      </c>
      <c r="X10" s="30">
        <v>791832.47200000018</v>
      </c>
      <c r="Y10" s="30">
        <v>844448.44299999997</v>
      </c>
      <c r="Z10" s="53">
        <v>852754.9249999997</v>
      </c>
    </row>
    <row r="11" spans="1:26" ht="16.5" customHeight="1">
      <c r="A11" s="25" t="s">
        <v>10</v>
      </c>
      <c r="B11" s="26">
        <f t="shared" ref="B11:W11" si="4">SUM(B12:B17)</f>
        <v>3122282</v>
      </c>
      <c r="C11" s="26">
        <f t="shared" si="4"/>
        <v>3134058</v>
      </c>
      <c r="D11" s="26">
        <f t="shared" si="4"/>
        <v>3116015</v>
      </c>
      <c r="E11" s="26">
        <f t="shared" si="4"/>
        <v>3099334</v>
      </c>
      <c r="F11" s="26">
        <f t="shared" si="4"/>
        <v>3092810</v>
      </c>
      <c r="G11" s="26">
        <f t="shared" si="4"/>
        <v>3092520</v>
      </c>
      <c r="H11" s="26">
        <f t="shared" si="4"/>
        <v>3092887</v>
      </c>
      <c r="I11" s="26">
        <f t="shared" si="4"/>
        <v>3109132</v>
      </c>
      <c r="J11" s="26">
        <f t="shared" si="4"/>
        <v>3064649</v>
      </c>
      <c r="K11" s="26">
        <f t="shared" si="4"/>
        <v>3071158</v>
      </c>
      <c r="L11" s="26">
        <f t="shared" si="4"/>
        <v>3083979</v>
      </c>
      <c r="M11" s="26">
        <f t="shared" si="4"/>
        <v>3071331</v>
      </c>
      <c r="N11" s="26">
        <f t="shared" si="4"/>
        <v>3071761</v>
      </c>
      <c r="O11" s="26">
        <f t="shared" si="4"/>
        <v>3033138</v>
      </c>
      <c r="P11" s="26">
        <f t="shared" si="4"/>
        <v>3000236</v>
      </c>
      <c r="Q11" s="26">
        <f t="shared" si="4"/>
        <v>2985796</v>
      </c>
      <c r="R11" s="26">
        <f t="shared" si="4"/>
        <v>2987375</v>
      </c>
      <c r="S11" s="26">
        <f t="shared" si="4"/>
        <v>2987758</v>
      </c>
      <c r="T11" s="26">
        <f t="shared" si="4"/>
        <v>2977222</v>
      </c>
      <c r="U11" s="26">
        <f t="shared" si="4"/>
        <v>2969346.1104096458</v>
      </c>
      <c r="V11" s="26">
        <f t="shared" si="4"/>
        <v>2977375.7679999992</v>
      </c>
      <c r="W11" s="26">
        <f t="shared" si="4"/>
        <v>2982382.8010000004</v>
      </c>
      <c r="X11" s="26">
        <f>SUM(X12:X17)</f>
        <v>2979711.2209999999</v>
      </c>
      <c r="Y11" s="26">
        <f>SUM(Y12:Y17)</f>
        <v>2937475.6430000006</v>
      </c>
      <c r="Z11" s="47">
        <f>SUM(Z12:Z17)</f>
        <v>2975354.0180000002</v>
      </c>
    </row>
    <row r="12" spans="1:26" ht="16.5" customHeight="1">
      <c r="A12" s="41" t="s">
        <v>1</v>
      </c>
      <c r="B12" s="29">
        <v>33547</v>
      </c>
      <c r="C12" s="29">
        <v>33677</v>
      </c>
      <c r="D12" s="29">
        <v>32951</v>
      </c>
      <c r="E12" s="29">
        <v>32631</v>
      </c>
      <c r="F12" s="29">
        <v>32457</v>
      </c>
      <c r="G12" s="29">
        <v>32580</v>
      </c>
      <c r="H12" s="29">
        <v>32820</v>
      </c>
      <c r="I12" s="29">
        <v>32817</v>
      </c>
      <c r="J12" s="29">
        <v>32808</v>
      </c>
      <c r="K12" s="29">
        <v>32974</v>
      </c>
      <c r="L12" s="29">
        <v>33048</v>
      </c>
      <c r="M12" s="29">
        <v>33061</v>
      </c>
      <c r="N12" s="29">
        <v>32992</v>
      </c>
      <c r="O12" s="29">
        <v>32048</v>
      </c>
      <c r="P12" s="29">
        <v>31443</v>
      </c>
      <c r="Q12" s="29">
        <v>30905</v>
      </c>
      <c r="R12" s="29">
        <v>30586</v>
      </c>
      <c r="S12" s="29">
        <v>30360</v>
      </c>
      <c r="T12" s="29">
        <v>30196</v>
      </c>
      <c r="U12" s="29">
        <v>30142.069997508392</v>
      </c>
      <c r="V12" s="29">
        <v>30218.274000000001</v>
      </c>
      <c r="W12" s="29">
        <v>30255.828999999998</v>
      </c>
      <c r="X12" s="29">
        <v>30522.338000000003</v>
      </c>
      <c r="Y12" s="29">
        <v>29678.353999999999</v>
      </c>
      <c r="Z12" s="53">
        <v>29095.066999999999</v>
      </c>
    </row>
    <row r="13" spans="1:26" ht="16.5" customHeight="1">
      <c r="A13" s="41" t="s">
        <v>2</v>
      </c>
      <c r="B13" s="29">
        <v>83802</v>
      </c>
      <c r="C13" s="29">
        <v>86747</v>
      </c>
      <c r="D13" s="29">
        <v>94947</v>
      </c>
      <c r="E13" s="29">
        <v>96770</v>
      </c>
      <c r="F13" s="29">
        <v>97175</v>
      </c>
      <c r="G13" s="29">
        <v>97948</v>
      </c>
      <c r="H13" s="29">
        <v>98131</v>
      </c>
      <c r="I13" s="29">
        <v>98257</v>
      </c>
      <c r="J13" s="29">
        <v>98858</v>
      </c>
      <c r="K13" s="30">
        <v>98838</v>
      </c>
      <c r="L13" s="30">
        <v>98919</v>
      </c>
      <c r="M13" s="31">
        <v>99185</v>
      </c>
      <c r="N13" s="30">
        <v>98853</v>
      </c>
      <c r="O13" s="30">
        <v>97038</v>
      </c>
      <c r="P13" s="30">
        <v>95946</v>
      </c>
      <c r="Q13" s="30">
        <v>95156</v>
      </c>
      <c r="R13" s="30">
        <v>94937</v>
      </c>
      <c r="S13" s="30">
        <v>94766</v>
      </c>
      <c r="T13" s="30">
        <v>94949</v>
      </c>
      <c r="U13" s="30">
        <f>94050.8559159447+888.137001684633</f>
        <v>94938.992917629337</v>
      </c>
      <c r="V13" s="30">
        <f>92089.227+3299.403</f>
        <v>95388.63</v>
      </c>
      <c r="W13" s="30">
        <f>91280.453+4224.234</f>
        <v>95504.686999999991</v>
      </c>
      <c r="X13" s="30">
        <f>91420.49+4395.22</f>
        <v>95815.71</v>
      </c>
      <c r="Y13" s="49">
        <f>90405.238+4842.309</f>
        <v>95247.546999999991</v>
      </c>
      <c r="Z13" s="53">
        <f>90272.242+5466.203</f>
        <v>95738.444999999992</v>
      </c>
    </row>
    <row r="14" spans="1:26" ht="16.5" customHeight="1">
      <c r="A14" s="41" t="s">
        <v>3</v>
      </c>
      <c r="B14" s="29">
        <v>144774</v>
      </c>
      <c r="C14" s="29">
        <v>141795</v>
      </c>
      <c r="D14" s="29">
        <v>137685</v>
      </c>
      <c r="E14" s="29">
        <v>137577</v>
      </c>
      <c r="F14" s="29">
        <v>138120</v>
      </c>
      <c r="G14" s="29">
        <v>137151</v>
      </c>
      <c r="H14" s="29">
        <v>137359</v>
      </c>
      <c r="I14" s="29">
        <v>137497</v>
      </c>
      <c r="J14" s="29">
        <v>137308</v>
      </c>
      <c r="K14" s="30">
        <v>137462</v>
      </c>
      <c r="L14" s="30">
        <v>137575</v>
      </c>
      <c r="M14" s="31">
        <v>137587</v>
      </c>
      <c r="N14" s="30">
        <v>137568</v>
      </c>
      <c r="O14" s="30">
        <v>135596</v>
      </c>
      <c r="P14" s="30">
        <v>135449</v>
      </c>
      <c r="Q14" s="30">
        <v>135408</v>
      </c>
      <c r="R14" s="30">
        <v>135386</v>
      </c>
      <c r="S14" s="30">
        <v>135296</v>
      </c>
      <c r="T14" s="30">
        <v>135024</v>
      </c>
      <c r="U14" s="30">
        <v>135114.72886845254</v>
      </c>
      <c r="V14" s="30">
        <v>135449.50599999999</v>
      </c>
      <c r="W14" s="30">
        <v>135649.96400000009</v>
      </c>
      <c r="X14" s="30">
        <v>135097.38699999996</v>
      </c>
      <c r="Y14" s="49">
        <v>132844.76199999999</v>
      </c>
      <c r="Z14" s="53">
        <v>132672.149</v>
      </c>
    </row>
    <row r="15" spans="1:26" ht="16.5" customHeight="1">
      <c r="A15" s="41" t="s">
        <v>5</v>
      </c>
      <c r="B15" s="29">
        <v>436352</v>
      </c>
      <c r="C15" s="29">
        <v>436746</v>
      </c>
      <c r="D15" s="29">
        <v>434072</v>
      </c>
      <c r="E15" s="29">
        <v>432222</v>
      </c>
      <c r="F15" s="29">
        <v>431115</v>
      </c>
      <c r="G15" s="29">
        <v>431712</v>
      </c>
      <c r="H15" s="29">
        <v>432117</v>
      </c>
      <c r="I15" s="29">
        <v>432714</v>
      </c>
      <c r="J15" s="29">
        <v>432408</v>
      </c>
      <c r="K15" s="30">
        <v>432934</v>
      </c>
      <c r="L15" s="30">
        <v>433121</v>
      </c>
      <c r="M15" s="31">
        <v>433284</v>
      </c>
      <c r="N15" s="30">
        <v>430946</v>
      </c>
      <c r="O15" s="30">
        <v>424288</v>
      </c>
      <c r="P15" s="30">
        <v>420046</v>
      </c>
      <c r="Q15" s="30">
        <v>419999</v>
      </c>
      <c r="R15" s="30">
        <v>419117</v>
      </c>
      <c r="S15" s="30">
        <v>419437</v>
      </c>
      <c r="T15" s="30">
        <v>418229</v>
      </c>
      <c r="U15" s="30">
        <v>415851.31862605549</v>
      </c>
      <c r="V15" s="30">
        <v>418604.11</v>
      </c>
      <c r="W15" s="30">
        <v>420135.70100000047</v>
      </c>
      <c r="X15" s="30">
        <v>419109.49</v>
      </c>
      <c r="Y15" s="49">
        <v>414816.03299999994</v>
      </c>
      <c r="Z15" s="53">
        <v>410286.51599999995</v>
      </c>
    </row>
    <row r="16" spans="1:26" ht="16.5" customHeight="1">
      <c r="A16" s="41" t="s">
        <v>6</v>
      </c>
      <c r="B16" s="29">
        <v>293922</v>
      </c>
      <c r="C16" s="29">
        <v>293511</v>
      </c>
      <c r="D16" s="29">
        <v>284504</v>
      </c>
      <c r="E16" s="29">
        <v>282182</v>
      </c>
      <c r="F16" s="29">
        <v>282011</v>
      </c>
      <c r="G16" s="29">
        <v>274081</v>
      </c>
      <c r="H16" s="29">
        <v>273198</v>
      </c>
      <c r="I16" s="29">
        <v>272362</v>
      </c>
      <c r="J16" s="29">
        <v>272140</v>
      </c>
      <c r="K16" s="30">
        <v>271676</v>
      </c>
      <c r="L16" s="30">
        <v>271803</v>
      </c>
      <c r="M16" s="31">
        <v>271377</v>
      </c>
      <c r="N16" s="30">
        <v>270700</v>
      </c>
      <c r="O16" s="30">
        <v>267524</v>
      </c>
      <c r="P16" s="30">
        <v>267842</v>
      </c>
      <c r="Q16" s="30">
        <v>264387</v>
      </c>
      <c r="R16" s="30">
        <v>262841</v>
      </c>
      <c r="S16" s="30">
        <v>262899</v>
      </c>
      <c r="T16" s="30">
        <v>262607</v>
      </c>
      <c r="U16" s="30">
        <v>262710</v>
      </c>
      <c r="V16" s="30">
        <v>263025.58499999996</v>
      </c>
      <c r="W16" s="30">
        <v>263053.25500000006</v>
      </c>
      <c r="X16" s="30">
        <v>262190.05</v>
      </c>
      <c r="Y16" s="49">
        <v>262489.54300000001</v>
      </c>
      <c r="Z16" s="53">
        <v>258513.03700000004</v>
      </c>
    </row>
    <row r="17" spans="1:29" ht="16.5" customHeight="1" thickBot="1">
      <c r="A17" s="42" t="s">
        <v>0</v>
      </c>
      <c r="B17" s="34">
        <v>2129885</v>
      </c>
      <c r="C17" s="34">
        <v>2141582</v>
      </c>
      <c r="D17" s="35">
        <v>2131856</v>
      </c>
      <c r="E17" s="35">
        <v>2117952</v>
      </c>
      <c r="F17" s="35">
        <v>2111932</v>
      </c>
      <c r="G17" s="35">
        <v>2119048</v>
      </c>
      <c r="H17" s="35">
        <v>2119262</v>
      </c>
      <c r="I17" s="35">
        <v>2135485</v>
      </c>
      <c r="J17" s="35">
        <v>2091127</v>
      </c>
      <c r="K17" s="36">
        <v>2097274</v>
      </c>
      <c r="L17" s="36">
        <v>2109513</v>
      </c>
      <c r="M17" s="37">
        <v>2096837</v>
      </c>
      <c r="N17" s="36">
        <v>2100702</v>
      </c>
      <c r="O17" s="36">
        <v>2076644</v>
      </c>
      <c r="P17" s="36">
        <v>2049510</v>
      </c>
      <c r="Q17" s="36">
        <v>2039941</v>
      </c>
      <c r="R17" s="36">
        <v>2044508</v>
      </c>
      <c r="S17" s="36">
        <v>2045000</v>
      </c>
      <c r="T17" s="36">
        <v>2036217</v>
      </c>
      <c r="U17" s="36">
        <v>2030589</v>
      </c>
      <c r="V17" s="36">
        <v>2034689.6629999995</v>
      </c>
      <c r="W17" s="36">
        <v>2037783.3649999998</v>
      </c>
      <c r="X17" s="36">
        <v>2036976.2459999998</v>
      </c>
      <c r="Y17" s="50">
        <v>2002399.4040000008</v>
      </c>
      <c r="Z17" s="54">
        <v>2049048.804</v>
      </c>
    </row>
    <row r="18" spans="1:29" s="23" customFormat="1" ht="25.5" customHeight="1">
      <c r="A18" s="87" t="s">
        <v>16</v>
      </c>
      <c r="B18" s="88"/>
      <c r="C18" s="88"/>
      <c r="D18" s="88"/>
      <c r="E18" s="88"/>
      <c r="F18" s="88"/>
      <c r="G18" s="88"/>
      <c r="H18" s="88"/>
      <c r="M18" s="9"/>
    </row>
    <row r="19" spans="1:29" s="9" customFormat="1" ht="12.75" customHeight="1">
      <c r="A19" s="87"/>
      <c r="B19" s="84"/>
      <c r="C19" s="84"/>
      <c r="D19" s="84"/>
      <c r="E19" s="84"/>
      <c r="F19" s="84"/>
      <c r="G19" s="84"/>
      <c r="H19" s="84"/>
      <c r="I19" s="8"/>
    </row>
    <row r="20" spans="1:29" s="9" customFormat="1" ht="12.75" customHeight="1">
      <c r="A20" s="83" t="s">
        <v>11</v>
      </c>
      <c r="B20" s="84"/>
      <c r="C20" s="84"/>
      <c r="D20" s="84"/>
      <c r="E20" s="84"/>
      <c r="F20" s="84"/>
      <c r="G20" s="84"/>
      <c r="H20" s="84"/>
      <c r="I20" s="21"/>
    </row>
    <row r="21" spans="1:29" s="9" customFormat="1" ht="38.25" customHeight="1">
      <c r="A21" s="89" t="s">
        <v>17</v>
      </c>
      <c r="B21" s="90"/>
      <c r="C21" s="90"/>
      <c r="D21" s="90"/>
      <c r="E21" s="84"/>
      <c r="F21" s="84"/>
      <c r="G21" s="84"/>
      <c r="H21" s="84"/>
    </row>
    <row r="22" spans="1:29" s="9" customFormat="1" ht="38.25" customHeight="1">
      <c r="A22" s="81" t="s">
        <v>14</v>
      </c>
      <c r="B22" s="91"/>
      <c r="C22" s="91"/>
      <c r="D22" s="91"/>
      <c r="E22" s="91"/>
      <c r="F22" s="91"/>
      <c r="G22" s="91"/>
      <c r="H22" s="91"/>
    </row>
    <row r="23" spans="1:29" s="9" customFormat="1" ht="12.75" customHeight="1">
      <c r="A23" s="81" t="s">
        <v>18</v>
      </c>
      <c r="B23" s="81"/>
      <c r="C23" s="81"/>
      <c r="D23" s="81"/>
      <c r="E23" s="81"/>
      <c r="F23" s="81"/>
      <c r="G23" s="81"/>
      <c r="H23" s="81"/>
    </row>
    <row r="24" spans="1:29" s="9" customFormat="1" ht="12.75" customHeight="1">
      <c r="A24" s="82"/>
      <c r="B24" s="82"/>
      <c r="C24" s="82"/>
      <c r="D24" s="82"/>
      <c r="E24" s="82"/>
      <c r="F24" s="82"/>
      <c r="G24" s="82"/>
      <c r="H24" s="82"/>
    </row>
    <row r="25" spans="1:29" s="9" customFormat="1" ht="12.75" customHeight="1">
      <c r="A25" s="83" t="s">
        <v>12</v>
      </c>
      <c r="B25" s="84"/>
      <c r="C25" s="84"/>
      <c r="D25" s="84"/>
      <c r="E25" s="84"/>
      <c r="F25" s="84"/>
      <c r="G25" s="84"/>
      <c r="H25" s="84"/>
      <c r="I25" s="22"/>
    </row>
    <row r="26" spans="1:29" s="9" customFormat="1" ht="25.5" customHeight="1">
      <c r="A26" s="85" t="s">
        <v>15</v>
      </c>
      <c r="B26" s="85"/>
      <c r="C26" s="85"/>
      <c r="D26" s="85"/>
      <c r="E26" s="85"/>
      <c r="F26" s="85"/>
      <c r="G26" s="85"/>
      <c r="H26" s="85"/>
      <c r="I26" s="5"/>
      <c r="J26" s="5"/>
      <c r="K26" s="5"/>
      <c r="L26" s="5"/>
      <c r="M26" s="5"/>
      <c r="N26" s="5"/>
      <c r="O26" s="5"/>
      <c r="P26" s="5"/>
      <c r="Q26" s="5"/>
      <c r="R26" s="5"/>
      <c r="S26" s="5"/>
      <c r="T26" s="5"/>
      <c r="U26" s="5"/>
      <c r="V26" s="5"/>
      <c r="W26" s="5"/>
      <c r="X26" s="5"/>
      <c r="Y26" s="5"/>
      <c r="Z26" s="5"/>
      <c r="AA26" s="5"/>
      <c r="AB26" s="5"/>
      <c r="AC26" s="5"/>
    </row>
    <row r="27" spans="1:29" ht="12.75" customHeight="1">
      <c r="A27" s="7"/>
      <c r="B27" s="1"/>
      <c r="C27" s="1"/>
      <c r="D27" s="1"/>
      <c r="E27" s="1"/>
      <c r="F27" s="1"/>
      <c r="G27" s="1"/>
      <c r="H27" s="1"/>
      <c r="I27" s="2"/>
      <c r="J27" s="2"/>
      <c r="K27" s="2"/>
      <c r="L27" s="2"/>
      <c r="N27" s="2"/>
      <c r="O27" s="2"/>
      <c r="P27" s="2"/>
      <c r="Q27" s="2"/>
      <c r="R27" s="2"/>
      <c r="S27" s="2"/>
      <c r="T27" s="2"/>
      <c r="U27" s="2"/>
      <c r="V27" s="2"/>
      <c r="W27" s="2"/>
      <c r="X27" s="2"/>
      <c r="Y27" s="2"/>
      <c r="Z27" s="2"/>
      <c r="AA27" s="2"/>
      <c r="AB27" s="2"/>
      <c r="AC27" s="2"/>
    </row>
    <row r="28" spans="1:29" s="2" customFormat="1" ht="13">
      <c r="A28" s="7"/>
      <c r="B28" s="4"/>
      <c r="C28" s="4"/>
      <c r="D28" s="4"/>
      <c r="E28" s="4"/>
      <c r="F28" s="4"/>
      <c r="G28" s="4"/>
      <c r="H28" s="4"/>
      <c r="I28" s="5"/>
      <c r="J28" s="5"/>
      <c r="K28" s="5"/>
      <c r="L28" s="5"/>
      <c r="M28" s="5"/>
      <c r="N28" s="5"/>
      <c r="O28" s="5"/>
      <c r="P28" s="5"/>
      <c r="Q28" s="5"/>
      <c r="R28" s="5"/>
      <c r="S28" s="5"/>
      <c r="T28" s="5"/>
      <c r="U28" s="5"/>
      <c r="V28" s="5"/>
      <c r="W28" s="5"/>
      <c r="X28" s="5"/>
      <c r="Y28" s="5"/>
      <c r="Z28" s="5"/>
      <c r="AA28" s="5"/>
      <c r="AB28" s="5"/>
      <c r="AC28" s="5"/>
    </row>
    <row r="29" spans="1:29">
      <c r="A29" s="7"/>
    </row>
    <row r="30" spans="1:29">
      <c r="A30" s="7"/>
      <c r="B30" s="4"/>
      <c r="C30" s="4"/>
      <c r="D30" s="4"/>
      <c r="E30" s="4"/>
      <c r="F30" s="4"/>
      <c r="G30" s="4"/>
      <c r="H30" s="4"/>
    </row>
    <row r="31" spans="1:29" ht="12.75" customHeight="1">
      <c r="A31" s="7"/>
      <c r="B31" s="4"/>
      <c r="C31" s="4"/>
      <c r="D31" s="4"/>
      <c r="E31" s="4"/>
      <c r="F31" s="4"/>
      <c r="G31" s="4"/>
      <c r="H31" s="4"/>
      <c r="I31" s="4"/>
      <c r="J31" s="4"/>
    </row>
    <row r="32" spans="1:29" ht="13.5" customHeight="1">
      <c r="A32" s="7"/>
      <c r="B32" s="4"/>
      <c r="C32" s="4"/>
      <c r="D32" s="4"/>
      <c r="E32" s="4"/>
      <c r="F32" s="4"/>
      <c r="G32" s="4"/>
      <c r="H32" s="4"/>
    </row>
    <row r="33" spans="1:20" ht="13.5" customHeight="1">
      <c r="A33" s="7"/>
      <c r="B33" s="4"/>
      <c r="C33" s="4"/>
      <c r="D33" s="4"/>
      <c r="E33" s="4"/>
      <c r="F33" s="4"/>
      <c r="G33" s="4"/>
      <c r="H33" s="4"/>
      <c r="I33" s="4"/>
      <c r="J33" s="4"/>
      <c r="K33" s="4"/>
      <c r="L33" s="4"/>
      <c r="M33" s="4"/>
      <c r="N33" s="4"/>
      <c r="O33" s="4"/>
      <c r="P33" s="4"/>
      <c r="Q33" s="4"/>
      <c r="R33" s="4"/>
      <c r="S33" s="4"/>
      <c r="T33" s="4"/>
    </row>
    <row r="34" spans="1:20">
      <c r="A34" s="7"/>
      <c r="B34" s="4"/>
      <c r="C34" s="4"/>
      <c r="D34" s="4"/>
      <c r="E34" s="4"/>
      <c r="F34" s="4"/>
      <c r="G34" s="4"/>
      <c r="H34" s="4"/>
    </row>
    <row r="35" spans="1:20">
      <c r="A35" s="7"/>
      <c r="B35" s="4"/>
      <c r="C35" s="4"/>
      <c r="D35" s="4"/>
      <c r="E35" s="4"/>
      <c r="F35" s="4"/>
      <c r="G35" s="4"/>
      <c r="H35" s="4"/>
    </row>
    <row r="36" spans="1:20" ht="12.75" customHeight="1">
      <c r="A36" s="7"/>
      <c r="B36" s="4"/>
      <c r="C36" s="4"/>
      <c r="D36" s="4"/>
      <c r="E36" s="4"/>
      <c r="F36" s="4"/>
      <c r="G36" s="4"/>
      <c r="H36" s="4"/>
    </row>
    <row r="37" spans="1:20" ht="12.75" customHeight="1">
      <c r="A37" s="7"/>
      <c r="B37" s="4"/>
      <c r="C37" s="4"/>
      <c r="D37" s="4"/>
      <c r="E37" s="4"/>
      <c r="F37" s="4"/>
      <c r="G37" s="4"/>
      <c r="H37" s="4"/>
    </row>
    <row r="38" spans="1:20">
      <c r="A38" s="7"/>
      <c r="B38" s="46"/>
      <c r="C38" s="46"/>
      <c r="D38" s="46"/>
      <c r="E38" s="46"/>
      <c r="F38" s="46"/>
      <c r="G38" s="46"/>
      <c r="H38" s="46"/>
      <c r="I38" s="46"/>
      <c r="J38" s="46"/>
      <c r="K38" s="46"/>
      <c r="L38" s="46"/>
      <c r="M38" s="46"/>
      <c r="N38" s="46"/>
      <c r="O38" s="46"/>
      <c r="P38" s="46"/>
      <c r="Q38" s="46"/>
      <c r="R38" s="46"/>
      <c r="S38" s="46"/>
      <c r="T38" s="46"/>
    </row>
    <row r="39" spans="1:20">
      <c r="A39" s="7"/>
      <c r="B39" s="46"/>
      <c r="C39" s="46"/>
      <c r="D39" s="46"/>
      <c r="E39" s="46"/>
      <c r="F39" s="46"/>
      <c r="G39" s="46"/>
      <c r="H39" s="46"/>
      <c r="I39" s="46"/>
      <c r="J39" s="46"/>
      <c r="K39" s="46"/>
      <c r="L39" s="46"/>
      <c r="M39" s="46"/>
      <c r="N39" s="46"/>
      <c r="O39" s="46"/>
      <c r="P39" s="46"/>
      <c r="Q39" s="46"/>
      <c r="R39" s="46"/>
      <c r="S39" s="46"/>
      <c r="T39" s="46"/>
    </row>
    <row r="40" spans="1:20" ht="13.5" customHeight="1">
      <c r="A40" s="7"/>
      <c r="B40" s="46"/>
      <c r="C40" s="46"/>
      <c r="D40" s="46"/>
      <c r="E40" s="46"/>
      <c r="F40" s="46"/>
      <c r="G40" s="46"/>
      <c r="H40" s="46"/>
      <c r="I40" s="46"/>
      <c r="J40" s="46"/>
      <c r="K40" s="46"/>
      <c r="L40" s="46"/>
      <c r="M40" s="46"/>
      <c r="N40" s="46"/>
      <c r="O40" s="46"/>
      <c r="P40" s="46"/>
      <c r="Q40" s="46"/>
      <c r="R40" s="46"/>
      <c r="S40" s="46"/>
      <c r="T40" s="46"/>
    </row>
    <row r="41" spans="1:20" ht="13.5" customHeight="1">
      <c r="A41" s="7"/>
      <c r="B41" s="46"/>
      <c r="C41" s="46"/>
      <c r="D41" s="46"/>
      <c r="E41" s="46"/>
      <c r="F41" s="46"/>
      <c r="G41" s="46"/>
      <c r="H41" s="46"/>
      <c r="I41" s="46"/>
      <c r="J41" s="46"/>
      <c r="K41" s="46"/>
      <c r="L41" s="46"/>
      <c r="M41" s="46"/>
      <c r="N41" s="46"/>
      <c r="O41" s="46"/>
      <c r="P41" s="46"/>
      <c r="Q41" s="46"/>
      <c r="R41" s="46"/>
      <c r="S41" s="46"/>
      <c r="T41" s="46"/>
    </row>
    <row r="42" spans="1:20">
      <c r="A42" s="7"/>
      <c r="B42" s="46"/>
      <c r="C42" s="46"/>
      <c r="D42" s="46"/>
      <c r="E42" s="46"/>
      <c r="F42" s="46"/>
      <c r="G42" s="46"/>
      <c r="H42" s="46"/>
      <c r="I42" s="46"/>
      <c r="J42" s="46"/>
      <c r="K42" s="46"/>
      <c r="L42" s="46"/>
      <c r="M42" s="46"/>
      <c r="N42" s="46"/>
      <c r="O42" s="46"/>
      <c r="P42" s="46"/>
      <c r="Q42" s="46"/>
      <c r="R42" s="46"/>
      <c r="S42" s="46"/>
      <c r="T42" s="46"/>
    </row>
    <row r="43" spans="1:20">
      <c r="A43" s="7"/>
      <c r="B43" s="46"/>
      <c r="C43" s="46"/>
      <c r="D43" s="46"/>
      <c r="E43" s="46"/>
      <c r="F43" s="46"/>
      <c r="G43" s="46"/>
      <c r="H43" s="46"/>
      <c r="I43" s="46"/>
      <c r="J43" s="46"/>
      <c r="K43" s="46"/>
      <c r="L43" s="46"/>
      <c r="M43" s="46"/>
      <c r="N43" s="46"/>
      <c r="O43" s="46"/>
      <c r="P43" s="46"/>
      <c r="Q43" s="46"/>
      <c r="R43" s="46"/>
      <c r="S43" s="46"/>
      <c r="T43" s="46"/>
    </row>
    <row r="44" spans="1:20" ht="13.5" customHeight="1">
      <c r="A44" s="7"/>
      <c r="B44" s="4"/>
      <c r="C44" s="4"/>
      <c r="D44" s="4"/>
      <c r="E44" s="4"/>
      <c r="F44" s="4"/>
      <c r="G44" s="4"/>
      <c r="H44" s="4"/>
      <c r="I44" s="4"/>
      <c r="J44" s="4"/>
      <c r="K44" s="4"/>
      <c r="L44" s="4"/>
      <c r="M44" s="4"/>
      <c r="N44" s="4"/>
      <c r="O44" s="4"/>
      <c r="P44" s="4"/>
      <c r="Q44" s="4"/>
      <c r="R44" s="4"/>
      <c r="S44" s="4"/>
      <c r="T44" s="4"/>
    </row>
    <row r="45" spans="1:20" ht="13.5" customHeight="1">
      <c r="A45" s="7"/>
      <c r="B45" s="4"/>
      <c r="C45" s="4"/>
      <c r="D45" s="4"/>
      <c r="E45" s="4"/>
      <c r="F45" s="4"/>
      <c r="G45" s="4"/>
      <c r="H45" s="4"/>
    </row>
    <row r="46" spans="1:20">
      <c r="A46" s="7"/>
      <c r="B46" s="4"/>
      <c r="C46" s="4"/>
      <c r="D46" s="4"/>
      <c r="E46" s="4"/>
      <c r="F46" s="4"/>
      <c r="G46" s="4"/>
      <c r="H46" s="4"/>
    </row>
    <row r="47" spans="1:20">
      <c r="A47" s="7"/>
      <c r="B47" s="4"/>
      <c r="C47" s="4"/>
      <c r="D47" s="4"/>
      <c r="E47" s="4"/>
      <c r="F47" s="4"/>
      <c r="G47" s="4"/>
      <c r="H47" s="4"/>
    </row>
    <row r="48" spans="1:20" ht="14.25" customHeight="1">
      <c r="A48" s="7"/>
      <c r="B48" s="4"/>
      <c r="C48" s="4"/>
      <c r="D48" s="4"/>
      <c r="E48" s="4"/>
      <c r="F48" s="4"/>
      <c r="G48" s="4"/>
      <c r="H48" s="4"/>
    </row>
    <row r="49" spans="1:29" ht="13.5" customHeight="1">
      <c r="A49" s="7"/>
      <c r="B49" s="4"/>
      <c r="C49" s="4"/>
      <c r="D49" s="4"/>
      <c r="E49" s="4"/>
      <c r="F49" s="4"/>
      <c r="G49" s="4"/>
      <c r="H49" s="4"/>
    </row>
    <row r="50" spans="1:29" ht="13.5" customHeight="1">
      <c r="A50" s="7"/>
      <c r="B50" s="4"/>
      <c r="C50" s="4"/>
      <c r="D50" s="4"/>
      <c r="E50" s="4"/>
      <c r="F50" s="4"/>
      <c r="G50" s="4"/>
      <c r="H50" s="4"/>
    </row>
    <row r="51" spans="1:29" ht="13.5" customHeight="1">
      <c r="A51" s="7"/>
      <c r="B51" s="4"/>
      <c r="C51" s="4"/>
      <c r="D51" s="4"/>
      <c r="E51" s="4"/>
      <c r="F51" s="4"/>
      <c r="G51" s="4"/>
      <c r="H51" s="1"/>
    </row>
    <row r="52" spans="1:29" ht="13.5" customHeight="1">
      <c r="A52" s="7"/>
      <c r="B52" s="46"/>
      <c r="C52" s="46"/>
      <c r="D52" s="46"/>
      <c r="E52" s="46"/>
      <c r="F52" s="46"/>
      <c r="G52" s="46"/>
      <c r="H52" s="46"/>
      <c r="I52" s="46"/>
      <c r="J52" s="46"/>
      <c r="K52" s="46"/>
      <c r="L52" s="46"/>
      <c r="M52" s="46"/>
      <c r="N52" s="46"/>
      <c r="O52" s="46"/>
      <c r="P52" s="46"/>
      <c r="Q52" s="46"/>
      <c r="R52" s="46"/>
      <c r="S52" s="46"/>
      <c r="T52" s="46"/>
    </row>
    <row r="53" spans="1:29" ht="13.5" customHeight="1">
      <c r="A53" s="7"/>
      <c r="B53" s="46"/>
      <c r="C53" s="46"/>
      <c r="D53" s="46"/>
      <c r="E53" s="46"/>
      <c r="F53" s="46"/>
      <c r="G53" s="46"/>
      <c r="H53" s="46"/>
      <c r="I53" s="46"/>
      <c r="J53" s="46"/>
      <c r="K53" s="46"/>
      <c r="L53" s="46"/>
      <c r="M53" s="46"/>
      <c r="N53" s="46"/>
      <c r="O53" s="46"/>
      <c r="P53" s="46"/>
      <c r="Q53" s="46"/>
      <c r="R53" s="46"/>
      <c r="S53" s="46"/>
      <c r="T53" s="46"/>
    </row>
    <row r="54" spans="1:29" ht="13.5" customHeight="1">
      <c r="A54" s="3"/>
      <c r="B54" s="46"/>
      <c r="C54" s="46"/>
      <c r="D54" s="46"/>
      <c r="E54" s="46"/>
      <c r="F54" s="46"/>
      <c r="G54" s="46"/>
      <c r="H54" s="46"/>
      <c r="I54" s="46"/>
      <c r="J54" s="46"/>
      <c r="K54" s="46"/>
      <c r="L54" s="46"/>
      <c r="M54" s="46"/>
      <c r="N54" s="46"/>
      <c r="O54" s="46"/>
      <c r="P54" s="46"/>
      <c r="Q54" s="46"/>
      <c r="R54" s="46"/>
      <c r="S54" s="46"/>
      <c r="T54" s="46"/>
    </row>
    <row r="55" spans="1:29" ht="15.5">
      <c r="A55" s="10"/>
      <c r="B55" s="46"/>
      <c r="C55" s="46"/>
      <c r="D55" s="46"/>
      <c r="E55" s="46"/>
      <c r="F55" s="46"/>
      <c r="G55" s="46"/>
      <c r="H55" s="46"/>
      <c r="I55" s="46"/>
      <c r="J55" s="46"/>
      <c r="K55" s="46"/>
      <c r="L55" s="46"/>
      <c r="M55" s="46"/>
      <c r="N55" s="46"/>
      <c r="O55" s="46"/>
      <c r="P55" s="46"/>
      <c r="Q55" s="46"/>
      <c r="R55" s="46"/>
      <c r="S55" s="46"/>
      <c r="T55" s="46"/>
    </row>
    <row r="56" spans="1:29" ht="17.5">
      <c r="A56" s="7"/>
      <c r="B56" s="46"/>
      <c r="C56" s="46"/>
      <c r="D56" s="46"/>
      <c r="E56" s="46"/>
      <c r="F56" s="46"/>
      <c r="G56" s="46"/>
      <c r="H56" s="46"/>
      <c r="I56" s="46"/>
      <c r="J56" s="46"/>
      <c r="K56" s="46"/>
      <c r="L56" s="46"/>
      <c r="M56" s="46"/>
      <c r="N56" s="46"/>
      <c r="O56" s="46"/>
      <c r="P56" s="46"/>
      <c r="Q56" s="46"/>
      <c r="R56" s="46"/>
      <c r="S56" s="46"/>
      <c r="T56" s="46"/>
      <c r="U56" s="11"/>
      <c r="V56" s="11"/>
      <c r="W56" s="11"/>
      <c r="X56" s="11"/>
      <c r="Y56" s="11"/>
      <c r="Z56" s="11"/>
      <c r="AA56" s="11"/>
      <c r="AB56" s="11"/>
      <c r="AC56" s="11"/>
    </row>
    <row r="57" spans="1:29" s="11" customFormat="1" ht="17.5">
      <c r="A57" s="7"/>
      <c r="B57" s="46"/>
      <c r="C57" s="46"/>
      <c r="D57" s="46"/>
      <c r="E57" s="46"/>
      <c r="F57" s="46"/>
      <c r="G57" s="46"/>
      <c r="H57" s="46"/>
      <c r="I57" s="46"/>
      <c r="J57" s="46"/>
      <c r="K57" s="46"/>
      <c r="L57" s="46"/>
      <c r="M57" s="46"/>
      <c r="N57" s="46"/>
      <c r="O57" s="46"/>
      <c r="P57" s="46"/>
      <c r="Q57" s="46"/>
      <c r="R57" s="46"/>
      <c r="S57" s="46"/>
      <c r="T57" s="46"/>
      <c r="U57" s="5"/>
      <c r="V57" s="5"/>
      <c r="W57" s="5"/>
      <c r="X57" s="5"/>
      <c r="Y57" s="5"/>
      <c r="Z57" s="5"/>
      <c r="AA57" s="5"/>
      <c r="AB57" s="5"/>
      <c r="AC57" s="5"/>
    </row>
    <row r="58" spans="1:29" ht="13">
      <c r="A58" s="6"/>
      <c r="B58" s="4"/>
      <c r="C58" s="4"/>
      <c r="D58" s="4"/>
      <c r="E58" s="4"/>
      <c r="F58" s="4"/>
      <c r="G58" s="4"/>
      <c r="H58" s="4"/>
      <c r="I58" s="12"/>
      <c r="J58" s="12"/>
      <c r="K58" s="12"/>
    </row>
    <row r="59" spans="1:29" ht="13">
      <c r="A59" s="6"/>
      <c r="B59" s="13"/>
      <c r="C59" s="13"/>
      <c r="D59" s="13"/>
      <c r="E59" s="13"/>
      <c r="F59" s="13"/>
      <c r="G59" s="13"/>
      <c r="H59" s="13"/>
      <c r="I59" s="12"/>
      <c r="J59" s="12"/>
      <c r="K59" s="12"/>
      <c r="M59" s="2"/>
    </row>
    <row r="60" spans="1:29" ht="12.75" customHeight="1">
      <c r="A60" s="7"/>
      <c r="B60" s="1"/>
      <c r="C60" s="1"/>
      <c r="D60" s="1"/>
      <c r="E60" s="1"/>
      <c r="F60" s="1"/>
      <c r="G60" s="1"/>
      <c r="H60" s="1"/>
      <c r="I60" s="14"/>
      <c r="J60" s="14"/>
      <c r="K60" s="14"/>
      <c r="L60" s="2"/>
      <c r="M60" s="2"/>
      <c r="N60" s="2"/>
      <c r="O60" s="2"/>
      <c r="P60" s="2"/>
      <c r="Q60" s="2"/>
      <c r="R60" s="2"/>
      <c r="S60" s="2"/>
      <c r="T60" s="2"/>
      <c r="U60" s="2"/>
      <c r="V60" s="2"/>
      <c r="W60" s="2"/>
      <c r="X60" s="2"/>
      <c r="Y60" s="2"/>
      <c r="Z60" s="2"/>
      <c r="AA60" s="2"/>
      <c r="AB60" s="2"/>
      <c r="AC60" s="2"/>
    </row>
    <row r="61" spans="1:29" s="2" customFormat="1" ht="12.75" customHeight="1">
      <c r="A61" s="7"/>
      <c r="B61" s="1"/>
      <c r="C61" s="1"/>
      <c r="D61" s="1"/>
      <c r="E61" s="1"/>
      <c r="F61" s="1"/>
      <c r="G61" s="1"/>
      <c r="H61" s="1"/>
      <c r="I61" s="14"/>
      <c r="J61" s="14"/>
      <c r="K61" s="14"/>
      <c r="M61" s="5"/>
    </row>
    <row r="62" spans="1:29" s="2" customFormat="1" ht="12.75" customHeight="1">
      <c r="A62" s="7"/>
      <c r="B62" s="4"/>
      <c r="C62" s="4"/>
      <c r="D62" s="4"/>
      <c r="E62" s="4"/>
      <c r="F62" s="4"/>
      <c r="G62" s="4"/>
      <c r="H62" s="4"/>
      <c r="I62" s="12"/>
      <c r="J62" s="12"/>
      <c r="K62" s="12"/>
      <c r="L62" s="5"/>
      <c r="M62" s="5"/>
      <c r="N62" s="5"/>
      <c r="O62" s="5"/>
      <c r="P62" s="5"/>
      <c r="Q62" s="5"/>
      <c r="R62" s="5"/>
      <c r="S62" s="5"/>
      <c r="T62" s="5"/>
      <c r="U62" s="5"/>
      <c r="V62" s="5"/>
      <c r="W62" s="5"/>
      <c r="X62" s="5"/>
      <c r="Y62" s="5"/>
      <c r="Z62" s="5"/>
      <c r="AA62" s="5"/>
      <c r="AB62" s="5"/>
      <c r="AC62" s="5"/>
    </row>
    <row r="63" spans="1:29">
      <c r="A63" s="7"/>
      <c r="B63" s="4"/>
      <c r="C63" s="4"/>
      <c r="D63" s="4"/>
      <c r="E63" s="4"/>
      <c r="F63" s="4"/>
      <c r="G63" s="4"/>
      <c r="H63" s="4"/>
      <c r="I63" s="12"/>
      <c r="J63" s="12"/>
      <c r="K63" s="12"/>
    </row>
    <row r="64" spans="1:29">
      <c r="A64" s="7"/>
      <c r="B64" s="4"/>
      <c r="C64" s="4"/>
      <c r="D64" s="4"/>
      <c r="E64" s="4"/>
      <c r="F64" s="4"/>
      <c r="G64" s="4"/>
      <c r="H64" s="4"/>
      <c r="I64" s="12"/>
      <c r="J64" s="12"/>
      <c r="K64" s="12"/>
    </row>
    <row r="65" spans="1:29">
      <c r="A65" s="7"/>
      <c r="B65" s="4"/>
      <c r="C65" s="4"/>
      <c r="D65" s="4"/>
      <c r="E65" s="4"/>
      <c r="F65" s="4"/>
      <c r="G65" s="4"/>
      <c r="H65" s="4"/>
      <c r="I65" s="12"/>
      <c r="J65" s="12"/>
      <c r="K65" s="12"/>
    </row>
    <row r="66" spans="1:29" ht="13.5" customHeight="1">
      <c r="A66" s="7"/>
      <c r="B66" s="4"/>
      <c r="C66" s="4"/>
      <c r="D66" s="4"/>
      <c r="E66" s="4"/>
      <c r="F66" s="4"/>
      <c r="G66" s="4"/>
      <c r="H66" s="4"/>
      <c r="I66" s="12"/>
      <c r="J66" s="12"/>
      <c r="K66" s="12"/>
    </row>
    <row r="67" spans="1:29" ht="13.5" customHeight="1">
      <c r="A67" s="7"/>
      <c r="B67" s="4"/>
      <c r="C67" s="4"/>
      <c r="D67" s="4"/>
      <c r="E67" s="4"/>
      <c r="F67" s="4"/>
      <c r="G67" s="4"/>
      <c r="H67" s="4"/>
      <c r="I67" s="12"/>
      <c r="J67" s="12"/>
      <c r="K67" s="12"/>
    </row>
    <row r="68" spans="1:29">
      <c r="A68" s="7"/>
      <c r="B68" s="4"/>
      <c r="C68" s="4"/>
      <c r="D68" s="4"/>
      <c r="E68" s="4"/>
      <c r="F68" s="4"/>
      <c r="G68" s="4"/>
      <c r="H68" s="4"/>
      <c r="I68" s="12"/>
      <c r="J68" s="12"/>
      <c r="K68" s="12"/>
    </row>
    <row r="69" spans="1:29">
      <c r="A69" s="7"/>
      <c r="B69" s="4"/>
      <c r="C69" s="4"/>
      <c r="D69" s="4"/>
      <c r="E69" s="4"/>
      <c r="F69" s="4"/>
      <c r="G69" s="4"/>
      <c r="H69" s="4"/>
      <c r="I69" s="12"/>
      <c r="J69" s="12"/>
      <c r="K69" s="12"/>
    </row>
    <row r="70" spans="1:29" ht="15" customHeight="1">
      <c r="A70" s="7"/>
      <c r="B70" s="4"/>
      <c r="C70" s="4"/>
      <c r="D70" s="4"/>
      <c r="E70" s="4"/>
      <c r="F70" s="4"/>
      <c r="G70" s="4"/>
      <c r="H70" s="4"/>
      <c r="I70" s="12"/>
      <c r="J70" s="12"/>
      <c r="K70" s="12"/>
    </row>
    <row r="71" spans="1:29" ht="15" customHeight="1">
      <c r="A71" s="7"/>
      <c r="B71" s="4"/>
      <c r="C71" s="4"/>
      <c r="D71" s="4"/>
      <c r="E71" s="4"/>
      <c r="F71" s="4"/>
      <c r="G71" s="4"/>
      <c r="H71" s="4"/>
      <c r="I71" s="12"/>
      <c r="J71" s="12"/>
      <c r="K71" s="12"/>
    </row>
    <row r="72" spans="1:29">
      <c r="A72" s="7"/>
      <c r="B72" s="4"/>
      <c r="C72" s="4"/>
      <c r="D72" s="4"/>
      <c r="E72" s="4"/>
      <c r="F72" s="4"/>
      <c r="G72" s="4"/>
      <c r="H72" s="4"/>
      <c r="I72" s="12"/>
      <c r="J72" s="12"/>
      <c r="K72" s="12"/>
    </row>
    <row r="73" spans="1:29">
      <c r="A73" s="7"/>
      <c r="B73" s="4"/>
      <c r="C73" s="4"/>
      <c r="D73" s="4"/>
      <c r="E73" s="4"/>
      <c r="F73" s="4"/>
      <c r="G73" s="4"/>
      <c r="H73" s="4"/>
      <c r="I73" s="12"/>
      <c r="J73" s="12"/>
      <c r="K73" s="12"/>
    </row>
    <row r="74" spans="1:29" ht="14.25" customHeight="1">
      <c r="A74" s="7"/>
      <c r="B74" s="4"/>
      <c r="C74" s="4"/>
      <c r="D74" s="4"/>
      <c r="E74" s="4"/>
      <c r="F74" s="4"/>
      <c r="G74" s="4"/>
      <c r="H74" s="4"/>
      <c r="I74" s="12"/>
      <c r="J74" s="12"/>
      <c r="K74" s="12"/>
    </row>
    <row r="75" spans="1:29" ht="14.25" customHeight="1">
      <c r="A75" s="7"/>
      <c r="B75" s="4"/>
      <c r="C75" s="4"/>
      <c r="D75" s="4"/>
      <c r="E75" s="4"/>
      <c r="F75" s="4"/>
      <c r="G75" s="4"/>
      <c r="H75" s="4"/>
      <c r="I75" s="12"/>
      <c r="J75" s="12"/>
      <c r="K75" s="12"/>
    </row>
    <row r="76" spans="1:29">
      <c r="A76" s="7"/>
      <c r="B76" s="4"/>
      <c r="C76" s="4"/>
      <c r="D76" s="4"/>
      <c r="E76" s="4"/>
      <c r="F76" s="4"/>
      <c r="G76" s="4"/>
      <c r="H76" s="4"/>
      <c r="I76" s="12"/>
      <c r="J76" s="12"/>
      <c r="K76" s="12"/>
    </row>
    <row r="77" spans="1:29">
      <c r="A77" s="7"/>
      <c r="B77" s="4"/>
      <c r="C77" s="4"/>
      <c r="D77" s="4"/>
      <c r="E77" s="4"/>
      <c r="F77" s="4"/>
      <c r="G77" s="4"/>
      <c r="H77" s="4"/>
      <c r="I77" s="12"/>
      <c r="J77" s="12"/>
      <c r="K77" s="12"/>
    </row>
    <row r="78" spans="1:29" ht="14.25" customHeight="1">
      <c r="A78" s="6"/>
      <c r="B78" s="4"/>
      <c r="C78" s="4"/>
      <c r="D78" s="4"/>
      <c r="E78" s="4"/>
      <c r="F78" s="4"/>
      <c r="G78" s="4"/>
      <c r="H78" s="4"/>
      <c r="I78" s="12"/>
      <c r="J78" s="12"/>
      <c r="K78" s="12"/>
    </row>
    <row r="79" spans="1:29" ht="13">
      <c r="A79" s="7"/>
      <c r="B79" s="4"/>
      <c r="C79" s="4"/>
      <c r="D79" s="4"/>
      <c r="E79" s="4"/>
      <c r="F79" s="4"/>
      <c r="G79" s="4"/>
      <c r="H79" s="4"/>
      <c r="I79" s="12"/>
      <c r="J79" s="12"/>
      <c r="K79" s="12"/>
      <c r="M79" s="2"/>
    </row>
    <row r="80" spans="1:29" ht="13.5" customHeight="1">
      <c r="A80" s="7"/>
      <c r="B80" s="1"/>
      <c r="C80" s="1"/>
      <c r="D80" s="1"/>
      <c r="E80" s="1"/>
      <c r="F80" s="1"/>
      <c r="G80" s="1"/>
      <c r="H80" s="1"/>
      <c r="I80" s="14"/>
      <c r="J80" s="14"/>
      <c r="K80" s="14"/>
      <c r="L80" s="2"/>
      <c r="N80" s="2"/>
      <c r="O80" s="2"/>
      <c r="P80" s="2"/>
      <c r="Q80" s="2"/>
      <c r="R80" s="2"/>
      <c r="S80" s="2"/>
      <c r="T80" s="2"/>
      <c r="U80" s="2"/>
      <c r="V80" s="2"/>
      <c r="W80" s="2"/>
      <c r="X80" s="2"/>
      <c r="Y80" s="2"/>
      <c r="Z80" s="2"/>
      <c r="AA80" s="2"/>
      <c r="AB80" s="2"/>
      <c r="AC80" s="2"/>
    </row>
    <row r="81" spans="1:29" s="2" customFormat="1" ht="13.5" customHeight="1">
      <c r="A81" s="7"/>
      <c r="B81" s="4"/>
      <c r="C81" s="4"/>
      <c r="D81" s="4"/>
      <c r="E81" s="4"/>
      <c r="F81" s="4"/>
      <c r="G81" s="4"/>
      <c r="H81" s="4"/>
      <c r="I81" s="12"/>
      <c r="J81" s="12"/>
      <c r="K81" s="12"/>
      <c r="L81" s="5"/>
      <c r="M81" s="5"/>
      <c r="N81" s="5"/>
      <c r="O81" s="5"/>
      <c r="P81" s="5"/>
      <c r="Q81" s="5"/>
      <c r="R81" s="5"/>
      <c r="S81" s="5"/>
      <c r="T81" s="5"/>
      <c r="U81" s="5"/>
      <c r="V81" s="5"/>
      <c r="W81" s="5"/>
      <c r="X81" s="5"/>
      <c r="Y81" s="5"/>
      <c r="Z81" s="5"/>
      <c r="AA81" s="5"/>
      <c r="AB81" s="5"/>
      <c r="AC81" s="5"/>
    </row>
    <row r="82" spans="1:29">
      <c r="A82" s="7"/>
      <c r="B82" s="4"/>
      <c r="C82" s="4"/>
      <c r="D82" s="4"/>
      <c r="E82" s="4"/>
      <c r="F82" s="4"/>
      <c r="G82" s="4"/>
      <c r="H82" s="4"/>
      <c r="I82" s="4"/>
      <c r="J82" s="12"/>
      <c r="K82" s="12"/>
    </row>
    <row r="83" spans="1:29">
      <c r="A83" s="7"/>
      <c r="B83" s="4"/>
      <c r="C83" s="4"/>
      <c r="D83" s="4"/>
      <c r="E83" s="4"/>
      <c r="F83" s="4"/>
      <c r="G83" s="4"/>
      <c r="H83" s="4"/>
      <c r="I83" s="4"/>
      <c r="J83" s="12"/>
      <c r="K83" s="12"/>
    </row>
    <row r="84" spans="1:29">
      <c r="A84" s="7"/>
      <c r="B84" s="4"/>
      <c r="C84" s="4"/>
      <c r="D84" s="4"/>
      <c r="E84" s="4"/>
      <c r="F84" s="4"/>
      <c r="G84" s="4"/>
      <c r="H84" s="4"/>
      <c r="I84" s="4"/>
      <c r="J84" s="12"/>
      <c r="K84" s="12"/>
    </row>
    <row r="85" spans="1:29" ht="16" customHeight="1">
      <c r="A85" s="7"/>
      <c r="B85" s="4"/>
      <c r="C85" s="4"/>
      <c r="D85" s="4"/>
      <c r="E85" s="4"/>
      <c r="F85" s="4"/>
      <c r="G85" s="4"/>
      <c r="H85" s="4"/>
      <c r="I85" s="4"/>
      <c r="J85" s="12"/>
      <c r="K85" s="12"/>
    </row>
    <row r="86" spans="1:29" ht="16" customHeight="1">
      <c r="A86" s="7"/>
      <c r="B86" s="4"/>
      <c r="C86" s="4"/>
      <c r="D86" s="4"/>
      <c r="E86" s="4"/>
      <c r="F86" s="4"/>
      <c r="G86" s="4"/>
      <c r="H86" s="4"/>
      <c r="I86" s="4"/>
      <c r="J86" s="12"/>
      <c r="K86" s="12"/>
    </row>
    <row r="87" spans="1:29">
      <c r="A87" s="7"/>
      <c r="B87" s="4"/>
      <c r="C87" s="4"/>
      <c r="D87" s="4"/>
      <c r="E87" s="4"/>
      <c r="F87" s="4"/>
      <c r="G87" s="4"/>
      <c r="H87" s="4"/>
      <c r="I87" s="4"/>
      <c r="J87" s="12"/>
      <c r="K87" s="12"/>
    </row>
    <row r="88" spans="1:29">
      <c r="A88" s="7"/>
      <c r="B88" s="4"/>
      <c r="C88" s="4"/>
      <c r="D88" s="4"/>
      <c r="E88" s="4"/>
      <c r="F88" s="4"/>
      <c r="G88" s="4"/>
      <c r="H88" s="4"/>
      <c r="I88" s="4"/>
      <c r="J88" s="12"/>
      <c r="K88" s="12"/>
    </row>
    <row r="89" spans="1:29" ht="15" customHeight="1">
      <c r="A89" s="7"/>
      <c r="B89" s="4"/>
      <c r="C89" s="4"/>
      <c r="D89" s="4"/>
      <c r="E89" s="4"/>
      <c r="F89" s="4"/>
      <c r="G89" s="4"/>
      <c r="H89" s="4"/>
      <c r="I89" s="4"/>
      <c r="J89" s="12"/>
      <c r="K89" s="12"/>
    </row>
    <row r="90" spans="1:29" ht="15" customHeight="1">
      <c r="A90" s="7"/>
      <c r="B90" s="4"/>
      <c r="C90" s="4"/>
      <c r="D90" s="4"/>
      <c r="E90" s="4"/>
      <c r="F90" s="4"/>
      <c r="G90" s="4"/>
      <c r="H90" s="4"/>
      <c r="I90" s="4"/>
      <c r="J90" s="12"/>
      <c r="K90" s="12"/>
    </row>
    <row r="91" spans="1:29">
      <c r="A91" s="7"/>
      <c r="B91" s="4"/>
      <c r="C91" s="4"/>
      <c r="D91" s="4"/>
      <c r="E91" s="4"/>
      <c r="F91" s="4"/>
      <c r="G91" s="4"/>
      <c r="H91" s="4"/>
      <c r="I91" s="4"/>
      <c r="J91" s="12"/>
      <c r="K91" s="12"/>
    </row>
    <row r="92" spans="1:29">
      <c r="A92" s="7"/>
      <c r="B92" s="4"/>
      <c r="C92" s="4"/>
      <c r="D92" s="4"/>
      <c r="E92" s="4"/>
      <c r="F92" s="4"/>
      <c r="G92" s="4"/>
      <c r="H92" s="4"/>
      <c r="I92" s="4"/>
      <c r="J92" s="12"/>
      <c r="K92" s="12"/>
    </row>
    <row r="93" spans="1:29" ht="14.25" customHeight="1">
      <c r="A93" s="7"/>
      <c r="B93" s="4"/>
      <c r="C93" s="4"/>
      <c r="D93" s="4"/>
      <c r="E93" s="4"/>
      <c r="F93" s="4"/>
      <c r="G93" s="4"/>
      <c r="H93" s="4"/>
      <c r="I93" s="4"/>
      <c r="J93" s="12"/>
      <c r="K93" s="12"/>
    </row>
    <row r="94" spans="1:29" ht="14.25" customHeight="1">
      <c r="A94" s="7"/>
      <c r="B94" s="4"/>
      <c r="C94" s="4"/>
      <c r="D94" s="4"/>
      <c r="E94" s="4"/>
      <c r="F94" s="4"/>
      <c r="G94" s="4"/>
      <c r="H94" s="4"/>
      <c r="I94" s="4"/>
      <c r="J94" s="12"/>
      <c r="K94" s="12"/>
    </row>
    <row r="95" spans="1:29">
      <c r="A95" s="7"/>
      <c r="B95" s="4"/>
      <c r="C95" s="4"/>
      <c r="D95" s="4"/>
      <c r="E95" s="4"/>
      <c r="F95" s="4"/>
      <c r="G95" s="4"/>
      <c r="H95" s="4"/>
      <c r="I95" s="4"/>
      <c r="J95" s="12"/>
      <c r="K95" s="12"/>
    </row>
    <row r="96" spans="1:29">
      <c r="A96" s="7"/>
      <c r="B96" s="4"/>
      <c r="C96" s="4"/>
      <c r="D96" s="4"/>
      <c r="E96" s="4"/>
      <c r="F96" s="4"/>
      <c r="G96" s="4"/>
      <c r="H96" s="4"/>
      <c r="I96" s="4"/>
      <c r="J96" s="12"/>
      <c r="K96" s="12"/>
    </row>
    <row r="97" spans="1:11" ht="16.5" customHeight="1">
      <c r="A97" s="7"/>
      <c r="B97" s="4"/>
      <c r="C97" s="4"/>
      <c r="D97" s="4"/>
      <c r="E97" s="4"/>
      <c r="F97" s="4"/>
      <c r="G97" s="4"/>
      <c r="H97" s="4"/>
      <c r="I97" s="4"/>
      <c r="J97" s="12"/>
      <c r="K97" s="12"/>
    </row>
    <row r="98" spans="1:11">
      <c r="A98" s="15"/>
      <c r="B98" s="4"/>
      <c r="C98" s="4"/>
      <c r="D98" s="4"/>
      <c r="E98" s="4"/>
      <c r="F98" s="4"/>
      <c r="G98" s="4"/>
      <c r="H98" s="4"/>
      <c r="I98" s="4"/>
      <c r="J98" s="12"/>
      <c r="K98" s="12"/>
    </row>
    <row r="99" spans="1:11" ht="16.5" customHeight="1">
      <c r="A99" s="16"/>
      <c r="B99" s="4"/>
      <c r="C99" s="4"/>
      <c r="D99" s="4"/>
      <c r="E99" s="4"/>
      <c r="F99" s="4"/>
      <c r="G99" s="4"/>
      <c r="H99" s="4"/>
      <c r="I99" s="17"/>
      <c r="J99" s="12"/>
      <c r="K99" s="12"/>
    </row>
    <row r="100" spans="1:11" ht="13.5" customHeight="1">
      <c r="A100" s="16"/>
      <c r="B100" s="4"/>
      <c r="C100" s="4"/>
      <c r="D100" s="4"/>
      <c r="E100" s="4"/>
      <c r="F100" s="4"/>
      <c r="G100" s="4"/>
      <c r="H100" s="4"/>
    </row>
    <row r="101" spans="1:11" ht="13.5" customHeight="1">
      <c r="A101" s="16"/>
      <c r="B101" s="4"/>
      <c r="C101" s="4"/>
      <c r="D101" s="4"/>
      <c r="E101" s="4"/>
      <c r="F101" s="4"/>
      <c r="G101" s="4"/>
      <c r="H101" s="4"/>
    </row>
    <row r="102" spans="1:11" ht="13.5" customHeight="1">
      <c r="A102" s="16"/>
      <c r="B102" s="4"/>
      <c r="C102" s="4"/>
      <c r="D102" s="4"/>
      <c r="E102" s="4"/>
      <c r="F102" s="4"/>
      <c r="G102" s="4"/>
      <c r="H102" s="4"/>
    </row>
    <row r="103" spans="1:11" ht="13.5" customHeight="1">
      <c r="A103" s="16"/>
      <c r="B103" s="4"/>
      <c r="C103" s="4"/>
      <c r="D103" s="4"/>
      <c r="E103" s="4"/>
      <c r="F103" s="4"/>
      <c r="G103" s="4"/>
      <c r="H103" s="4"/>
    </row>
    <row r="104" spans="1:11" ht="13.5" customHeight="1">
      <c r="A104" s="16"/>
      <c r="B104" s="4"/>
      <c r="C104" s="4"/>
      <c r="D104" s="4"/>
      <c r="E104" s="4"/>
      <c r="F104" s="4"/>
      <c r="G104" s="4"/>
      <c r="H104" s="4"/>
    </row>
    <row r="105" spans="1:11" ht="15" customHeight="1">
      <c r="A105" s="16"/>
      <c r="B105" s="4"/>
      <c r="C105" s="4"/>
      <c r="D105" s="4"/>
      <c r="E105" s="4"/>
      <c r="F105" s="4"/>
      <c r="G105" s="4"/>
      <c r="H105" s="4"/>
    </row>
    <row r="106" spans="1:11" ht="13.5" customHeight="1">
      <c r="A106" s="16"/>
      <c r="B106" s="4"/>
      <c r="C106" s="4"/>
      <c r="D106" s="4"/>
      <c r="E106" s="4"/>
      <c r="F106" s="4"/>
      <c r="G106" s="4"/>
      <c r="H106" s="4"/>
    </row>
    <row r="107" spans="1:11" ht="13.5" customHeight="1">
      <c r="A107" s="16"/>
      <c r="B107" s="4"/>
      <c r="C107" s="4"/>
      <c r="D107" s="4"/>
      <c r="E107" s="4"/>
      <c r="F107" s="4"/>
      <c r="G107" s="4"/>
      <c r="H107" s="4"/>
    </row>
    <row r="108" spans="1:11" ht="13.5" customHeight="1">
      <c r="A108" s="18"/>
      <c r="B108" s="4"/>
      <c r="C108" s="4"/>
      <c r="D108" s="4"/>
      <c r="E108" s="4"/>
      <c r="F108" s="4"/>
      <c r="G108" s="4"/>
      <c r="H108" s="4"/>
    </row>
    <row r="109" spans="1:11" ht="13.5" customHeight="1">
      <c r="A109" s="18"/>
      <c r="B109" s="4"/>
      <c r="C109" s="4"/>
      <c r="D109" s="4"/>
      <c r="E109" s="4"/>
      <c r="F109" s="4"/>
      <c r="G109" s="4"/>
      <c r="H109" s="4"/>
    </row>
    <row r="110" spans="1:11" ht="13.5" customHeight="1">
      <c r="A110" s="19"/>
      <c r="B110" s="4"/>
      <c r="C110" s="4"/>
      <c r="D110" s="4"/>
      <c r="E110" s="4"/>
      <c r="F110" s="4"/>
      <c r="G110" s="4"/>
      <c r="H110" s="4"/>
    </row>
    <row r="111" spans="1:11" ht="13.5" customHeight="1">
      <c r="A111" s="19"/>
      <c r="B111" s="4"/>
      <c r="C111" s="4"/>
      <c r="D111" s="4"/>
      <c r="E111" s="4"/>
      <c r="F111" s="4"/>
      <c r="G111" s="4"/>
      <c r="H111" s="4"/>
    </row>
    <row r="112" spans="1:11">
      <c r="A112" s="19"/>
    </row>
    <row r="113" spans="1:1">
      <c r="A113" s="18"/>
    </row>
  </sheetData>
  <mergeCells count="10">
    <mergeCell ref="A23:H23"/>
    <mergeCell ref="A24:H24"/>
    <mergeCell ref="A25:H25"/>
    <mergeCell ref="A26:H26"/>
    <mergeCell ref="A1:Z1"/>
    <mergeCell ref="A18:H18"/>
    <mergeCell ref="A19:H19"/>
    <mergeCell ref="A20:H20"/>
    <mergeCell ref="A21:H21"/>
    <mergeCell ref="A22:H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Graph</vt:lpstr>
      <vt:lpstr>1-05</vt:lpstr>
      <vt:lpstr>1-05 OLD</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Thai, Hoa CTR (OST)</cp:lastModifiedBy>
  <cp:revision>0</cp:revision>
  <cp:lastPrinted>2008-01-23T14:15:02Z</cp:lastPrinted>
  <dcterms:created xsi:type="dcterms:W3CDTF">1980-01-01T05:00:00Z</dcterms:created>
  <dcterms:modified xsi:type="dcterms:W3CDTF">2023-08-24T19:50:11Z</dcterms:modified>
</cp:coreProperties>
</file>