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52B06DD2-D5B9-4148-87AB-084326CC2C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" i="1" l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67" i="3"/>
  <c r="E67" i="3"/>
  <c r="F67" i="3"/>
  <c r="G67" i="3"/>
  <c r="H67" i="3"/>
  <c r="I67" i="3"/>
  <c r="J67" i="3"/>
  <c r="K67" i="3"/>
  <c r="L67" i="3"/>
  <c r="M67" i="3"/>
  <c r="C67" i="3"/>
  <c r="D66" i="3"/>
  <c r="E66" i="3"/>
  <c r="F66" i="3"/>
  <c r="G66" i="3"/>
  <c r="H66" i="3"/>
  <c r="I66" i="3"/>
  <c r="J66" i="3"/>
  <c r="K66" i="3"/>
  <c r="L66" i="3"/>
  <c r="M66" i="3"/>
  <c r="C66" i="3"/>
  <c r="D65" i="3"/>
  <c r="E65" i="3"/>
  <c r="F65" i="3"/>
  <c r="G65" i="3"/>
  <c r="H65" i="3"/>
  <c r="I65" i="3"/>
  <c r="J65" i="3"/>
  <c r="K65" i="3"/>
  <c r="L65" i="3"/>
  <c r="M65" i="3"/>
  <c r="C65" i="3"/>
  <c r="D64" i="3"/>
  <c r="E64" i="3"/>
  <c r="F64" i="3"/>
  <c r="G64" i="3"/>
  <c r="H64" i="3"/>
  <c r="I64" i="3"/>
  <c r="J64" i="3"/>
  <c r="K64" i="3"/>
  <c r="L64" i="3"/>
  <c r="M64" i="3"/>
  <c r="C64" i="3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115" i="2"/>
  <c r="E115" i="2"/>
  <c r="F115" i="2"/>
  <c r="G115" i="2"/>
  <c r="H115" i="2"/>
  <c r="I115" i="2"/>
  <c r="J115" i="2"/>
  <c r="K115" i="2"/>
  <c r="L115" i="2"/>
  <c r="M115" i="2"/>
  <c r="D114" i="2"/>
  <c r="E114" i="2"/>
  <c r="F114" i="2"/>
  <c r="G114" i="2"/>
  <c r="H114" i="2"/>
  <c r="I114" i="2"/>
  <c r="J114" i="2"/>
  <c r="K114" i="2"/>
  <c r="L114" i="2"/>
  <c r="M114" i="2"/>
  <c r="C115" i="2"/>
  <c r="C114" i="2"/>
  <c r="D115" i="1"/>
  <c r="E115" i="1"/>
  <c r="F115" i="1"/>
  <c r="G115" i="1"/>
  <c r="H115" i="1"/>
  <c r="I115" i="1"/>
  <c r="J115" i="1"/>
  <c r="K115" i="1"/>
  <c r="L115" i="1"/>
  <c r="M115" i="1"/>
  <c r="D114" i="1"/>
  <c r="E114" i="1"/>
  <c r="F114" i="1"/>
  <c r="G114" i="1"/>
  <c r="H114" i="1"/>
  <c r="I114" i="1"/>
  <c r="J114" i="1"/>
  <c r="K114" i="1"/>
  <c r="L114" i="1"/>
  <c r="M114" i="1"/>
  <c r="C115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C112" i="1"/>
  <c r="D111" i="1"/>
  <c r="E111" i="1"/>
  <c r="F111" i="1"/>
  <c r="G111" i="1"/>
  <c r="H111" i="1"/>
  <c r="I111" i="1"/>
  <c r="J111" i="1"/>
  <c r="K111" i="1"/>
  <c r="L111" i="1"/>
  <c r="M111" i="1"/>
  <c r="C111" i="1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C109" i="1"/>
  <c r="D108" i="1"/>
  <c r="E108" i="1"/>
  <c r="F108" i="1"/>
  <c r="G108" i="1"/>
  <c r="H108" i="1"/>
  <c r="I108" i="1"/>
  <c r="J108" i="1"/>
  <c r="K108" i="1"/>
  <c r="L108" i="1"/>
  <c r="M108" i="1"/>
  <c r="C108" i="1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D106" i="1"/>
  <c r="E106" i="1"/>
  <c r="F106" i="1"/>
  <c r="G106" i="1"/>
  <c r="H106" i="1"/>
  <c r="I106" i="1"/>
  <c r="J106" i="1"/>
  <c r="K106" i="1"/>
  <c r="L106" i="1"/>
  <c r="M106" i="1"/>
  <c r="C106" i="1"/>
  <c r="D105" i="1"/>
  <c r="E105" i="1"/>
  <c r="F105" i="1"/>
  <c r="G105" i="1"/>
  <c r="H105" i="1"/>
  <c r="I105" i="1"/>
  <c r="J105" i="1"/>
  <c r="K105" i="1"/>
  <c r="L105" i="1"/>
  <c r="M105" i="1"/>
  <c r="C105" i="1"/>
  <c r="D103" i="2"/>
  <c r="E103" i="2"/>
  <c r="F103" i="2"/>
  <c r="G103" i="2"/>
  <c r="H103" i="2"/>
  <c r="I103" i="2"/>
  <c r="J103" i="2"/>
  <c r="K103" i="2"/>
  <c r="L103" i="2"/>
  <c r="M103" i="2"/>
  <c r="C103" i="2"/>
  <c r="D102" i="2"/>
  <c r="E102" i="2"/>
  <c r="F102" i="2"/>
  <c r="G102" i="2"/>
  <c r="H102" i="2"/>
  <c r="I102" i="2"/>
  <c r="J102" i="2"/>
  <c r="K102" i="2"/>
  <c r="L102" i="2"/>
  <c r="M102" i="2"/>
  <c r="C102" i="2"/>
  <c r="D103" i="1"/>
  <c r="E103" i="1"/>
  <c r="F103" i="1"/>
  <c r="G103" i="1"/>
  <c r="H103" i="1"/>
  <c r="I103" i="1"/>
  <c r="J103" i="1"/>
  <c r="K103" i="1"/>
  <c r="L103" i="1"/>
  <c r="M103" i="1"/>
  <c r="C103" i="1"/>
  <c r="D102" i="1"/>
  <c r="E102" i="1"/>
  <c r="F102" i="1"/>
  <c r="G102" i="1"/>
  <c r="H102" i="1"/>
  <c r="I102" i="1"/>
  <c r="J102" i="1"/>
  <c r="K102" i="1"/>
  <c r="L102" i="1"/>
  <c r="M102" i="1"/>
  <c r="C102" i="1"/>
  <c r="D63" i="2"/>
  <c r="E63" i="2"/>
  <c r="F63" i="2"/>
  <c r="G63" i="2"/>
  <c r="H63" i="2"/>
  <c r="I63" i="2"/>
  <c r="J63" i="2"/>
  <c r="K63" i="2"/>
  <c r="L63" i="2"/>
  <c r="M63" i="2"/>
  <c r="D64" i="2"/>
  <c r="E64" i="2"/>
  <c r="F64" i="2"/>
  <c r="G64" i="2"/>
  <c r="H64" i="2"/>
  <c r="I64" i="2"/>
  <c r="J64" i="2"/>
  <c r="K64" i="2"/>
  <c r="L64" i="2"/>
  <c r="M64" i="2"/>
  <c r="D66" i="2"/>
  <c r="E66" i="2"/>
  <c r="F66" i="2"/>
  <c r="G66" i="2"/>
  <c r="H66" i="2"/>
  <c r="I66" i="2"/>
  <c r="J66" i="2"/>
  <c r="K66" i="2"/>
  <c r="L66" i="2"/>
  <c r="M66" i="2"/>
  <c r="D67" i="2"/>
  <c r="E67" i="2"/>
  <c r="F67" i="2"/>
  <c r="G67" i="2"/>
  <c r="H67" i="2"/>
  <c r="I67" i="2"/>
  <c r="J67" i="2"/>
  <c r="K67" i="2"/>
  <c r="L67" i="2"/>
  <c r="M67" i="2"/>
  <c r="C69" i="2"/>
  <c r="D69" i="2"/>
  <c r="E69" i="2"/>
  <c r="F69" i="2"/>
  <c r="G69" i="2"/>
  <c r="H69" i="2"/>
  <c r="I69" i="2"/>
  <c r="J69" i="2"/>
  <c r="K69" i="2"/>
  <c r="L69" i="2"/>
  <c r="M69" i="2"/>
  <c r="C70" i="2"/>
  <c r="D70" i="2"/>
  <c r="E70" i="2"/>
  <c r="F70" i="2"/>
  <c r="G70" i="2"/>
  <c r="H70" i="2"/>
  <c r="I70" i="2"/>
  <c r="J70" i="2"/>
  <c r="K70" i="2"/>
  <c r="L70" i="2"/>
  <c r="M70" i="2"/>
  <c r="C72" i="2"/>
  <c r="D72" i="2"/>
  <c r="E72" i="2"/>
  <c r="F72" i="2"/>
  <c r="G72" i="2"/>
  <c r="H72" i="2"/>
  <c r="I72" i="2"/>
  <c r="J72" i="2"/>
  <c r="K72" i="2"/>
  <c r="L72" i="2"/>
  <c r="M72" i="2"/>
  <c r="C73" i="2"/>
  <c r="D73" i="2"/>
  <c r="E73" i="2"/>
  <c r="F73" i="2"/>
  <c r="G73" i="2"/>
  <c r="H73" i="2"/>
  <c r="I73" i="2"/>
  <c r="J73" i="2"/>
  <c r="K73" i="2"/>
  <c r="L73" i="2"/>
  <c r="M73" i="2"/>
  <c r="C75" i="2"/>
  <c r="D75" i="2"/>
  <c r="E75" i="2"/>
  <c r="F75" i="2"/>
  <c r="G75" i="2"/>
  <c r="H75" i="2"/>
  <c r="I75" i="2"/>
  <c r="J75" i="2"/>
  <c r="K75" i="2"/>
  <c r="L75" i="2"/>
  <c r="M75" i="2"/>
  <c r="C76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D100" i="2"/>
  <c r="E100" i="2"/>
  <c r="F100" i="2"/>
  <c r="G100" i="2"/>
  <c r="H100" i="2"/>
  <c r="I100" i="2"/>
  <c r="J100" i="2"/>
  <c r="K100" i="2"/>
  <c r="L100" i="2"/>
  <c r="M100" i="2"/>
  <c r="C100" i="2"/>
  <c r="D99" i="2"/>
  <c r="E99" i="2"/>
  <c r="F99" i="2"/>
  <c r="G99" i="2"/>
  <c r="H99" i="2"/>
  <c r="I99" i="2"/>
  <c r="J99" i="2"/>
  <c r="K99" i="2"/>
  <c r="L99" i="2"/>
  <c r="M99" i="2"/>
  <c r="C99" i="2"/>
  <c r="D100" i="1"/>
  <c r="E100" i="1"/>
  <c r="F100" i="1"/>
  <c r="G100" i="1"/>
  <c r="H100" i="1"/>
  <c r="I100" i="1"/>
  <c r="J100" i="1"/>
  <c r="K100" i="1"/>
  <c r="L100" i="1"/>
  <c r="M100" i="1"/>
  <c r="D99" i="1"/>
  <c r="E99" i="1"/>
  <c r="F99" i="1"/>
  <c r="G99" i="1"/>
  <c r="H99" i="1"/>
  <c r="I99" i="1"/>
  <c r="J99" i="1"/>
  <c r="K99" i="1"/>
  <c r="L99" i="1"/>
  <c r="M99" i="1"/>
  <c r="C100" i="1"/>
  <c r="C99" i="1"/>
  <c r="D97" i="2"/>
  <c r="E97" i="2"/>
  <c r="F97" i="2"/>
  <c r="G97" i="2"/>
  <c r="H97" i="2"/>
  <c r="I97" i="2"/>
  <c r="J97" i="2"/>
  <c r="K97" i="2"/>
  <c r="L97" i="2"/>
  <c r="M97" i="2"/>
  <c r="C97" i="2"/>
  <c r="D96" i="2"/>
  <c r="E96" i="2"/>
  <c r="F96" i="2"/>
  <c r="G96" i="2"/>
  <c r="H96" i="2"/>
  <c r="I96" i="2"/>
  <c r="J96" i="2"/>
  <c r="K96" i="2"/>
  <c r="L96" i="2"/>
  <c r="M96" i="2"/>
  <c r="C96" i="2"/>
  <c r="D97" i="1"/>
  <c r="E97" i="1"/>
  <c r="F97" i="1"/>
  <c r="G97" i="1"/>
  <c r="H97" i="1"/>
  <c r="I97" i="1"/>
  <c r="J97" i="1"/>
  <c r="K97" i="1"/>
  <c r="L97" i="1"/>
  <c r="M97" i="1"/>
  <c r="C97" i="1"/>
  <c r="D96" i="1"/>
  <c r="E96" i="1"/>
  <c r="F96" i="1"/>
  <c r="G96" i="1"/>
  <c r="H96" i="1"/>
  <c r="I96" i="1"/>
  <c r="J96" i="1"/>
  <c r="K96" i="1"/>
  <c r="L96" i="1"/>
  <c r="M96" i="1"/>
  <c r="C96" i="1"/>
  <c r="D94" i="2"/>
  <c r="E94" i="2"/>
  <c r="F94" i="2"/>
  <c r="G94" i="2"/>
  <c r="H94" i="2"/>
  <c r="I94" i="2"/>
  <c r="J94" i="2"/>
  <c r="K94" i="2"/>
  <c r="L94" i="2"/>
  <c r="M94" i="2"/>
  <c r="C94" i="2"/>
  <c r="D93" i="2"/>
  <c r="E93" i="2"/>
  <c r="F93" i="2"/>
  <c r="G93" i="2"/>
  <c r="H93" i="2"/>
  <c r="I93" i="2"/>
  <c r="J93" i="2"/>
  <c r="K93" i="2"/>
  <c r="L93" i="2"/>
  <c r="M93" i="2"/>
  <c r="C93" i="2"/>
  <c r="C81" i="1"/>
  <c r="D81" i="1"/>
  <c r="E81" i="1"/>
  <c r="F81" i="1"/>
  <c r="G81" i="1"/>
  <c r="H81" i="1"/>
  <c r="I81" i="1"/>
  <c r="J81" i="1"/>
  <c r="K81" i="1"/>
  <c r="L81" i="1"/>
  <c r="M81" i="1"/>
  <c r="C82" i="1"/>
  <c r="D82" i="1"/>
  <c r="E82" i="1"/>
  <c r="F82" i="1"/>
  <c r="G82" i="1"/>
  <c r="H82" i="1"/>
  <c r="I82" i="1"/>
  <c r="J82" i="1"/>
  <c r="K82" i="1"/>
  <c r="L82" i="1"/>
  <c r="M82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F79" i="1"/>
  <c r="G79" i="1"/>
  <c r="H79" i="1"/>
  <c r="I79" i="1"/>
  <c r="J79" i="1"/>
  <c r="K79" i="1"/>
  <c r="L79" i="1"/>
  <c r="M79" i="1"/>
  <c r="F78" i="1"/>
  <c r="G78" i="1"/>
  <c r="H78" i="1"/>
  <c r="I78" i="1"/>
  <c r="J78" i="1"/>
  <c r="K78" i="1"/>
  <c r="L78" i="1"/>
  <c r="M78" i="1"/>
  <c r="E79" i="1"/>
  <c r="E78" i="1"/>
  <c r="D79" i="1"/>
  <c r="D78" i="1"/>
  <c r="C79" i="1"/>
  <c r="C78" i="1"/>
  <c r="D76" i="1"/>
  <c r="E76" i="1"/>
  <c r="F76" i="1"/>
  <c r="G76" i="1"/>
  <c r="H76" i="1"/>
  <c r="I76" i="1"/>
  <c r="J76" i="1"/>
  <c r="K76" i="1"/>
  <c r="L76" i="1"/>
  <c r="M76" i="1"/>
  <c r="D75" i="1"/>
  <c r="E75" i="1"/>
  <c r="F75" i="1"/>
  <c r="G75" i="1"/>
  <c r="H75" i="1"/>
  <c r="I75" i="1"/>
  <c r="J75" i="1"/>
  <c r="K75" i="1"/>
  <c r="L75" i="1"/>
  <c r="M75" i="1"/>
  <c r="C76" i="1"/>
  <c r="C75" i="1"/>
  <c r="D73" i="1" l="1"/>
  <c r="E73" i="1"/>
  <c r="F73" i="1"/>
  <c r="G73" i="1"/>
  <c r="H73" i="1"/>
  <c r="I73" i="1"/>
  <c r="J73" i="1"/>
  <c r="K73" i="1"/>
  <c r="L73" i="1"/>
  <c r="M73" i="1"/>
  <c r="C73" i="1"/>
  <c r="D72" i="1"/>
  <c r="E72" i="1"/>
  <c r="F72" i="1"/>
  <c r="G72" i="1"/>
  <c r="H72" i="1"/>
  <c r="I72" i="1"/>
  <c r="J72" i="1"/>
  <c r="K72" i="1"/>
  <c r="L72" i="1"/>
  <c r="M72" i="1"/>
  <c r="C72" i="1"/>
  <c r="M70" i="1"/>
  <c r="L70" i="1"/>
  <c r="K70" i="1"/>
  <c r="J70" i="1"/>
  <c r="I70" i="1"/>
  <c r="H70" i="1"/>
  <c r="G70" i="1"/>
  <c r="F70" i="1"/>
  <c r="E70" i="1"/>
  <c r="D70" i="1"/>
  <c r="M69" i="1"/>
  <c r="L69" i="1"/>
  <c r="K69" i="1"/>
  <c r="J69" i="1"/>
  <c r="I69" i="1"/>
  <c r="H69" i="1"/>
  <c r="G69" i="1"/>
  <c r="F69" i="1"/>
  <c r="E69" i="1"/>
  <c r="D69" i="1"/>
  <c r="M64" i="1"/>
  <c r="L64" i="1"/>
  <c r="K64" i="1"/>
  <c r="J64" i="1"/>
  <c r="I64" i="1"/>
  <c r="I63" i="1"/>
  <c r="H64" i="1"/>
  <c r="G64" i="1"/>
  <c r="F64" i="1"/>
  <c r="E64" i="1"/>
  <c r="D64" i="1"/>
  <c r="C41" i="1"/>
  <c r="C63" i="1" s="1"/>
  <c r="M63" i="1"/>
  <c r="L63" i="1"/>
  <c r="K63" i="1"/>
  <c r="J63" i="1"/>
  <c r="H63" i="1"/>
  <c r="G63" i="1"/>
  <c r="F63" i="1"/>
  <c r="E63" i="1"/>
  <c r="D63" i="1"/>
  <c r="C43" i="1"/>
  <c r="C69" i="1" s="1"/>
  <c r="M65" i="1"/>
  <c r="M67" i="1" s="1"/>
  <c r="L65" i="1"/>
  <c r="L67" i="1" s="1"/>
  <c r="K65" i="1"/>
  <c r="K67" i="1" s="1"/>
  <c r="J65" i="1"/>
  <c r="J67" i="1" s="1"/>
  <c r="I65" i="1"/>
  <c r="I67" i="1" s="1"/>
  <c r="H65" i="1"/>
  <c r="H66" i="1" s="1"/>
  <c r="G65" i="1"/>
  <c r="G66" i="1" s="1"/>
  <c r="F65" i="1"/>
  <c r="F67" i="1" s="1"/>
  <c r="E65" i="1"/>
  <c r="E67" i="1" s="1"/>
  <c r="D65" i="1"/>
  <c r="D67" i="1" s="1"/>
  <c r="M43" i="3"/>
  <c r="L43" i="3"/>
  <c r="K43" i="3"/>
  <c r="J43" i="3"/>
  <c r="I43" i="3"/>
  <c r="H43" i="3"/>
  <c r="G43" i="3"/>
  <c r="F43" i="3"/>
  <c r="E43" i="3"/>
  <c r="D43" i="3"/>
  <c r="C42" i="1"/>
  <c r="C42" i="2"/>
  <c r="C65" i="1" l="1"/>
  <c r="C67" i="1" s="1"/>
  <c r="C66" i="2"/>
  <c r="C67" i="2"/>
  <c r="C70" i="1"/>
  <c r="C43" i="3"/>
  <c r="I66" i="1"/>
  <c r="J66" i="1"/>
  <c r="C64" i="1"/>
  <c r="G67" i="1"/>
  <c r="H67" i="1"/>
  <c r="K66" i="1"/>
  <c r="D66" i="1"/>
  <c r="L66" i="1"/>
  <c r="E66" i="1"/>
  <c r="M66" i="1"/>
  <c r="F66" i="1"/>
  <c r="M42" i="3"/>
  <c r="L42" i="3"/>
  <c r="K42" i="3"/>
  <c r="J42" i="3"/>
  <c r="I42" i="3"/>
  <c r="H42" i="3"/>
  <c r="G42" i="3"/>
  <c r="F42" i="3"/>
  <c r="E42" i="3"/>
  <c r="D42" i="3"/>
  <c r="C41" i="2"/>
  <c r="C66" i="1" l="1"/>
  <c r="C64" i="2"/>
  <c r="C63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M68" i="3" s="1"/>
  <c r="L38" i="3"/>
  <c r="L68" i="3" s="1"/>
  <c r="K38" i="3"/>
  <c r="K68" i="3" s="1"/>
  <c r="J38" i="3"/>
  <c r="J68" i="3" s="1"/>
  <c r="I38" i="3"/>
  <c r="I68" i="3" s="1"/>
  <c r="H38" i="3"/>
  <c r="H68" i="3" s="1"/>
  <c r="G38" i="3"/>
  <c r="G68" i="3" s="1"/>
  <c r="F38" i="3"/>
  <c r="F68" i="3" s="1"/>
  <c r="E38" i="3"/>
  <c r="E68" i="3" s="1"/>
  <c r="D38" i="3"/>
  <c r="D68" i="3" s="1"/>
  <c r="C37" i="2"/>
  <c r="C37" i="1"/>
  <c r="C38" i="3" l="1"/>
  <c r="C68" i="3" s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<sst xmlns="http://schemas.openxmlformats.org/spreadsheetml/2006/main" count="392" uniqueCount="71">
  <si>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</si>
  <si>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</si>
  <si>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</si>
  <si>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</si>
  <si>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</si>
  <si>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</si>
  <si>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</si>
  <si>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</si>
  <si>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</si>
  <si>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</si>
  <si>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</si>
  <si>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</si>
  <si>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</si>
  <si>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</si>
  <si>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</si>
  <si>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</si>
  <si>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</si>
  <si>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</si>
  <si>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</si>
  <si>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</si>
  <si>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</si>
  <si>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</si>
  <si>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</si>
  <si>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</si>
  <si>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</si>
  <si>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</si>
  <si>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</si>
  <si>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</si>
  <si>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</si>
  <si>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</si>
  <si>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</si>
  <si>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</si>
  <si>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</si>
  <si>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</si>
  <si>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</si>
  <si>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</si>
  <si>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</si>
  <si>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</si>
  <si>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</si>
  <si>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</si>
  <si>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</si>
  <si>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</si>
  <si>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</si>
  <si>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</si>
  <si>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</si>
  <si>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</si>
  <si>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</si>
  <si>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</si>
  <si>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</si>
  <si>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</si>
  <si>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</si>
  <si>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</si>
  <si>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</si>
  <si>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</si>
  <si>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</si>
  <si>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</si>
  <si>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</si>
  <si>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</si>
  <si>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</si>
  <si>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</si>
  <si>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</si>
  <si>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</si>
  <si>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</si>
  <si>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</si>
  <si>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</si>
  <si>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</si>
  <si>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Canceled Marketing Network Domestic Flights January 2019 thru September 2023</t>
  </si>
  <si>
    <t>Operated Marketing Network Domestic Flights January 2019 thru September 2023</t>
  </si>
  <si>
    <t>Percent operated compared to September 2019 (same month, pre-pandemic)</t>
  </si>
  <si>
    <t>Percent Chg from September 2020</t>
  </si>
  <si>
    <t>Scheduled Marketing Network Domestic Flights January 2019 thru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</si>
</sst>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3" fontId="16" fillId="0" borderId="0" xfId="0" applyNumberFormat="1" applyFont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abSelected="1" topLeftCell="A58" workbookViewId="0">
      <selection activeCell="C68" sqref="C68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23" t="s">
        <v>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x14ac:dyDescent="0.35">
      <c r="A2" s="124" t="s">
        <v>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x14ac:dyDescent="0.35">
      <c r="A3" s="124" t="s">
        <v>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35">
      <c r="A4" s="124" t="s">
        <v>39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x14ac:dyDescent="0.35">
      <c r="A63" s="121" t="s">
        <v>65</v>
      </c>
      <c r="B63" s="85" t="s">
        <v>26</v>
      </c>
      <c r="C63" s="86">
        <v>604715</v>
      </c>
      <c r="D63" s="86">
        <v>33901</v>
      </c>
      <c r="E63" s="86">
        <v>6892</v>
      </c>
      <c r="F63" s="86">
        <v>146825</v>
      </c>
      <c r="G63" s="86">
        <v>124220</v>
      </c>
      <c r="H63" s="86">
        <v>16353</v>
      </c>
      <c r="I63" s="86">
        <v>6718</v>
      </c>
      <c r="J63" s="86">
        <v>21412</v>
      </c>
      <c r="K63" s="86">
        <v>117870</v>
      </c>
      <c r="L63" s="86">
        <v>21036</v>
      </c>
      <c r="M63" s="86">
        <v>109488</v>
      </c>
      <c r="N63" s="10"/>
      <c r="P63" s="46"/>
    </row>
    <row r="64" spans="1:17" x14ac:dyDescent="0.35">
      <c r="A64" s="122"/>
      <c r="B64" s="85" t="s">
        <v>23</v>
      </c>
      <c r="C64" s="87">
        <f>(C63-C62)/C63</f>
        <v>1.2389307359665296E-2</v>
      </c>
      <c r="D64" s="87">
        <f t="shared" ref="D64:M64" si="0">(D63-D62)/D63</f>
        <v>3.0382584584525531E-3</v>
      </c>
      <c r="E64" s="87">
        <f t="shared" si="0"/>
        <v>3.192106790481718E-3</v>
      </c>
      <c r="F64" s="87">
        <f t="shared" si="0"/>
        <v>1.2177762642601737E-2</v>
      </c>
      <c r="G64" s="87">
        <f t="shared" si="0"/>
        <v>1.4635324424408307E-2</v>
      </c>
      <c r="H64" s="87">
        <f t="shared" si="0"/>
        <v>2.0118632666788969E-2</v>
      </c>
      <c r="I64" s="87">
        <f t="shared" si="0"/>
        <v>1.0270913962488836E-2</v>
      </c>
      <c r="J64" s="87">
        <f t="shared" si="0"/>
        <v>3.3812815243788527E-2</v>
      </c>
      <c r="K64" s="87">
        <f t="shared" si="0"/>
        <v>5.5993891575464496E-3</v>
      </c>
      <c r="L64" s="87">
        <f t="shared" si="0"/>
        <v>1.5877543259174749E-2</v>
      </c>
      <c r="M64" s="87">
        <f t="shared" si="0"/>
        <v>1.502447756831799E-2</v>
      </c>
      <c r="P64" s="46"/>
    </row>
    <row r="65" spans="1:16" s="8" customFormat="1" ht="29" x14ac:dyDescent="0.35">
      <c r="A65" s="122"/>
      <c r="B65" s="88" t="s">
        <v>40</v>
      </c>
      <c r="C65" s="89">
        <f>(C62-C50)/C50</f>
        <v>4.494928551807157E-2</v>
      </c>
      <c r="D65" s="89">
        <f t="shared" ref="D65:M65" si="1">(D62-D50)/D50</f>
        <v>1.1704133864160205E-2</v>
      </c>
      <c r="E65" s="89">
        <f t="shared" si="1"/>
        <v>2.6292201971915147E-2</v>
      </c>
      <c r="F65" s="89">
        <f t="shared" si="1"/>
        <v>3.7527451695745791E-2</v>
      </c>
      <c r="G65" s="89">
        <f t="shared" si="1"/>
        <v>2.7543422234534633E-2</v>
      </c>
      <c r="H65" s="89">
        <f t="shared" si="1"/>
        <v>0.23756564720420142</v>
      </c>
      <c r="I65" s="89">
        <f t="shared" si="1"/>
        <v>9.8645076007931265E-2</v>
      </c>
      <c r="J65" s="89">
        <f t="shared" si="1"/>
        <v>-4.558036538106662E-2</v>
      </c>
      <c r="K65" s="89">
        <f t="shared" si="1"/>
        <v>6.1425194925154171E-2</v>
      </c>
      <c r="L65" s="89">
        <f t="shared" si="1"/>
        <v>6.6618579009737749E-2</v>
      </c>
      <c r="M65" s="89">
        <f t="shared" si="1"/>
        <v>5.7201395968943615E-2</v>
      </c>
      <c r="P65" s="46"/>
    </row>
    <row r="66" spans="1:16" s="31" customFormat="1" ht="29" x14ac:dyDescent="0.35">
      <c r="A66" s="122"/>
      <c r="B66" s="88" t="s">
        <v>41</v>
      </c>
      <c r="C66" s="89">
        <f>(C62-C61)/C61</f>
        <v>-5.3170693812711944E-2</v>
      </c>
      <c r="D66" s="89">
        <f t="shared" ref="D66:M66" si="2">(D62-D61)/D61</f>
        <v>-4.9175715973667926E-2</v>
      </c>
      <c r="E66" s="89">
        <f t="shared" si="2"/>
        <v>-0.21287809349220899</v>
      </c>
      <c r="F66" s="89">
        <f t="shared" si="2"/>
        <v>-6.521823197298203E-2</v>
      </c>
      <c r="G66" s="89">
        <f t="shared" si="2"/>
        <v>-5.6784643718550368E-2</v>
      </c>
      <c r="H66" s="89">
        <f t="shared" si="2"/>
        <v>9.5208803226026928E-2</v>
      </c>
      <c r="I66" s="89">
        <f t="shared" si="2"/>
        <v>-3.846710050614606E-2</v>
      </c>
      <c r="J66" s="89">
        <f t="shared" si="2"/>
        <v>-6.9198236299829033E-2</v>
      </c>
      <c r="K66" s="89">
        <f t="shared" si="2"/>
        <v>-5.1699029126213596E-2</v>
      </c>
      <c r="L66" s="89">
        <f t="shared" si="2"/>
        <v>-2.4272988641183955E-2</v>
      </c>
      <c r="M66" s="89">
        <f t="shared" si="2"/>
        <v>-4.5392180294057768E-2</v>
      </c>
    </row>
    <row r="67" spans="1:16" ht="61.9" customHeight="1" x14ac:dyDescent="0.35">
      <c r="A67" s="122"/>
      <c r="B67" s="88" t="s">
        <v>68</v>
      </c>
      <c r="C67" s="89">
        <f>C62/C14</f>
        <v>0.91927556732910864</v>
      </c>
      <c r="D67" s="89">
        <f t="shared" ref="D67:M67" si="3">D62/D14</f>
        <v>0.93336279031233604</v>
      </c>
      <c r="E67" s="89">
        <f t="shared" si="3"/>
        <v>1.2307416696524542</v>
      </c>
      <c r="F67" s="89">
        <f t="shared" si="3"/>
        <v>0.85037260270759918</v>
      </c>
      <c r="G67" s="89">
        <f t="shared" si="3"/>
        <v>0.85497750831214547</v>
      </c>
      <c r="H67" s="89">
        <f t="shared" si="3"/>
        <v>1.3471206389239176</v>
      </c>
      <c r="I67" s="89">
        <f t="shared" si="3"/>
        <v>0.87798758748184336</v>
      </c>
      <c r="J67" s="89">
        <f t="shared" si="3"/>
        <v>0.87520094762670275</v>
      </c>
      <c r="K67" s="89">
        <f t="shared" si="3"/>
        <v>1.0909750921478834</v>
      </c>
      <c r="L67" s="89">
        <f t="shared" si="3"/>
        <v>1.2941985496374093</v>
      </c>
      <c r="M67" s="89">
        <f t="shared" si="3"/>
        <v>0.84506523527798461</v>
      </c>
    </row>
    <row r="68" spans="1:16" s="40" customFormat="1" ht="29" x14ac:dyDescent="0.35">
      <c r="A68" s="84"/>
      <c r="B68" s="88" t="s">
        <v>69</v>
      </c>
      <c r="C68" s="89">
        <f>(C62-C38)/C26</f>
        <v>0.10818593171534348</v>
      </c>
      <c r="D68" s="89">
        <f t="shared" ref="D68:M68" si="4">(D62-D38)/D26</f>
        <v>0.10291936978683966</v>
      </c>
      <c r="E68" s="89">
        <f t="shared" si="4"/>
        <v>4.4655778375025844E-2</v>
      </c>
      <c r="F68" s="89">
        <f t="shared" si="4"/>
        <v>-2.2708876697544744E-2</v>
      </c>
      <c r="G68" s="89">
        <f t="shared" si="4"/>
        <v>4.9639098840741733E-2</v>
      </c>
      <c r="H68" s="89">
        <f t="shared" si="4"/>
        <v>0.58697591436217667</v>
      </c>
      <c r="I68" s="89">
        <f t="shared" si="4"/>
        <v>0.24944812362030905</v>
      </c>
      <c r="J68" s="89">
        <f t="shared" si="4"/>
        <v>0.41139240506329117</v>
      </c>
      <c r="K68" s="89">
        <f t="shared" si="4"/>
        <v>0.35078417677312845</v>
      </c>
      <c r="L68" s="89">
        <f t="shared" si="4"/>
        <v>0.5564343163538874</v>
      </c>
      <c r="M68" s="89">
        <f t="shared" si="4"/>
        <v>-1.1171689467170618E-2</v>
      </c>
    </row>
    <row r="69" spans="1:16" ht="14.5" customHeight="1" x14ac:dyDescent="0.35">
      <c r="A69" s="44" t="s">
        <v>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6" x14ac:dyDescent="0.35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</sheetData>
  <mergeCells count="5">
    <mergeCell ref="A63:A67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6"/>
  <sheetViews>
    <sheetView workbookViewId="0">
      <selection activeCell="D127" sqref="D127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3" t="s">
        <v>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x14ac:dyDescent="0.35">
      <c r="A2" s="124" t="s">
        <v>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 x14ac:dyDescent="0.35">
      <c r="A3" s="124" t="s">
        <v>39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63" customFormat="1" ht="14.5" customHeight="1" x14ac:dyDescent="0.35">
      <c r="A62" s="126" t="s">
        <v>42</v>
      </c>
      <c r="B62" s="55" t="s">
        <v>43</v>
      </c>
      <c r="C62" s="54">
        <v>35667</v>
      </c>
      <c r="D62" s="54">
        <v>1866</v>
      </c>
      <c r="E62" s="54">
        <v>724</v>
      </c>
      <c r="F62" s="54">
        <v>8609</v>
      </c>
      <c r="G62" s="54">
        <v>5521</v>
      </c>
      <c r="H62" s="54">
        <v>536</v>
      </c>
      <c r="I62" s="54">
        <v>205</v>
      </c>
      <c r="J62" s="54">
        <v>2088</v>
      </c>
      <c r="K62" s="54">
        <v>6448</v>
      </c>
      <c r="L62" s="54">
        <v>601</v>
      </c>
      <c r="M62" s="54">
        <v>8149</v>
      </c>
      <c r="N62" s="10"/>
    </row>
    <row r="63" spans="1:14" s="63" customFormat="1" x14ac:dyDescent="0.35">
      <c r="A63" s="127"/>
      <c r="B63" s="6" t="s">
        <v>23</v>
      </c>
      <c r="C63" s="32">
        <f>C62/C41</f>
        <v>6.3268864736570424E-2</v>
      </c>
      <c r="D63" s="32">
        <f>D62/D41</f>
        <v>6.2889690269960566E-2</v>
      </c>
      <c r="E63" s="32">
        <f>E62/E41</f>
        <v>8.3084691301354138E-2</v>
      </c>
      <c r="F63" s="32">
        <f>F62/F41</f>
        <v>5.7603393709059036E-2</v>
      </c>
      <c r="G63" s="32">
        <f>G62/G41</f>
        <v>4.6890659237994937E-2</v>
      </c>
      <c r="H63" s="32">
        <f>H62/H41</f>
        <v>4.4521970263310909E-2</v>
      </c>
      <c r="I63" s="32">
        <f>I62/I41</f>
        <v>3.4935241990456715E-2</v>
      </c>
      <c r="J63" s="32">
        <f>J62/J41</f>
        <v>9.7881117569848117E-2</v>
      </c>
      <c r="K63" s="32">
        <f>K62/K41</f>
        <v>6.6176772445502685E-2</v>
      </c>
      <c r="L63" s="32">
        <f>L62/L41</f>
        <v>3.4237210892104367E-2</v>
      </c>
      <c r="M63" s="32">
        <f>M62/M41</f>
        <v>7.8410053113694089E-2</v>
      </c>
      <c r="N63" s="10"/>
    </row>
    <row r="64" spans="1:14" s="63" customFormat="1" x14ac:dyDescent="0.35">
      <c r="A64" s="128"/>
      <c r="B64" s="5" t="s">
        <v>25</v>
      </c>
      <c r="C64" s="34">
        <f>C41-C62</f>
        <v>528070</v>
      </c>
      <c r="D64" s="34">
        <f>D41-D62</f>
        <v>27805</v>
      </c>
      <c r="E64" s="34">
        <f>E41-E62</f>
        <v>7990</v>
      </c>
      <c r="F64" s="34">
        <f>F41-F62</f>
        <v>140844</v>
      </c>
      <c r="G64" s="34">
        <f>G41-G62</f>
        <v>112221</v>
      </c>
      <c r="H64" s="34">
        <f>H41-H62</f>
        <v>11503</v>
      </c>
      <c r="I64" s="34">
        <f>I41-I62</f>
        <v>5663</v>
      </c>
      <c r="J64" s="34">
        <f>J41-J62</f>
        <v>19244</v>
      </c>
      <c r="K64" s="34">
        <f>K41-K62</f>
        <v>90988</v>
      </c>
      <c r="L64" s="34">
        <f>L41-L62</f>
        <v>16953</v>
      </c>
      <c r="M64" s="34">
        <f>M41-M62</f>
        <v>95779</v>
      </c>
      <c r="N64" s="10"/>
    </row>
    <row r="65" spans="1:14" ht="14.5" customHeight="1" x14ac:dyDescent="0.35">
      <c r="A65" s="126" t="s">
        <v>45</v>
      </c>
      <c r="B65" s="55" t="s">
        <v>43</v>
      </c>
      <c r="C65" s="54">
        <f>'Canceled Domestic Flights'!C42</f>
        <v>23421</v>
      </c>
      <c r="D65" s="54">
        <f>'Canceled Domestic Flights'!D42</f>
        <v>393</v>
      </c>
      <c r="E65" s="54">
        <f>'Canceled Domestic Flights'!E42</f>
        <v>493</v>
      </c>
      <c r="F65" s="54">
        <f>'Canceled Domestic Flights'!F42</f>
        <v>9933</v>
      </c>
      <c r="G65" s="54">
        <f>'Canceled Domestic Flights'!G42</f>
        <v>2498</v>
      </c>
      <c r="H65" s="54">
        <f>'Canceled Domestic Flights'!H42</f>
        <v>482</v>
      </c>
      <c r="I65" s="54">
        <f>'Canceled Domestic Flights'!I42</f>
        <v>11</v>
      </c>
      <c r="J65" s="54">
        <f>'Canceled Domestic Flights'!J42</f>
        <v>1048</v>
      </c>
      <c r="K65" s="54">
        <f>'Canceled Domestic Flights'!K42</f>
        <v>3779</v>
      </c>
      <c r="L65" s="54">
        <f>'Canceled Domestic Flights'!L42</f>
        <v>559</v>
      </c>
      <c r="M65" s="54">
        <f>'Canceled Domestic Flights'!M42</f>
        <v>4225</v>
      </c>
      <c r="N65" s="10"/>
    </row>
    <row r="66" spans="1:14" x14ac:dyDescent="0.35">
      <c r="A66" s="127"/>
      <c r="B66" s="6" t="s">
        <v>23</v>
      </c>
      <c r="C66" s="32">
        <f>C65/C42</f>
        <v>4.5044542573160602E-2</v>
      </c>
      <c r="D66" s="32">
        <f>D65/D42</f>
        <v>1.4508804961789789E-2</v>
      </c>
      <c r="E66" s="32">
        <f>E65/E42</f>
        <v>5.6849630996309963E-2</v>
      </c>
      <c r="F66" s="32">
        <f>F65/F42</f>
        <v>7.2178058102864456E-2</v>
      </c>
      <c r="G66" s="32">
        <f>G65/G42</f>
        <v>2.3596758043490582E-2</v>
      </c>
      <c r="H66" s="32">
        <f>H65/H42</f>
        <v>4.3302488545503545E-2</v>
      </c>
      <c r="I66" s="32">
        <f>I65/I42</f>
        <v>2.2070626003210273E-3</v>
      </c>
      <c r="J66" s="32">
        <f>J65/J42</f>
        <v>5.0925700957286553E-2</v>
      </c>
      <c r="K66" s="32">
        <f>K65/K42</f>
        <v>4.1543450777771669E-2</v>
      </c>
      <c r="L66" s="32">
        <f>L65/L42</f>
        <v>3.3415027796042801E-2</v>
      </c>
      <c r="M66" s="32">
        <f>M65/M42</f>
        <v>4.3861925772125616E-2</v>
      </c>
      <c r="N66" s="10"/>
    </row>
    <row r="67" spans="1:14" x14ac:dyDescent="0.35">
      <c r="A67" s="128"/>
      <c r="B67" s="5" t="s">
        <v>25</v>
      </c>
      <c r="C67" s="34">
        <f>C42-C65</f>
        <v>496531</v>
      </c>
      <c r="D67" s="34">
        <f>D42-D65</f>
        <v>26694</v>
      </c>
      <c r="E67" s="34">
        <f>E42-E65</f>
        <v>8179</v>
      </c>
      <c r="F67" s="34">
        <f>F42-F65</f>
        <v>127685</v>
      </c>
      <c r="G67" s="34">
        <f>G42-G65</f>
        <v>103364</v>
      </c>
      <c r="H67" s="34">
        <f>H42-H65</f>
        <v>10649</v>
      </c>
      <c r="I67" s="34">
        <f>I42-I65</f>
        <v>4973</v>
      </c>
      <c r="J67" s="34">
        <f>J42-J65</f>
        <v>19531</v>
      </c>
      <c r="K67" s="34">
        <f>K42-K65</f>
        <v>87186</v>
      </c>
      <c r="L67" s="34">
        <f>L42-L65</f>
        <v>16170</v>
      </c>
      <c r="M67" s="34">
        <f>M42-M65</f>
        <v>92100</v>
      </c>
      <c r="N67" s="10"/>
    </row>
    <row r="68" spans="1:14" s="65" customFormat="1" x14ac:dyDescent="0.35">
      <c r="A68" s="126" t="s">
        <v>46</v>
      </c>
      <c r="B68" s="55" t="s">
        <v>43</v>
      </c>
      <c r="C68" s="54">
        <v>9108</v>
      </c>
      <c r="D68" s="54">
        <v>402</v>
      </c>
      <c r="E68" s="54">
        <v>633</v>
      </c>
      <c r="F68" s="54">
        <v>2211</v>
      </c>
      <c r="G68" s="54">
        <v>1111</v>
      </c>
      <c r="H68" s="54">
        <v>585</v>
      </c>
      <c r="I68" s="54">
        <v>24</v>
      </c>
      <c r="J68" s="54">
        <v>635</v>
      </c>
      <c r="K68" s="54">
        <v>2048</v>
      </c>
      <c r="L68" s="54">
        <v>410</v>
      </c>
      <c r="M68" s="54">
        <v>1049</v>
      </c>
      <c r="N68" s="10"/>
    </row>
    <row r="69" spans="1:14" s="65" customFormat="1" x14ac:dyDescent="0.35">
      <c r="A69" s="127"/>
      <c r="B69" s="6" t="s">
        <v>23</v>
      </c>
      <c r="C69" s="32">
        <f>C68/C43</f>
        <v>1.5423119778102149E-2</v>
      </c>
      <c r="D69" s="32">
        <f>D68/D43</f>
        <v>1.2807442334650185E-2</v>
      </c>
      <c r="E69" s="32">
        <f>E68/E43</f>
        <v>5.3799082100968891E-2</v>
      </c>
      <c r="F69" s="32">
        <f>F68/F43</f>
        <v>1.4623015873015873E-2</v>
      </c>
      <c r="G69" s="32">
        <f>G68/G43</f>
        <v>8.9626408731919432E-3</v>
      </c>
      <c r="H69" s="32">
        <f>H68/H43</f>
        <v>4.5345322068056741E-2</v>
      </c>
      <c r="I69" s="32">
        <f>I68/I43</f>
        <v>3.99400898652022E-3</v>
      </c>
      <c r="J69" s="32">
        <f>J68/J43</f>
        <v>2.7670050982613621E-2</v>
      </c>
      <c r="K69" s="32">
        <f>K68/K43</f>
        <v>1.9745468569224836E-2</v>
      </c>
      <c r="L69" s="32">
        <f>L68/L43</f>
        <v>2.1314202536909962E-2</v>
      </c>
      <c r="M69" s="32">
        <f>M68/M43</f>
        <v>9.765952296721097E-3</v>
      </c>
      <c r="N69" s="10"/>
    </row>
    <row r="70" spans="1:14" s="65" customFormat="1" x14ac:dyDescent="0.35">
      <c r="A70" s="128"/>
      <c r="B70" s="55" t="s">
        <v>25</v>
      </c>
      <c r="C70" s="66">
        <f>C43-C68</f>
        <v>581434</v>
      </c>
      <c r="D70" s="66">
        <f>D43-D68</f>
        <v>30986</v>
      </c>
      <c r="E70" s="66">
        <f>E43-E68</f>
        <v>11133</v>
      </c>
      <c r="F70" s="66">
        <f>F43-F68</f>
        <v>148989</v>
      </c>
      <c r="G70" s="66">
        <f>G43-G68</f>
        <v>122848</v>
      </c>
      <c r="H70" s="66">
        <f>H43-H68</f>
        <v>12316</v>
      </c>
      <c r="I70" s="66">
        <f>I43-I68</f>
        <v>5985</v>
      </c>
      <c r="J70" s="66">
        <f>J43-J68</f>
        <v>22314</v>
      </c>
      <c r="K70" s="66">
        <f>K43-K68</f>
        <v>101672</v>
      </c>
      <c r="L70" s="66">
        <f>L43-L68</f>
        <v>18826</v>
      </c>
      <c r="M70" s="66">
        <f>M43-M68</f>
        <v>106365</v>
      </c>
      <c r="N70" s="10"/>
    </row>
    <row r="71" spans="1:14" x14ac:dyDescent="0.35">
      <c r="A71" s="126" t="s">
        <v>47</v>
      </c>
      <c r="B71" s="55" t="s">
        <v>43</v>
      </c>
      <c r="C71" s="68">
        <v>13397</v>
      </c>
      <c r="D71" s="68">
        <v>1227</v>
      </c>
      <c r="E71" s="68">
        <v>310</v>
      </c>
      <c r="F71" s="68">
        <v>2313</v>
      </c>
      <c r="G71" s="68">
        <v>1341</v>
      </c>
      <c r="H71" s="68">
        <v>438</v>
      </c>
      <c r="I71" s="68">
        <v>82</v>
      </c>
      <c r="J71" s="68">
        <v>2163</v>
      </c>
      <c r="K71" s="68">
        <v>1941</v>
      </c>
      <c r="L71" s="68">
        <v>1920</v>
      </c>
      <c r="M71" s="68">
        <v>1662</v>
      </c>
      <c r="N71" s="59"/>
    </row>
    <row r="72" spans="1:14" x14ac:dyDescent="0.35">
      <c r="A72" s="127"/>
      <c r="B72" s="55" t="s">
        <v>23</v>
      </c>
      <c r="C72" s="69">
        <f>C71/C44</f>
        <v>2.3086732495821057E-2</v>
      </c>
      <c r="D72" s="69">
        <f>D71/D44</f>
        <v>3.7758493353028062E-2</v>
      </c>
      <c r="E72" s="69">
        <f>E71/E44</f>
        <v>2.9406184784670841E-2</v>
      </c>
      <c r="F72" s="69">
        <f>F71/F44</f>
        <v>1.5752589676707552E-2</v>
      </c>
      <c r="G72" s="69">
        <f>G71/G44</f>
        <v>1.1027688461633349E-2</v>
      </c>
      <c r="H72" s="69">
        <f>H71/H44</f>
        <v>3.5892813242645254E-2</v>
      </c>
      <c r="I72" s="69">
        <f>I71/I44</f>
        <v>1.3623525502575179E-2</v>
      </c>
      <c r="J72" s="69">
        <f>J71/J44</f>
        <v>8.9598608176960359E-2</v>
      </c>
      <c r="K72" s="69">
        <f>K71/K44</f>
        <v>1.8857292749511808E-2</v>
      </c>
      <c r="L72" s="69">
        <f>L71/L44</f>
        <v>0.10293250415482764</v>
      </c>
      <c r="M72" s="69">
        <f>M71/M44</f>
        <v>1.5848344124574469E-2</v>
      </c>
      <c r="N72" s="59"/>
    </row>
    <row r="73" spans="1:14" x14ac:dyDescent="0.35">
      <c r="A73" s="128"/>
      <c r="B73" s="6" t="s">
        <v>25</v>
      </c>
      <c r="C73" s="67">
        <f>C44-C71</f>
        <v>566893</v>
      </c>
      <c r="D73" s="67">
        <f>D44-D71</f>
        <v>31269</v>
      </c>
      <c r="E73" s="67">
        <f>E44-E71</f>
        <v>10232</v>
      </c>
      <c r="F73" s="67">
        <f>F44-F71</f>
        <v>144520</v>
      </c>
      <c r="G73" s="67">
        <f>G44-G71</f>
        <v>120262</v>
      </c>
      <c r="H73" s="67">
        <f>H44-H71</f>
        <v>11765</v>
      </c>
      <c r="I73" s="67">
        <f>I44-I71</f>
        <v>5937</v>
      </c>
      <c r="J73" s="67">
        <f>J44-J71</f>
        <v>21978</v>
      </c>
      <c r="K73" s="67">
        <f>K44-K71</f>
        <v>100990</v>
      </c>
      <c r="L73" s="67">
        <f>L44-L71</f>
        <v>16733</v>
      </c>
      <c r="M73" s="67">
        <f>M44-M71</f>
        <v>103207</v>
      </c>
      <c r="N73" s="59"/>
    </row>
    <row r="74" spans="1:14" s="78" customFormat="1" x14ac:dyDescent="0.35">
      <c r="A74"/>
      <c r="B74" s="55" t="s">
        <v>43</v>
      </c>
      <c r="C74" s="34">
        <v>11993</v>
      </c>
      <c r="D74" s="34">
        <v>746</v>
      </c>
      <c r="E74" s="34">
        <v>179</v>
      </c>
      <c r="F74" s="34">
        <v>3052</v>
      </c>
      <c r="G74" s="34">
        <v>3398</v>
      </c>
      <c r="H74" s="34">
        <v>179</v>
      </c>
      <c r="I74" s="34">
        <v>4</v>
      </c>
      <c r="J74" s="34">
        <v>539</v>
      </c>
      <c r="K74" s="34">
        <v>809</v>
      </c>
      <c r="L74" s="34">
        <v>413</v>
      </c>
      <c r="M74" s="34">
        <v>2674</v>
      </c>
      <c r="N74" s="59"/>
    </row>
    <row r="75" spans="1:14" s="78" customFormat="1" x14ac:dyDescent="0.35">
      <c r="A75" s="73" t="s">
        <v>48</v>
      </c>
      <c r="B75" s="55" t="s">
        <v>23</v>
      </c>
      <c r="C75" s="74">
        <f>C74/C45</f>
        <v>1.9890538187246041E-2</v>
      </c>
      <c r="D75" s="74">
        <f>D74/D45</f>
        <v>2.2136498516320473E-2</v>
      </c>
      <c r="E75" s="74">
        <f>E74/E45</f>
        <v>1.8141279010844228E-2</v>
      </c>
      <c r="F75" s="74">
        <f>F74/F45</f>
        <v>2.0111231186905297E-2</v>
      </c>
      <c r="G75" s="74">
        <f>G74/G45</f>
        <v>2.6816083336621551E-2</v>
      </c>
      <c r="H75" s="74">
        <f>H74/H45</f>
        <v>1.4118946206026188E-2</v>
      </c>
      <c r="I75" s="74">
        <f>I74/I45</f>
        <v>6.3572790845518119E-4</v>
      </c>
      <c r="J75" s="74">
        <f>J74/J45</f>
        <v>2.283704770782137E-2</v>
      </c>
      <c r="K75" s="74">
        <f>K74/K45</f>
        <v>7.4888685236098379E-3</v>
      </c>
      <c r="L75" s="74">
        <f>L74/L45</f>
        <v>2.1635496883021636E-2</v>
      </c>
      <c r="M75" s="74">
        <f>M74/M45</f>
        <v>2.4041573761058765E-2</v>
      </c>
      <c r="N75" s="59"/>
    </row>
    <row r="76" spans="1:14" s="78" customFormat="1" x14ac:dyDescent="0.35">
      <c r="A76" s="2"/>
      <c r="B76" s="6" t="s">
        <v>25</v>
      </c>
      <c r="C76" s="67">
        <f>C45-C74</f>
        <v>590957</v>
      </c>
      <c r="D76" s="67">
        <f>D45-D74</f>
        <v>32954</v>
      </c>
      <c r="E76" s="67">
        <f>E45-E74</f>
        <v>9688</v>
      </c>
      <c r="F76" s="67">
        <f>F45-F74</f>
        <v>148704</v>
      </c>
      <c r="G76" s="67">
        <f>G45-G74</f>
        <v>123317</v>
      </c>
      <c r="H76" s="67">
        <f>H45-H74</f>
        <v>12499</v>
      </c>
      <c r="I76" s="67">
        <f>I45-I74</f>
        <v>6288</v>
      </c>
      <c r="J76" s="67">
        <f>J45-J74</f>
        <v>23063</v>
      </c>
      <c r="K76" s="67">
        <f>K45-K74</f>
        <v>107218</v>
      </c>
      <c r="L76" s="67">
        <f>L45-L74</f>
        <v>18676</v>
      </c>
      <c r="M76" s="67">
        <f>M45-M74</f>
        <v>108550</v>
      </c>
      <c r="N76" s="59"/>
    </row>
    <row r="77" spans="1:14" x14ac:dyDescent="0.35">
      <c r="A77" s="78"/>
      <c r="B77" s="55" t="s">
        <v>43</v>
      </c>
      <c r="C77" s="34">
        <v>18473</v>
      </c>
      <c r="D77" s="34">
        <v>228</v>
      </c>
      <c r="E77" s="34">
        <v>368</v>
      </c>
      <c r="F77" s="34">
        <v>6754</v>
      </c>
      <c r="G77" s="34">
        <v>4847</v>
      </c>
      <c r="H77" s="34">
        <v>136</v>
      </c>
      <c r="I77" s="34">
        <v>7</v>
      </c>
      <c r="J77" s="34">
        <v>743</v>
      </c>
      <c r="K77" s="34">
        <v>1296</v>
      </c>
      <c r="L77" s="34">
        <v>227</v>
      </c>
      <c r="M77" s="34">
        <v>3857</v>
      </c>
    </row>
    <row r="78" spans="1:14" x14ac:dyDescent="0.35">
      <c r="A78" s="73" t="s">
        <v>49</v>
      </c>
      <c r="B78" s="55" t="s">
        <v>23</v>
      </c>
      <c r="C78" s="74">
        <f>C77/C46</f>
        <v>3.0683141297252584E-2</v>
      </c>
      <c r="D78" s="74">
        <f>D77/D46</f>
        <v>6.7613653213131281E-3</v>
      </c>
      <c r="E78" s="74">
        <f>E77/E46</f>
        <v>3.1972198088618592E-2</v>
      </c>
      <c r="F78" s="74">
        <f>F77/F46</f>
        <v>4.4263852934429991E-2</v>
      </c>
      <c r="G78" s="74">
        <f>G77/G46</f>
        <v>3.8572338055069232E-2</v>
      </c>
      <c r="H78" s="74">
        <f>H77/H46</f>
        <v>1.0941271118262269E-2</v>
      </c>
      <c r="I78" s="74">
        <f>I77/I46</f>
        <v>1.1135857461024498E-3</v>
      </c>
      <c r="J78" s="74">
        <f>J77/J46</f>
        <v>3.4845003048351544E-2</v>
      </c>
      <c r="K78" s="74">
        <f>K77/K46</f>
        <v>1.1675465306931407E-2</v>
      </c>
      <c r="L78" s="74">
        <f>L77/L46</f>
        <v>1.2233899218539478E-2</v>
      </c>
      <c r="M78" s="74">
        <f>M77/M46</f>
        <v>3.5390191310730831E-2</v>
      </c>
    </row>
    <row r="79" spans="1:14" x14ac:dyDescent="0.35">
      <c r="A79" s="2"/>
      <c r="B79" s="6" t="s">
        <v>25</v>
      </c>
      <c r="C79" s="67">
        <f>C46-C77</f>
        <v>583584</v>
      </c>
      <c r="D79" s="67">
        <f>D46-D77</f>
        <v>33493</v>
      </c>
      <c r="E79" s="67">
        <f>E46-E77</f>
        <v>11142</v>
      </c>
      <c r="F79" s="67">
        <f>F46-F77</f>
        <v>145831</v>
      </c>
      <c r="G79" s="67">
        <f>G46-G77</f>
        <v>120813</v>
      </c>
      <c r="H79" s="67">
        <f>H46-H77</f>
        <v>12294</v>
      </c>
      <c r="I79" s="67">
        <f>I46-I77</f>
        <v>6279</v>
      </c>
      <c r="J79" s="67">
        <f>J46-J77</f>
        <v>20580</v>
      </c>
      <c r="K79" s="67">
        <f>K46-K77</f>
        <v>109706</v>
      </c>
      <c r="L79" s="67">
        <f>L46-L77</f>
        <v>18328</v>
      </c>
      <c r="M79" s="67">
        <f>M46-M77</f>
        <v>105128</v>
      </c>
    </row>
    <row r="80" spans="1:14" s="80" customFormat="1" x14ac:dyDescent="0.35">
      <c r="A80" s="79"/>
      <c r="B80" s="55" t="s">
        <v>43</v>
      </c>
      <c r="C80" s="34">
        <v>11133</v>
      </c>
      <c r="D80" s="34">
        <v>154</v>
      </c>
      <c r="E80" s="34">
        <v>184</v>
      </c>
      <c r="F80" s="34">
        <v>3871</v>
      </c>
      <c r="G80" s="34">
        <v>2243</v>
      </c>
      <c r="H80" s="34">
        <v>145</v>
      </c>
      <c r="I80" s="34">
        <v>6</v>
      </c>
      <c r="J80" s="34">
        <v>415</v>
      </c>
      <c r="K80" s="34">
        <v>1843</v>
      </c>
      <c r="L80" s="34">
        <v>68</v>
      </c>
      <c r="M80" s="34">
        <v>2204</v>
      </c>
    </row>
    <row r="81" spans="1:13" s="80" customFormat="1" x14ac:dyDescent="0.35">
      <c r="A81" s="73" t="s">
        <v>50</v>
      </c>
      <c r="B81" s="55" t="s">
        <v>23</v>
      </c>
      <c r="C81" s="74">
        <f>C80/C47</f>
        <v>1.7991564181709465E-2</v>
      </c>
      <c r="D81" s="74">
        <f>D80/D47</f>
        <v>4.3720190779014305E-3</v>
      </c>
      <c r="E81" s="74">
        <f>E80/E47</f>
        <v>1.4799324378669669E-2</v>
      </c>
      <c r="F81" s="74">
        <f>F80/F47</f>
        <v>2.5122497322906188E-2</v>
      </c>
      <c r="G81" s="74">
        <f>G80/G47</f>
        <v>1.7576028272095409E-2</v>
      </c>
      <c r="H81" s="74">
        <f>H80/H47</f>
        <v>1.1005692599620493E-2</v>
      </c>
      <c r="I81" s="74">
        <f>I80/I47</f>
        <v>8.8836245188036718E-4</v>
      </c>
      <c r="J81" s="74">
        <f>J80/J47</f>
        <v>1.8148423492368917E-2</v>
      </c>
      <c r="K81" s="74">
        <f>K80/K47</f>
        <v>1.5639319778690472E-2</v>
      </c>
      <c r="L81" s="74">
        <f>L80/L47</f>
        <v>3.5066006600660065E-3</v>
      </c>
      <c r="M81" s="74">
        <f>M80/M47</f>
        <v>2.0146436439089938E-2</v>
      </c>
    </row>
    <row r="82" spans="1:13" s="80" customFormat="1" x14ac:dyDescent="0.35">
      <c r="A82" s="2"/>
      <c r="B82" s="6" t="s">
        <v>25</v>
      </c>
      <c r="C82" s="67">
        <f>C47-C80</f>
        <v>607657</v>
      </c>
      <c r="D82" s="67">
        <f>D47-D80</f>
        <v>35070</v>
      </c>
      <c r="E82" s="67">
        <f>E47-E80</f>
        <v>12249</v>
      </c>
      <c r="F82" s="67">
        <f>F47-F80</f>
        <v>150214</v>
      </c>
      <c r="G82" s="67">
        <f>G47-G80</f>
        <v>125374</v>
      </c>
      <c r="H82" s="67">
        <f>H47-H80</f>
        <v>13030</v>
      </c>
      <c r="I82" s="67">
        <f>I47-I80</f>
        <v>6748</v>
      </c>
      <c r="J82" s="67">
        <f>J47-J80</f>
        <v>22452</v>
      </c>
      <c r="K82" s="67">
        <f>K47-K80</f>
        <v>116001</v>
      </c>
      <c r="L82" s="67">
        <f>L47-L80</f>
        <v>19324</v>
      </c>
      <c r="M82" s="67">
        <f>M47-M80</f>
        <v>107195</v>
      </c>
    </row>
    <row r="83" spans="1:13" x14ac:dyDescent="0.35">
      <c r="A83" s="83"/>
      <c r="B83" s="55" t="s">
        <v>43</v>
      </c>
      <c r="C83" s="34">
        <v>15483</v>
      </c>
      <c r="D83" s="34">
        <v>186</v>
      </c>
      <c r="E83" s="34">
        <v>103</v>
      </c>
      <c r="F83" s="34">
        <v>5372</v>
      </c>
      <c r="G83" s="34">
        <v>1929</v>
      </c>
      <c r="H83" s="34">
        <v>126</v>
      </c>
      <c r="I83" s="34">
        <v>9</v>
      </c>
      <c r="J83" s="34">
        <v>551</v>
      </c>
      <c r="K83" s="34">
        <v>3157</v>
      </c>
      <c r="L83" s="34">
        <v>176</v>
      </c>
      <c r="M83" s="34">
        <v>3874</v>
      </c>
    </row>
    <row r="84" spans="1:13" x14ac:dyDescent="0.35">
      <c r="A84" s="81" t="s">
        <v>51</v>
      </c>
      <c r="B84" s="55" t="s">
        <v>23</v>
      </c>
      <c r="C84" s="74">
        <f>C83/C48</f>
        <v>2.5231035983110866E-2</v>
      </c>
      <c r="D84" s="74">
        <f>D83/D48</f>
        <v>5.3229545259422485E-3</v>
      </c>
      <c r="E84" s="74">
        <f>E83/E48</f>
        <v>1.1096746390864038E-2</v>
      </c>
      <c r="F84" s="74">
        <f>F83/F48</f>
        <v>3.5170187831848269E-2</v>
      </c>
      <c r="G84" s="74">
        <f>G83/G48</f>
        <v>1.5191129451418312E-2</v>
      </c>
      <c r="H84" s="74">
        <f>H83/H48</f>
        <v>9.4474019644597736E-3</v>
      </c>
      <c r="I84" s="74">
        <f>I83/I48</f>
        <v>1.3816395455941051E-3</v>
      </c>
      <c r="J84" s="74">
        <f>J83/J48</f>
        <v>2.3852813852813851E-2</v>
      </c>
      <c r="K84" s="74">
        <f>K83/K48</f>
        <v>2.6554180790485243E-2</v>
      </c>
      <c r="L84" s="74">
        <f>L83/L48</f>
        <v>8.9883049895306683E-3</v>
      </c>
      <c r="M84" s="74">
        <f>M83/M48</f>
        <v>3.5778274441714844E-2</v>
      </c>
    </row>
    <row r="85" spans="1:13" x14ac:dyDescent="0.35">
      <c r="A85" s="116"/>
      <c r="B85" s="6" t="s">
        <v>25</v>
      </c>
      <c r="C85" s="67">
        <f>C48-C83</f>
        <v>598166</v>
      </c>
      <c r="D85" s="67">
        <f>D48-D83</f>
        <v>34757</v>
      </c>
      <c r="E85" s="67">
        <f>E48-E83</f>
        <v>9179</v>
      </c>
      <c r="F85" s="67">
        <f>F48-F83</f>
        <v>147371</v>
      </c>
      <c r="G85" s="67">
        <f>G48-G83</f>
        <v>125053</v>
      </c>
      <c r="H85" s="67">
        <f>H48-H83</f>
        <v>13211</v>
      </c>
      <c r="I85" s="67">
        <f>I48-I83</f>
        <v>6505</v>
      </c>
      <c r="J85" s="67">
        <f>J48-J83</f>
        <v>22549</v>
      </c>
      <c r="K85" s="67">
        <f>K48-K83</f>
        <v>115732</v>
      </c>
      <c r="L85" s="67">
        <f>L48-L83</f>
        <v>19405</v>
      </c>
      <c r="M85" s="67">
        <f>M48-M83</f>
        <v>104404</v>
      </c>
    </row>
    <row r="86" spans="1:13" s="94" customFormat="1" x14ac:dyDescent="0.35">
      <c r="A86" s="117"/>
      <c r="B86" s="55" t="s">
        <v>43</v>
      </c>
      <c r="C86" s="34">
        <v>8858</v>
      </c>
      <c r="D86" s="34">
        <v>220</v>
      </c>
      <c r="E86" s="34">
        <v>323</v>
      </c>
      <c r="F86" s="34">
        <v>2215</v>
      </c>
      <c r="G86" s="34">
        <v>1058</v>
      </c>
      <c r="H86" s="34">
        <v>564</v>
      </c>
      <c r="I86" s="34">
        <v>10</v>
      </c>
      <c r="J86" s="34">
        <v>793</v>
      </c>
      <c r="K86" s="34">
        <v>1983</v>
      </c>
      <c r="L86" s="34">
        <v>714</v>
      </c>
      <c r="M86" s="34">
        <v>978</v>
      </c>
    </row>
    <row r="87" spans="1:13" s="94" customFormat="1" x14ac:dyDescent="0.35">
      <c r="A87" s="73" t="s">
        <v>52</v>
      </c>
      <c r="B87" s="55" t="s">
        <v>23</v>
      </c>
      <c r="C87" s="74">
        <f>C86/C49</f>
        <v>1.5262125015722159E-2</v>
      </c>
      <c r="D87" s="74">
        <f>D86/D49</f>
        <v>6.542361792607131E-3</v>
      </c>
      <c r="E87" s="74">
        <f>E86/E49</f>
        <v>4.6031067407724099E-2</v>
      </c>
      <c r="F87" s="74">
        <f>F86/F49</f>
        <v>1.5597932481726124E-2</v>
      </c>
      <c r="G87" s="74">
        <f>G86/G49</f>
        <v>8.8035347273650137E-3</v>
      </c>
      <c r="H87" s="74">
        <f>H86/H49</f>
        <v>4.1740674955595025E-2</v>
      </c>
      <c r="I87" s="74">
        <f>I86/I49</f>
        <v>1.649620587264929E-3</v>
      </c>
      <c r="J87" s="74">
        <f>J86/J49</f>
        <v>3.5293070452623615E-2</v>
      </c>
      <c r="K87" s="74">
        <f>K86/K49</f>
        <v>1.7640779290098746E-2</v>
      </c>
      <c r="L87" s="74">
        <f>L86/L49</f>
        <v>3.548178700988918E-2</v>
      </c>
      <c r="M87" s="74">
        <f>M86/M49</f>
        <v>9.4964364088322688E-3</v>
      </c>
    </row>
    <row r="88" spans="1:13" s="94" customFormat="1" x14ac:dyDescent="0.35">
      <c r="A88" s="117"/>
      <c r="B88" s="5" t="s">
        <v>25</v>
      </c>
      <c r="C88" s="34">
        <f>C49-C86</f>
        <v>571533</v>
      </c>
      <c r="D88" s="34">
        <f>D49-D86</f>
        <v>33407</v>
      </c>
      <c r="E88" s="34">
        <f>E49-E86</f>
        <v>6694</v>
      </c>
      <c r="F88" s="34">
        <f>F49-F86</f>
        <v>139791</v>
      </c>
      <c r="G88" s="34">
        <f>G49-G86</f>
        <v>119121</v>
      </c>
      <c r="H88" s="34">
        <f>H49-H86</f>
        <v>12948</v>
      </c>
      <c r="I88" s="34">
        <f>I49-I86</f>
        <v>6052</v>
      </c>
      <c r="J88" s="34">
        <f>J49-J86</f>
        <v>21676</v>
      </c>
      <c r="K88" s="34">
        <f>K49-K86</f>
        <v>110427</v>
      </c>
      <c r="L88" s="34">
        <f>L49-L86</f>
        <v>19409</v>
      </c>
      <c r="M88" s="34">
        <f>M49-M86</f>
        <v>102008</v>
      </c>
    </row>
    <row r="89" spans="1:13" s="95" customFormat="1" x14ac:dyDescent="0.35">
      <c r="A89" s="118"/>
      <c r="B89" s="55" t="s">
        <v>43</v>
      </c>
      <c r="C89" s="68">
        <v>4878</v>
      </c>
      <c r="D89" s="68">
        <v>128</v>
      </c>
      <c r="E89" s="68">
        <v>120</v>
      </c>
      <c r="F89" s="68">
        <v>929</v>
      </c>
      <c r="G89" s="68">
        <v>725</v>
      </c>
      <c r="H89" s="68">
        <v>248</v>
      </c>
      <c r="I89" s="68">
        <v>30</v>
      </c>
      <c r="J89" s="68">
        <v>334</v>
      </c>
      <c r="K89" s="68">
        <v>1369</v>
      </c>
      <c r="L89" s="68">
        <v>488</v>
      </c>
      <c r="M89" s="68">
        <v>507</v>
      </c>
    </row>
    <row r="90" spans="1:13" s="95" customFormat="1" x14ac:dyDescent="0.35">
      <c r="A90" s="73" t="s">
        <v>53</v>
      </c>
      <c r="B90" s="55" t="s">
        <v>23</v>
      </c>
      <c r="C90" s="74">
        <f>C89/C50</f>
        <v>8.1938849899718131E-3</v>
      </c>
      <c r="D90" s="74">
        <f>D89/D50</f>
        <v>4.1548998604213332E-3</v>
      </c>
      <c r="E90" s="74">
        <f>E89/E50</f>
        <v>1.4066346266557261E-2</v>
      </c>
      <c r="F90" s="74">
        <f>F89/F50</f>
        <v>6.3508774328509222E-3</v>
      </c>
      <c r="G90" s="74">
        <f>G89/G50</f>
        <v>6.0245969752368289E-3</v>
      </c>
      <c r="H90" s="74">
        <f>H89/H50</f>
        <v>1.707753752926594E-2</v>
      </c>
      <c r="I90" s="74">
        <f>I89/I50</f>
        <v>4.7938638542665392E-3</v>
      </c>
      <c r="J90" s="74">
        <f>J89/J50</f>
        <v>1.4302230976748169E-2</v>
      </c>
      <c r="K90" s="74">
        <f>K89/K50</f>
        <v>1.1749055956059046E-2</v>
      </c>
      <c r="L90" s="74">
        <f>L89/L50</f>
        <v>2.2892527091054087E-2</v>
      </c>
      <c r="M90" s="74">
        <f>M89/M50</f>
        <v>4.7208901717957072E-3</v>
      </c>
    </row>
    <row r="91" spans="1:13" s="95" customFormat="1" x14ac:dyDescent="0.35">
      <c r="A91" s="117"/>
      <c r="B91" s="6" t="s">
        <v>25</v>
      </c>
      <c r="C91" s="34">
        <f>C50-C89</f>
        <v>590444</v>
      </c>
      <c r="D91" s="34">
        <f>D50-D89</f>
        <v>30679</v>
      </c>
      <c r="E91" s="34">
        <f>E50-E89</f>
        <v>8411</v>
      </c>
      <c r="F91" s="34">
        <f>F50-F89</f>
        <v>145350</v>
      </c>
      <c r="G91" s="34">
        <f>G50-G89</f>
        <v>119615</v>
      </c>
      <c r="H91" s="34">
        <f>H50-H89</f>
        <v>14274</v>
      </c>
      <c r="I91" s="34">
        <f>I50-I89</f>
        <v>6228</v>
      </c>
      <c r="J91" s="34">
        <f>J50-J89</f>
        <v>23019</v>
      </c>
      <c r="K91" s="34">
        <f>K50-K89</f>
        <v>115151</v>
      </c>
      <c r="L91" s="34">
        <f>L50-L89</f>
        <v>20829</v>
      </c>
      <c r="M91" s="34">
        <f>M50-M89</f>
        <v>106888</v>
      </c>
    </row>
    <row r="92" spans="1:13" s="97" customFormat="1" x14ac:dyDescent="0.35">
      <c r="A92" s="118"/>
      <c r="B92" s="55" t="s">
        <v>43</v>
      </c>
      <c r="C92" s="68">
        <v>6440</v>
      </c>
      <c r="D92" s="68">
        <v>403</v>
      </c>
      <c r="E92" s="68">
        <v>123</v>
      </c>
      <c r="F92" s="68">
        <v>1600</v>
      </c>
      <c r="G92" s="68">
        <v>1055</v>
      </c>
      <c r="H92" s="68">
        <v>351</v>
      </c>
      <c r="I92" s="68">
        <v>49</v>
      </c>
      <c r="J92" s="68">
        <v>445</v>
      </c>
      <c r="K92" s="68">
        <v>982</v>
      </c>
      <c r="L92" s="68">
        <v>403</v>
      </c>
      <c r="M92" s="68">
        <v>1029</v>
      </c>
    </row>
    <row r="93" spans="1:13" s="97" customFormat="1" x14ac:dyDescent="0.35">
      <c r="A93" s="73" t="s">
        <v>55</v>
      </c>
      <c r="B93" s="55" t="s">
        <v>23</v>
      </c>
      <c r="C93" s="74">
        <f>C92/C51</f>
        <v>1.1347877647324174E-2</v>
      </c>
      <c r="D93" s="74">
        <f>D92/D51</f>
        <v>1.367074866854371E-2</v>
      </c>
      <c r="E93" s="74">
        <f>E92/E51</f>
        <v>1.5144053188869737E-2</v>
      </c>
      <c r="F93" s="74">
        <f>F92/F51</f>
        <v>1.1738725321164187E-2</v>
      </c>
      <c r="G93" s="74">
        <f>G92/G51</f>
        <v>8.9840756195180109E-3</v>
      </c>
      <c r="H93" s="74">
        <f>H92/H51</f>
        <v>2.5697342411596748E-2</v>
      </c>
      <c r="I93" s="74">
        <f>I92/I51</f>
        <v>7.9326533916140515E-3</v>
      </c>
      <c r="J93" s="74">
        <f>J92/J51</f>
        <v>1.896683999659023E-2</v>
      </c>
      <c r="K93" s="74">
        <f>K92/K51</f>
        <v>8.8328416204936314E-3</v>
      </c>
      <c r="L93" s="74">
        <f>L92/L51</f>
        <v>1.9250059708621925E-2</v>
      </c>
      <c r="M93" s="74">
        <f>M92/M51</f>
        <v>1.0211777782188437E-2</v>
      </c>
    </row>
    <row r="94" spans="1:13" s="97" customFormat="1" x14ac:dyDescent="0.35">
      <c r="A94" s="119"/>
      <c r="B94" s="6" t="s">
        <v>25</v>
      </c>
      <c r="C94" s="67">
        <f>C51-C92</f>
        <v>561067</v>
      </c>
      <c r="D94" s="67">
        <f>D51-D92</f>
        <v>29076</v>
      </c>
      <c r="E94" s="67">
        <f>E51-E92</f>
        <v>7999</v>
      </c>
      <c r="F94" s="67">
        <f>F51-F92</f>
        <v>134701</v>
      </c>
      <c r="G94" s="67">
        <f>G51-G92</f>
        <v>116375</v>
      </c>
      <c r="H94" s="67">
        <f>H51-H92</f>
        <v>13308</v>
      </c>
      <c r="I94" s="67">
        <f>I51-I92</f>
        <v>6128</v>
      </c>
      <c r="J94" s="67">
        <f>J51-J92</f>
        <v>23017</v>
      </c>
      <c r="K94" s="67">
        <f>K51-K92</f>
        <v>110194</v>
      </c>
      <c r="L94" s="67">
        <f>L51-L92</f>
        <v>20532</v>
      </c>
      <c r="M94" s="67">
        <f>M51-M92</f>
        <v>99737</v>
      </c>
    </row>
    <row r="95" spans="1:13" s="103" customFormat="1" x14ac:dyDescent="0.35">
      <c r="A95" s="118"/>
      <c r="B95" s="55" t="s">
        <v>43</v>
      </c>
      <c r="C95" s="34">
        <v>31187</v>
      </c>
      <c r="D95" s="34">
        <v>2321</v>
      </c>
      <c r="E95" s="34">
        <v>550</v>
      </c>
      <c r="F95" s="34">
        <v>2534</v>
      </c>
      <c r="G95" s="34">
        <v>3299</v>
      </c>
      <c r="H95" s="34">
        <v>665</v>
      </c>
      <c r="I95" s="34">
        <v>231</v>
      </c>
      <c r="J95" s="34">
        <v>465</v>
      </c>
      <c r="K95" s="34">
        <v>17000</v>
      </c>
      <c r="L95" s="34">
        <v>994</v>
      </c>
      <c r="M95" s="34">
        <v>3128</v>
      </c>
    </row>
    <row r="96" spans="1:13" s="103" customFormat="1" x14ac:dyDescent="0.35">
      <c r="A96" s="73" t="s">
        <v>56</v>
      </c>
      <c r="B96" s="55" t="s">
        <v>23</v>
      </c>
      <c r="C96" s="74">
        <f>C95/C52</f>
        <v>5.3926798438929245E-2</v>
      </c>
      <c r="D96" s="74">
        <f>D95/D52</f>
        <v>7.6346172823262393E-2</v>
      </c>
      <c r="E96" s="74">
        <f>E95/E52</f>
        <v>5.2778044333557241E-2</v>
      </c>
      <c r="F96" s="74">
        <f>F95/F52</f>
        <v>1.8309513143253516E-2</v>
      </c>
      <c r="G96" s="74">
        <f>G95/G52</f>
        <v>2.8729175919394587E-2</v>
      </c>
      <c r="H96" s="74">
        <f>H95/H52</f>
        <v>4.7858942065491183E-2</v>
      </c>
      <c r="I96" s="74">
        <f>I95/I52</f>
        <v>3.4778681120144532E-2</v>
      </c>
      <c r="J96" s="74">
        <f>J95/J52</f>
        <v>1.9471546417654202E-2</v>
      </c>
      <c r="K96" s="74">
        <f>K95/K52</f>
        <v>0.1462629808395495</v>
      </c>
      <c r="L96" s="74">
        <f>L95/L52</f>
        <v>4.6807308344320966E-2</v>
      </c>
      <c r="M96" s="74">
        <f>M95/M52</f>
        <v>3.055075351362966E-2</v>
      </c>
    </row>
    <row r="97" spans="1:13" s="103" customFormat="1" x14ac:dyDescent="0.35">
      <c r="A97" s="119"/>
      <c r="B97" s="6" t="s">
        <v>25</v>
      </c>
      <c r="C97" s="67">
        <f>C52-C95</f>
        <v>547134</v>
      </c>
      <c r="D97" s="67">
        <f>D52-D95</f>
        <v>28080</v>
      </c>
      <c r="E97" s="67">
        <f>E52-E95</f>
        <v>9871</v>
      </c>
      <c r="F97" s="67">
        <f>F52-F95</f>
        <v>135864</v>
      </c>
      <c r="G97" s="67">
        <f>G52-G95</f>
        <v>111532</v>
      </c>
      <c r="H97" s="67">
        <f>H52-H95</f>
        <v>13230</v>
      </c>
      <c r="I97" s="67">
        <f>I52-I95</f>
        <v>6411</v>
      </c>
      <c r="J97" s="67">
        <f>J52-J95</f>
        <v>23416</v>
      </c>
      <c r="K97" s="67">
        <f>K52-K95</f>
        <v>99229</v>
      </c>
      <c r="L97" s="67">
        <f>L52-L95</f>
        <v>20242</v>
      </c>
      <c r="M97" s="67">
        <f>M52-M95</f>
        <v>99259</v>
      </c>
    </row>
    <row r="98" spans="1:13" s="104" customFormat="1" x14ac:dyDescent="0.35">
      <c r="A98" s="120"/>
      <c r="B98" s="55" t="s">
        <v>43</v>
      </c>
      <c r="C98" s="34">
        <v>11032</v>
      </c>
      <c r="D98" s="34">
        <v>416</v>
      </c>
      <c r="E98" s="34">
        <v>115</v>
      </c>
      <c r="F98" s="34">
        <v>2814</v>
      </c>
      <c r="G98" s="34">
        <v>1328</v>
      </c>
      <c r="H98" s="34">
        <v>438</v>
      </c>
      <c r="I98" s="34">
        <v>72</v>
      </c>
      <c r="J98" s="34">
        <v>194</v>
      </c>
      <c r="K98" s="34">
        <v>3234</v>
      </c>
      <c r="L98" s="34">
        <v>507</v>
      </c>
      <c r="M98" s="34">
        <v>1914</v>
      </c>
    </row>
    <row r="99" spans="1:13" s="104" customFormat="1" x14ac:dyDescent="0.35">
      <c r="A99" s="81" t="s">
        <v>57</v>
      </c>
      <c r="B99" s="55" t="s">
        <v>23</v>
      </c>
      <c r="C99" s="74">
        <f>C98/C53</f>
        <v>1.9223631544738679E-2</v>
      </c>
      <c r="D99" s="74">
        <f>D98/D53</f>
        <v>1.3727560718057022E-2</v>
      </c>
      <c r="E99" s="74">
        <f>E98/E53</f>
        <v>1.3348810214741729E-2</v>
      </c>
      <c r="F99" s="74">
        <f>F98/F53</f>
        <v>2.0252909466471864E-2</v>
      </c>
      <c r="G99" s="74">
        <f>G98/G53</f>
        <v>1.1421396196881477E-2</v>
      </c>
      <c r="H99" s="74">
        <f>H98/H53</f>
        <v>3.2969514490026344E-2</v>
      </c>
      <c r="I99" s="74">
        <f>I98/I53</f>
        <v>1.0751082574286995E-2</v>
      </c>
      <c r="J99" s="74">
        <f>J98/J53</f>
        <v>8.344444922362252E-3</v>
      </c>
      <c r="K99" s="74">
        <f>K98/K53</f>
        <v>2.8764564617984524E-2</v>
      </c>
      <c r="L99" s="74">
        <f>L98/L53</f>
        <v>2.3176083379045528E-2</v>
      </c>
      <c r="M99" s="74">
        <f>M98/M53</f>
        <v>1.8727068147350912E-2</v>
      </c>
    </row>
    <row r="100" spans="1:13" s="104" customFormat="1" x14ac:dyDescent="0.35">
      <c r="A100" s="119"/>
      <c r="B100" s="6" t="s">
        <v>25</v>
      </c>
      <c r="C100" s="67">
        <f>C53-C98</f>
        <v>562845</v>
      </c>
      <c r="D100" s="67">
        <f>D53-D98</f>
        <v>29888</v>
      </c>
      <c r="E100" s="67">
        <f>E53-E98</f>
        <v>8500</v>
      </c>
      <c r="F100" s="67">
        <f>F53-F98</f>
        <v>136129</v>
      </c>
      <c r="G100" s="67">
        <f>G53-G98</f>
        <v>114945</v>
      </c>
      <c r="H100" s="67">
        <f>H53-H98</f>
        <v>12847</v>
      </c>
      <c r="I100" s="67">
        <f>I53-I98</f>
        <v>6625</v>
      </c>
      <c r="J100" s="67">
        <f>J53-J98</f>
        <v>23055</v>
      </c>
      <c r="K100" s="67">
        <f>K53-K98</f>
        <v>109196</v>
      </c>
      <c r="L100" s="67">
        <f>L53-L98</f>
        <v>21369</v>
      </c>
      <c r="M100" s="67">
        <f>M53-M98</f>
        <v>100291</v>
      </c>
    </row>
    <row r="101" spans="1:13" s="105" customFormat="1" x14ac:dyDescent="0.35">
      <c r="A101" s="120"/>
      <c r="B101" s="55" t="s">
        <v>43</v>
      </c>
      <c r="C101" s="34">
        <v>9686</v>
      </c>
      <c r="D101" s="34">
        <v>757</v>
      </c>
      <c r="E101" s="34">
        <v>58</v>
      </c>
      <c r="F101" s="34">
        <v>2500</v>
      </c>
      <c r="G101" s="34">
        <v>1907</v>
      </c>
      <c r="H101" s="34">
        <v>185</v>
      </c>
      <c r="I101" s="34">
        <v>46</v>
      </c>
      <c r="J101" s="34">
        <v>372</v>
      </c>
      <c r="K101" s="34">
        <v>2143</v>
      </c>
      <c r="L101" s="34">
        <v>272</v>
      </c>
      <c r="M101" s="34">
        <v>1446</v>
      </c>
    </row>
    <row r="102" spans="1:13" s="105" customFormat="1" x14ac:dyDescent="0.35">
      <c r="A102" s="81" t="s">
        <v>58</v>
      </c>
      <c r="B102" s="55" t="s">
        <v>23</v>
      </c>
      <c r="C102" s="74">
        <f>C101/C54</f>
        <v>1.8063178231688327E-2</v>
      </c>
      <c r="D102" s="74">
        <f>D101/D54</f>
        <v>2.6990408956394624E-2</v>
      </c>
      <c r="E102" s="74">
        <f>E101/E54</f>
        <v>6.8171133051245884E-3</v>
      </c>
      <c r="F102" s="74">
        <f>F101/F54</f>
        <v>1.8888166941174692E-2</v>
      </c>
      <c r="G102" s="74">
        <f>G101/G54</f>
        <v>1.7710867990415515E-2</v>
      </c>
      <c r="H102" s="74">
        <f>H101/H54</f>
        <v>1.4771638454167997E-2</v>
      </c>
      <c r="I102" s="74">
        <f>I101/I54</f>
        <v>7.6705019176254797E-3</v>
      </c>
      <c r="J102" s="74">
        <f>J101/J54</f>
        <v>1.6767330749121068E-2</v>
      </c>
      <c r="K102" s="74">
        <f>K101/K54</f>
        <v>2.1122665221033957E-2</v>
      </c>
      <c r="L102" s="74">
        <f>L101/L54</f>
        <v>1.347068145800317E-2</v>
      </c>
      <c r="M102" s="74">
        <f>M101/M54</f>
        <v>1.4863086917194309E-2</v>
      </c>
    </row>
    <row r="103" spans="1:13" s="105" customFormat="1" x14ac:dyDescent="0.35">
      <c r="A103" s="119"/>
      <c r="B103" s="6" t="s">
        <v>25</v>
      </c>
      <c r="C103" s="67">
        <f>C54-C101</f>
        <v>526543</v>
      </c>
      <c r="D103" s="67">
        <f>D54-D101</f>
        <v>27290</v>
      </c>
      <c r="E103" s="67">
        <f>E54-E101</f>
        <v>8450</v>
      </c>
      <c r="F103" s="67">
        <f>F54-F101</f>
        <v>129858</v>
      </c>
      <c r="G103" s="67">
        <f>G54-G101</f>
        <v>105767</v>
      </c>
      <c r="H103" s="67">
        <f>H54-H101</f>
        <v>12339</v>
      </c>
      <c r="I103" s="67">
        <f>I54-I101</f>
        <v>5951</v>
      </c>
      <c r="J103" s="67">
        <f>J54-J101</f>
        <v>21814</v>
      </c>
      <c r="K103" s="67">
        <f>K54-K101</f>
        <v>99312</v>
      </c>
      <c r="L103" s="67">
        <f>L54-L101</f>
        <v>19920</v>
      </c>
      <c r="M103" s="67">
        <f>M54-M101</f>
        <v>95842</v>
      </c>
    </row>
    <row r="104" spans="1:13" s="107" customFormat="1" x14ac:dyDescent="0.35">
      <c r="A104" s="120"/>
      <c r="B104" s="55" t="s">
        <v>43</v>
      </c>
      <c r="C104" s="34">
        <v>7847</v>
      </c>
      <c r="D104" s="34">
        <v>305</v>
      </c>
      <c r="E104" s="34">
        <v>94</v>
      </c>
      <c r="F104" s="34">
        <v>1796</v>
      </c>
      <c r="G104" s="34">
        <v>2197</v>
      </c>
      <c r="H104" s="34">
        <v>211</v>
      </c>
      <c r="I104" s="34">
        <v>45</v>
      </c>
      <c r="J104" s="34">
        <v>403</v>
      </c>
      <c r="K104" s="34">
        <v>1116</v>
      </c>
      <c r="L104" s="34">
        <v>381</v>
      </c>
      <c r="M104" s="34">
        <v>1299</v>
      </c>
    </row>
    <row r="105" spans="1:13" s="107" customFormat="1" x14ac:dyDescent="0.35">
      <c r="A105" s="81" t="s">
        <v>59</v>
      </c>
      <c r="B105" s="55" t="s">
        <v>23</v>
      </c>
      <c r="C105" s="74">
        <f>C104/C55</f>
        <v>1.2733799173690514E-2</v>
      </c>
      <c r="D105" s="74">
        <f>D104/D55</f>
        <v>9.7891324581955898E-3</v>
      </c>
      <c r="E105" s="74">
        <f>E104/E55</f>
        <v>8.4914182475158088E-3</v>
      </c>
      <c r="F105" s="74">
        <f>F104/F55</f>
        <v>1.2166043461767735E-2</v>
      </c>
      <c r="G105" s="74">
        <f>G104/G55</f>
        <v>1.7273913795543536E-2</v>
      </c>
      <c r="H105" s="74">
        <f>H104/H55</f>
        <v>1.4590968812668557E-2</v>
      </c>
      <c r="I105" s="74">
        <f>I104/I55</f>
        <v>6.6040504842970358E-3</v>
      </c>
      <c r="J105" s="74">
        <f>J104/J55</f>
        <v>1.5624394215484821E-2</v>
      </c>
      <c r="K105" s="74">
        <f>K104/K55</f>
        <v>9.4578675729043958E-3</v>
      </c>
      <c r="L105" s="74">
        <f>L104/L55</f>
        <v>1.6848715340733206E-2</v>
      </c>
      <c r="M105" s="74">
        <f>M104/M55</f>
        <v>1.1648239313480213E-2</v>
      </c>
    </row>
    <row r="106" spans="1:13" s="107" customFormat="1" x14ac:dyDescent="0.35">
      <c r="A106" s="119"/>
      <c r="B106" s="6" t="s">
        <v>25</v>
      </c>
      <c r="C106" s="67">
        <f>C55-C104</f>
        <v>608387</v>
      </c>
      <c r="D106" s="67">
        <f>D55-D104</f>
        <v>30852</v>
      </c>
      <c r="E106" s="67">
        <f>E55-E104</f>
        <v>10976</v>
      </c>
      <c r="F106" s="67">
        <f>F55-F104</f>
        <v>145828</v>
      </c>
      <c r="G106" s="67">
        <f>G55-G104</f>
        <v>124989</v>
      </c>
      <c r="H106" s="67">
        <f>H55-H104</f>
        <v>14250</v>
      </c>
      <c r="I106" s="67">
        <f>I55-I104</f>
        <v>6769</v>
      </c>
      <c r="J106" s="67">
        <f>J55-J104</f>
        <v>25390</v>
      </c>
      <c r="K106" s="67">
        <f>K55-K104</f>
        <v>116881</v>
      </c>
      <c r="L106" s="67">
        <f>L55-L104</f>
        <v>22232</v>
      </c>
      <c r="M106" s="67">
        <f>M55-M104</f>
        <v>110220</v>
      </c>
    </row>
    <row r="107" spans="1:13" x14ac:dyDescent="0.35">
      <c r="A107" s="120"/>
      <c r="B107" s="55" t="s">
        <v>43</v>
      </c>
      <c r="C107" s="34">
        <v>10323</v>
      </c>
      <c r="D107" s="34">
        <v>282</v>
      </c>
      <c r="E107" s="34">
        <v>139</v>
      </c>
      <c r="F107" s="34">
        <v>2278</v>
      </c>
      <c r="G107" s="34">
        <v>2133</v>
      </c>
      <c r="H107" s="34">
        <v>214</v>
      </c>
      <c r="I107" s="34">
        <v>111</v>
      </c>
      <c r="J107" s="34">
        <v>705</v>
      </c>
      <c r="K107" s="34">
        <v>1249</v>
      </c>
      <c r="L107" s="34">
        <v>815</v>
      </c>
      <c r="M107" s="34">
        <v>2397</v>
      </c>
    </row>
    <row r="108" spans="1:13" x14ac:dyDescent="0.35">
      <c r="A108" s="81" t="s">
        <v>60</v>
      </c>
      <c r="B108" s="55" t="s">
        <v>23</v>
      </c>
      <c r="C108" s="74">
        <f>C107/C56</f>
        <v>1.730084669066629E-2</v>
      </c>
      <c r="D108" s="74">
        <f>D107/D56</f>
        <v>9.0912021664141338E-3</v>
      </c>
      <c r="E108" s="74">
        <f>E107/E56</f>
        <v>1.3248189096454442E-2</v>
      </c>
      <c r="F108" s="74">
        <f>F107/F56</f>
        <v>1.591437813065439E-2</v>
      </c>
      <c r="G108" s="74">
        <f>G107/G56</f>
        <v>1.7456706059514847E-2</v>
      </c>
      <c r="H108" s="74">
        <f>H107/H56</f>
        <v>1.5538774324716816E-2</v>
      </c>
      <c r="I108" s="74">
        <f>I107/I56</f>
        <v>1.6646670665866826E-2</v>
      </c>
      <c r="J108" s="74">
        <f>J107/J56</f>
        <v>2.9030265596046944E-2</v>
      </c>
      <c r="K108" s="74">
        <f>K107/K56</f>
        <v>1.0772256050230279E-2</v>
      </c>
      <c r="L108" s="74">
        <f>L107/L56</f>
        <v>3.5822601204342663E-2</v>
      </c>
      <c r="M108" s="74">
        <f>M107/M56</f>
        <v>2.2525231642453059E-2</v>
      </c>
    </row>
    <row r="109" spans="1:13" x14ac:dyDescent="0.35">
      <c r="A109" s="119"/>
      <c r="B109" s="6" t="s">
        <v>25</v>
      </c>
      <c r="C109" s="67">
        <f>C56-C107</f>
        <v>586353</v>
      </c>
      <c r="D109" s="67">
        <f>D56-D107</f>
        <v>30737</v>
      </c>
      <c r="E109" s="67">
        <f>E56-E107</f>
        <v>10353</v>
      </c>
      <c r="F109" s="67">
        <f>F56-F107</f>
        <v>140863</v>
      </c>
      <c r="G109" s="67">
        <f>G56-G107</f>
        <v>120055</v>
      </c>
      <c r="H109" s="67">
        <f>H56-H107</f>
        <v>13558</v>
      </c>
      <c r="I109" s="67">
        <f>I56-I107</f>
        <v>6557</v>
      </c>
      <c r="J109" s="67">
        <f>J56-J107</f>
        <v>23580</v>
      </c>
      <c r="K109" s="67">
        <f>K56-K107</f>
        <v>114697</v>
      </c>
      <c r="L109" s="67">
        <f>L56-L107</f>
        <v>21936</v>
      </c>
      <c r="M109" s="67">
        <f>M56-M107</f>
        <v>104017</v>
      </c>
    </row>
    <row r="110" spans="1:13" s="109" customFormat="1" x14ac:dyDescent="0.35">
      <c r="A110" s="120"/>
      <c r="B110" s="55" t="s">
        <v>43</v>
      </c>
      <c r="C110" s="34">
        <v>3833</v>
      </c>
      <c r="D110" s="34">
        <v>100</v>
      </c>
      <c r="E110" s="34">
        <v>15</v>
      </c>
      <c r="F110" s="34">
        <v>584</v>
      </c>
      <c r="G110" s="34">
        <v>447</v>
      </c>
      <c r="H110" s="34">
        <v>181</v>
      </c>
      <c r="I110" s="34">
        <v>179</v>
      </c>
      <c r="J110" s="34">
        <v>185</v>
      </c>
      <c r="K110" s="34">
        <v>623</v>
      </c>
      <c r="L110" s="34">
        <v>172</v>
      </c>
      <c r="M110" s="34">
        <v>1347</v>
      </c>
    </row>
    <row r="111" spans="1:13" s="109" customFormat="1" x14ac:dyDescent="0.35">
      <c r="A111" s="81" t="s">
        <v>61</v>
      </c>
      <c r="B111" s="55" t="s">
        <v>23</v>
      </c>
      <c r="C111" s="74">
        <f>C110/C57</f>
        <v>6.2160452783679033E-3</v>
      </c>
      <c r="D111" s="74">
        <f>D110/D57</f>
        <v>3.0439547059539756E-3</v>
      </c>
      <c r="E111" s="74">
        <f>E110/E57</f>
        <v>1.5920186796858416E-3</v>
      </c>
      <c r="F111" s="74">
        <f>F110/F57</f>
        <v>4.0129182986325847E-3</v>
      </c>
      <c r="G111" s="74">
        <f>G110/G57</f>
        <v>3.5277961928212899E-3</v>
      </c>
      <c r="H111" s="74">
        <f>H110/H57</f>
        <v>1.2816881461549356E-2</v>
      </c>
      <c r="I111" s="74">
        <f>I110/I57</f>
        <v>2.5964606904554686E-2</v>
      </c>
      <c r="J111" s="74">
        <f>J110/J57</f>
        <v>7.5084216080198059E-3</v>
      </c>
      <c r="K111" s="74">
        <f>K110/K57</f>
        <v>5.0848425984117013E-3</v>
      </c>
      <c r="L111" s="74">
        <f>L110/L57</f>
        <v>7.6424064693859416E-3</v>
      </c>
      <c r="M111" s="74">
        <f>M110/M57</f>
        <v>1.2087655694748555E-2</v>
      </c>
    </row>
    <row r="112" spans="1:13" s="109" customFormat="1" x14ac:dyDescent="0.35">
      <c r="A112" s="119"/>
      <c r="B112" s="6" t="s">
        <v>25</v>
      </c>
      <c r="C112" s="67">
        <f>C57-C110</f>
        <v>612797</v>
      </c>
      <c r="D112" s="67">
        <f>D57-D110</f>
        <v>32752</v>
      </c>
      <c r="E112" s="67">
        <f>E57-E110</f>
        <v>9407</v>
      </c>
      <c r="F112" s="67">
        <f>F57-F110</f>
        <v>144946</v>
      </c>
      <c r="G112" s="67">
        <f>G57-G110</f>
        <v>126261</v>
      </c>
      <c r="H112" s="67">
        <f>H57-H110</f>
        <v>13941</v>
      </c>
      <c r="I112" s="67">
        <f>I57-I110</f>
        <v>6715</v>
      </c>
      <c r="J112" s="67">
        <f>J57-J110</f>
        <v>24454</v>
      </c>
      <c r="K112" s="67">
        <f>K57-K110</f>
        <v>121898</v>
      </c>
      <c r="L112" s="67">
        <f>L57-L110</f>
        <v>22334</v>
      </c>
      <c r="M112" s="67">
        <f>M57-M110</f>
        <v>110089</v>
      </c>
    </row>
    <row r="113" spans="1:13" x14ac:dyDescent="0.35">
      <c r="A113" s="120"/>
      <c r="B113" s="55" t="s">
        <v>43</v>
      </c>
      <c r="C113" s="34">
        <v>12856</v>
      </c>
      <c r="D113" s="34">
        <v>97</v>
      </c>
      <c r="E113" s="34">
        <v>64</v>
      </c>
      <c r="F113" s="34">
        <v>2366</v>
      </c>
      <c r="G113" s="34">
        <v>2561</v>
      </c>
      <c r="H113" s="34">
        <v>546</v>
      </c>
      <c r="I113" s="34">
        <v>88</v>
      </c>
      <c r="J113" s="34">
        <v>797</v>
      </c>
      <c r="K113" s="34">
        <v>708</v>
      </c>
      <c r="L113" s="34">
        <v>697</v>
      </c>
      <c r="M113" s="34">
        <v>4932</v>
      </c>
    </row>
    <row r="114" spans="1:13" x14ac:dyDescent="0.35">
      <c r="A114" s="81" t="s">
        <v>62</v>
      </c>
      <c r="B114" s="55" t="s">
        <v>23</v>
      </c>
      <c r="C114" s="74">
        <f>C113/C58</f>
        <v>2.0952545483288974E-2</v>
      </c>
      <c r="D114" s="74">
        <f>D113/D58</f>
        <v>2.9073252607601007E-3</v>
      </c>
      <c r="E114" s="74">
        <f>E113/E58</f>
        <v>5.5734564138291386E-3</v>
      </c>
      <c r="F114" s="74">
        <f>F113/F58</f>
        <v>1.592451001507646E-2</v>
      </c>
      <c r="G114" s="74">
        <f>G113/G58</f>
        <v>2.0221401048575581E-2</v>
      </c>
      <c r="H114" s="74">
        <f>H113/H58</f>
        <v>3.9176293319939728E-2</v>
      </c>
      <c r="I114" s="74">
        <f>I113/I58</f>
        <v>1.288056206088993E-2</v>
      </c>
      <c r="J114" s="74">
        <f>J113/J58</f>
        <v>3.4963807852599255E-2</v>
      </c>
      <c r="K114" s="74">
        <f>K113/K58</f>
        <v>5.9370571315963804E-3</v>
      </c>
      <c r="L114" s="74">
        <f>L113/L58</f>
        <v>3.2947293783975422E-2</v>
      </c>
      <c r="M114" s="74">
        <f>M113/M58</f>
        <v>4.5026292725679228E-2</v>
      </c>
    </row>
    <row r="115" spans="1:13" x14ac:dyDescent="0.35">
      <c r="A115" s="119"/>
      <c r="B115" s="6" t="s">
        <v>25</v>
      </c>
      <c r="C115" s="67">
        <f>C58-C113</f>
        <v>600721</v>
      </c>
      <c r="D115" s="67">
        <f>D58-D113</f>
        <v>33267</v>
      </c>
      <c r="E115" s="67">
        <f>E58-E113</f>
        <v>11419</v>
      </c>
      <c r="F115" s="67">
        <f>F58-F113</f>
        <v>146210</v>
      </c>
      <c r="G115" s="67">
        <f>G58-G113</f>
        <v>124087</v>
      </c>
      <c r="H115" s="67">
        <f>H58-H113</f>
        <v>13391</v>
      </c>
      <c r="I115" s="67">
        <f>I58-I113</f>
        <v>6744</v>
      </c>
      <c r="J115" s="67">
        <f>J58-J113</f>
        <v>21998</v>
      </c>
      <c r="K115" s="67">
        <f>K58-K113</f>
        <v>118543</v>
      </c>
      <c r="L115" s="67">
        <f>L58-L113</f>
        <v>20458</v>
      </c>
      <c r="M115" s="67">
        <f>M58-M113</f>
        <v>104604</v>
      </c>
    </row>
    <row r="116" spans="1:13" x14ac:dyDescent="0.35">
      <c r="A116" s="120"/>
      <c r="B116" s="55" t="s">
        <v>43</v>
      </c>
      <c r="C116" s="34">
        <v>15875</v>
      </c>
      <c r="D116" s="34">
        <v>125</v>
      </c>
      <c r="E116" s="34">
        <v>105</v>
      </c>
      <c r="F116" s="34">
        <v>3375</v>
      </c>
      <c r="G116" s="34">
        <v>3260</v>
      </c>
      <c r="H116" s="34">
        <v>672</v>
      </c>
      <c r="I116" s="34">
        <v>55</v>
      </c>
      <c r="J116" s="34">
        <v>1564</v>
      </c>
      <c r="K116" s="34">
        <v>1191</v>
      </c>
      <c r="L116" s="34">
        <v>467</v>
      </c>
      <c r="M116" s="34">
        <v>5061</v>
      </c>
    </row>
    <row r="117" spans="1:13" x14ac:dyDescent="0.35">
      <c r="A117" s="81" t="s">
        <v>63</v>
      </c>
      <c r="B117" s="55" t="s">
        <v>23</v>
      </c>
      <c r="C117" s="74">
        <f>C116/C59</f>
        <v>2.4843699872455965E-2</v>
      </c>
      <c r="D117" s="74">
        <f>D116/D59</f>
        <v>3.563283922462942E-3</v>
      </c>
      <c r="E117" s="74">
        <f>E116/E59</f>
        <v>8.619981939085461E-3</v>
      </c>
      <c r="F117" s="74">
        <f>F116/F59</f>
        <v>2.1725136787898294E-2</v>
      </c>
      <c r="G117" s="74">
        <f>G116/G59</f>
        <v>2.4790497482928015E-2</v>
      </c>
      <c r="H117" s="74">
        <f>H116/H59</f>
        <v>4.5371683208426168E-2</v>
      </c>
      <c r="I117" s="74">
        <f>I116/I59</f>
        <v>7.7628793225123505E-3</v>
      </c>
      <c r="J117" s="74">
        <f>J116/J59</f>
        <v>6.843740427952566E-2</v>
      </c>
      <c r="K117" s="74">
        <f>K116/K59</f>
        <v>9.4173275664392059E-3</v>
      </c>
      <c r="L117" s="74">
        <f>L116/L59</f>
        <v>2.2041818096002266E-2</v>
      </c>
      <c r="M117" s="74">
        <f>M116/M59</f>
        <v>4.4995865821456829E-2</v>
      </c>
    </row>
    <row r="118" spans="1:13" x14ac:dyDescent="0.35">
      <c r="A118" s="119"/>
      <c r="B118" s="6" t="s">
        <v>25</v>
      </c>
      <c r="C118" s="67">
        <f>C59-C116</f>
        <v>623120</v>
      </c>
      <c r="D118" s="67">
        <f>D59-D116</f>
        <v>34955</v>
      </c>
      <c r="E118" s="67">
        <f>E59-E116</f>
        <v>12076</v>
      </c>
      <c r="F118" s="67">
        <f>F59-F116</f>
        <v>151975</v>
      </c>
      <c r="G118" s="67">
        <f>G59-G116</f>
        <v>128242</v>
      </c>
      <c r="H118" s="67">
        <f>H59-H116</f>
        <v>14139</v>
      </c>
      <c r="I118" s="67">
        <f>I59-I116</f>
        <v>7030</v>
      </c>
      <c r="J118" s="67">
        <f>J59-J116</f>
        <v>21289</v>
      </c>
      <c r="K118" s="67">
        <f>K59-K116</f>
        <v>125278</v>
      </c>
      <c r="L118" s="67">
        <f>L59-L116</f>
        <v>20720</v>
      </c>
      <c r="M118" s="67">
        <f>M59-M116</f>
        <v>107416</v>
      </c>
    </row>
    <row r="119" spans="1:13" x14ac:dyDescent="0.35">
      <c r="A119" s="120"/>
      <c r="B119" s="55" t="s">
        <v>43</v>
      </c>
      <c r="C119" s="34">
        <v>9475</v>
      </c>
      <c r="D119" s="34">
        <v>127</v>
      </c>
      <c r="E119" s="34">
        <v>85</v>
      </c>
      <c r="F119" s="34">
        <v>2026</v>
      </c>
      <c r="G119" s="34">
        <v>2026</v>
      </c>
      <c r="H119" s="34">
        <v>774</v>
      </c>
      <c r="I119" s="34">
        <v>109</v>
      </c>
      <c r="J119" s="34">
        <v>669</v>
      </c>
      <c r="K119" s="34">
        <v>2064</v>
      </c>
      <c r="L119" s="34">
        <v>297</v>
      </c>
      <c r="M119" s="34">
        <v>1298</v>
      </c>
    </row>
    <row r="120" spans="1:13" x14ac:dyDescent="0.35">
      <c r="A120" s="81" t="s">
        <v>64</v>
      </c>
      <c r="B120" s="55" t="s">
        <v>23</v>
      </c>
      <c r="C120" s="74">
        <f>C119/C60</f>
        <v>1.4799230283832837E-2</v>
      </c>
      <c r="D120" s="74">
        <f>D119/D60</f>
        <v>3.5601154935104981E-3</v>
      </c>
      <c r="E120" s="74">
        <f>E119/E60</f>
        <v>9.6448428457959826E-3</v>
      </c>
      <c r="F120" s="74">
        <f>F119/F60</f>
        <v>1.2889516611316817E-2</v>
      </c>
      <c r="G120" s="74">
        <f>G119/G60</f>
        <v>1.5372125313929756E-2</v>
      </c>
      <c r="H120" s="74">
        <f>H119/H60</f>
        <v>5.0243427458617332E-2</v>
      </c>
      <c r="I120" s="74">
        <f>I119/I60</f>
        <v>1.5518223234624146E-2</v>
      </c>
      <c r="J120" s="74">
        <f>J119/J60</f>
        <v>2.9220353789036906E-2</v>
      </c>
      <c r="K120" s="74">
        <f>K119/K60</f>
        <v>1.6424751718869365E-2</v>
      </c>
      <c r="L120" s="74">
        <f>L119/L60</f>
        <v>1.3804964209352049E-2</v>
      </c>
      <c r="M120" s="74">
        <f>M119/M60</f>
        <v>1.1359161277336811E-2</v>
      </c>
    </row>
    <row r="121" spans="1:13" x14ac:dyDescent="0.35">
      <c r="A121" s="119"/>
      <c r="B121" s="6" t="s">
        <v>25</v>
      </c>
      <c r="C121" s="67">
        <f>C60-C119</f>
        <v>630761</v>
      </c>
      <c r="D121" s="67">
        <f>D60-D119</f>
        <v>35546</v>
      </c>
      <c r="E121" s="67">
        <f>E60-E119</f>
        <v>8728</v>
      </c>
      <c r="F121" s="67">
        <f>F60-F119</f>
        <v>155156</v>
      </c>
      <c r="G121" s="67">
        <f>G60-G119</f>
        <v>129771</v>
      </c>
      <c r="H121" s="67">
        <f>H60-H119</f>
        <v>14631</v>
      </c>
      <c r="I121" s="67">
        <f>I60-I119</f>
        <v>6915</v>
      </c>
      <c r="J121" s="67">
        <f>J60-J119</f>
        <v>22226</v>
      </c>
      <c r="K121" s="67">
        <f>K60-K119</f>
        <v>123600</v>
      </c>
      <c r="L121" s="67">
        <f>L60-L119</f>
        <v>21217</v>
      </c>
      <c r="M121" s="67">
        <f>M60-M119</f>
        <v>112971</v>
      </c>
    </row>
    <row r="122" spans="1:13" x14ac:dyDescent="0.35">
      <c r="A122" s="120"/>
      <c r="B122" s="55" t="s">
        <v>43</v>
      </c>
      <c r="C122" s="130">
        <v>7492</v>
      </c>
      <c r="D122" s="130">
        <v>103</v>
      </c>
      <c r="E122" s="130">
        <v>22</v>
      </c>
      <c r="F122" s="130">
        <v>1788</v>
      </c>
      <c r="G122" s="130">
        <v>1818</v>
      </c>
      <c r="H122" s="130">
        <v>329</v>
      </c>
      <c r="I122" s="130">
        <v>69</v>
      </c>
      <c r="J122" s="130">
        <v>724</v>
      </c>
      <c r="K122" s="130">
        <v>660</v>
      </c>
      <c r="L122" s="130">
        <v>334</v>
      </c>
      <c r="M122" s="130">
        <v>1645</v>
      </c>
    </row>
    <row r="123" spans="1:13" x14ac:dyDescent="0.35">
      <c r="A123" s="81" t="s">
        <v>65</v>
      </c>
      <c r="B123" s="55" t="s">
        <v>23</v>
      </c>
      <c r="C123" s="69">
        <f>C122/C61</f>
        <v>1.2389307359665296E-2</v>
      </c>
      <c r="D123" s="69">
        <f t="shared" ref="D123:M123" si="1">D122/D61</f>
        <v>3.0382584584525531E-3</v>
      </c>
      <c r="E123" s="69">
        <f t="shared" si="1"/>
        <v>3.192106790481718E-3</v>
      </c>
      <c r="F123" s="69">
        <f t="shared" si="1"/>
        <v>1.2177762642601737E-2</v>
      </c>
      <c r="G123" s="69">
        <f t="shared" si="1"/>
        <v>1.4635324424408307E-2</v>
      </c>
      <c r="H123" s="69">
        <f t="shared" si="1"/>
        <v>2.0118632666788969E-2</v>
      </c>
      <c r="I123" s="69">
        <f t="shared" si="1"/>
        <v>1.0270913962488836E-2</v>
      </c>
      <c r="J123" s="69">
        <f t="shared" si="1"/>
        <v>3.3812815243788527E-2</v>
      </c>
      <c r="K123" s="69">
        <f t="shared" si="1"/>
        <v>5.5993891575464496E-3</v>
      </c>
      <c r="L123" s="69">
        <f t="shared" si="1"/>
        <v>1.5877543259174749E-2</v>
      </c>
      <c r="M123" s="69">
        <f t="shared" si="1"/>
        <v>1.502447756831799E-2</v>
      </c>
    </row>
    <row r="124" spans="1:13" x14ac:dyDescent="0.35">
      <c r="A124" s="120"/>
      <c r="B124" s="6" t="s">
        <v>25</v>
      </c>
      <c r="C124" s="130">
        <f>C61-C122</f>
        <v>597223</v>
      </c>
      <c r="D124" s="130">
        <f t="shared" ref="D124:M124" si="2">D61-D122</f>
        <v>33798</v>
      </c>
      <c r="E124" s="130">
        <f t="shared" si="2"/>
        <v>6870</v>
      </c>
      <c r="F124" s="130">
        <f t="shared" si="2"/>
        <v>145037</v>
      </c>
      <c r="G124" s="130">
        <f t="shared" si="2"/>
        <v>122402</v>
      </c>
      <c r="H124" s="130">
        <f t="shared" si="2"/>
        <v>16024</v>
      </c>
      <c r="I124" s="130">
        <f t="shared" si="2"/>
        <v>6649</v>
      </c>
      <c r="J124" s="130">
        <f t="shared" si="2"/>
        <v>20688</v>
      </c>
      <c r="K124" s="130">
        <f t="shared" si="2"/>
        <v>117210</v>
      </c>
      <c r="L124" s="130">
        <f t="shared" si="2"/>
        <v>20702</v>
      </c>
      <c r="M124" s="130">
        <f t="shared" si="2"/>
        <v>107843</v>
      </c>
    </row>
    <row r="125" spans="1:13" x14ac:dyDescent="0.35">
      <c r="A125" s="125" t="s">
        <v>24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</row>
    <row r="126" spans="1:13" x14ac:dyDescent="0.35">
      <c r="A126" s="63"/>
      <c r="B126" s="6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5">
      <c r="C127" s="96"/>
      <c r="L127" s="10"/>
    </row>
    <row r="128" spans="1:13" x14ac:dyDescent="0.35">
      <c r="C128" s="96"/>
    </row>
    <row r="129" spans="3:3" x14ac:dyDescent="0.35">
      <c r="C129" s="96"/>
    </row>
    <row r="130" spans="3:3" x14ac:dyDescent="0.35">
      <c r="C130" s="96"/>
    </row>
    <row r="131" spans="3:3" x14ac:dyDescent="0.35">
      <c r="C131" s="96"/>
    </row>
    <row r="132" spans="3:3" x14ac:dyDescent="0.35">
      <c r="C132" s="96"/>
    </row>
    <row r="133" spans="3:3" x14ac:dyDescent="0.35">
      <c r="C133" s="96"/>
    </row>
    <row r="134" spans="3:3" x14ac:dyDescent="0.35">
      <c r="C134" s="96"/>
    </row>
    <row r="135" spans="3:3" x14ac:dyDescent="0.35">
      <c r="C135" s="96"/>
    </row>
    <row r="136" spans="3:3" x14ac:dyDescent="0.35">
      <c r="C136" s="96"/>
    </row>
  </sheetData>
  <sortState xmlns:xlrd2="http://schemas.microsoft.com/office/spreadsheetml/2017/richdata2" ref="N39:N73">
    <sortCondition ref="N39:N73"/>
  </sortState>
  <mergeCells count="8">
    <mergeCell ref="A125:M125"/>
    <mergeCell ref="A1:M1"/>
    <mergeCell ref="A2:M2"/>
    <mergeCell ref="A3:M3"/>
    <mergeCell ref="A65:A67"/>
    <mergeCell ref="A68:A70"/>
    <mergeCell ref="A62:A64"/>
    <mergeCell ref="A71:A73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1"/>
  <sheetViews>
    <sheetView topLeftCell="A109" workbookViewId="0">
      <selection activeCell="B126" sqref="B126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23" t="s">
        <v>66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4" x14ac:dyDescent="0.35">
      <c r="A2" s="124" t="s">
        <v>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 x14ac:dyDescent="0.35">
      <c r="A3" s="124" t="s">
        <v>39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ht="14" customHeight="1" x14ac:dyDescent="0.35">
      <c r="A62" s="126" t="s">
        <v>42</v>
      </c>
      <c r="B62" s="53" t="s">
        <v>44</v>
      </c>
      <c r="C62" s="54">
        <v>563737</v>
      </c>
      <c r="D62" s="54">
        <v>29671</v>
      </c>
      <c r="E62" s="54">
        <v>8714</v>
      </c>
      <c r="F62" s="54">
        <v>149453</v>
      </c>
      <c r="G62" s="54">
        <v>117742</v>
      </c>
      <c r="H62" s="54">
        <v>12039</v>
      </c>
      <c r="I62" s="54">
        <v>5856</v>
      </c>
      <c r="J62" s="54">
        <v>21332</v>
      </c>
      <c r="K62" s="54">
        <v>97436</v>
      </c>
      <c r="L62" s="54">
        <v>17554</v>
      </c>
      <c r="M62" s="54">
        <v>103043</v>
      </c>
    </row>
    <row r="63" spans="1:14" ht="14.5" customHeight="1" x14ac:dyDescent="0.35">
      <c r="A63" s="127"/>
      <c r="B63" s="6" t="s">
        <v>23</v>
      </c>
      <c r="C63" s="32">
        <f>C41/C62</f>
        <v>6.3268864736570424E-2</v>
      </c>
      <c r="D63" s="32">
        <f>D41/D62</f>
        <v>6.2889690269960566E-2</v>
      </c>
      <c r="E63" s="32">
        <f>E41/E62</f>
        <v>8.3084691301354138E-2</v>
      </c>
      <c r="F63" s="32">
        <f>F41/F62</f>
        <v>5.7757288244464813E-2</v>
      </c>
      <c r="G63" s="32">
        <f>G41/G62</f>
        <v>4.6890659237994937E-2</v>
      </c>
      <c r="H63" s="32">
        <f>H41/H62</f>
        <v>4.4521970263310909E-2</v>
      </c>
      <c r="I63" s="32">
        <f>I41/I62</f>
        <v>3.7056010928961748E-2</v>
      </c>
      <c r="J63" s="32">
        <f>J41/J62</f>
        <v>9.7881117569848117E-2</v>
      </c>
      <c r="K63" s="32">
        <f>K41/K62</f>
        <v>6.6176772445502685E-2</v>
      </c>
      <c r="L63" s="32">
        <f>L41/L62</f>
        <v>3.4237210892104367E-2</v>
      </c>
      <c r="M63" s="32">
        <f>M41/M62</f>
        <v>8.7672136874896889E-2</v>
      </c>
    </row>
    <row r="64" spans="1:14" x14ac:dyDescent="0.35">
      <c r="A64" s="128"/>
      <c r="B64" s="5" t="s">
        <v>25</v>
      </c>
      <c r="C64" s="34">
        <f>C62-C41</f>
        <v>528070</v>
      </c>
      <c r="D64" s="34">
        <f>D62-D41</f>
        <v>27805</v>
      </c>
      <c r="E64" s="34">
        <f>E62-E41</f>
        <v>7990</v>
      </c>
      <c r="F64" s="34">
        <f>F62-F41</f>
        <v>140821</v>
      </c>
      <c r="G64" s="34">
        <f>G62-G41</f>
        <v>112221</v>
      </c>
      <c r="H64" s="34">
        <f>H62-H41</f>
        <v>11503</v>
      </c>
      <c r="I64" s="34">
        <f>I62-I41</f>
        <v>5639</v>
      </c>
      <c r="J64" s="34">
        <f>J62-J41</f>
        <v>19244</v>
      </c>
      <c r="K64" s="34">
        <f>K62-K41</f>
        <v>90988</v>
      </c>
      <c r="L64" s="34">
        <f>L62-L41</f>
        <v>16953</v>
      </c>
      <c r="M64" s="34">
        <f>M62-M41</f>
        <v>94009</v>
      </c>
    </row>
    <row r="65" spans="1:13" x14ac:dyDescent="0.35">
      <c r="A65" s="126" t="s">
        <v>45</v>
      </c>
      <c r="B65" s="53" t="s">
        <v>44</v>
      </c>
      <c r="C65" s="54">
        <v>519952</v>
      </c>
      <c r="D65" s="54">
        <v>27087</v>
      </c>
      <c r="E65" s="54">
        <v>8672</v>
      </c>
      <c r="F65" s="54">
        <v>137618</v>
      </c>
      <c r="G65" s="54">
        <v>105862</v>
      </c>
      <c r="H65" s="54">
        <v>11131</v>
      </c>
      <c r="I65" s="54">
        <v>4984</v>
      </c>
      <c r="J65" s="54">
        <v>20579</v>
      </c>
      <c r="K65" s="54">
        <v>90965</v>
      </c>
      <c r="L65" s="54">
        <v>16729</v>
      </c>
      <c r="M65" s="54">
        <v>96325</v>
      </c>
    </row>
    <row r="66" spans="1:13" x14ac:dyDescent="0.35">
      <c r="A66" s="127"/>
      <c r="B66" s="6" t="s">
        <v>23</v>
      </c>
      <c r="C66" s="32">
        <f>C42/C65</f>
        <v>4.5044542573160602E-2</v>
      </c>
      <c r="D66" s="32">
        <f>D42/D65</f>
        <v>1.4508804961789789E-2</v>
      </c>
      <c r="E66" s="32">
        <f>E42/E65</f>
        <v>5.6849630996309963E-2</v>
      </c>
      <c r="F66" s="32">
        <f>F42/F65</f>
        <v>7.2178058102864456E-2</v>
      </c>
      <c r="G66" s="32">
        <f>G42/G65</f>
        <v>2.3596758043490582E-2</v>
      </c>
      <c r="H66" s="32">
        <f>H42/H65</f>
        <v>4.3302488545503545E-2</v>
      </c>
      <c r="I66" s="32">
        <f>I42/I65</f>
        <v>2.2070626003210273E-3</v>
      </c>
      <c r="J66" s="32">
        <f>J42/J65</f>
        <v>5.0925700957286553E-2</v>
      </c>
      <c r="K66" s="32">
        <f>K42/K65</f>
        <v>4.1543450777771669E-2</v>
      </c>
      <c r="L66" s="32">
        <f>L42/L65</f>
        <v>3.3415027796042801E-2</v>
      </c>
      <c r="M66" s="32">
        <f>M42/M65</f>
        <v>4.3861925772125616E-2</v>
      </c>
    </row>
    <row r="67" spans="1:13" x14ac:dyDescent="0.35">
      <c r="A67" s="128"/>
      <c r="B67" s="55" t="s">
        <v>25</v>
      </c>
      <c r="C67" s="66">
        <f>C65-C42</f>
        <v>496531</v>
      </c>
      <c r="D67" s="66">
        <f>D65-D42</f>
        <v>26694</v>
      </c>
      <c r="E67" s="66">
        <f>E65-E42</f>
        <v>8179</v>
      </c>
      <c r="F67" s="66">
        <f>F65-F42</f>
        <v>127685</v>
      </c>
      <c r="G67" s="66">
        <f>G65-G42</f>
        <v>103364</v>
      </c>
      <c r="H67" s="66">
        <f>H65-H42</f>
        <v>10649</v>
      </c>
      <c r="I67" s="66">
        <f>I65-I42</f>
        <v>4973</v>
      </c>
      <c r="J67" s="66">
        <f>J65-J42</f>
        <v>19531</v>
      </c>
      <c r="K67" s="66">
        <f>K65-K42</f>
        <v>87186</v>
      </c>
      <c r="L67" s="66">
        <f>L65-L42</f>
        <v>16170</v>
      </c>
      <c r="M67" s="66">
        <f>M65-M42</f>
        <v>92100</v>
      </c>
    </row>
    <row r="68" spans="1:13" s="65" customFormat="1" x14ac:dyDescent="0.35">
      <c r="A68" s="126" t="s">
        <v>46</v>
      </c>
      <c r="B68" s="53" t="s">
        <v>44</v>
      </c>
      <c r="C68" s="54">
        <v>590542</v>
      </c>
      <c r="D68" s="54">
        <v>31388</v>
      </c>
      <c r="E68" s="54">
        <v>11766</v>
      </c>
      <c r="F68" s="54">
        <v>151200</v>
      </c>
      <c r="G68" s="54">
        <v>123959</v>
      </c>
      <c r="H68" s="54">
        <v>12901</v>
      </c>
      <c r="I68" s="54">
        <v>6009</v>
      </c>
      <c r="J68" s="54">
        <v>22949</v>
      </c>
      <c r="K68" s="54">
        <v>103720</v>
      </c>
      <c r="L68" s="54">
        <v>19236</v>
      </c>
      <c r="M68" s="54">
        <v>107414</v>
      </c>
    </row>
    <row r="69" spans="1:13" s="65" customFormat="1" x14ac:dyDescent="0.35">
      <c r="A69" s="127"/>
      <c r="B69" s="6" t="s">
        <v>23</v>
      </c>
      <c r="C69" s="32">
        <f>C43/C68</f>
        <v>1.5423119778102149E-2</v>
      </c>
      <c r="D69" s="32">
        <f>D43/D68</f>
        <v>1.2807442334650185E-2</v>
      </c>
      <c r="E69" s="32">
        <f>E43/E68</f>
        <v>5.3799082100968891E-2</v>
      </c>
      <c r="F69" s="32">
        <f>F43/F68</f>
        <v>1.4623015873015873E-2</v>
      </c>
      <c r="G69" s="32">
        <f>G43/G68</f>
        <v>8.9626408731919432E-3</v>
      </c>
      <c r="H69" s="32">
        <f>H43/H68</f>
        <v>4.5345322068056741E-2</v>
      </c>
      <c r="I69" s="32">
        <f>I43/I68</f>
        <v>3.99400898652022E-3</v>
      </c>
      <c r="J69" s="32">
        <f>J43/J68</f>
        <v>2.7670050982613621E-2</v>
      </c>
      <c r="K69" s="32">
        <f>K43/K68</f>
        <v>1.9745468569224836E-2</v>
      </c>
      <c r="L69" s="32">
        <f>L43/L68</f>
        <v>2.1314202536909962E-2</v>
      </c>
      <c r="M69" s="32">
        <f>M43/M68</f>
        <v>9.765952296721097E-3</v>
      </c>
    </row>
    <row r="70" spans="1:13" s="65" customFormat="1" x14ac:dyDescent="0.35">
      <c r="A70" s="128"/>
      <c r="B70" s="55" t="s">
        <v>25</v>
      </c>
      <c r="C70" s="66">
        <f>C68-C43</f>
        <v>581434</v>
      </c>
      <c r="D70" s="66">
        <f>D68-D43</f>
        <v>30986</v>
      </c>
      <c r="E70" s="66">
        <f>E68-E43</f>
        <v>11133</v>
      </c>
      <c r="F70" s="66">
        <f>F68-F43</f>
        <v>148989</v>
      </c>
      <c r="G70" s="66">
        <f>G68-G43</f>
        <v>122848</v>
      </c>
      <c r="H70" s="66">
        <f>H68-H43</f>
        <v>12316</v>
      </c>
      <c r="I70" s="66">
        <f>I68-I43</f>
        <v>5985</v>
      </c>
      <c r="J70" s="66">
        <f>J68-J43</f>
        <v>22314</v>
      </c>
      <c r="K70" s="66">
        <f>K68-K43</f>
        <v>101672</v>
      </c>
      <c r="L70" s="66">
        <f>L68-L43</f>
        <v>18826</v>
      </c>
      <c r="M70" s="66">
        <f>M68-M43</f>
        <v>106365</v>
      </c>
    </row>
    <row r="71" spans="1:13" x14ac:dyDescent="0.35">
      <c r="A71" s="112"/>
      <c r="B71" s="70" t="s">
        <v>44</v>
      </c>
      <c r="C71" s="68">
        <v>580290</v>
      </c>
      <c r="D71" s="68">
        <v>32496</v>
      </c>
      <c r="E71" s="68">
        <v>10542</v>
      </c>
      <c r="F71" s="68">
        <v>146833</v>
      </c>
      <c r="G71" s="68">
        <v>121603</v>
      </c>
      <c r="H71" s="68">
        <v>12203</v>
      </c>
      <c r="I71" s="68">
        <v>6019</v>
      </c>
      <c r="J71" s="68">
        <v>24141</v>
      </c>
      <c r="K71" s="68">
        <v>102931</v>
      </c>
      <c r="L71" s="68">
        <v>18653</v>
      </c>
      <c r="M71" s="68">
        <v>104869</v>
      </c>
    </row>
    <row r="72" spans="1:13" x14ac:dyDescent="0.35">
      <c r="A72" s="113" t="s">
        <v>47</v>
      </c>
      <c r="B72" s="70" t="s">
        <v>23</v>
      </c>
      <c r="C72" s="71">
        <f>C44/C71</f>
        <v>2.3086732495821057E-2</v>
      </c>
      <c r="D72" s="71">
        <f>D44/D71</f>
        <v>3.7758493353028062E-2</v>
      </c>
      <c r="E72" s="71">
        <f>E44/E71</f>
        <v>2.9406184784670841E-2</v>
      </c>
      <c r="F72" s="71">
        <f>F44/F71</f>
        <v>1.5752589676707552E-2</v>
      </c>
      <c r="G72" s="71">
        <f>G44/G71</f>
        <v>1.1027688461633349E-2</v>
      </c>
      <c r="H72" s="71">
        <f>H44/H71</f>
        <v>3.5892813242645254E-2</v>
      </c>
      <c r="I72" s="71">
        <f>I44/I71</f>
        <v>1.3623525502575179E-2</v>
      </c>
      <c r="J72" s="71">
        <f>J44/J71</f>
        <v>8.9598608176960359E-2</v>
      </c>
      <c r="K72" s="71">
        <f>K44/K71</f>
        <v>1.8857292749511808E-2</v>
      </c>
      <c r="L72" s="71">
        <f>L44/L71</f>
        <v>0.10293250415482764</v>
      </c>
      <c r="M72" s="71">
        <f>M44/M71</f>
        <v>1.5848344124574469E-2</v>
      </c>
    </row>
    <row r="73" spans="1:13" x14ac:dyDescent="0.35">
      <c r="A73" s="114"/>
      <c r="B73" s="70" t="s">
        <v>25</v>
      </c>
      <c r="C73" s="66">
        <f>C71-C44</f>
        <v>566893</v>
      </c>
      <c r="D73" s="66">
        <f>D71-D44</f>
        <v>31269</v>
      </c>
      <c r="E73" s="66">
        <f>E71-E44</f>
        <v>10232</v>
      </c>
      <c r="F73" s="66">
        <f>F71-F44</f>
        <v>144520</v>
      </c>
      <c r="G73" s="66">
        <f>G71-G44</f>
        <v>120262</v>
      </c>
      <c r="H73" s="66">
        <f>H71-H44</f>
        <v>11765</v>
      </c>
      <c r="I73" s="66">
        <f>I71-I44</f>
        <v>5937</v>
      </c>
      <c r="J73" s="66">
        <f>J71-J44</f>
        <v>21978</v>
      </c>
      <c r="K73" s="66">
        <f>K71-K44</f>
        <v>100990</v>
      </c>
      <c r="L73" s="66">
        <f>L71-L44</f>
        <v>16733</v>
      </c>
      <c r="M73" s="66">
        <f>M71-M44</f>
        <v>103207</v>
      </c>
    </row>
    <row r="74" spans="1:13" ht="14.5" customHeight="1" x14ac:dyDescent="0.35">
      <c r="A74" s="118"/>
      <c r="B74" s="70" t="s">
        <v>44</v>
      </c>
      <c r="C74" s="76">
        <v>602950</v>
      </c>
      <c r="D74" s="67">
        <v>33700</v>
      </c>
      <c r="E74" s="67">
        <v>9867</v>
      </c>
      <c r="F74" s="67">
        <v>151756</v>
      </c>
      <c r="G74" s="67">
        <v>126715</v>
      </c>
      <c r="H74" s="67">
        <v>12678</v>
      </c>
      <c r="I74" s="67">
        <v>6292</v>
      </c>
      <c r="J74" s="67">
        <v>23602</v>
      </c>
      <c r="K74" s="67">
        <v>108027</v>
      </c>
      <c r="L74" s="67">
        <v>19089</v>
      </c>
      <c r="M74" s="67">
        <v>111224</v>
      </c>
    </row>
    <row r="75" spans="1:13" x14ac:dyDescent="0.35">
      <c r="A75" s="81" t="s">
        <v>48</v>
      </c>
      <c r="B75" s="70" t="s">
        <v>23</v>
      </c>
      <c r="C75" s="77">
        <f>C45/C74</f>
        <v>1.9890538187246041E-2</v>
      </c>
      <c r="D75" s="77">
        <f>D45/D74</f>
        <v>2.2136498516320473E-2</v>
      </c>
      <c r="E75" s="77">
        <f>E45/E74</f>
        <v>1.8141279010844228E-2</v>
      </c>
      <c r="F75" s="77">
        <f>F45/F74</f>
        <v>2.0111231186905297E-2</v>
      </c>
      <c r="G75" s="77">
        <f>G45/G74</f>
        <v>2.6816083336621551E-2</v>
      </c>
      <c r="H75" s="77">
        <f>H45/H74</f>
        <v>1.4118946206026188E-2</v>
      </c>
      <c r="I75" s="77">
        <f>I45/I74</f>
        <v>6.3572790845518119E-4</v>
      </c>
      <c r="J75" s="77">
        <f>J45/J74</f>
        <v>2.283704770782137E-2</v>
      </c>
      <c r="K75" s="77">
        <f>K45/K74</f>
        <v>7.4888685236098379E-3</v>
      </c>
      <c r="L75" s="77">
        <f>L45/L74</f>
        <v>2.1635496883021636E-2</v>
      </c>
      <c r="M75" s="77">
        <f>M45/M74</f>
        <v>2.4041573761058765E-2</v>
      </c>
    </row>
    <row r="76" spans="1:13" x14ac:dyDescent="0.35">
      <c r="A76" s="119"/>
      <c r="B76" s="70" t="s">
        <v>25</v>
      </c>
      <c r="C76" s="67">
        <f>C74-C45</f>
        <v>590957</v>
      </c>
      <c r="D76" s="67">
        <f>D74-D45</f>
        <v>32954</v>
      </c>
      <c r="E76" s="67">
        <f>E74-E45</f>
        <v>9688</v>
      </c>
      <c r="F76" s="67">
        <f>F74-F45</f>
        <v>148704</v>
      </c>
      <c r="G76" s="67">
        <f>G74-G45</f>
        <v>123317</v>
      </c>
      <c r="H76" s="67">
        <f>H74-H45</f>
        <v>12499</v>
      </c>
      <c r="I76" s="67">
        <f>I74-I45</f>
        <v>6288</v>
      </c>
      <c r="J76" s="67">
        <f>J74-J45</f>
        <v>23063</v>
      </c>
      <c r="K76" s="67">
        <f>K74-K45</f>
        <v>107218</v>
      </c>
      <c r="L76" s="67">
        <f>L74-L45</f>
        <v>18676</v>
      </c>
      <c r="M76" s="67">
        <f>M74-M45</f>
        <v>108550</v>
      </c>
    </row>
    <row r="77" spans="1:13" x14ac:dyDescent="0.35">
      <c r="A77" s="118"/>
      <c r="B77" s="70" t="s">
        <v>44</v>
      </c>
      <c r="C77" s="67">
        <v>602057</v>
      </c>
      <c r="D77" s="67">
        <v>33721</v>
      </c>
      <c r="E77" s="67">
        <v>11510</v>
      </c>
      <c r="F77" s="67">
        <v>152585</v>
      </c>
      <c r="G77" s="67">
        <v>125660</v>
      </c>
      <c r="H77" s="67">
        <v>12430</v>
      </c>
      <c r="I77" s="67">
        <v>6286</v>
      </c>
      <c r="J77" s="67">
        <v>21323</v>
      </c>
      <c r="K77" s="67">
        <v>111002</v>
      </c>
      <c r="L77" s="67">
        <v>18555</v>
      </c>
      <c r="M77" s="67">
        <v>108985</v>
      </c>
    </row>
    <row r="78" spans="1:13" x14ac:dyDescent="0.35">
      <c r="A78" s="81" t="s">
        <v>49</v>
      </c>
      <c r="B78" s="70" t="s">
        <v>23</v>
      </c>
      <c r="C78" s="77">
        <f>C46/C77</f>
        <v>3.0683141297252584E-2</v>
      </c>
      <c r="D78" s="77">
        <f>D46/D77</f>
        <v>6.7613653213131281E-3</v>
      </c>
      <c r="E78" s="77">
        <f>E46/E77</f>
        <v>3.1972198088618592E-2</v>
      </c>
      <c r="F78" s="77">
        <f>F46/F77</f>
        <v>4.4263852934429991E-2</v>
      </c>
      <c r="G78" s="77">
        <f>G46/G77</f>
        <v>3.8651917873627248E-2</v>
      </c>
      <c r="H78" s="77">
        <f>H46/H77</f>
        <v>1.0941271118262269E-2</v>
      </c>
      <c r="I78" s="77">
        <f>I46/I77</f>
        <v>1.1135857461024498E-3</v>
      </c>
      <c r="J78" s="77">
        <f>J46/J77</f>
        <v>3.4845003048351544E-2</v>
      </c>
      <c r="K78" s="77">
        <f>K46/K77</f>
        <v>1.1675465306931407E-2</v>
      </c>
      <c r="L78" s="77">
        <f>L46/L77</f>
        <v>1.2233899218539478E-2</v>
      </c>
      <c r="M78" s="77">
        <f>M46/M77</f>
        <v>3.5390191310730831E-2</v>
      </c>
    </row>
    <row r="79" spans="1:13" x14ac:dyDescent="0.35">
      <c r="A79" s="119"/>
      <c r="B79" s="70" t="s">
        <v>25</v>
      </c>
      <c r="C79" s="67">
        <f>C77-C46</f>
        <v>583584</v>
      </c>
      <c r="D79" s="67">
        <f>D77-D46</f>
        <v>33493</v>
      </c>
      <c r="E79" s="67">
        <f>E77-E46</f>
        <v>11142</v>
      </c>
      <c r="F79" s="67">
        <f>F77-F46</f>
        <v>145831</v>
      </c>
      <c r="G79" s="67">
        <f>G77-G46</f>
        <v>120803</v>
      </c>
      <c r="H79" s="67">
        <f>H77-H46</f>
        <v>12294</v>
      </c>
      <c r="I79" s="67">
        <f>I77-I46</f>
        <v>6279</v>
      </c>
      <c r="J79" s="67">
        <f>J77-J46</f>
        <v>20580</v>
      </c>
      <c r="K79" s="67">
        <f>K77-K46</f>
        <v>109706</v>
      </c>
      <c r="L79" s="67">
        <f>L77-L46</f>
        <v>18328</v>
      </c>
      <c r="M79" s="67">
        <f>M77-M46</f>
        <v>105128</v>
      </c>
    </row>
    <row r="80" spans="1:13" x14ac:dyDescent="0.35">
      <c r="A80" s="117"/>
      <c r="B80" s="70" t="s">
        <v>44</v>
      </c>
      <c r="C80" s="67">
        <v>618790</v>
      </c>
      <c r="D80" s="67">
        <v>35224</v>
      </c>
      <c r="E80" s="67">
        <v>12433</v>
      </c>
      <c r="F80" s="67">
        <v>154085</v>
      </c>
      <c r="G80" s="67">
        <v>127617</v>
      </c>
      <c r="H80" s="67">
        <v>13175</v>
      </c>
      <c r="I80" s="67">
        <v>6754</v>
      </c>
      <c r="J80" s="67">
        <v>22867</v>
      </c>
      <c r="K80" s="67">
        <v>117844</v>
      </c>
      <c r="L80" s="67">
        <v>19392</v>
      </c>
      <c r="M80" s="67">
        <v>109399</v>
      </c>
    </row>
    <row r="81" spans="1:13" x14ac:dyDescent="0.35">
      <c r="A81" s="73" t="s">
        <v>50</v>
      </c>
      <c r="B81" s="70" t="s">
        <v>23</v>
      </c>
      <c r="C81" s="77">
        <f>C47/C80</f>
        <v>1.7991564181709465E-2</v>
      </c>
      <c r="D81" s="77">
        <f>D47/D80</f>
        <v>4.3720190779014305E-3</v>
      </c>
      <c r="E81" s="77">
        <f>E47/E80</f>
        <v>1.4799324378669669E-2</v>
      </c>
      <c r="F81" s="77">
        <f>F47/F80</f>
        <v>2.5122497322906188E-2</v>
      </c>
      <c r="G81" s="77">
        <f>G47/G80</f>
        <v>1.7576028272095409E-2</v>
      </c>
      <c r="H81" s="77">
        <f>H47/H80</f>
        <v>1.1005692599620493E-2</v>
      </c>
      <c r="I81" s="77">
        <f>I47/I80</f>
        <v>8.8836245188036718E-4</v>
      </c>
      <c r="J81" s="77">
        <f>J47/J80</f>
        <v>1.8148423492368917E-2</v>
      </c>
      <c r="K81" s="77">
        <f>K47/K80</f>
        <v>1.5639319778690472E-2</v>
      </c>
      <c r="L81" s="77">
        <f>L47/L80</f>
        <v>3.5066006600660065E-3</v>
      </c>
      <c r="M81" s="77">
        <f>M47/M80</f>
        <v>2.0146436439089938E-2</v>
      </c>
    </row>
    <row r="82" spans="1:13" x14ac:dyDescent="0.35">
      <c r="A82" s="119"/>
      <c r="B82" s="70" t="s">
        <v>25</v>
      </c>
      <c r="C82" s="67">
        <f>C80-C47</f>
        <v>607657</v>
      </c>
      <c r="D82" s="67">
        <f>D80-D47</f>
        <v>35070</v>
      </c>
      <c r="E82" s="67">
        <f>E80-E47</f>
        <v>12249</v>
      </c>
      <c r="F82" s="67">
        <f>F80-F47</f>
        <v>150214</v>
      </c>
      <c r="G82" s="67">
        <f>G80-G47</f>
        <v>125374</v>
      </c>
      <c r="H82" s="67">
        <f>H80-H47</f>
        <v>13030</v>
      </c>
      <c r="I82" s="67">
        <f>I80-I47</f>
        <v>6748</v>
      </c>
      <c r="J82" s="67">
        <f>J80-J47</f>
        <v>22452</v>
      </c>
      <c r="K82" s="67">
        <f>K80-K47</f>
        <v>116001</v>
      </c>
      <c r="L82" s="67">
        <f>L80-L47</f>
        <v>19324</v>
      </c>
      <c r="M82" s="67">
        <f>M80-M47</f>
        <v>107195</v>
      </c>
    </row>
    <row r="83" spans="1:13" x14ac:dyDescent="0.35">
      <c r="A83" s="117"/>
      <c r="B83" s="70" t="s">
        <v>44</v>
      </c>
      <c r="C83" s="67">
        <v>613649</v>
      </c>
      <c r="D83" s="67">
        <v>34943</v>
      </c>
      <c r="E83" s="67">
        <v>9282</v>
      </c>
      <c r="F83" s="67">
        <v>152743</v>
      </c>
      <c r="G83" s="67">
        <v>126982</v>
      </c>
      <c r="H83" s="67">
        <v>13337</v>
      </c>
      <c r="I83" s="67">
        <v>6514</v>
      </c>
      <c r="J83" s="67">
        <v>23100</v>
      </c>
      <c r="K83" s="67">
        <v>118889</v>
      </c>
      <c r="L83" s="67">
        <v>19581</v>
      </c>
      <c r="M83" s="67">
        <v>108278</v>
      </c>
    </row>
    <row r="84" spans="1:13" x14ac:dyDescent="0.35">
      <c r="A84" s="73" t="s">
        <v>51</v>
      </c>
      <c r="B84" s="70" t="s">
        <v>23</v>
      </c>
      <c r="C84" s="77">
        <f>C48/C83</f>
        <v>2.5231035983110866E-2</v>
      </c>
      <c r="D84" s="77">
        <f>D48/D83</f>
        <v>5.3229545259422485E-3</v>
      </c>
      <c r="E84" s="77">
        <f>E48/E83</f>
        <v>1.1096746390864038E-2</v>
      </c>
      <c r="F84" s="77">
        <f>F48/F83</f>
        <v>3.5170187831848269E-2</v>
      </c>
      <c r="G84" s="77">
        <f>G48/G83</f>
        <v>1.5191129451418312E-2</v>
      </c>
      <c r="H84" s="77">
        <f>H48/H83</f>
        <v>9.4474019644597736E-3</v>
      </c>
      <c r="I84" s="77">
        <f>I48/I83</f>
        <v>1.3816395455941051E-3</v>
      </c>
      <c r="J84" s="77">
        <f>J48/J83</f>
        <v>2.3852813852813851E-2</v>
      </c>
      <c r="K84" s="77">
        <f>K48/K83</f>
        <v>2.6554180790485243E-2</v>
      </c>
      <c r="L84" s="77">
        <f>L48/L83</f>
        <v>8.9883049895306683E-3</v>
      </c>
      <c r="M84" s="77">
        <f>M48/M83</f>
        <v>3.5778274441714844E-2</v>
      </c>
    </row>
    <row r="85" spans="1:13" x14ac:dyDescent="0.35">
      <c r="A85" s="119"/>
      <c r="B85" s="70" t="s">
        <v>25</v>
      </c>
      <c r="C85" s="67">
        <f>C83-C48</f>
        <v>598166</v>
      </c>
      <c r="D85" s="67">
        <f>D83-D48</f>
        <v>34757</v>
      </c>
      <c r="E85" s="67">
        <f>E83-E48</f>
        <v>9179</v>
      </c>
      <c r="F85" s="67">
        <f>F83-F48</f>
        <v>147371</v>
      </c>
      <c r="G85" s="67">
        <f>G83-G48</f>
        <v>125053</v>
      </c>
      <c r="H85" s="67">
        <f>H83-H48</f>
        <v>13211</v>
      </c>
      <c r="I85" s="67">
        <f>I83-I48</f>
        <v>6505</v>
      </c>
      <c r="J85" s="67">
        <f>J83-J48</f>
        <v>22549</v>
      </c>
      <c r="K85" s="67">
        <f>K83-K48</f>
        <v>115732</v>
      </c>
      <c r="L85" s="67">
        <f>L83-L48</f>
        <v>19405</v>
      </c>
      <c r="M85" s="67">
        <f>M83-M48</f>
        <v>104404</v>
      </c>
    </row>
    <row r="86" spans="1:13" x14ac:dyDescent="0.35">
      <c r="A86" s="117"/>
      <c r="B86" s="55" t="s">
        <v>44</v>
      </c>
      <c r="C86" s="92">
        <v>580391</v>
      </c>
      <c r="D86" s="90">
        <v>33627</v>
      </c>
      <c r="E86" s="90">
        <v>7017</v>
      </c>
      <c r="F86" s="90">
        <v>142006</v>
      </c>
      <c r="G86" s="90">
        <v>120179</v>
      </c>
      <c r="H86" s="90">
        <v>13512</v>
      </c>
      <c r="I86" s="90">
        <v>6062</v>
      </c>
      <c r="J86" s="90">
        <v>22469</v>
      </c>
      <c r="K86" s="90">
        <v>112410</v>
      </c>
      <c r="L86" s="90">
        <v>20123</v>
      </c>
      <c r="M86" s="90">
        <v>102986</v>
      </c>
    </row>
    <row r="87" spans="1:13" x14ac:dyDescent="0.35">
      <c r="A87" s="73" t="s">
        <v>52</v>
      </c>
      <c r="B87" s="55" t="s">
        <v>23</v>
      </c>
      <c r="C87" s="93">
        <f>C49/C86</f>
        <v>1.5262125015722159E-2</v>
      </c>
      <c r="D87" s="91">
        <f>D49/D86</f>
        <v>6.542361792607131E-3</v>
      </c>
      <c r="E87" s="91">
        <f>E49/E86</f>
        <v>4.6031067407724099E-2</v>
      </c>
      <c r="F87" s="91">
        <f>F49/F86</f>
        <v>1.5597932481726124E-2</v>
      </c>
      <c r="G87" s="91">
        <f>G49/G86</f>
        <v>8.8035347273650137E-3</v>
      </c>
      <c r="H87" s="91">
        <f>H49/H86</f>
        <v>4.1740674955595025E-2</v>
      </c>
      <c r="I87" s="91">
        <f>I49/I86</f>
        <v>1.649620587264929E-3</v>
      </c>
      <c r="J87" s="91">
        <f>J49/J86</f>
        <v>3.5293070452623615E-2</v>
      </c>
      <c r="K87" s="91">
        <f>K49/K86</f>
        <v>1.7640779290098746E-2</v>
      </c>
      <c r="L87" s="91">
        <f>L49/L86</f>
        <v>3.548178700988918E-2</v>
      </c>
      <c r="M87" s="91">
        <f>M49/M86</f>
        <v>9.4964364088322688E-3</v>
      </c>
    </row>
    <row r="88" spans="1:13" x14ac:dyDescent="0.35">
      <c r="A88" s="119"/>
      <c r="B88" s="6" t="s">
        <v>25</v>
      </c>
      <c r="C88" s="92">
        <f>C86-C49</f>
        <v>571533</v>
      </c>
      <c r="D88" s="90">
        <f>D86-D49</f>
        <v>33407</v>
      </c>
      <c r="E88" s="90">
        <f>E86-E49</f>
        <v>6694</v>
      </c>
      <c r="F88" s="90">
        <f>F86-F49</f>
        <v>139791</v>
      </c>
      <c r="G88" s="90">
        <f>G86-G49</f>
        <v>119121</v>
      </c>
      <c r="H88" s="90">
        <f>H86-H49</f>
        <v>12948</v>
      </c>
      <c r="I88" s="90">
        <f>I86-I49</f>
        <v>6052</v>
      </c>
      <c r="J88" s="90">
        <f>J86-J49</f>
        <v>21676</v>
      </c>
      <c r="K88" s="90">
        <f>K86-K49</f>
        <v>110427</v>
      </c>
      <c r="L88" s="90">
        <f>L86-L49</f>
        <v>19409</v>
      </c>
      <c r="M88" s="90">
        <f>M86-M49</f>
        <v>102008</v>
      </c>
    </row>
    <row r="89" spans="1:13" s="95" customFormat="1" x14ac:dyDescent="0.35">
      <c r="A89" s="117"/>
      <c r="B89" s="55" t="s">
        <v>44</v>
      </c>
      <c r="C89" s="68">
        <v>595322</v>
      </c>
      <c r="D89" s="68">
        <v>30807</v>
      </c>
      <c r="E89" s="68">
        <v>8531</v>
      </c>
      <c r="F89" s="68">
        <v>146279</v>
      </c>
      <c r="G89" s="68">
        <v>120340</v>
      </c>
      <c r="H89" s="68">
        <v>14522</v>
      </c>
      <c r="I89" s="68">
        <v>6258</v>
      </c>
      <c r="J89" s="68">
        <v>23353</v>
      </c>
      <c r="K89" s="68">
        <v>116520</v>
      </c>
      <c r="L89" s="68">
        <v>21317</v>
      </c>
      <c r="M89" s="68">
        <v>107395</v>
      </c>
    </row>
    <row r="90" spans="1:13" s="95" customFormat="1" x14ac:dyDescent="0.35">
      <c r="A90" s="73" t="s">
        <v>53</v>
      </c>
      <c r="B90" s="55" t="s">
        <v>23</v>
      </c>
      <c r="C90" s="71">
        <f>C50/C89</f>
        <v>8.1938849899718131E-3</v>
      </c>
      <c r="D90" s="71">
        <f>D50/D89</f>
        <v>4.1548998604213332E-3</v>
      </c>
      <c r="E90" s="71">
        <f>E50/E89</f>
        <v>1.4066346266557261E-2</v>
      </c>
      <c r="F90" s="71">
        <f>F50/F89</f>
        <v>6.3508774328509222E-3</v>
      </c>
      <c r="G90" s="71">
        <f>G50/G89</f>
        <v>6.0245969752368289E-3</v>
      </c>
      <c r="H90" s="71">
        <f>H50/H89</f>
        <v>1.707753752926594E-2</v>
      </c>
      <c r="I90" s="71">
        <f>I50/I89</f>
        <v>4.7938638542665392E-3</v>
      </c>
      <c r="J90" s="71">
        <f>J50/J89</f>
        <v>1.4302230976748169E-2</v>
      </c>
      <c r="K90" s="71">
        <f>K50/K89</f>
        <v>1.1749055956059046E-2</v>
      </c>
      <c r="L90" s="71">
        <f>L50/L89</f>
        <v>2.2892527091054087E-2</v>
      </c>
      <c r="M90" s="71">
        <f>M50/M89</f>
        <v>4.7208901717957072E-3</v>
      </c>
    </row>
    <row r="91" spans="1:13" s="95" customFormat="1" x14ac:dyDescent="0.35">
      <c r="A91" s="119"/>
      <c r="B91" s="6" t="s">
        <v>25</v>
      </c>
      <c r="C91" s="68">
        <f>C89-C50</f>
        <v>590444</v>
      </c>
      <c r="D91" s="68">
        <f>D89-D50</f>
        <v>30679</v>
      </c>
      <c r="E91" s="68">
        <f>E89-E50</f>
        <v>8411</v>
      </c>
      <c r="F91" s="68">
        <f>F89-F50</f>
        <v>145350</v>
      </c>
      <c r="G91" s="68">
        <f>G89-G50</f>
        <v>119615</v>
      </c>
      <c r="H91" s="68">
        <f>H89-H50</f>
        <v>14274</v>
      </c>
      <c r="I91" s="68">
        <f>I89-I50</f>
        <v>6228</v>
      </c>
      <c r="J91" s="68">
        <f>J89-J50</f>
        <v>23019</v>
      </c>
      <c r="K91" s="68">
        <f>K89-K50</f>
        <v>115151</v>
      </c>
      <c r="L91" s="68">
        <f>L89-L50</f>
        <v>20829</v>
      </c>
      <c r="M91" s="68">
        <f>M89-M50</f>
        <v>106888</v>
      </c>
    </row>
    <row r="92" spans="1:13" s="97" customFormat="1" x14ac:dyDescent="0.35">
      <c r="A92" s="117"/>
      <c r="B92" s="55" t="s">
        <v>44</v>
      </c>
      <c r="C92" s="68">
        <v>567507</v>
      </c>
      <c r="D92" s="68">
        <v>29479</v>
      </c>
      <c r="E92" s="68">
        <v>8122</v>
      </c>
      <c r="F92" s="68">
        <v>136301</v>
      </c>
      <c r="G92" s="68">
        <v>117430</v>
      </c>
      <c r="H92" s="68">
        <v>13659</v>
      </c>
      <c r="I92" s="68">
        <v>6177</v>
      </c>
      <c r="J92" s="68">
        <v>23462</v>
      </c>
      <c r="K92" s="68">
        <v>111176</v>
      </c>
      <c r="L92" s="68">
        <v>20935</v>
      </c>
      <c r="M92" s="68">
        <v>100766</v>
      </c>
    </row>
    <row r="93" spans="1:13" s="97" customFormat="1" x14ac:dyDescent="0.35">
      <c r="A93" s="73" t="s">
        <v>55</v>
      </c>
      <c r="B93" s="55" t="s">
        <v>23</v>
      </c>
      <c r="C93" s="71">
        <f>C51/C92</f>
        <v>1.1347877647324174E-2</v>
      </c>
      <c r="D93" s="71">
        <f>D51/D92</f>
        <v>1.367074866854371E-2</v>
      </c>
      <c r="E93" s="71">
        <f>E51/E92</f>
        <v>1.5144053188869737E-2</v>
      </c>
      <c r="F93" s="71">
        <f>F51/F92</f>
        <v>1.1738725321164187E-2</v>
      </c>
      <c r="G93" s="71">
        <f>G51/G92</f>
        <v>8.9840756195180109E-3</v>
      </c>
      <c r="H93" s="71">
        <f>H51/H92</f>
        <v>2.5697342411596748E-2</v>
      </c>
      <c r="I93" s="71">
        <f>I51/I92</f>
        <v>7.9326533916140515E-3</v>
      </c>
      <c r="J93" s="71">
        <f>J51/J92</f>
        <v>1.896683999659023E-2</v>
      </c>
      <c r="K93" s="71">
        <f>K51/K92</f>
        <v>8.8328416204936314E-3</v>
      </c>
      <c r="L93" s="71">
        <f>L51/L92</f>
        <v>1.9250059708621925E-2</v>
      </c>
      <c r="M93" s="71">
        <f>M51/M92</f>
        <v>1.0211777782188437E-2</v>
      </c>
    </row>
    <row r="94" spans="1:13" s="97" customFormat="1" x14ac:dyDescent="0.35">
      <c r="A94" s="119"/>
      <c r="B94" s="6" t="s">
        <v>25</v>
      </c>
      <c r="C94" s="68">
        <f>C92-C51</f>
        <v>561067</v>
      </c>
      <c r="D94" s="68">
        <f>D92-D51</f>
        <v>29076</v>
      </c>
      <c r="E94" s="68">
        <f>E92-E51</f>
        <v>7999</v>
      </c>
      <c r="F94" s="68">
        <f>F92-F51</f>
        <v>134701</v>
      </c>
      <c r="G94" s="68">
        <f>G92-G51</f>
        <v>116375</v>
      </c>
      <c r="H94" s="68">
        <f>H92-H51</f>
        <v>13308</v>
      </c>
      <c r="I94" s="68">
        <f>I92-I51</f>
        <v>6128</v>
      </c>
      <c r="J94" s="68">
        <f>J92-J51</f>
        <v>23017</v>
      </c>
      <c r="K94" s="68">
        <f>K92-K51</f>
        <v>110194</v>
      </c>
      <c r="L94" s="68">
        <f>L92-L51</f>
        <v>20532</v>
      </c>
      <c r="M94" s="68">
        <f>M92-M51</f>
        <v>99737</v>
      </c>
    </row>
    <row r="95" spans="1:13" s="103" customFormat="1" x14ac:dyDescent="0.35">
      <c r="A95" s="117"/>
      <c r="B95" s="55" t="s">
        <v>44</v>
      </c>
      <c r="C95" s="68">
        <v>578321</v>
      </c>
      <c r="D95" s="68">
        <v>30401</v>
      </c>
      <c r="E95" s="68">
        <v>10421</v>
      </c>
      <c r="F95" s="68">
        <v>138398</v>
      </c>
      <c r="G95" s="68">
        <v>114831</v>
      </c>
      <c r="H95" s="68">
        <v>13895</v>
      </c>
      <c r="I95" s="68">
        <v>6642</v>
      </c>
      <c r="J95" s="68">
        <v>23881</v>
      </c>
      <c r="K95" s="68">
        <v>116229</v>
      </c>
      <c r="L95" s="68">
        <v>21236</v>
      </c>
      <c r="M95" s="68">
        <v>102387</v>
      </c>
    </row>
    <row r="96" spans="1:13" s="103" customFormat="1" x14ac:dyDescent="0.35">
      <c r="A96" s="73" t="s">
        <v>56</v>
      </c>
      <c r="B96" s="55" t="s">
        <v>23</v>
      </c>
      <c r="C96" s="71">
        <f>C52/C95</f>
        <v>5.3926798438929245E-2</v>
      </c>
      <c r="D96" s="71">
        <f>D52/D95</f>
        <v>7.6346172823262393E-2</v>
      </c>
      <c r="E96" s="71">
        <f>E52/E95</f>
        <v>5.2778044333557241E-2</v>
      </c>
      <c r="F96" s="71">
        <f>F52/F95</f>
        <v>1.8309513143253516E-2</v>
      </c>
      <c r="G96" s="71">
        <f>G52/G95</f>
        <v>2.8729175919394587E-2</v>
      </c>
      <c r="H96" s="71">
        <f>H52/H95</f>
        <v>4.7858942065491183E-2</v>
      </c>
      <c r="I96" s="71">
        <f>I52/I95</f>
        <v>3.4778681120144532E-2</v>
      </c>
      <c r="J96" s="71">
        <f>J52/J95</f>
        <v>1.9471546417654202E-2</v>
      </c>
      <c r="K96" s="71">
        <f>K52/K95</f>
        <v>0.1462629808395495</v>
      </c>
      <c r="L96" s="71">
        <f>L52/L95</f>
        <v>4.6807308344320966E-2</v>
      </c>
      <c r="M96" s="71">
        <f>M52/M95</f>
        <v>3.055075351362966E-2</v>
      </c>
    </row>
    <row r="97" spans="1:17" s="103" customFormat="1" x14ac:dyDescent="0.35">
      <c r="A97" s="119"/>
      <c r="B97" s="6" t="s">
        <v>25</v>
      </c>
      <c r="C97" s="68">
        <f>C95-C52</f>
        <v>547134</v>
      </c>
      <c r="D97" s="68">
        <f>D95-D52</f>
        <v>28080</v>
      </c>
      <c r="E97" s="68">
        <f>E95-E52</f>
        <v>9871</v>
      </c>
      <c r="F97" s="68">
        <f>F95-F52</f>
        <v>135864</v>
      </c>
      <c r="G97" s="68">
        <f>G95-G52</f>
        <v>111532</v>
      </c>
      <c r="H97" s="68">
        <f>H95-H52</f>
        <v>13230</v>
      </c>
      <c r="I97" s="68">
        <f>I95-I52</f>
        <v>6411</v>
      </c>
      <c r="J97" s="68">
        <f>J95-J52</f>
        <v>23416</v>
      </c>
      <c r="K97" s="68">
        <f>K95-K52</f>
        <v>99229</v>
      </c>
      <c r="L97" s="68">
        <f>L95-L52</f>
        <v>20242</v>
      </c>
      <c r="M97" s="68">
        <f>M95-M52</f>
        <v>99259</v>
      </c>
    </row>
    <row r="98" spans="1:17" s="104" customFormat="1" x14ac:dyDescent="0.35">
      <c r="A98" s="120"/>
      <c r="B98" s="55" t="s">
        <v>44</v>
      </c>
      <c r="C98" s="68">
        <v>573877</v>
      </c>
      <c r="D98" s="68">
        <v>30304</v>
      </c>
      <c r="E98" s="68">
        <v>8615</v>
      </c>
      <c r="F98" s="68">
        <v>138943</v>
      </c>
      <c r="G98" s="68">
        <v>116273</v>
      </c>
      <c r="H98" s="68">
        <v>13285</v>
      </c>
      <c r="I98" s="68">
        <v>6697</v>
      </c>
      <c r="J98" s="68">
        <v>23249</v>
      </c>
      <c r="K98" s="68">
        <v>112430</v>
      </c>
      <c r="L98" s="68">
        <v>21876</v>
      </c>
      <c r="M98" s="68">
        <v>102205</v>
      </c>
    </row>
    <row r="99" spans="1:17" s="104" customFormat="1" x14ac:dyDescent="0.35">
      <c r="A99" s="81" t="s">
        <v>57</v>
      </c>
      <c r="B99" s="55" t="s">
        <v>23</v>
      </c>
      <c r="C99" s="71">
        <f>C53/C98</f>
        <v>1.9223631544738679E-2</v>
      </c>
      <c r="D99" s="71">
        <f>D53/D98</f>
        <v>1.3727560718057022E-2</v>
      </c>
      <c r="E99" s="71">
        <f>E53/E98</f>
        <v>1.3348810214741729E-2</v>
      </c>
      <c r="F99" s="71">
        <f>F53/F98</f>
        <v>2.0252909466471864E-2</v>
      </c>
      <c r="G99" s="71">
        <f>G53/G98</f>
        <v>1.1421396196881477E-2</v>
      </c>
      <c r="H99" s="71">
        <f>H53/H98</f>
        <v>3.2969514490026344E-2</v>
      </c>
      <c r="I99" s="71">
        <f>I53/I98</f>
        <v>1.0751082574286995E-2</v>
      </c>
      <c r="J99" s="71">
        <f>J53/J98</f>
        <v>8.344444922362252E-3</v>
      </c>
      <c r="K99" s="71">
        <f>K53/K98</f>
        <v>2.8764564617984524E-2</v>
      </c>
      <c r="L99" s="71">
        <f>L53/L98</f>
        <v>2.3176083379045528E-2</v>
      </c>
      <c r="M99" s="71">
        <f>M53/M98</f>
        <v>1.8727068147350912E-2</v>
      </c>
    </row>
    <row r="100" spans="1:17" s="104" customFormat="1" x14ac:dyDescent="0.35">
      <c r="A100" s="119"/>
      <c r="B100" s="6" t="s">
        <v>25</v>
      </c>
      <c r="C100" s="68">
        <f>C98-C53</f>
        <v>562845</v>
      </c>
      <c r="D100" s="68">
        <f>D98-D53</f>
        <v>29888</v>
      </c>
      <c r="E100" s="68">
        <f>E98-E53</f>
        <v>8500</v>
      </c>
      <c r="F100" s="68">
        <f>F98-F53</f>
        <v>136129</v>
      </c>
      <c r="G100" s="68">
        <f>G98-G53</f>
        <v>114945</v>
      </c>
      <c r="H100" s="68">
        <f>H98-H53</f>
        <v>12847</v>
      </c>
      <c r="I100" s="68">
        <f>I98-I53</f>
        <v>6625</v>
      </c>
      <c r="J100" s="68">
        <f>J98-J53</f>
        <v>23055</v>
      </c>
      <c r="K100" s="68">
        <f>K98-K53</f>
        <v>109196</v>
      </c>
      <c r="L100" s="68">
        <f>L98-L53</f>
        <v>21369</v>
      </c>
      <c r="M100" s="68">
        <f>M98-M53</f>
        <v>100291</v>
      </c>
    </row>
    <row r="101" spans="1:17" x14ac:dyDescent="0.35">
      <c r="A101" s="120"/>
      <c r="B101" s="55" t="s">
        <v>44</v>
      </c>
      <c r="C101" s="68">
        <v>536229</v>
      </c>
      <c r="D101" s="68">
        <v>28047</v>
      </c>
      <c r="E101" s="68">
        <v>8508</v>
      </c>
      <c r="F101" s="68">
        <v>132358</v>
      </c>
      <c r="G101" s="68">
        <v>107674</v>
      </c>
      <c r="H101" s="68">
        <v>12524</v>
      </c>
      <c r="I101" s="68">
        <v>5997</v>
      </c>
      <c r="J101" s="68">
        <v>22186</v>
      </c>
      <c r="K101" s="68">
        <v>101455</v>
      </c>
      <c r="L101" s="68">
        <v>20192</v>
      </c>
      <c r="M101" s="68">
        <v>97288</v>
      </c>
    </row>
    <row r="102" spans="1:17" x14ac:dyDescent="0.35">
      <c r="A102" s="81" t="s">
        <v>58</v>
      </c>
      <c r="B102" s="55" t="s">
        <v>23</v>
      </c>
      <c r="C102" s="71">
        <f>C54/C101</f>
        <v>1.8063178231688327E-2</v>
      </c>
      <c r="D102" s="71">
        <f>D54/D101</f>
        <v>2.6990408956394624E-2</v>
      </c>
      <c r="E102" s="71">
        <f>E54/E101</f>
        <v>6.8171133051245884E-3</v>
      </c>
      <c r="F102" s="71">
        <f>F54/F101</f>
        <v>1.8888166941174692E-2</v>
      </c>
      <c r="G102" s="71">
        <f>G54/G101</f>
        <v>1.7710867990415515E-2</v>
      </c>
      <c r="H102" s="71">
        <f>H54/H101</f>
        <v>1.4771638454167997E-2</v>
      </c>
      <c r="I102" s="71">
        <f>I54/I101</f>
        <v>7.6705019176254797E-3</v>
      </c>
      <c r="J102" s="71">
        <f>J54/J101</f>
        <v>1.6767330749121068E-2</v>
      </c>
      <c r="K102" s="71">
        <f>K54/K101</f>
        <v>2.1122665221033957E-2</v>
      </c>
      <c r="L102" s="71">
        <f>L54/L101</f>
        <v>1.347068145800317E-2</v>
      </c>
      <c r="M102" s="71">
        <f>M54/M101</f>
        <v>1.4863086917194309E-2</v>
      </c>
    </row>
    <row r="103" spans="1:17" x14ac:dyDescent="0.35">
      <c r="A103" s="119"/>
      <c r="B103" s="6" t="s">
        <v>25</v>
      </c>
      <c r="C103" s="68">
        <f>C101-C54</f>
        <v>526543</v>
      </c>
      <c r="D103" s="68">
        <f>D101-D54</f>
        <v>27290</v>
      </c>
      <c r="E103" s="68">
        <f>E101-E54</f>
        <v>8450</v>
      </c>
      <c r="F103" s="68">
        <f>F101-F54</f>
        <v>129858</v>
      </c>
      <c r="G103" s="68">
        <f>G101-G54</f>
        <v>105767</v>
      </c>
      <c r="H103" s="68">
        <f>H101-H54</f>
        <v>12339</v>
      </c>
      <c r="I103" s="68">
        <f>I101-I54</f>
        <v>5951</v>
      </c>
      <c r="J103" s="68">
        <f>J101-J54</f>
        <v>21814</v>
      </c>
      <c r="K103" s="68">
        <f>K101-K54</f>
        <v>99312</v>
      </c>
      <c r="L103" s="68">
        <f>L101-L54</f>
        <v>19920</v>
      </c>
      <c r="M103" s="68">
        <f>M101-M54</f>
        <v>95842</v>
      </c>
    </row>
    <row r="104" spans="1:17" x14ac:dyDescent="0.35">
      <c r="A104" s="120"/>
      <c r="B104" s="55" t="s">
        <v>44</v>
      </c>
      <c r="C104" s="68">
        <v>616234</v>
      </c>
      <c r="D104" s="68">
        <v>31157</v>
      </c>
      <c r="E104" s="68">
        <v>11070</v>
      </c>
      <c r="F104" s="68">
        <v>147624</v>
      </c>
      <c r="G104" s="68">
        <v>127186</v>
      </c>
      <c r="H104" s="68">
        <v>14461</v>
      </c>
      <c r="I104" s="68">
        <v>6814</v>
      </c>
      <c r="J104" s="68">
        <v>25793</v>
      </c>
      <c r="K104" s="68">
        <v>117997</v>
      </c>
      <c r="L104" s="68">
        <v>22613</v>
      </c>
      <c r="M104" s="68">
        <v>111519</v>
      </c>
    </row>
    <row r="105" spans="1:17" s="98" customFormat="1" x14ac:dyDescent="0.35">
      <c r="A105" s="81" t="s">
        <v>59</v>
      </c>
      <c r="B105" s="55" t="s">
        <v>23</v>
      </c>
      <c r="C105" s="71">
        <f>C55/C104</f>
        <v>1.2733799173690514E-2</v>
      </c>
      <c r="D105" s="71">
        <f>D55/D104</f>
        <v>9.7891324581955898E-3</v>
      </c>
      <c r="E105" s="71">
        <f>E55/E104</f>
        <v>8.4914182475158088E-3</v>
      </c>
      <c r="F105" s="71">
        <f>F55/F104</f>
        <v>1.2166043461767735E-2</v>
      </c>
      <c r="G105" s="71">
        <f>G55/G104</f>
        <v>1.7273913795543536E-2</v>
      </c>
      <c r="H105" s="71">
        <f>H55/H104</f>
        <v>1.4590968812668557E-2</v>
      </c>
      <c r="I105" s="71">
        <f>I55/I104</f>
        <v>6.6040504842970358E-3</v>
      </c>
      <c r="J105" s="71">
        <f>J55/J104</f>
        <v>1.5624394215484821E-2</v>
      </c>
      <c r="K105" s="71">
        <f>K55/K104</f>
        <v>9.4578675729043958E-3</v>
      </c>
      <c r="L105" s="71">
        <f>L55/L104</f>
        <v>1.6848715340733206E-2</v>
      </c>
      <c r="M105" s="71">
        <f>M55/M104</f>
        <v>1.1648239313480213E-2</v>
      </c>
      <c r="N105" s="60"/>
      <c r="O105" s="61"/>
      <c r="P105" s="25"/>
      <c r="Q105" s="12"/>
    </row>
    <row r="106" spans="1:17" s="98" customFormat="1" x14ac:dyDescent="0.35">
      <c r="A106" s="119"/>
      <c r="B106" s="6" t="s">
        <v>25</v>
      </c>
      <c r="C106" s="68">
        <f>C104-C55</f>
        <v>608387</v>
      </c>
      <c r="D106" s="68">
        <f>D104-D55</f>
        <v>30852</v>
      </c>
      <c r="E106" s="68">
        <f>E104-E55</f>
        <v>10976</v>
      </c>
      <c r="F106" s="68">
        <f>F104-F55</f>
        <v>145828</v>
      </c>
      <c r="G106" s="68">
        <f>G104-G55</f>
        <v>124989</v>
      </c>
      <c r="H106" s="68">
        <f>H104-H55</f>
        <v>14250</v>
      </c>
      <c r="I106" s="68">
        <f>I104-I55</f>
        <v>6769</v>
      </c>
      <c r="J106" s="68">
        <f>J104-J55</f>
        <v>25390</v>
      </c>
      <c r="K106" s="68">
        <f>K104-K55</f>
        <v>116881</v>
      </c>
      <c r="L106" s="68">
        <f>L104-L55</f>
        <v>22232</v>
      </c>
      <c r="M106" s="68">
        <f>M104-M55</f>
        <v>110220</v>
      </c>
      <c r="N106" s="10"/>
      <c r="P106" s="46"/>
    </row>
    <row r="107" spans="1:17" s="108" customFormat="1" x14ac:dyDescent="0.35">
      <c r="A107" s="120"/>
      <c r="B107" s="55" t="s">
        <v>44</v>
      </c>
      <c r="C107" s="68">
        <v>596676</v>
      </c>
      <c r="D107" s="68">
        <v>31019</v>
      </c>
      <c r="E107" s="68">
        <v>10492</v>
      </c>
      <c r="F107" s="68">
        <v>143141</v>
      </c>
      <c r="G107" s="68">
        <v>122188</v>
      </c>
      <c r="H107" s="68">
        <v>13772</v>
      </c>
      <c r="I107" s="68">
        <v>6668</v>
      </c>
      <c r="J107" s="68">
        <v>24285</v>
      </c>
      <c r="K107" s="68">
        <v>115946</v>
      </c>
      <c r="L107" s="68">
        <v>22751</v>
      </c>
      <c r="M107" s="68">
        <v>106414</v>
      </c>
      <c r="N107" s="10"/>
      <c r="P107" s="46"/>
    </row>
    <row r="108" spans="1:17" s="108" customFormat="1" x14ac:dyDescent="0.35">
      <c r="A108" s="81" t="s">
        <v>60</v>
      </c>
      <c r="B108" s="55" t="s">
        <v>23</v>
      </c>
      <c r="C108" s="71">
        <f>C56/C107</f>
        <v>1.730084669066629E-2</v>
      </c>
      <c r="D108" s="71">
        <f>D56/D107</f>
        <v>9.0912021664141338E-3</v>
      </c>
      <c r="E108" s="71">
        <f>E56/E107</f>
        <v>1.3248189096454442E-2</v>
      </c>
      <c r="F108" s="71">
        <f>F56/F107</f>
        <v>1.591437813065439E-2</v>
      </c>
      <c r="G108" s="71">
        <f>G56/G107</f>
        <v>1.7456706059514847E-2</v>
      </c>
      <c r="H108" s="71">
        <f>H56/H107</f>
        <v>1.5538774324716816E-2</v>
      </c>
      <c r="I108" s="71">
        <f>I56/I107</f>
        <v>1.6646670665866826E-2</v>
      </c>
      <c r="J108" s="71">
        <f>J56/J107</f>
        <v>2.9030265596046944E-2</v>
      </c>
      <c r="K108" s="71">
        <f>K56/K107</f>
        <v>1.0772256050230279E-2</v>
      </c>
      <c r="L108" s="71">
        <f>L56/L107</f>
        <v>3.5822601204342663E-2</v>
      </c>
      <c r="M108" s="71">
        <f>M56/M107</f>
        <v>2.2525231642453059E-2</v>
      </c>
      <c r="N108" s="10"/>
      <c r="P108" s="46"/>
    </row>
    <row r="109" spans="1:17" s="108" customFormat="1" x14ac:dyDescent="0.35">
      <c r="A109" s="119"/>
      <c r="B109" s="6" t="s">
        <v>25</v>
      </c>
      <c r="C109" s="68">
        <f>C107-C56</f>
        <v>586353</v>
      </c>
      <c r="D109" s="68">
        <f>D107-D56</f>
        <v>30737</v>
      </c>
      <c r="E109" s="68">
        <f>E107-E56</f>
        <v>10353</v>
      </c>
      <c r="F109" s="68">
        <f>F107-F56</f>
        <v>140863</v>
      </c>
      <c r="G109" s="68">
        <f>G107-G56</f>
        <v>120055</v>
      </c>
      <c r="H109" s="68">
        <f>H107-H56</f>
        <v>13558</v>
      </c>
      <c r="I109" s="68">
        <f>I107-I56</f>
        <v>6557</v>
      </c>
      <c r="J109" s="68">
        <f>J107-J56</f>
        <v>23580</v>
      </c>
      <c r="K109" s="68">
        <f>K107-K56</f>
        <v>114697</v>
      </c>
      <c r="L109" s="68">
        <f>L107-L56</f>
        <v>21936</v>
      </c>
      <c r="M109" s="68">
        <f>M107-M56</f>
        <v>104017</v>
      </c>
      <c r="N109" s="10"/>
      <c r="P109" s="46"/>
    </row>
    <row r="110" spans="1:17" s="109" customFormat="1" x14ac:dyDescent="0.35">
      <c r="A110" s="120"/>
      <c r="B110" s="55" t="s">
        <v>44</v>
      </c>
      <c r="C110" s="68">
        <v>616630</v>
      </c>
      <c r="D110" s="68">
        <v>32852</v>
      </c>
      <c r="E110" s="68">
        <v>9422</v>
      </c>
      <c r="F110" s="68">
        <v>145530</v>
      </c>
      <c r="G110" s="68">
        <v>126708</v>
      </c>
      <c r="H110" s="68">
        <v>14122</v>
      </c>
      <c r="I110" s="68">
        <v>6894</v>
      </c>
      <c r="J110" s="68">
        <v>24639</v>
      </c>
      <c r="K110" s="68">
        <v>122521</v>
      </c>
      <c r="L110" s="68">
        <v>22506</v>
      </c>
      <c r="M110" s="68">
        <v>111436</v>
      </c>
      <c r="N110" s="10"/>
      <c r="P110" s="46"/>
    </row>
    <row r="111" spans="1:17" s="109" customFormat="1" x14ac:dyDescent="0.35">
      <c r="A111" s="81" t="s">
        <v>61</v>
      </c>
      <c r="B111" s="55" t="s">
        <v>23</v>
      </c>
      <c r="C111" s="71">
        <f>C57/C110</f>
        <v>6.2160452783679033E-3</v>
      </c>
      <c r="D111" s="71">
        <f>D57/D110</f>
        <v>3.0439547059539756E-3</v>
      </c>
      <c r="E111" s="71">
        <f>E57/E110</f>
        <v>1.5920186796858416E-3</v>
      </c>
      <c r="F111" s="71">
        <f>F57/F110</f>
        <v>4.0129182986325847E-3</v>
      </c>
      <c r="G111" s="71">
        <f>G57/G110</f>
        <v>3.5277961928212899E-3</v>
      </c>
      <c r="H111" s="71">
        <f>H57/H110</f>
        <v>1.2816881461549356E-2</v>
      </c>
      <c r="I111" s="71">
        <f>I57/I110</f>
        <v>2.5964606904554686E-2</v>
      </c>
      <c r="J111" s="71">
        <f>J57/J110</f>
        <v>7.5084216080198059E-3</v>
      </c>
      <c r="K111" s="71">
        <f>K57/K110</f>
        <v>5.0848425984117013E-3</v>
      </c>
      <c r="L111" s="71">
        <f>L57/L110</f>
        <v>7.6424064693859416E-3</v>
      </c>
      <c r="M111" s="71">
        <f>M57/M110</f>
        <v>1.2087655694748555E-2</v>
      </c>
      <c r="N111" s="10"/>
      <c r="P111" s="46"/>
    </row>
    <row r="112" spans="1:17" s="109" customFormat="1" x14ac:dyDescent="0.35">
      <c r="A112" s="119"/>
      <c r="B112" s="6" t="s">
        <v>25</v>
      </c>
      <c r="C112" s="68">
        <f>C110-C57</f>
        <v>612797</v>
      </c>
      <c r="D112" s="68">
        <f>D110-D57</f>
        <v>32752</v>
      </c>
      <c r="E112" s="68">
        <f>E110-E57</f>
        <v>9407</v>
      </c>
      <c r="F112" s="68">
        <f>F110-F57</f>
        <v>144946</v>
      </c>
      <c r="G112" s="68">
        <f>G110-G57</f>
        <v>126261</v>
      </c>
      <c r="H112" s="68">
        <f>H110-H57</f>
        <v>13941</v>
      </c>
      <c r="I112" s="68">
        <f>I110-I57</f>
        <v>6715</v>
      </c>
      <c r="J112" s="68">
        <f>J110-J57</f>
        <v>24454</v>
      </c>
      <c r="K112" s="68">
        <f>K110-K57</f>
        <v>121898</v>
      </c>
      <c r="L112" s="68">
        <f>L110-L57</f>
        <v>22334</v>
      </c>
      <c r="M112" s="68">
        <f>M110-M57</f>
        <v>110089</v>
      </c>
      <c r="N112" s="10"/>
      <c r="P112" s="46"/>
    </row>
    <row r="113" spans="1:16" s="98" customFormat="1" x14ac:dyDescent="0.35">
      <c r="A113" s="120"/>
      <c r="B113" s="55" t="s">
        <v>44</v>
      </c>
      <c r="C113" s="68">
        <v>613577</v>
      </c>
      <c r="D113" s="68">
        <v>33364</v>
      </c>
      <c r="E113" s="68">
        <v>11483</v>
      </c>
      <c r="F113" s="68">
        <v>148576</v>
      </c>
      <c r="G113" s="68">
        <v>126648</v>
      </c>
      <c r="H113" s="68">
        <v>13937</v>
      </c>
      <c r="I113" s="68">
        <v>6832</v>
      </c>
      <c r="J113" s="68">
        <v>22795</v>
      </c>
      <c r="K113" s="68">
        <v>119251</v>
      </c>
      <c r="L113" s="68">
        <v>21155</v>
      </c>
      <c r="M113" s="68">
        <v>109536</v>
      </c>
      <c r="P113" s="46"/>
    </row>
    <row r="114" spans="1:16" x14ac:dyDescent="0.35">
      <c r="A114" s="81" t="s">
        <v>62</v>
      </c>
      <c r="B114" s="55" t="s">
        <v>23</v>
      </c>
      <c r="C114" s="71">
        <f>C58/C113</f>
        <v>2.0952545483288974E-2</v>
      </c>
      <c r="D114" s="71">
        <f>D58/D113</f>
        <v>2.9073252607601007E-3</v>
      </c>
      <c r="E114" s="71">
        <f>E58/E113</f>
        <v>5.5734564138291386E-3</v>
      </c>
      <c r="F114" s="71">
        <f>F58/F113</f>
        <v>1.592451001507646E-2</v>
      </c>
      <c r="G114" s="71">
        <f>G58/G113</f>
        <v>2.0221401048575581E-2</v>
      </c>
      <c r="H114" s="71">
        <f>H58/H113</f>
        <v>3.9176293319939728E-2</v>
      </c>
      <c r="I114" s="71">
        <f>I58/I113</f>
        <v>1.288056206088993E-2</v>
      </c>
      <c r="J114" s="71">
        <f>J58/J113</f>
        <v>3.4963807852599255E-2</v>
      </c>
      <c r="K114" s="71">
        <f>K58/K113</f>
        <v>5.9370571315963804E-3</v>
      </c>
      <c r="L114" s="71">
        <f>L58/L113</f>
        <v>3.2947293783975422E-2</v>
      </c>
      <c r="M114" s="71">
        <f>M58/M113</f>
        <v>4.5026292725679228E-2</v>
      </c>
    </row>
    <row r="115" spans="1:16" x14ac:dyDescent="0.35">
      <c r="A115" s="119"/>
      <c r="B115" s="6" t="s">
        <v>25</v>
      </c>
      <c r="C115" s="68">
        <f>C113-C58</f>
        <v>600721</v>
      </c>
      <c r="D115" s="68">
        <f>D113-D58</f>
        <v>33267</v>
      </c>
      <c r="E115" s="68">
        <f>E113-E58</f>
        <v>11419</v>
      </c>
      <c r="F115" s="68">
        <f>F113-F58</f>
        <v>146210</v>
      </c>
      <c r="G115" s="68">
        <f>G113-G58</f>
        <v>124087</v>
      </c>
      <c r="H115" s="68">
        <f>H113-H58</f>
        <v>13391</v>
      </c>
      <c r="I115" s="68">
        <f>I113-I58</f>
        <v>6744</v>
      </c>
      <c r="J115" s="68">
        <f>J113-J58</f>
        <v>21998</v>
      </c>
      <c r="K115" s="68">
        <f>K113-K58</f>
        <v>118543</v>
      </c>
      <c r="L115" s="68">
        <f>L113-L58</f>
        <v>20458</v>
      </c>
      <c r="M115" s="68">
        <f>M113-M58</f>
        <v>104604</v>
      </c>
    </row>
    <row r="116" spans="1:16" s="111" customFormat="1" x14ac:dyDescent="0.35">
      <c r="A116" s="120"/>
      <c r="B116" s="55" t="s">
        <v>44</v>
      </c>
      <c r="C116" s="68">
        <v>638995</v>
      </c>
      <c r="D116" s="68">
        <v>35080</v>
      </c>
      <c r="E116" s="68">
        <v>12181</v>
      </c>
      <c r="F116" s="68">
        <v>155350</v>
      </c>
      <c r="G116" s="68">
        <v>131502</v>
      </c>
      <c r="H116" s="68">
        <v>14811</v>
      </c>
      <c r="I116" s="68">
        <v>7085</v>
      </c>
      <c r="J116" s="68">
        <v>22853</v>
      </c>
      <c r="K116" s="68">
        <v>126469</v>
      </c>
      <c r="L116" s="68">
        <v>21187</v>
      </c>
      <c r="M116" s="68">
        <v>112477</v>
      </c>
    </row>
    <row r="117" spans="1:16" s="111" customFormat="1" x14ac:dyDescent="0.35">
      <c r="A117" s="81" t="s">
        <v>63</v>
      </c>
      <c r="B117" s="55" t="s">
        <v>23</v>
      </c>
      <c r="C117" s="71">
        <f>C59/C116</f>
        <v>2.4843699872455965E-2</v>
      </c>
      <c r="D117" s="71">
        <f>D59/D116</f>
        <v>3.563283922462942E-3</v>
      </c>
      <c r="E117" s="71">
        <f>E59/E116</f>
        <v>8.619981939085461E-3</v>
      </c>
      <c r="F117" s="71">
        <f>F59/F116</f>
        <v>2.1725136787898294E-2</v>
      </c>
      <c r="G117" s="71">
        <f>G59/G116</f>
        <v>2.4790497482928015E-2</v>
      </c>
      <c r="H117" s="71">
        <f>H59/H116</f>
        <v>4.5371683208426168E-2</v>
      </c>
      <c r="I117" s="71">
        <f>I59/I116</f>
        <v>7.7628793225123505E-3</v>
      </c>
      <c r="J117" s="71">
        <f>J59/J116</f>
        <v>6.843740427952566E-2</v>
      </c>
      <c r="K117" s="71">
        <f>K59/K116</f>
        <v>9.4173275664392059E-3</v>
      </c>
      <c r="L117" s="71">
        <f>L59/L116</f>
        <v>2.2041818096002266E-2</v>
      </c>
      <c r="M117" s="71">
        <f>M59/M116</f>
        <v>4.4995865821456829E-2</v>
      </c>
    </row>
    <row r="118" spans="1:16" s="111" customFormat="1" x14ac:dyDescent="0.35">
      <c r="A118" s="119"/>
      <c r="B118" s="6" t="s">
        <v>25</v>
      </c>
      <c r="C118" s="68">
        <f>C116-C59</f>
        <v>623120</v>
      </c>
      <c r="D118" s="68">
        <f>D116-D59</f>
        <v>34955</v>
      </c>
      <c r="E118" s="68">
        <f>E116-E59</f>
        <v>12076</v>
      </c>
      <c r="F118" s="68">
        <f>F116-F59</f>
        <v>151975</v>
      </c>
      <c r="G118" s="68">
        <f>G116-G59</f>
        <v>128242</v>
      </c>
      <c r="H118" s="68">
        <f>H116-H59</f>
        <v>14139</v>
      </c>
      <c r="I118" s="68">
        <f>I116-I59</f>
        <v>7030</v>
      </c>
      <c r="J118" s="68">
        <f>J116-J59</f>
        <v>21289</v>
      </c>
      <c r="K118" s="68">
        <f>K116-K59</f>
        <v>125278</v>
      </c>
      <c r="L118" s="68">
        <f>L116-L59</f>
        <v>20720</v>
      </c>
      <c r="M118" s="68">
        <f>M116-M59</f>
        <v>107416</v>
      </c>
    </row>
    <row r="119" spans="1:16" x14ac:dyDescent="0.35">
      <c r="A119" s="120"/>
      <c r="B119" s="55" t="s">
        <v>44</v>
      </c>
      <c r="C119" s="68">
        <v>640236</v>
      </c>
      <c r="D119" s="68">
        <v>35673</v>
      </c>
      <c r="E119" s="68">
        <v>8813</v>
      </c>
      <c r="F119" s="68">
        <v>157182</v>
      </c>
      <c r="G119" s="68">
        <v>131797</v>
      </c>
      <c r="H119" s="68">
        <v>15405</v>
      </c>
      <c r="I119" s="68">
        <v>7024</v>
      </c>
      <c r="J119" s="68">
        <v>22895</v>
      </c>
      <c r="K119" s="68">
        <v>125664</v>
      </c>
      <c r="L119" s="68">
        <v>21514</v>
      </c>
      <c r="M119" s="68">
        <v>114269</v>
      </c>
    </row>
    <row r="120" spans="1:16" x14ac:dyDescent="0.35">
      <c r="A120" s="81" t="s">
        <v>64</v>
      </c>
      <c r="B120" s="55" t="s">
        <v>23</v>
      </c>
      <c r="C120" s="71">
        <f>C60/C119</f>
        <v>1.4799230283832837E-2</v>
      </c>
      <c r="D120" s="71">
        <f>D60/D119</f>
        <v>3.5601154935104981E-3</v>
      </c>
      <c r="E120" s="71">
        <f>E60/E119</f>
        <v>9.6448428457959826E-3</v>
      </c>
      <c r="F120" s="71">
        <f>F60/F119</f>
        <v>1.2889516611316817E-2</v>
      </c>
      <c r="G120" s="71">
        <f>G60/G119</f>
        <v>1.5372125313929756E-2</v>
      </c>
      <c r="H120" s="71">
        <f>H60/H119</f>
        <v>5.0243427458617332E-2</v>
      </c>
      <c r="I120" s="71">
        <f>I60/I119</f>
        <v>1.5518223234624146E-2</v>
      </c>
      <c r="J120" s="71">
        <f>J60/J119</f>
        <v>2.9220353789036906E-2</v>
      </c>
      <c r="K120" s="71">
        <f>K60/K119</f>
        <v>1.6424751718869365E-2</v>
      </c>
      <c r="L120" s="71">
        <f>L60/L119</f>
        <v>1.3804964209352049E-2</v>
      </c>
      <c r="M120" s="71">
        <f>M60/M119</f>
        <v>1.1359161277336811E-2</v>
      </c>
    </row>
    <row r="121" spans="1:16" x14ac:dyDescent="0.35">
      <c r="A121" s="119"/>
      <c r="B121" s="6" t="s">
        <v>25</v>
      </c>
      <c r="C121" s="68">
        <f>C119-C60</f>
        <v>630761</v>
      </c>
      <c r="D121" s="68">
        <f>D119-D60</f>
        <v>35546</v>
      </c>
      <c r="E121" s="68">
        <f>E119-E60</f>
        <v>8728</v>
      </c>
      <c r="F121" s="68">
        <f>F119-F60</f>
        <v>155156</v>
      </c>
      <c r="G121" s="68">
        <f>G119-G60</f>
        <v>129771</v>
      </c>
      <c r="H121" s="68">
        <f>H119-H60</f>
        <v>14631</v>
      </c>
      <c r="I121" s="68">
        <f>I119-I60</f>
        <v>6915</v>
      </c>
      <c r="J121" s="68">
        <f>J119-J60</f>
        <v>22226</v>
      </c>
      <c r="K121" s="68">
        <f>K119-K60</f>
        <v>123600</v>
      </c>
      <c r="L121" s="68">
        <f>L119-L60</f>
        <v>21217</v>
      </c>
      <c r="M121" s="68">
        <f>M119-M60</f>
        <v>112971</v>
      </c>
    </row>
    <row r="122" spans="1:16" x14ac:dyDescent="0.35">
      <c r="A122" s="120"/>
      <c r="B122" s="55" t="s">
        <v>44</v>
      </c>
      <c r="C122" s="68">
        <v>604715</v>
      </c>
      <c r="D122" s="68">
        <v>33901</v>
      </c>
      <c r="E122" s="68">
        <v>6892</v>
      </c>
      <c r="F122" s="68">
        <v>146825</v>
      </c>
      <c r="G122" s="68">
        <v>124220</v>
      </c>
      <c r="H122" s="68">
        <v>16353</v>
      </c>
      <c r="I122" s="68">
        <v>6718</v>
      </c>
      <c r="J122" s="68">
        <v>21412</v>
      </c>
      <c r="K122" s="68">
        <v>117870</v>
      </c>
      <c r="L122" s="68">
        <v>21036</v>
      </c>
      <c r="M122" s="68">
        <v>109488</v>
      </c>
    </row>
    <row r="123" spans="1:16" x14ac:dyDescent="0.35">
      <c r="A123" s="81" t="s">
        <v>65</v>
      </c>
      <c r="B123" s="55" t="s">
        <v>23</v>
      </c>
      <c r="C123" s="71">
        <f>C61/C122</f>
        <v>1.2389307359665296E-2</v>
      </c>
      <c r="D123" s="71">
        <f t="shared" ref="D123:M123" si="1">D61/D122</f>
        <v>3.0382584584525531E-3</v>
      </c>
      <c r="E123" s="71">
        <f t="shared" si="1"/>
        <v>3.192106790481718E-3</v>
      </c>
      <c r="F123" s="71">
        <f t="shared" si="1"/>
        <v>1.2177762642601737E-2</v>
      </c>
      <c r="G123" s="71">
        <f t="shared" si="1"/>
        <v>1.4635324424408307E-2</v>
      </c>
      <c r="H123" s="71">
        <f t="shared" si="1"/>
        <v>2.0118632666788969E-2</v>
      </c>
      <c r="I123" s="71">
        <f t="shared" si="1"/>
        <v>1.0270913962488836E-2</v>
      </c>
      <c r="J123" s="71">
        <f t="shared" si="1"/>
        <v>3.3812815243788527E-2</v>
      </c>
      <c r="K123" s="71">
        <f t="shared" si="1"/>
        <v>5.5993891575464496E-3</v>
      </c>
      <c r="L123" s="71">
        <f t="shared" si="1"/>
        <v>1.5877543259174749E-2</v>
      </c>
      <c r="M123" s="71">
        <f t="shared" si="1"/>
        <v>1.502447756831799E-2</v>
      </c>
    </row>
    <row r="124" spans="1:16" x14ac:dyDescent="0.35">
      <c r="A124" s="120"/>
      <c r="B124" s="6" t="s">
        <v>25</v>
      </c>
      <c r="C124" s="68">
        <f>C122-C61</f>
        <v>597223</v>
      </c>
      <c r="D124" s="68">
        <f t="shared" ref="D124:M124" si="2">D122-D61</f>
        <v>33798</v>
      </c>
      <c r="E124" s="68">
        <f t="shared" si="2"/>
        <v>6870</v>
      </c>
      <c r="F124" s="68">
        <f t="shared" si="2"/>
        <v>145037</v>
      </c>
      <c r="G124" s="68">
        <f t="shared" si="2"/>
        <v>122402</v>
      </c>
      <c r="H124" s="68">
        <f t="shared" si="2"/>
        <v>16024</v>
      </c>
      <c r="I124" s="68">
        <f t="shared" si="2"/>
        <v>6649</v>
      </c>
      <c r="J124" s="68">
        <f t="shared" si="2"/>
        <v>20688</v>
      </c>
      <c r="K124" s="68">
        <f t="shared" si="2"/>
        <v>117210</v>
      </c>
      <c r="L124" s="68">
        <f t="shared" si="2"/>
        <v>20702</v>
      </c>
      <c r="M124" s="68">
        <f t="shared" si="2"/>
        <v>107843</v>
      </c>
    </row>
    <row r="125" spans="1:16" x14ac:dyDescent="0.35">
      <c r="A125" s="129" t="s">
        <v>24</v>
      </c>
      <c r="B125" s="125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</row>
    <row r="127" spans="1:16" x14ac:dyDescent="0.35">
      <c r="B127" s="58"/>
      <c r="C127" s="36"/>
    </row>
    <row r="128" spans="1:16" x14ac:dyDescent="0.35">
      <c r="B128" s="58"/>
      <c r="C128" s="36"/>
    </row>
    <row r="129" spans="1:13" x14ac:dyDescent="0.35">
      <c r="A129" s="10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1:13" x14ac:dyDescent="0.35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</row>
    <row r="131" spans="1:13" x14ac:dyDescent="0.35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</row>
  </sheetData>
  <mergeCells count="7">
    <mergeCell ref="A125:M125"/>
    <mergeCell ref="A68:A70"/>
    <mergeCell ref="A1:M1"/>
    <mergeCell ref="A2:M2"/>
    <mergeCell ref="A3:M3"/>
    <mergeCell ref="A62:A64"/>
    <mergeCell ref="A65:A67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2023-11-07T20:20:49Z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