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P:\NTS\2023\102723 October\toWeb\"/>
    </mc:Choice>
  </mc:AlternateContent>
  <xr:revisionPtr revIDLastSave="0" documentId="8_{D6F5132B-E9EC-44AD-9DF1-9F76958DC555}" xr6:coauthVersionLast="47" xr6:coauthVersionMax="47" xr10:uidLastSave="{00000000-0000-0000-0000-000000000000}"/>
  <bookViews>
    <workbookView xWindow="-120" yWindow="-120" windowWidth="29040" windowHeight="15840" tabRatio="699" xr2:uid="{00000000-000D-0000-FFFF-FFFF00000000}"/>
  </bookViews>
  <sheets>
    <sheet name="Oil profile" sheetId="1" r:id="rId1"/>
    <sheet name="work-new" sheetId="14" state="hidden" r:id="rId2"/>
    <sheet name="1-50" sheetId="13" state="hidden" r:id="rId3"/>
  </sheets>
  <definedNames>
    <definedName name="aa" localSheetId="0">'Oil profile'!#REF!</definedName>
    <definedName name="bb" localSheetId="0">'Oil profile'!#REF!</definedName>
    <definedName name="cc" localSheetId="0">'Oil profile'!$J$54</definedName>
    <definedName name="dd" localSheetId="0">'Oil profile'!$J$108</definedName>
    <definedName name="ee" localSheetId="0">'Oil profile'!$J$122</definedName>
    <definedName name="ff" localSheetId="0">'Oil profile'!$J$156</definedName>
    <definedName name="gg" localSheetId="0">'Oil profile'!$J$164</definedName>
    <definedName name="hh" localSheetId="0">'Oil profile'!$J$166</definedName>
    <definedName name="ii" localSheetId="0">'Oil profile'!$J$170</definedName>
    <definedName name="jj" localSheetId="0">'Oil profile'!$J$174</definedName>
    <definedName name="kk" localSheetId="0">'Oil profile'!$J$178</definedName>
    <definedName name="ll" localSheetId="0">'Oil profile'!$J$194</definedName>
    <definedName name="mm" localSheetId="0">'Oil profile'!$J$204</definedName>
    <definedName name="nn" localSheetId="0">'Oil profile'!$J$240</definedName>
    <definedName name="oo" localSheetId="0">'Oil profile'!$J$252</definedName>
    <definedName name="pp" localSheetId="0">'Oil profile'!$J$262</definedName>
    <definedName name="_xlnm.Print_Area" localSheetId="0">'Oil profile'!$A$1:$Q$45</definedName>
    <definedName name="rr" localSheetId="0">'Oil profile'!$J$304</definedName>
    <definedName name="ss" localSheetId="0">'Oil profile'!$J$310</definedName>
    <definedName name="tt" localSheetId="0">'Oil profile'!$J$350</definedName>
    <definedName name="uu" localSheetId="0">'Oil profile'!$J$372</definedName>
    <definedName name="ww" localSheetId="0">'Oil profile'!$J$378</definedName>
    <definedName name="yy" localSheetId="0">'Oil profile'!$J$401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D24" i="14" l="1"/>
  <c r="AD47" i="14" s="1"/>
  <c r="AC24" i="14"/>
  <c r="AC47" i="14" s="1"/>
  <c r="AB24" i="14"/>
  <c r="AB47" i="14" s="1"/>
  <c r="AA24" i="14"/>
  <c r="AA47" i="14" s="1"/>
  <c r="Z24" i="14"/>
  <c r="Z47" i="14" s="1"/>
  <c r="Y24" i="14"/>
  <c r="Y47" i="14" s="1"/>
  <c r="X24" i="14"/>
  <c r="X47" i="14" s="1"/>
  <c r="W24" i="14"/>
  <c r="W47" i="14" s="1"/>
  <c r="V24" i="14"/>
  <c r="V47" i="14" s="1"/>
  <c r="U24" i="14"/>
  <c r="U47" i="14" s="1"/>
  <c r="T24" i="14"/>
  <c r="T47" i="14" s="1"/>
  <c r="S24" i="14"/>
  <c r="S47" i="14" s="1"/>
  <c r="R24" i="14"/>
  <c r="R47" i="14" s="1"/>
  <c r="Q24" i="14"/>
  <c r="Q47" i="14" s="1"/>
  <c r="P24" i="14"/>
  <c r="P47" i="14" s="1"/>
  <c r="O24" i="14"/>
  <c r="O47" i="14" s="1"/>
  <c r="N24" i="14"/>
  <c r="N47" i="14" s="1"/>
  <c r="M24" i="14"/>
  <c r="M47" i="14" s="1"/>
  <c r="L24" i="14"/>
  <c r="K24" i="14"/>
  <c r="K47" i="14" s="1"/>
  <c r="J24" i="14"/>
  <c r="J47" i="14" s="1"/>
  <c r="I24" i="14"/>
  <c r="I47" i="14" s="1"/>
  <c r="H24" i="14"/>
  <c r="H47" i="14" s="1"/>
  <c r="G24" i="14"/>
  <c r="G47" i="14" s="1"/>
  <c r="F24" i="14"/>
  <c r="F47" i="14" s="1"/>
  <c r="E24" i="14"/>
  <c r="E47" i="14" s="1"/>
  <c r="D24" i="14"/>
  <c r="D47" i="14" s="1"/>
  <c r="C24" i="14"/>
  <c r="C47" i="14" s="1"/>
  <c r="AD23" i="14"/>
  <c r="AD46" i="14" s="1"/>
  <c r="AC23" i="14"/>
  <c r="AC46" i="14" s="1"/>
  <c r="AB23" i="14"/>
  <c r="AB46" i="14" s="1"/>
  <c r="AA23" i="14"/>
  <c r="AA46" i="14" s="1"/>
  <c r="Z23" i="14"/>
  <c r="Z46" i="14" s="1"/>
  <c r="Y23" i="14"/>
  <c r="Y46" i="14" s="1"/>
  <c r="X23" i="14"/>
  <c r="X46" i="14" s="1"/>
  <c r="W23" i="14"/>
  <c r="W46" i="14" s="1"/>
  <c r="V23" i="14"/>
  <c r="V46" i="14" s="1"/>
  <c r="U23" i="14"/>
  <c r="U46" i="14" s="1"/>
  <c r="T23" i="14"/>
  <c r="T46" i="14" s="1"/>
  <c r="S23" i="14"/>
  <c r="S46" i="14" s="1"/>
  <c r="R23" i="14"/>
  <c r="R46" i="14" s="1"/>
  <c r="Q23" i="14"/>
  <c r="Q46" i="14" s="1"/>
  <c r="P23" i="14"/>
  <c r="P46" i="14" s="1"/>
  <c r="O23" i="14"/>
  <c r="O46" i="14" s="1"/>
  <c r="N23" i="14"/>
  <c r="N46" i="14" s="1"/>
  <c r="M23" i="14"/>
  <c r="M46" i="14" s="1"/>
  <c r="L23" i="14"/>
  <c r="L46" i="14" s="1"/>
  <c r="K23" i="14"/>
  <c r="K46" i="14" s="1"/>
  <c r="J23" i="14"/>
  <c r="I23" i="14"/>
  <c r="I46" i="14" s="1"/>
  <c r="H23" i="14"/>
  <c r="H46" i="14" s="1"/>
  <c r="G23" i="14"/>
  <c r="G46" i="14" s="1"/>
  <c r="F23" i="14"/>
  <c r="F46" i="14" s="1"/>
  <c r="E23" i="14"/>
  <c r="E46" i="14" s="1"/>
  <c r="D23" i="14"/>
  <c r="D46" i="14" s="1"/>
  <c r="C23" i="14"/>
  <c r="C46" i="14" s="1"/>
  <c r="AD22" i="14"/>
  <c r="AD45" i="14" s="1"/>
  <c r="AC22" i="14"/>
  <c r="AC45" i="14" s="1"/>
  <c r="AB22" i="14"/>
  <c r="AB45" i="14" s="1"/>
  <c r="AA22" i="14"/>
  <c r="AA45" i="14" s="1"/>
  <c r="Z22" i="14"/>
  <c r="Z45" i="14" s="1"/>
  <c r="Y22" i="14"/>
  <c r="Y45" i="14" s="1"/>
  <c r="X22" i="14"/>
  <c r="X45" i="14" s="1"/>
  <c r="W22" i="14"/>
  <c r="W45" i="14" s="1"/>
  <c r="V22" i="14"/>
  <c r="V45" i="14" s="1"/>
  <c r="U22" i="14"/>
  <c r="U45" i="14" s="1"/>
  <c r="T22" i="14"/>
  <c r="T45" i="14" s="1"/>
  <c r="S22" i="14"/>
  <c r="S45" i="14" s="1"/>
  <c r="R22" i="14"/>
  <c r="R45" i="14" s="1"/>
  <c r="Q22" i="14"/>
  <c r="Q45" i="14" s="1"/>
  <c r="P22" i="14"/>
  <c r="P45" i="14" s="1"/>
  <c r="O22" i="14"/>
  <c r="O45" i="14" s="1"/>
  <c r="N22" i="14"/>
  <c r="N45" i="14" s="1"/>
  <c r="M22" i="14"/>
  <c r="M45" i="14" s="1"/>
  <c r="L22" i="14"/>
  <c r="L45" i="14" s="1"/>
  <c r="K22" i="14"/>
  <c r="K45" i="14" s="1"/>
  <c r="J22" i="14"/>
  <c r="J45" i="14" s="1"/>
  <c r="I22" i="14"/>
  <c r="I45" i="14" s="1"/>
  <c r="H22" i="14"/>
  <c r="H45" i="14" s="1"/>
  <c r="G22" i="14"/>
  <c r="G45" i="14" s="1"/>
  <c r="F22" i="14"/>
  <c r="F45" i="14" s="1"/>
  <c r="E22" i="14"/>
  <c r="E45" i="14" s="1"/>
  <c r="D22" i="14"/>
  <c r="D45" i="14" s="1"/>
  <c r="C22" i="14"/>
  <c r="C45" i="14" s="1"/>
  <c r="B47" i="14"/>
  <c r="B46" i="14"/>
  <c r="B45" i="14"/>
  <c r="AD43" i="14"/>
  <c r="AC43" i="14"/>
  <c r="AB43" i="14"/>
  <c r="AA43" i="14"/>
  <c r="Z43" i="14"/>
  <c r="Y43" i="14"/>
  <c r="X43" i="14"/>
  <c r="W43" i="14"/>
  <c r="V43" i="14"/>
  <c r="U43" i="14"/>
  <c r="T43" i="14"/>
  <c r="S43" i="14"/>
  <c r="R43" i="14"/>
  <c r="Q43" i="14"/>
  <c r="P43" i="14"/>
  <c r="O43" i="14"/>
  <c r="N43" i="14"/>
  <c r="M43" i="14"/>
  <c r="L43" i="14"/>
  <c r="K43" i="14"/>
  <c r="J43" i="14"/>
  <c r="I43" i="14"/>
  <c r="H43" i="14"/>
  <c r="G43" i="14"/>
  <c r="F43" i="14"/>
  <c r="E43" i="14"/>
  <c r="D43" i="14"/>
  <c r="C43" i="14"/>
  <c r="B43" i="14"/>
  <c r="AD42" i="14"/>
  <c r="AC42" i="14"/>
  <c r="AB42" i="14"/>
  <c r="AA42" i="14"/>
  <c r="Z42" i="14"/>
  <c r="Y42" i="14"/>
  <c r="X42" i="14"/>
  <c r="W42" i="14"/>
  <c r="V42" i="14"/>
  <c r="U42" i="14"/>
  <c r="T42" i="14"/>
  <c r="S42" i="14"/>
  <c r="R42" i="14"/>
  <c r="Q42" i="14"/>
  <c r="P42" i="14"/>
  <c r="O42" i="14"/>
  <c r="N42" i="14"/>
  <c r="M42" i="14"/>
  <c r="L42" i="14"/>
  <c r="K42" i="14"/>
  <c r="J42" i="14"/>
  <c r="I42" i="14"/>
  <c r="H42" i="14"/>
  <c r="G42" i="14"/>
  <c r="F42" i="14"/>
  <c r="E42" i="14"/>
  <c r="D42" i="14"/>
  <c r="C42" i="14"/>
  <c r="B42" i="14"/>
  <c r="AD40" i="14"/>
  <c r="AC40" i="14"/>
  <c r="AB40" i="14"/>
  <c r="AA40" i="14"/>
  <c r="Z40" i="14"/>
  <c r="Y40" i="14"/>
  <c r="X40" i="14"/>
  <c r="W40" i="14"/>
  <c r="V40" i="14"/>
  <c r="U40" i="14"/>
  <c r="T40" i="14"/>
  <c r="S40" i="14"/>
  <c r="R40" i="14"/>
  <c r="Q40" i="14"/>
  <c r="P40" i="14"/>
  <c r="O40" i="14"/>
  <c r="N40" i="14"/>
  <c r="M40" i="14"/>
  <c r="L40" i="14"/>
  <c r="K40" i="14"/>
  <c r="J40" i="14"/>
  <c r="I40" i="14"/>
  <c r="H40" i="14"/>
  <c r="G40" i="14"/>
  <c r="F40" i="14"/>
  <c r="E40" i="14"/>
  <c r="D40" i="14"/>
  <c r="C40" i="14"/>
  <c r="B40" i="14"/>
  <c r="F39" i="14"/>
  <c r="E39" i="14"/>
  <c r="D39" i="14"/>
  <c r="C39" i="14"/>
  <c r="B39" i="14"/>
  <c r="AD38" i="14"/>
  <c r="AC38" i="14"/>
  <c r="AB38" i="14"/>
  <c r="AA38" i="14"/>
  <c r="Z38" i="14"/>
  <c r="Y38" i="14"/>
  <c r="X38" i="14"/>
  <c r="W38" i="14"/>
  <c r="V38" i="14"/>
  <c r="U38" i="14"/>
  <c r="T38" i="14"/>
  <c r="S38" i="14"/>
  <c r="R38" i="14"/>
  <c r="Q38" i="14"/>
  <c r="P38" i="14"/>
  <c r="O38" i="14"/>
  <c r="N38" i="14"/>
  <c r="M38" i="14"/>
  <c r="L38" i="14"/>
  <c r="K38" i="14"/>
  <c r="J38" i="14"/>
  <c r="I38" i="14"/>
  <c r="H38" i="14"/>
  <c r="G38" i="14"/>
  <c r="AD37" i="14"/>
  <c r="AC37" i="14"/>
  <c r="AB37" i="14"/>
  <c r="AA37" i="14"/>
  <c r="Z37" i="14"/>
  <c r="Y37" i="14"/>
  <c r="X37" i="14"/>
  <c r="W37" i="14"/>
  <c r="V37" i="14"/>
  <c r="U37" i="14"/>
  <c r="T37" i="14"/>
  <c r="S37" i="14"/>
  <c r="R37" i="14"/>
  <c r="Q37" i="14"/>
  <c r="P37" i="14"/>
  <c r="O37" i="14"/>
  <c r="N37" i="14"/>
  <c r="M37" i="14"/>
  <c r="L37" i="14"/>
  <c r="K37" i="14"/>
  <c r="J37" i="14"/>
  <c r="I37" i="14"/>
  <c r="H37" i="14"/>
  <c r="G37" i="14"/>
  <c r="F37" i="14"/>
  <c r="E37" i="14"/>
  <c r="D37" i="14"/>
  <c r="C37" i="14"/>
  <c r="B37" i="14"/>
  <c r="AD36" i="14"/>
  <c r="AC36" i="14"/>
  <c r="AB36" i="14"/>
  <c r="AA36" i="14"/>
  <c r="Z36" i="14"/>
  <c r="Y36" i="14"/>
  <c r="X36" i="14"/>
  <c r="W36" i="14"/>
  <c r="V36" i="14"/>
  <c r="U36" i="14"/>
  <c r="T36" i="14"/>
  <c r="O36" i="14"/>
  <c r="C36" i="14"/>
  <c r="B36" i="14"/>
  <c r="O34" i="14"/>
  <c r="N34" i="14"/>
  <c r="M34" i="14"/>
  <c r="L34" i="14"/>
  <c r="K34" i="14"/>
  <c r="J34" i="14"/>
  <c r="I34" i="14"/>
  <c r="H34" i="14"/>
  <c r="G34" i="14"/>
  <c r="F34" i="14"/>
  <c r="E34" i="14"/>
  <c r="D34" i="14"/>
  <c r="C34" i="14"/>
  <c r="B34" i="14"/>
  <c r="O33" i="14"/>
  <c r="N33" i="14"/>
  <c r="M33" i="14"/>
  <c r="L33" i="14"/>
  <c r="K33" i="14"/>
  <c r="J33" i="14"/>
  <c r="I33" i="14"/>
  <c r="H33" i="14"/>
  <c r="G33" i="14"/>
  <c r="F33" i="14"/>
  <c r="E33" i="14"/>
  <c r="D33" i="14"/>
  <c r="C33" i="14"/>
  <c r="B33" i="14"/>
  <c r="O32" i="14"/>
  <c r="N32" i="14"/>
  <c r="M32" i="14"/>
  <c r="E32" i="14"/>
  <c r="Q31" i="14"/>
  <c r="M31" i="14"/>
  <c r="L31" i="14"/>
  <c r="K31" i="14"/>
  <c r="J31" i="14"/>
  <c r="I31" i="14"/>
  <c r="H31" i="14"/>
  <c r="G31" i="14"/>
  <c r="F31" i="14"/>
  <c r="E31" i="14"/>
  <c r="D31" i="14"/>
  <c r="C31" i="14"/>
  <c r="B31" i="14"/>
  <c r="AD30" i="14"/>
  <c r="AC30" i="14"/>
  <c r="AB30" i="14"/>
  <c r="AA30" i="14"/>
  <c r="Z30" i="14"/>
  <c r="Y30" i="14"/>
  <c r="X30" i="14"/>
  <c r="W30" i="14"/>
  <c r="V30" i="14"/>
  <c r="U30" i="14"/>
  <c r="T30" i="14"/>
  <c r="S30" i="14"/>
  <c r="R30" i="14"/>
  <c r="Q30" i="14"/>
  <c r="P30" i="14"/>
  <c r="O30" i="14"/>
  <c r="N30" i="14"/>
  <c r="M30" i="14"/>
  <c r="L30" i="14"/>
  <c r="K30" i="14"/>
  <c r="J30" i="14"/>
  <c r="I30" i="14"/>
  <c r="H30" i="14"/>
  <c r="G30" i="14"/>
  <c r="F30" i="14"/>
  <c r="E30" i="14"/>
  <c r="D30" i="14"/>
  <c r="C30" i="14"/>
  <c r="B30" i="14"/>
  <c r="AD28" i="14"/>
  <c r="AC28" i="14"/>
  <c r="AB28" i="14"/>
  <c r="AA28" i="14"/>
  <c r="Z28" i="14"/>
  <c r="Y28" i="14"/>
  <c r="X28" i="14"/>
  <c r="W28" i="14"/>
  <c r="V28" i="14"/>
  <c r="U28" i="14"/>
  <c r="T28" i="14"/>
  <c r="S28" i="14"/>
  <c r="R28" i="14"/>
  <c r="Q28" i="14"/>
  <c r="P28" i="14"/>
  <c r="O28" i="14"/>
  <c r="N28" i="14"/>
  <c r="M28" i="14"/>
  <c r="L28" i="14"/>
  <c r="K28" i="14"/>
  <c r="J28" i="14"/>
  <c r="I28" i="14"/>
  <c r="H28" i="14"/>
  <c r="G28" i="14"/>
  <c r="F28" i="14"/>
  <c r="E28" i="14"/>
  <c r="D28" i="14"/>
  <c r="C28" i="14"/>
  <c r="B28" i="14"/>
  <c r="S27" i="14"/>
  <c r="R27" i="14"/>
  <c r="Q27" i="14"/>
  <c r="P27" i="14"/>
  <c r="O27" i="14"/>
  <c r="N27" i="14"/>
  <c r="M27" i="14"/>
  <c r="L27" i="14"/>
  <c r="K27" i="14"/>
  <c r="J27" i="14"/>
  <c r="I27" i="14"/>
  <c r="H27" i="14"/>
  <c r="G27" i="14"/>
  <c r="F27" i="14"/>
  <c r="E27" i="14"/>
  <c r="D27" i="14"/>
  <c r="C27" i="14"/>
  <c r="B27" i="14"/>
  <c r="AD26" i="14"/>
  <c r="AC26" i="14"/>
  <c r="AB26" i="14"/>
  <c r="AA26" i="14"/>
  <c r="Z26" i="14"/>
  <c r="Y26" i="14"/>
  <c r="X26" i="14"/>
  <c r="W26" i="14"/>
  <c r="V26" i="14"/>
  <c r="U26" i="14"/>
  <c r="T26" i="14"/>
  <c r="S26" i="14"/>
  <c r="R26" i="14"/>
  <c r="Q26" i="14"/>
  <c r="P26" i="14"/>
  <c r="O26" i="14"/>
  <c r="N26" i="14"/>
  <c r="C26" i="14"/>
  <c r="L47" i="14"/>
  <c r="J46" i="14"/>
  <c r="AD16" i="14"/>
  <c r="AC16" i="14"/>
  <c r="AB16" i="14"/>
  <c r="AA16" i="14"/>
  <c r="Z16" i="14"/>
  <c r="Y16" i="14"/>
  <c r="X16" i="14"/>
  <c r="W16" i="14"/>
  <c r="V16" i="14"/>
  <c r="U16" i="14"/>
  <c r="T16" i="14"/>
  <c r="S16" i="14"/>
  <c r="R16" i="14"/>
  <c r="Q16" i="14"/>
  <c r="P16" i="14"/>
  <c r="O16" i="14"/>
  <c r="N16" i="14"/>
  <c r="M16" i="14"/>
  <c r="L16" i="14"/>
  <c r="K16" i="14"/>
  <c r="J16" i="14"/>
  <c r="I16" i="14"/>
  <c r="H16" i="14"/>
  <c r="G16" i="14"/>
  <c r="F16" i="14"/>
  <c r="E16" i="14"/>
  <c r="D16" i="14"/>
  <c r="S13" i="14"/>
  <c r="S36" i="14" s="1"/>
  <c r="R13" i="14"/>
  <c r="R36" i="14" s="1"/>
  <c r="Q13" i="14"/>
  <c r="Q36" i="14" s="1"/>
  <c r="P13" i="14"/>
  <c r="P36" i="14" s="1"/>
  <c r="O13" i="14"/>
  <c r="N13" i="14"/>
  <c r="N36" i="14" s="1"/>
  <c r="M13" i="14"/>
  <c r="M36" i="14" s="1"/>
  <c r="L13" i="14"/>
  <c r="L36" i="14" s="1"/>
  <c r="K13" i="14"/>
  <c r="K36" i="14" s="1"/>
  <c r="J13" i="14"/>
  <c r="J36" i="14" s="1"/>
  <c r="I13" i="14"/>
  <c r="I36" i="14" s="1"/>
  <c r="H13" i="14"/>
  <c r="H36" i="14" s="1"/>
  <c r="G13" i="14"/>
  <c r="G36" i="14" s="1"/>
  <c r="F13" i="14"/>
  <c r="F36" i="14" s="1"/>
  <c r="E13" i="14"/>
  <c r="E36" i="14" s="1"/>
  <c r="D13" i="14"/>
  <c r="D36" i="14" s="1"/>
  <c r="AD11" i="14"/>
  <c r="AD34" i="14" s="1"/>
  <c r="AC11" i="14"/>
  <c r="AC34" i="14" s="1"/>
  <c r="AB11" i="14"/>
  <c r="AB34" i="14" s="1"/>
  <c r="AA11" i="14"/>
  <c r="AA34" i="14" s="1"/>
  <c r="Z11" i="14"/>
  <c r="Z34" i="14" s="1"/>
  <c r="Y11" i="14"/>
  <c r="Y34" i="14" s="1"/>
  <c r="X11" i="14"/>
  <c r="X34" i="14" s="1"/>
  <c r="W11" i="14"/>
  <c r="W34" i="14" s="1"/>
  <c r="V11" i="14"/>
  <c r="V34" i="14" s="1"/>
  <c r="U11" i="14"/>
  <c r="U34" i="14" s="1"/>
  <c r="T11" i="14"/>
  <c r="T34" i="14" s="1"/>
  <c r="S11" i="14"/>
  <c r="S34" i="14" s="1"/>
  <c r="R11" i="14"/>
  <c r="R34" i="14" s="1"/>
  <c r="Q11" i="14"/>
  <c r="Q34" i="14" s="1"/>
  <c r="P11" i="14"/>
  <c r="P34" i="14" s="1"/>
  <c r="AD10" i="14"/>
  <c r="AD33" i="14" s="1"/>
  <c r="AC10" i="14"/>
  <c r="AC33" i="14" s="1"/>
  <c r="AB10" i="14"/>
  <c r="AB33" i="14" s="1"/>
  <c r="AA10" i="14"/>
  <c r="AA33" i="14" s="1"/>
  <c r="Z10" i="14"/>
  <c r="Z33" i="14" s="1"/>
  <c r="Y10" i="14"/>
  <c r="Y33" i="14" s="1"/>
  <c r="X10" i="14"/>
  <c r="X33" i="14" s="1"/>
  <c r="W10" i="14"/>
  <c r="W33" i="14" s="1"/>
  <c r="V10" i="14"/>
  <c r="V33" i="14" s="1"/>
  <c r="U10" i="14"/>
  <c r="U33" i="14" s="1"/>
  <c r="T10" i="14"/>
  <c r="T33" i="14" s="1"/>
  <c r="S10" i="14"/>
  <c r="S33" i="14" s="1"/>
  <c r="R10" i="14"/>
  <c r="R33" i="14" s="1"/>
  <c r="Q10" i="14"/>
  <c r="Q33" i="14" s="1"/>
  <c r="P10" i="14"/>
  <c r="P33" i="14" s="1"/>
  <c r="AD9" i="14"/>
  <c r="AD32" i="14" s="1"/>
  <c r="AC9" i="14"/>
  <c r="AC32" i="14" s="1"/>
  <c r="AB9" i="14"/>
  <c r="AB32" i="14" s="1"/>
  <c r="AA9" i="14"/>
  <c r="AA32" i="14" s="1"/>
  <c r="Z9" i="14"/>
  <c r="Z32" i="14" s="1"/>
  <c r="Y9" i="14"/>
  <c r="Y32" i="14" s="1"/>
  <c r="X9" i="14"/>
  <c r="X32" i="14" s="1"/>
  <c r="W9" i="14"/>
  <c r="W32" i="14" s="1"/>
  <c r="V9" i="14"/>
  <c r="V32" i="14" s="1"/>
  <c r="U9" i="14"/>
  <c r="U32" i="14" s="1"/>
  <c r="T9" i="14"/>
  <c r="T32" i="14" s="1"/>
  <c r="S9" i="14"/>
  <c r="S32" i="14" s="1"/>
  <c r="R9" i="14"/>
  <c r="R32" i="14" s="1"/>
  <c r="Q9" i="14"/>
  <c r="Q32" i="14" s="1"/>
  <c r="P9" i="14"/>
  <c r="P32" i="14" s="1"/>
  <c r="L9" i="14"/>
  <c r="L32" i="14" s="1"/>
  <c r="K9" i="14"/>
  <c r="K32" i="14" s="1"/>
  <c r="J9" i="14"/>
  <c r="J32" i="14" s="1"/>
  <c r="I9" i="14"/>
  <c r="I32" i="14" s="1"/>
  <c r="H9" i="14"/>
  <c r="H32" i="14" s="1"/>
  <c r="G9" i="14"/>
  <c r="G32" i="14" s="1"/>
  <c r="F9" i="14"/>
  <c r="F32" i="14" s="1"/>
  <c r="E9" i="14"/>
  <c r="D9" i="14"/>
  <c r="D32" i="14" s="1"/>
  <c r="C9" i="14"/>
  <c r="C32" i="14" s="1"/>
  <c r="B9" i="14"/>
  <c r="B32" i="14" s="1"/>
  <c r="P8" i="14"/>
  <c r="P31" i="14" s="1"/>
  <c r="O8" i="14"/>
  <c r="O31" i="14" s="1"/>
  <c r="N8" i="14"/>
  <c r="N31" i="14" s="1"/>
  <c r="AD4" i="14"/>
  <c r="AD27" i="14" s="1"/>
  <c r="AC4" i="14"/>
  <c r="AC27" i="14" s="1"/>
  <c r="AB4" i="14"/>
  <c r="AB27" i="14" s="1"/>
  <c r="AA4" i="14"/>
  <c r="AA27" i="14" s="1"/>
  <c r="Z4" i="14"/>
  <c r="Z27" i="14" s="1"/>
  <c r="Y4" i="14"/>
  <c r="Y27" i="14" s="1"/>
  <c r="X4" i="14"/>
  <c r="X27" i="14" s="1"/>
  <c r="W4" i="14"/>
  <c r="W27" i="14" s="1"/>
  <c r="V4" i="14"/>
  <c r="V27" i="14" s="1"/>
  <c r="U4" i="14"/>
  <c r="U27" i="14" s="1"/>
  <c r="T4" i="14"/>
  <c r="T27" i="14" s="1"/>
  <c r="M3" i="14"/>
  <c r="M26" i="14" s="1"/>
  <c r="L3" i="14"/>
  <c r="L26" i="14" s="1"/>
  <c r="K3" i="14"/>
  <c r="K26" i="14" s="1"/>
  <c r="J3" i="14"/>
  <c r="J26" i="14" s="1"/>
  <c r="I3" i="14"/>
  <c r="I26" i="14" s="1"/>
  <c r="H3" i="14"/>
  <c r="H26" i="14" s="1"/>
  <c r="G3" i="14"/>
  <c r="G26" i="14" s="1"/>
  <c r="F3" i="14"/>
  <c r="F26" i="14" s="1"/>
  <c r="E3" i="14"/>
  <c r="E26" i="14" s="1"/>
  <c r="D3" i="14"/>
  <c r="D26" i="14" s="1"/>
  <c r="C3" i="14"/>
  <c r="B3" i="14"/>
  <c r="B26" i="14" s="1"/>
  <c r="X8" i="14" l="1"/>
  <c r="X31" i="14" s="1"/>
  <c r="W8" i="14"/>
  <c r="W31" i="14" s="1"/>
  <c r="V8" i="14"/>
  <c r="V31" i="14" s="1"/>
  <c r="AD8" i="14" l="1"/>
  <c r="AD31" i="14" s="1"/>
  <c r="AB8" i="14" l="1"/>
  <c r="AB31" i="14" s="1"/>
  <c r="R8" i="14"/>
  <c r="R31" i="14" s="1"/>
  <c r="S8" i="14"/>
  <c r="S31" i="14" s="1"/>
  <c r="AA8" i="14"/>
  <c r="AA31" i="14" s="1"/>
  <c r="Y8" i="14"/>
  <c r="Y31" i="14" s="1"/>
  <c r="Z8" i="14"/>
  <c r="Z31" i="14" s="1"/>
  <c r="AC8" i="14"/>
  <c r="AC31" i="14" s="1"/>
  <c r="T8" i="14"/>
  <c r="T31" i="14" s="1"/>
  <c r="U8" i="14"/>
  <c r="U31" i="14" s="1"/>
</calcChain>
</file>

<file path=xl/sharedStrings.xml><?xml version="1.0" encoding="utf-8"?>
<sst xmlns="http://schemas.openxmlformats.org/spreadsheetml/2006/main" count="286" uniqueCount="112">
  <si>
    <t>U</t>
  </si>
  <si>
    <t>N</t>
  </si>
  <si>
    <t>Incidents</t>
  </si>
  <si>
    <t>Average length of haul (statute miles)</t>
  </si>
  <si>
    <t>Oil Pipeline Profile</t>
  </si>
  <si>
    <t>FERC-regulated</t>
  </si>
  <si>
    <t>Nonregulated</t>
  </si>
  <si>
    <t>Product lines</t>
  </si>
  <si>
    <t>Petroleum products</t>
  </si>
  <si>
    <t>The Interstate Commerce Committee regulated oil pipelines in the 1960s and 1970s.</t>
  </si>
  <si>
    <t>NOTE</t>
  </si>
  <si>
    <t>SOURCES</t>
  </si>
  <si>
    <t>FINANCIAL</t>
  </si>
  <si>
    <t>INVENTORY</t>
  </si>
  <si>
    <t>PERFORMANCE</t>
  </si>
  <si>
    <t xml:space="preserve">Crude oil </t>
  </si>
  <si>
    <t>Crude lines</t>
  </si>
  <si>
    <t xml:space="preserve">Fatalities </t>
  </si>
  <si>
    <t>Number of employees, pipeline companies:</t>
  </si>
  <si>
    <t>Miles of pipeline (statute miles), all lines:</t>
  </si>
  <si>
    <t xml:space="preserve">Operating revenues, total ($ millions) </t>
  </si>
  <si>
    <t xml:space="preserve">Number of FERC-regulated companies </t>
  </si>
  <si>
    <t xml:space="preserve">Intercity ton-miles, total (millions) </t>
  </si>
  <si>
    <t xml:space="preserve">Tons transported (millions) </t>
  </si>
  <si>
    <t xml:space="preserve">Petroleum products </t>
  </si>
  <si>
    <t xml:space="preserve">SAFETY </t>
  </si>
  <si>
    <r>
      <t>Number of employees, pipeline companies</t>
    </r>
    <r>
      <rPr>
        <b/>
        <vertAlign val="superscript"/>
        <sz val="11"/>
        <rFont val="Arial Narrow"/>
        <family val="2"/>
      </rPr>
      <t>a</t>
    </r>
  </si>
  <si>
    <r>
      <t>Miles of pipeline (statute miles)</t>
    </r>
    <r>
      <rPr>
        <b/>
        <vertAlign val="superscript"/>
        <sz val="11"/>
        <rFont val="Arial Narrow"/>
        <family val="2"/>
      </rPr>
      <t>b</t>
    </r>
    <r>
      <rPr>
        <b/>
        <sz val="11"/>
        <rFont val="Arial Narrow"/>
        <family val="2"/>
      </rPr>
      <t xml:space="preserve">, all lines </t>
    </r>
  </si>
  <si>
    <r>
      <t>Injured persons</t>
    </r>
    <r>
      <rPr>
        <b/>
        <vertAlign val="superscript"/>
        <sz val="11"/>
        <rFont val="Arial Narrow"/>
        <family val="2"/>
      </rPr>
      <t>c</t>
    </r>
  </si>
  <si>
    <t>Ton-miles (millions)</t>
  </si>
  <si>
    <t>Table 1-50:  U.S. Ton-Miles of Freight (BTS Special Tabulation) (Millions)</t>
  </si>
  <si>
    <t xml:space="preserve">TOTAL U.S. ton-miles of freight </t>
  </si>
  <si>
    <t xml:space="preserve">Air </t>
  </si>
  <si>
    <t>Truck</t>
  </si>
  <si>
    <r>
      <t>Railroad</t>
    </r>
    <r>
      <rPr>
        <b/>
        <vertAlign val="superscript"/>
        <sz val="11"/>
        <rFont val="Arial Narrow"/>
        <family val="2"/>
      </rPr>
      <t>a</t>
    </r>
  </si>
  <si>
    <t>Domestic water transportation</t>
  </si>
  <si>
    <t>Coastwise</t>
  </si>
  <si>
    <t>Lakewise</t>
  </si>
  <si>
    <t>Internal</t>
  </si>
  <si>
    <t>Intraport</t>
  </si>
  <si>
    <t>Pipeline</t>
  </si>
  <si>
    <r>
      <t xml:space="preserve">KEY: </t>
    </r>
    <r>
      <rPr>
        <sz val="9"/>
        <rFont val="Arial"/>
        <family val="2"/>
      </rPr>
      <t>R = revised.</t>
    </r>
  </si>
  <si>
    <t>Total:</t>
  </si>
  <si>
    <t>Air:</t>
  </si>
  <si>
    <r>
      <t xml:space="preserve">1980-2004: U.S. Department of Transportation, Bureau of Transportation Statistics, Office of Airline Information, </t>
    </r>
    <r>
      <rPr>
        <i/>
        <sz val="9"/>
        <rFont val="Arial"/>
        <family val="2"/>
      </rPr>
      <t>Air Carrier Statistics - Green Book</t>
    </r>
    <r>
      <rPr>
        <sz val="9"/>
        <rFont val="Arial"/>
        <family val="2"/>
      </rPr>
      <t>, (Washington, DC, December issues), p. 3, line 3.</t>
    </r>
  </si>
  <si>
    <t>Rail:</t>
  </si>
  <si>
    <t>Truck:</t>
  </si>
  <si>
    <r>
      <t xml:space="preserve">1980-96: 1997 Truck value, adjusted using U.S. Department of Transportation, Federal Highway Administration, </t>
    </r>
    <r>
      <rPr>
        <i/>
        <sz val="9"/>
        <color rgb="FF000000"/>
        <rFont val="Arial"/>
        <family val="2"/>
      </rPr>
      <t>Highway Statistics</t>
    </r>
    <r>
      <rPr>
        <sz val="9"/>
        <color rgb="FF000000"/>
        <rFont val="Arial"/>
        <family val="2"/>
      </rPr>
      <t>, (Washington, DC: Annual Issues), Table VM-1, Vehicle Miles Traveled, Total Rural and Urban, for Single-Unit 2 Axle 6-Tire or more and Combination Trucks.</t>
    </r>
  </si>
  <si>
    <t>Pipeline:</t>
  </si>
  <si>
    <t>Water:</t>
  </si>
  <si>
    <t>2000-16: Ibid., Waterborne Commerce of the United States (New Orleans, LA: Annual Issues), part 5, tables 1-4, available at http://www.navigationdatacenter.us/wcsc/wcsc.htm as of Jul. 18, 2018.</t>
  </si>
  <si>
    <r>
      <t xml:space="preserve">a </t>
    </r>
    <r>
      <rPr>
        <sz val="9"/>
        <rFont val="Arial"/>
        <family val="2"/>
      </rPr>
      <t>Includes companies whose pipelines carry crude petroleum, petroleum products, and nonpetroleum pipeline liquids.</t>
    </r>
  </si>
  <si>
    <r>
      <rPr>
        <vertAlign val="superscript"/>
        <sz val="9"/>
        <rFont val="Arial"/>
        <family val="2"/>
      </rPr>
      <t>b</t>
    </r>
    <r>
      <rPr>
        <sz val="9"/>
        <rFont val="Arial"/>
        <family val="2"/>
      </rPr>
      <t xml:space="preserve"> Mileages of oil pipeline for years 1960-2000 include regulated and unregulated trunk and gathering crude lines, as well as refined oil trunk lines. Beginning in 2001, data include information for FERC-regulated oil pipeline companies only. For years 2001 and after, total miles of pipeline include both trunk and gathering lines, whereas the individual components, namely, crude and product lines, include the mileages of trunk lines only. Thus, details do not add to the total for this period.</t>
    </r>
  </si>
  <si>
    <r>
      <t>1960-2001: Eno Transportation Foundation, Inc.,</t>
    </r>
    <r>
      <rPr>
        <i/>
        <sz val="9"/>
        <rFont val="Arial"/>
        <family val="2"/>
      </rPr>
      <t xml:space="preserve"> Transportation In America 2002 </t>
    </r>
    <r>
      <rPr>
        <sz val="9"/>
        <rFont val="Arial"/>
        <family val="2"/>
      </rPr>
      <t xml:space="preserve">(Washington, DC: 2002), pp. 38 and 39, and similar tables in earlier editions. </t>
    </r>
  </si>
  <si>
    <r>
      <t xml:space="preserve">1960-80: U.S. Department of Labor, Bureau of Labor Statistics, </t>
    </r>
    <r>
      <rPr>
        <i/>
        <sz val="9"/>
        <rFont val="Arial"/>
        <family val="2"/>
      </rPr>
      <t>Employment, Hours and Earnings, United States, 1909-94</t>
    </r>
    <r>
      <rPr>
        <sz val="9"/>
        <rFont val="Arial"/>
        <family val="2"/>
      </rPr>
      <t xml:space="preserve"> (Washington, DC:  September 1994), SIC 46.    </t>
    </r>
  </si>
  <si>
    <t>Safety</t>
  </si>
  <si>
    <t>Performance</t>
  </si>
  <si>
    <t>Inventory</t>
  </si>
  <si>
    <t>Financial</t>
  </si>
  <si>
    <r>
      <t>a</t>
    </r>
    <r>
      <rPr>
        <sz val="9"/>
        <rFont val="Arial"/>
        <family val="2"/>
      </rPr>
      <t xml:space="preserve"> Estimates from 1980 to 2004 come from the Association of American Railroads using ton mile values from the Surface Transportation Board’s Waybill Sample. The Waybill Sample represents all major U.S. railroads, including all Class I railroads and several short-line railroads.</t>
    </r>
  </si>
  <si>
    <t>Based on the Freight Analysis Framework (FAF) BTS developed a more comprehensive and reliable estimates of ton-miles for the Air, Truck, Rail, Water, and Pipeline modes than are presented in table 1-49. These improved estimates are not comparable to data in table 1-49.</t>
  </si>
  <si>
    <t xml:space="preserve">1980-2011: U.S. Department of Transportation, Research and Innovative Technology Administration (RITA), Bureau of Transportation Statistics (BTS), special tabulation.            
</t>
  </si>
  <si>
    <t>2012-17: U.S. Department of Transportation, Federal Highway Administration, Freight Analysis Framework, available at http://faf.ornl.gov/fafweb/Extraction1.aspx as of Jul. 25, 2019.</t>
  </si>
  <si>
    <t>2005-17: U.S. Department of Transportation, Bureau of Transportation Statistics, Office of Airline Information, TranStats Database, T1: U.S. Air Carrier Traffic and Capacity Summary by Service Class, available at  https://www.transtats.bts.gov/Fields.asp as of May 17, 2019.</t>
  </si>
  <si>
    <t>1980-2004: Association of American Railroads</t>
  </si>
  <si>
    <t>2005-17: Association of American Railroads, Railroad Facts (Washington, DC:  Annual Issues), p. 30 and similar pages in previous editions.</t>
  </si>
  <si>
    <t>1997-2017: Difference between total of all modes, and sum of other modes.</t>
  </si>
  <si>
    <r>
      <t xml:space="preserve">1980-96: Association of Petroleum Pipelines, </t>
    </r>
    <r>
      <rPr>
        <i/>
        <sz val="9"/>
        <rFont val="Arial"/>
        <family val="2"/>
      </rPr>
      <t>Shifts in Petroleum Transportation</t>
    </r>
    <r>
      <rPr>
        <sz val="9"/>
        <rFont val="Arial"/>
        <family val="2"/>
      </rPr>
      <t xml:space="preserve"> (Washington, DC: Annual Issues), table 1, available at http://www.aopl.org/publications/?fa=reports as of Oct. 22, 2013.</t>
    </r>
  </si>
  <si>
    <t xml:space="preserve">1997-2011: U.S. Department of Transportation, Research and Innovative Technology Administration (RITA), Bureau of Transportation Statistics (BTS), special tabulation.            
</t>
  </si>
  <si>
    <t>2012-17: U.S. Department of Transportation, Federal Highway Administration, Freight Analysis Framework, available at http://faf.ornl.gov/fafweb/Extraction1.aspx, as of May 17, 2019.</t>
  </si>
  <si>
    <t>1980-99: U.S. Army Corps of Engineers, Waterborne Commerce of the United States (New Orleans, LA: Annual Issues).</t>
  </si>
  <si>
    <r>
      <t xml:space="preserve">2017: Ibid., </t>
    </r>
    <r>
      <rPr>
        <i/>
        <sz val="9"/>
        <color rgb="FFFF0000"/>
        <rFont val="Arial"/>
        <family val="2"/>
      </rPr>
      <t>The U.S. Waterway System</t>
    </r>
    <r>
      <rPr>
        <sz val="9"/>
        <color rgb="FFFF0000"/>
        <rFont val="Arial"/>
        <family val="2"/>
      </rPr>
      <t>, 2017 Transportation Facts &amp; Information, p 3, available at http://www.navigationdatacenter.us/wcsc/wcsc.htm as of May 17, 2019.</t>
    </r>
  </si>
  <si>
    <t>Delete</t>
  </si>
  <si>
    <t>DMS_MODE</t>
  </si>
  <si>
    <t>Total KTons in 2002</t>
  </si>
  <si>
    <t>Total KTons in 2007</t>
  </si>
  <si>
    <t>Total KTons in 2012</t>
  </si>
  <si>
    <t>Total KTons in 2013</t>
  </si>
  <si>
    <t>Total KTons in 2014</t>
  </si>
  <si>
    <t>Total KTons in 2015</t>
  </si>
  <si>
    <t>Total KTons in 2016</t>
  </si>
  <si>
    <t>Total KTons in 2017</t>
  </si>
  <si>
    <t>Tons</t>
  </si>
  <si>
    <t>Value</t>
  </si>
  <si>
    <t>Total M$ in 2002</t>
  </si>
  <si>
    <t>Total M$ in 2007</t>
  </si>
  <si>
    <t>Total M$ in 2012</t>
  </si>
  <si>
    <t>Total M$ in 2013</t>
  </si>
  <si>
    <t>Total M$ in 2014</t>
  </si>
  <si>
    <t>Total M$ in 2015</t>
  </si>
  <si>
    <t>Total M$ in 2016</t>
  </si>
  <si>
    <t>Total M$ in 2017</t>
  </si>
  <si>
    <t> thousands of tons for weight</t>
  </si>
  <si>
    <t>millions of dollars for value</t>
  </si>
  <si>
    <t>Pipeline operators, hazardous liquid</t>
  </si>
  <si>
    <r>
      <t>Pipeline operators:</t>
    </r>
    <r>
      <rPr>
        <sz val="9"/>
        <rFont val="Arial"/>
        <family val="2"/>
      </rPr>
      <t xml:space="preserve">  </t>
    </r>
  </si>
  <si>
    <r>
      <t>d</t>
    </r>
    <r>
      <rPr>
        <sz val="9"/>
        <rFont val="Arial"/>
        <family val="2"/>
      </rPr>
      <t xml:space="preserve"> </t>
    </r>
    <r>
      <rPr>
        <i/>
        <sz val="9"/>
        <rFont val="Arial"/>
        <family val="2"/>
      </rPr>
      <t>Injured persons</t>
    </r>
    <r>
      <rPr>
        <sz val="9"/>
        <rFont val="Arial"/>
        <family val="2"/>
      </rPr>
      <t xml:space="preserve"> does not include the 1,851 injuries that required medical treatment, caused by severe flooding near Houston, Texas, reported for October, 1994.</t>
    </r>
  </si>
  <si>
    <r>
      <t>Injured persons</t>
    </r>
    <r>
      <rPr>
        <b/>
        <vertAlign val="superscript"/>
        <sz val="11"/>
        <rFont val="Arial Narrow"/>
        <family val="2"/>
      </rPr>
      <t>d</t>
    </r>
  </si>
  <si>
    <r>
      <t>Barrels transported (millions)</t>
    </r>
    <r>
      <rPr>
        <b/>
        <vertAlign val="superscript"/>
        <sz val="11"/>
        <rFont val="Arial Narrow"/>
        <family val="2"/>
      </rPr>
      <t>c</t>
    </r>
  </si>
  <si>
    <r>
      <t>Incidents</t>
    </r>
    <r>
      <rPr>
        <b/>
        <vertAlign val="superscript"/>
        <sz val="11"/>
        <rFont val="Arial Narrow"/>
        <family val="2"/>
      </rPr>
      <t>e</t>
    </r>
  </si>
  <si>
    <t>FERC-regulated operating revenues (millions of dollars)</t>
  </si>
  <si>
    <r>
      <t xml:space="preserve">KEY: </t>
    </r>
    <r>
      <rPr>
        <sz val="9"/>
        <rFont val="Arial"/>
        <family val="2"/>
      </rPr>
      <t>FERC = Federal Energy Regulatory Commission; N = data do not exist; R = revised; U = data are not available.</t>
    </r>
  </si>
  <si>
    <r>
      <t xml:space="preserve">1990-1994: U.S. Department of Labor, Bureau of Labor Statistics, </t>
    </r>
    <r>
      <rPr>
        <i/>
        <sz val="9"/>
        <rFont val="Arial"/>
        <family val="2"/>
      </rPr>
      <t>Hours and Earnings, United States, 1988-1996</t>
    </r>
    <r>
      <rPr>
        <sz val="9"/>
        <rFont val="Arial"/>
        <family val="2"/>
      </rPr>
      <t xml:space="preserve"> (Washington, DC: July 1996), SIC 46.</t>
    </r>
  </si>
  <si>
    <r>
      <t xml:space="preserve">1995-2001: U.S. Department of Labor, Bureau of Labor Statistics, </t>
    </r>
    <r>
      <rPr>
        <i/>
        <sz val="9"/>
        <rFont val="Arial"/>
        <family val="2"/>
      </rPr>
      <t>Occupational Employment Statistics</t>
    </r>
    <r>
      <rPr>
        <sz val="9"/>
        <rFont val="Arial"/>
        <family val="2"/>
      </rPr>
      <t>, SIC 46, as of Feb. 22, 2010.</t>
    </r>
  </si>
  <si>
    <r>
      <t xml:space="preserve">As cited in U.S. Department of Transportation, Bureau of Transportation Statistics, </t>
    </r>
    <r>
      <rPr>
        <i/>
        <sz val="9"/>
        <rFont val="Arial"/>
        <family val="2"/>
      </rPr>
      <t>National Transportation Statistics</t>
    </r>
    <r>
      <rPr>
        <sz val="9"/>
        <rFont val="Arial"/>
        <family val="2"/>
      </rPr>
      <t xml:space="preserve">, Table 1-10, available at https://www.bts.gov/. </t>
    </r>
  </si>
  <si>
    <r>
      <t>c</t>
    </r>
    <r>
      <rPr>
        <sz val="9"/>
        <rFont val="Arial"/>
        <family val="2"/>
      </rPr>
      <t xml:space="preserve"> Incudes Crude Oil and Petroleum Products movement by pipeline. </t>
    </r>
  </si>
  <si>
    <r>
      <t xml:space="preserve">As cited in U.S. Department of Transportation, Bureau of Transportation Statistics, </t>
    </r>
    <r>
      <rPr>
        <i/>
        <sz val="9"/>
        <rFont val="Arial"/>
        <family val="2"/>
      </rPr>
      <t>National Transportation Statistics</t>
    </r>
    <r>
      <rPr>
        <sz val="9"/>
        <rFont val="Arial"/>
        <family val="2"/>
      </rPr>
      <t xml:space="preserve">, Table 1-2, available at https://www.bts.gov/. </t>
    </r>
  </si>
  <si>
    <r>
      <t xml:space="preserve">As cited in U.S. Department of Transportation, Bureau of Transportation Statistics, </t>
    </r>
    <r>
      <rPr>
        <i/>
        <sz val="9"/>
        <rFont val="Arial"/>
        <family val="2"/>
      </rPr>
      <t>National Transportation Statistics</t>
    </r>
    <r>
      <rPr>
        <sz val="9"/>
        <rFont val="Arial"/>
        <family val="2"/>
      </rPr>
      <t xml:space="preserve">, Table 2-50, available at https://www.bts.gov/. </t>
    </r>
  </si>
  <si>
    <r>
      <t xml:space="preserve">2002-22: U.S. Department of Labor, Bureau of Labor Statistics, </t>
    </r>
    <r>
      <rPr>
        <i/>
        <sz val="9"/>
        <rFont val="Arial"/>
        <family val="2"/>
      </rPr>
      <t>Occupational Employment Statistics</t>
    </r>
    <r>
      <rPr>
        <sz val="9"/>
        <rFont val="Arial"/>
        <family val="2"/>
      </rPr>
      <t>, available at http://www.bls.gov/oes/oes_doc.htm, NAICS 486100 and NAICS 486900 as of Aug. 28, 2023.</t>
    </r>
  </si>
  <si>
    <r>
      <t xml:space="preserve">U.S. Department of Energy, Energy Information Administration, </t>
    </r>
    <r>
      <rPr>
        <i/>
        <sz val="9"/>
        <rFont val="Arial"/>
        <family val="2"/>
      </rPr>
      <t>Movements between PAD Districts</t>
    </r>
    <r>
      <rPr>
        <sz val="9"/>
        <rFont val="Arial"/>
        <family val="2"/>
      </rPr>
      <t>, available at https://www.eia.gov/petroleum/data.php as of Aug. 28, 2023.</t>
    </r>
  </si>
  <si>
    <r>
      <t>2002-2022: PennWell Corporation,</t>
    </r>
    <r>
      <rPr>
        <i/>
        <sz val="9"/>
        <rFont val="Arial"/>
        <family val="2"/>
      </rPr>
      <t xml:space="preserve"> Oil and Gas Journal: Transportation Special Report </t>
    </r>
    <r>
      <rPr>
        <sz val="9"/>
        <rFont val="Arial"/>
        <family val="2"/>
      </rPr>
      <t xml:space="preserve">(Houston, TX), pp. 50 and similar table in earlier editions. </t>
    </r>
  </si>
  <si>
    <r>
      <t>e</t>
    </r>
    <r>
      <rPr>
        <sz val="9"/>
        <rFont val="Arial"/>
        <family val="2"/>
      </rPr>
      <t xml:space="preserve"> The reporting criteria changed in 2002 adding small spills down to 5 gallons. The change was instituted on Feb. 7, 2002. For continuity with past trending, the data from post-2/7/2002 accidents used in the statistical summary includes only accidents meeting the reporting criteria: Accidents with gross loss greater than or equal to 50 barrels; those involving any fatality or injury; fire/explosion not intentionally set; Highly Volatile Liquid releases with gross loss of 5 or more barrels; or those involving total costs greater than or equal to $50,000.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</si>
</sst>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_)"/>
    <numFmt numFmtId="165" formatCode="#,##0.0"/>
    <numFmt numFmtId="166" formatCode="0.0"/>
    <numFmt numFmtId="167" formatCode="\(\R\)\ #,##0"/>
    <numFmt numFmtId="168" formatCode="&quot;(R)&quot;\ #,##0;&quot;(R) -&quot;#,##0;&quot;(R) &quot;\ 0"/>
  </numFmts>
  <fonts count="34" x14ac:knownFonts="1">
    <font>
      <sz val="10"/>
      <name val="Arial"/>
    </font>
    <font>
      <sz val="10"/>
      <name val="Arial"/>
      <family val="2"/>
    </font>
    <font>
      <sz val="10"/>
      <name val="Times New Roman"/>
      <family val="1"/>
    </font>
    <font>
      <sz val="9"/>
      <name val="Helv"/>
    </font>
    <font>
      <b/>
      <sz val="10"/>
      <name val="Helv"/>
    </font>
    <font>
      <sz val="8"/>
      <name val="Helv"/>
    </font>
    <font>
      <vertAlign val="superscript"/>
      <sz val="12"/>
      <name val="Helv"/>
    </font>
    <font>
      <b/>
      <sz val="9"/>
      <name val="Helv"/>
    </font>
    <font>
      <b/>
      <sz val="14"/>
      <name val="Helv"/>
    </font>
    <font>
      <b/>
      <sz val="12"/>
      <name val="Helv"/>
    </font>
    <font>
      <sz val="10"/>
      <name val="Helv"/>
    </font>
    <font>
      <vertAlign val="superscript"/>
      <sz val="10"/>
      <name val="Helv"/>
    </font>
    <font>
      <b/>
      <sz val="8"/>
      <name val="Helv"/>
    </font>
    <font>
      <sz val="10"/>
      <name val="Arial"/>
      <family val="2"/>
    </font>
    <font>
      <b/>
      <sz val="10"/>
      <name val="Arial"/>
      <family val="2"/>
    </font>
    <font>
      <sz val="9"/>
      <name val="Arial"/>
      <family val="2"/>
    </font>
    <font>
      <sz val="10"/>
      <name val="Arial Narrow"/>
      <family val="2"/>
    </font>
    <font>
      <b/>
      <sz val="12"/>
      <name val="Arial"/>
      <family val="2"/>
    </font>
    <font>
      <b/>
      <sz val="11"/>
      <name val="Arial Narrow"/>
      <family val="2"/>
    </font>
    <font>
      <b/>
      <vertAlign val="superscript"/>
      <sz val="11"/>
      <name val="Arial Narrow"/>
      <family val="2"/>
    </font>
    <font>
      <sz val="11"/>
      <name val="Arial Narrow"/>
      <family val="2"/>
    </font>
    <font>
      <u/>
      <sz val="10"/>
      <color theme="10"/>
      <name val="Arial"/>
      <family val="2"/>
    </font>
    <font>
      <b/>
      <sz val="9"/>
      <name val="Arial"/>
      <family val="2"/>
    </font>
    <font>
      <sz val="8"/>
      <name val="Helv"/>
      <family val="2"/>
    </font>
    <font>
      <vertAlign val="superscript"/>
      <sz val="9"/>
      <name val="Arial"/>
      <family val="2"/>
    </font>
    <font>
      <i/>
      <sz val="9"/>
      <name val="Arial"/>
      <family val="2"/>
    </font>
    <font>
      <b/>
      <sz val="9"/>
      <color rgb="FF000000"/>
      <name val="Arial"/>
      <family val="2"/>
    </font>
    <font>
      <sz val="9"/>
      <color rgb="FF000000"/>
      <name val="Arial"/>
      <family val="2"/>
    </font>
    <font>
      <i/>
      <sz val="9"/>
      <color rgb="FF000000"/>
      <name val="Arial"/>
      <family val="2"/>
    </font>
    <font>
      <sz val="9"/>
      <name val="Arial Narrow"/>
      <family val="2"/>
    </font>
    <font>
      <sz val="9"/>
      <color rgb="FFFF0000"/>
      <name val="Arial"/>
      <family val="2"/>
    </font>
    <font>
      <i/>
      <sz val="9"/>
      <color rgb="FFFF0000"/>
      <name val="Arial"/>
      <family val="2"/>
    </font>
    <font>
      <sz val="12"/>
      <color rgb="FF000000"/>
      <name val="Verdana"/>
      <family val="2"/>
    </font>
    <font>
      <u/>
      <sz val="10"/>
      <color indexed="12"/>
      <name val="Arial"/>
      <family val="2"/>
    </font>
  </fonts>
  <fills count="5">
    <fill>
      <patternFill patternType="none"/>
    </fill>
    <fill>
      <patternFill patternType="gray125"/>
    </fill>
    <fill>
      <patternFill patternType="solid">
        <fgColor indexed="22"/>
        <bgColor indexed="9"/>
      </patternFill>
    </fill>
    <fill>
      <patternFill patternType="solid">
        <fgColor indexed="22"/>
        <bgColor indexed="55"/>
      </patternFill>
    </fill>
    <fill>
      <patternFill patternType="solid">
        <fgColor rgb="FFFFFF00"/>
        <bgColor indexed="64"/>
      </patternFill>
    </fill>
  </fills>
  <borders count="11">
    <border>
      <left/>
      <right/>
      <top/>
      <bottom/>
      <diagonal/>
    </border>
    <border>
      <left/>
      <right/>
      <top/>
      <bottom style="thin">
        <color indexed="22"/>
      </bottom>
      <diagonal/>
    </border>
    <border>
      <left/>
      <right/>
      <top/>
      <bottom style="hair">
        <color indexed="64"/>
      </bottom>
      <diagonal/>
    </border>
    <border>
      <left/>
      <right/>
      <top/>
      <bottom style="thin">
        <color indexed="64"/>
      </bottom>
      <diagonal/>
    </border>
    <border>
      <left/>
      <right/>
      <top/>
      <bottom style="hair">
        <color indexed="8"/>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right/>
      <top style="medium">
        <color indexed="64"/>
      </top>
      <bottom/>
      <diagonal/>
    </border>
    <border>
      <left/>
      <right/>
      <top/>
      <bottom style="medium">
        <color auto="1"/>
      </bottom>
      <diagonal/>
    </border>
    <border>
      <left/>
      <right/>
      <top style="medium">
        <color indexed="64"/>
      </top>
      <bottom style="thin">
        <color indexed="64"/>
      </bottom>
      <diagonal/>
    </border>
  </borders>
  <cellStyleXfs count="29">
    <xf numFmtId="0" fontId="0" fillId="0" borderId="0"/>
    <xf numFmtId="3" fontId="5" fillId="0" borderId="1">
      <alignment horizontal="right"/>
    </xf>
    <xf numFmtId="0" fontId="4" fillId="0" borderId="2">
      <alignment horizontal="left" vertical="center"/>
    </xf>
    <xf numFmtId="0" fontId="4" fillId="2" borderId="0">
      <alignment horizontal="centerContinuous" wrapText="1"/>
    </xf>
    <xf numFmtId="49" fontId="4" fillId="2" borderId="3">
      <alignment horizontal="left" vertical="center"/>
    </xf>
    <xf numFmtId="0" fontId="5" fillId="0" borderId="0">
      <alignment horizontal="right"/>
    </xf>
    <xf numFmtId="49" fontId="5" fillId="0" borderId="0">
      <alignment horizontal="center"/>
    </xf>
    <xf numFmtId="0" fontId="6" fillId="0" borderId="0">
      <alignment horizontal="right"/>
    </xf>
    <xf numFmtId="0" fontId="5" fillId="0" borderId="0">
      <alignment horizontal="left"/>
    </xf>
    <xf numFmtId="49" fontId="11" fillId="0" borderId="1" applyFill="0">
      <alignment horizontal="left"/>
    </xf>
    <xf numFmtId="164" fontId="3" fillId="0" borderId="0" applyNumberFormat="0">
      <alignment horizontal="right"/>
    </xf>
    <xf numFmtId="0" fontId="7" fillId="3" borderId="0">
      <alignment horizontal="centerContinuous" vertical="center" wrapText="1"/>
    </xf>
    <xf numFmtId="0" fontId="7" fillId="0" borderId="4">
      <alignment horizontal="left" vertical="center"/>
    </xf>
    <xf numFmtId="0" fontId="8" fillId="0" borderId="0">
      <alignment horizontal="left" vertical="top"/>
    </xf>
    <xf numFmtId="0" fontId="4" fillId="0" borderId="0">
      <alignment horizontal="left"/>
    </xf>
    <xf numFmtId="0" fontId="9" fillId="0" borderId="0">
      <alignment horizontal="left"/>
    </xf>
    <xf numFmtId="0" fontId="10" fillId="0" borderId="0">
      <alignment horizontal="left"/>
    </xf>
    <xf numFmtId="0" fontId="8" fillId="0" borderId="0">
      <alignment horizontal="left" vertical="top"/>
    </xf>
    <xf numFmtId="0" fontId="9" fillId="0" borderId="0">
      <alignment horizontal="left"/>
    </xf>
    <xf numFmtId="0" fontId="10" fillId="0" borderId="0">
      <alignment horizontal="left"/>
    </xf>
    <xf numFmtId="49" fontId="5" fillId="0" borderId="1">
      <alignment horizontal="left"/>
    </xf>
    <xf numFmtId="0" fontId="12" fillId="0" borderId="1">
      <alignment horizontal="left"/>
    </xf>
    <xf numFmtId="0" fontId="4" fillId="0" borderId="0">
      <alignment horizontal="left" vertical="center"/>
    </xf>
    <xf numFmtId="0" fontId="1" fillId="0" borderId="0"/>
    <xf numFmtId="0" fontId="21" fillId="0" borderId="0" applyNumberFormat="0" applyFill="0" applyBorder="0" applyAlignment="0" applyProtection="0"/>
    <xf numFmtId="0" fontId="4" fillId="0" borderId="1" applyFill="0">
      <alignment horizontal="left"/>
    </xf>
    <xf numFmtId="0" fontId="23" fillId="0" borderId="0">
      <alignment horizontal="left"/>
    </xf>
    <xf numFmtId="0" fontId="1" fillId="0" borderId="0"/>
    <xf numFmtId="0" fontId="33" fillId="0" borderId="0" applyNumberFormat="0" applyFill="0" applyBorder="0" applyAlignment="0" applyProtection="0">
      <alignment vertical="top"/>
      <protection locked="0"/>
    </xf>
  </cellStyleXfs>
  <cellXfs count="162">
    <xf numFmtId="0" fontId="0" fillId="0" borderId="0" xfId="0"/>
    <xf numFmtId="0" fontId="2" fillId="0" borderId="0" xfId="0" applyFont="1" applyFill="1" applyBorder="1"/>
    <xf numFmtId="0" fontId="13" fillId="0" borderId="0" xfId="0" applyFont="1" applyFill="1" applyBorder="1"/>
    <xf numFmtId="0" fontId="14" fillId="0" borderId="0" xfId="0" applyFont="1" applyFill="1" applyBorder="1"/>
    <xf numFmtId="0" fontId="15" fillId="0" borderId="0" xfId="0" applyFont="1" applyFill="1" applyBorder="1"/>
    <xf numFmtId="0" fontId="16" fillId="0" borderId="0" xfId="0" applyFont="1" applyFill="1" applyBorder="1"/>
    <xf numFmtId="49" fontId="13" fillId="0" borderId="0" xfId="20" applyFont="1" applyFill="1" applyBorder="1">
      <alignment horizontal="left"/>
    </xf>
    <xf numFmtId="49" fontId="10" fillId="0" borderId="0" xfId="20" applyFont="1" applyFill="1" applyBorder="1">
      <alignment horizontal="left"/>
    </xf>
    <xf numFmtId="3" fontId="10" fillId="0" borderId="0" xfId="1" applyFont="1" applyFill="1" applyBorder="1">
      <alignment horizontal="right"/>
    </xf>
    <xf numFmtId="49" fontId="18" fillId="0" borderId="3" xfId="4" applyFont="1" applyFill="1" applyBorder="1" applyAlignment="1">
      <alignment horizontal="left" vertical="center"/>
    </xf>
    <xf numFmtId="0" fontId="18" fillId="0" borderId="3" xfId="3" applyNumberFormat="1" applyFont="1" applyFill="1" applyBorder="1" applyAlignment="1">
      <alignment horizontal="center"/>
    </xf>
    <xf numFmtId="0" fontId="18" fillId="0" borderId="3" xfId="0" applyFont="1" applyFill="1" applyBorder="1" applyAlignment="1">
      <alignment horizontal="center"/>
    </xf>
    <xf numFmtId="0" fontId="18" fillId="0" borderId="0" xfId="21" applyFont="1" applyFill="1" applyBorder="1">
      <alignment horizontal="left"/>
    </xf>
    <xf numFmtId="3" fontId="20" fillId="0" borderId="0" xfId="1" applyFont="1" applyFill="1" applyBorder="1" applyAlignment="1">
      <alignment horizontal="right"/>
    </xf>
    <xf numFmtId="0" fontId="20" fillId="0" borderId="0" xfId="0" applyFont="1" applyFill="1" applyBorder="1" applyAlignment="1">
      <alignment horizontal="right"/>
    </xf>
    <xf numFmtId="3" fontId="20" fillId="0" borderId="0" xfId="0" applyNumberFormat="1" applyFont="1" applyFill="1" applyBorder="1" applyAlignment="1">
      <alignment horizontal="right"/>
    </xf>
    <xf numFmtId="49" fontId="20" fillId="0" borderId="0" xfId="20" applyFont="1" applyFill="1" applyBorder="1" applyAlignment="1">
      <alignment horizontal="left" indent="1"/>
    </xf>
    <xf numFmtId="3" fontId="20" fillId="0" borderId="3" xfId="1" applyFont="1" applyFill="1" applyBorder="1" applyAlignment="1">
      <alignment horizontal="right"/>
    </xf>
    <xf numFmtId="3" fontId="20" fillId="0" borderId="3" xfId="0" applyNumberFormat="1" applyFont="1" applyFill="1" applyBorder="1" applyAlignment="1"/>
    <xf numFmtId="3" fontId="20" fillId="0" borderId="3" xfId="0" applyNumberFormat="1" applyFont="1" applyFill="1" applyBorder="1" applyAlignment="1">
      <alignment horizontal="right"/>
    </xf>
    <xf numFmtId="49" fontId="18" fillId="0" borderId="5" xfId="4" applyFont="1" applyFill="1" applyBorder="1">
      <alignment horizontal="left" vertical="center"/>
    </xf>
    <xf numFmtId="3" fontId="20" fillId="0" borderId="5" xfId="1" applyFont="1" applyFill="1" applyBorder="1" applyAlignment="1">
      <alignment horizontal="right"/>
    </xf>
    <xf numFmtId="3" fontId="20" fillId="0" borderId="5" xfId="0" applyNumberFormat="1" applyFont="1" applyFill="1" applyBorder="1" applyAlignment="1"/>
    <xf numFmtId="0" fontId="18" fillId="0" borderId="0" xfId="0" applyFont="1" applyFill="1" applyBorder="1" applyAlignment="1"/>
    <xf numFmtId="3" fontId="18" fillId="0" borderId="3" xfId="0" applyNumberFormat="1" applyFont="1" applyFill="1" applyBorder="1"/>
    <xf numFmtId="49" fontId="18" fillId="0" borderId="0" xfId="20" applyFont="1" applyFill="1" applyBorder="1">
      <alignment horizontal="left"/>
    </xf>
    <xf numFmtId="3" fontId="20" fillId="0" borderId="6" xfId="0" applyNumberFormat="1" applyFont="1" applyFill="1" applyBorder="1" applyAlignment="1">
      <alignment horizontal="right"/>
    </xf>
    <xf numFmtId="3" fontId="20" fillId="0" borderId="6" xfId="0" applyNumberFormat="1" applyFont="1" applyFill="1" applyBorder="1" applyAlignment="1"/>
    <xf numFmtId="3" fontId="20" fillId="0" borderId="0" xfId="0" applyNumberFormat="1" applyFont="1" applyFill="1" applyBorder="1"/>
    <xf numFmtId="49" fontId="18" fillId="0" borderId="0" xfId="20" applyFont="1" applyFill="1" applyBorder="1" applyAlignment="1">
      <alignment horizontal="left" vertical="top"/>
    </xf>
    <xf numFmtId="3" fontId="20" fillId="0" borderId="0" xfId="0" applyNumberFormat="1" applyFont="1" applyFill="1" applyBorder="1" applyAlignment="1"/>
    <xf numFmtId="0" fontId="18" fillId="0" borderId="0" xfId="21" applyFont="1" applyFill="1" applyBorder="1" applyAlignment="1">
      <alignment horizontal="left" vertical="top"/>
    </xf>
    <xf numFmtId="49" fontId="20" fillId="0" borderId="0" xfId="20" applyFont="1" applyFill="1" applyBorder="1" applyAlignment="1">
      <alignment horizontal="left" vertical="top" indent="1"/>
    </xf>
    <xf numFmtId="3" fontId="18" fillId="0" borderId="5" xfId="0" applyNumberFormat="1" applyFont="1" applyFill="1" applyBorder="1"/>
    <xf numFmtId="3" fontId="20" fillId="0" borderId="0" xfId="1" applyNumberFormat="1" applyFont="1" applyFill="1" applyBorder="1" applyAlignment="1">
      <alignment horizontal="right"/>
    </xf>
    <xf numFmtId="166" fontId="20" fillId="0" borderId="0" xfId="1" applyNumberFormat="1" applyFont="1" applyFill="1" applyBorder="1" applyAlignment="1">
      <alignment horizontal="right"/>
    </xf>
    <xf numFmtId="165" fontId="20" fillId="0" borderId="0" xfId="1" applyNumberFormat="1" applyFont="1" applyFill="1" applyBorder="1" applyAlignment="1">
      <alignment horizontal="right"/>
    </xf>
    <xf numFmtId="165" fontId="20" fillId="0" borderId="0" xfId="0" applyNumberFormat="1" applyFont="1" applyFill="1" applyBorder="1" applyAlignment="1"/>
    <xf numFmtId="165" fontId="20" fillId="0" borderId="0" xfId="0" applyNumberFormat="1" applyFont="1" applyFill="1" applyBorder="1" applyAlignment="1">
      <alignment horizontal="right"/>
    </xf>
    <xf numFmtId="0" fontId="20" fillId="0" borderId="0" xfId="0" applyFont="1" applyFill="1" applyBorder="1" applyAlignment="1"/>
    <xf numFmtId="49" fontId="18" fillId="0" borderId="7" xfId="20" applyFont="1" applyFill="1" applyBorder="1">
      <alignment horizontal="left"/>
    </xf>
    <xf numFmtId="3" fontId="20" fillId="0" borderId="7" xfId="1" applyFont="1" applyFill="1" applyBorder="1" applyAlignment="1">
      <alignment horizontal="right"/>
    </xf>
    <xf numFmtId="3" fontId="20" fillId="4" borderId="0" xfId="0" applyNumberFormat="1" applyFont="1" applyFill="1" applyBorder="1" applyAlignment="1">
      <alignment horizontal="right"/>
    </xf>
    <xf numFmtId="3" fontId="20" fillId="4" borderId="3" xfId="0" applyNumberFormat="1" applyFont="1" applyFill="1" applyBorder="1" applyAlignment="1">
      <alignment horizontal="right"/>
    </xf>
    <xf numFmtId="3" fontId="18" fillId="4" borderId="3" xfId="0" applyNumberFormat="1" applyFont="1" applyFill="1" applyBorder="1"/>
    <xf numFmtId="3" fontId="18" fillId="4" borderId="5" xfId="0" applyNumberFormat="1" applyFont="1" applyFill="1" applyBorder="1"/>
    <xf numFmtId="3" fontId="13" fillId="0" borderId="0" xfId="0" applyNumberFormat="1" applyFont="1" applyFill="1" applyBorder="1"/>
    <xf numFmtId="3" fontId="20" fillId="4" borderId="0" xfId="1" applyFont="1" applyFill="1" applyBorder="1" applyAlignment="1">
      <alignment horizontal="right"/>
    </xf>
    <xf numFmtId="0" fontId="14" fillId="4" borderId="0" xfId="0" applyFont="1" applyFill="1" applyBorder="1"/>
    <xf numFmtId="0" fontId="18" fillId="4" borderId="3" xfId="3" applyNumberFormat="1" applyFont="1" applyFill="1" applyBorder="1" applyAlignment="1">
      <alignment horizontal="center"/>
    </xf>
    <xf numFmtId="0" fontId="18" fillId="4" borderId="3" xfId="0" applyFont="1" applyFill="1" applyBorder="1" applyAlignment="1">
      <alignment horizontal="center"/>
    </xf>
    <xf numFmtId="0" fontId="0" fillId="0" borderId="0" xfId="0" applyFill="1"/>
    <xf numFmtId="0" fontId="18" fillId="0" borderId="3" xfId="25" applyFont="1" applyFill="1" applyBorder="1" applyAlignment="1">
      <alignment horizontal="center"/>
    </xf>
    <xf numFmtId="0" fontId="18" fillId="0" borderId="3" xfId="25" applyNumberFormat="1" applyFont="1" applyFill="1" applyBorder="1" applyAlignment="1">
      <alignment horizontal="center"/>
    </xf>
    <xf numFmtId="0" fontId="18" fillId="0" borderId="3" xfId="0" applyNumberFormat="1" applyFont="1" applyFill="1" applyBorder="1" applyAlignment="1">
      <alignment horizontal="center"/>
    </xf>
    <xf numFmtId="0" fontId="20" fillId="0" borderId="0" xfId="0" applyFont="1" applyFill="1"/>
    <xf numFmtId="0" fontId="18" fillId="0" borderId="6" xfId="25" applyFont="1" applyFill="1" applyBorder="1" applyAlignment="1">
      <alignment horizontal="left" vertical="top" wrapText="1"/>
    </xf>
    <xf numFmtId="3" fontId="18" fillId="0" borderId="0" xfId="1" applyNumberFormat="1" applyFont="1" applyFill="1" applyBorder="1" applyAlignment="1">
      <alignment horizontal="right"/>
    </xf>
    <xf numFmtId="167" fontId="18" fillId="4" borderId="0" xfId="1" applyNumberFormat="1" applyFont="1" applyFill="1" applyBorder="1" applyAlignment="1">
      <alignment horizontal="right"/>
    </xf>
    <xf numFmtId="3" fontId="18" fillId="4" borderId="0" xfId="1" applyNumberFormat="1" applyFont="1" applyFill="1" applyBorder="1" applyAlignment="1">
      <alignment horizontal="right"/>
    </xf>
    <xf numFmtId="0" fontId="18" fillId="0" borderId="0" xfId="25" applyFont="1" applyFill="1" applyBorder="1" applyAlignment="1">
      <alignment horizontal="left" vertical="top"/>
    </xf>
    <xf numFmtId="0" fontId="18" fillId="0" borderId="0" xfId="0" applyFont="1" applyFill="1" applyBorder="1" applyAlignment="1">
      <alignment horizontal="left"/>
    </xf>
    <xf numFmtId="0" fontId="18" fillId="0" borderId="0" xfId="25" applyFont="1" applyFill="1" applyBorder="1" applyAlignment="1">
      <alignment horizontal="left" wrapText="1"/>
    </xf>
    <xf numFmtId="0" fontId="20" fillId="0" borderId="0" xfId="25" applyFont="1" applyFill="1" applyBorder="1" applyAlignment="1">
      <alignment horizontal="left" indent="1"/>
    </xf>
    <xf numFmtId="3" fontId="20" fillId="4" borderId="0" xfId="1" applyNumberFormat="1" applyFont="1" applyFill="1" applyBorder="1" applyAlignment="1">
      <alignment horizontal="right"/>
    </xf>
    <xf numFmtId="0" fontId="18" fillId="0" borderId="9" xfId="25" applyFont="1" applyFill="1" applyBorder="1" applyAlignment="1">
      <alignment horizontal="left"/>
    </xf>
    <xf numFmtId="3" fontId="18" fillId="0" borderId="9" xfId="1" applyNumberFormat="1" applyFont="1" applyFill="1" applyBorder="1" applyAlignment="1">
      <alignment horizontal="right"/>
    </xf>
    <xf numFmtId="3" fontId="18" fillId="4" borderId="9" xfId="1" applyNumberFormat="1" applyFont="1" applyFill="1" applyBorder="1" applyAlignment="1">
      <alignment horizontal="right"/>
    </xf>
    <xf numFmtId="0" fontId="18" fillId="0" borderId="0" xfId="0" applyFont="1" applyFill="1"/>
    <xf numFmtId="3" fontId="22" fillId="0" borderId="0" xfId="1" applyNumberFormat="1" applyFont="1" applyFill="1" applyBorder="1" applyAlignment="1">
      <alignment horizontal="left" vertical="center"/>
    </xf>
    <xf numFmtId="0" fontId="22" fillId="0" borderId="0" xfId="0" applyFont="1" applyFill="1" applyAlignment="1">
      <alignment horizontal="left" vertical="center"/>
    </xf>
    <xf numFmtId="0" fontId="22" fillId="0" borderId="0" xfId="0" applyFont="1" applyFill="1" applyBorder="1" applyAlignment="1">
      <alignment horizontal="left" vertical="center"/>
    </xf>
    <xf numFmtId="0" fontId="15" fillId="0" borderId="0" xfId="0" applyFont="1" applyFill="1" applyAlignment="1">
      <alignment horizontal="left" vertical="center"/>
    </xf>
    <xf numFmtId="0" fontId="15" fillId="0" borderId="0" xfId="7" applyFont="1" applyFill="1" applyAlignment="1">
      <alignment horizontal="left" vertical="center" wrapText="1"/>
    </xf>
    <xf numFmtId="0" fontId="15" fillId="0" borderId="0" xfId="0" applyFont="1" applyFill="1" applyBorder="1" applyAlignment="1">
      <alignment horizontal="left" vertical="center"/>
    </xf>
    <xf numFmtId="0" fontId="22" fillId="0" borderId="0" xfId="17" applyFont="1" applyFill="1" applyBorder="1" applyAlignment="1">
      <alignment horizontal="left" vertical="center" wrapText="1"/>
    </xf>
    <xf numFmtId="0" fontId="22" fillId="0" borderId="0" xfId="0" applyNumberFormat="1" applyFont="1" applyFill="1" applyBorder="1" applyAlignment="1">
      <alignment horizontal="left" vertical="center"/>
    </xf>
    <xf numFmtId="0" fontId="15" fillId="0" borderId="0" xfId="0" applyFont="1" applyAlignment="1">
      <alignment horizontal="left" vertical="center"/>
    </xf>
    <xf numFmtId="3" fontId="15" fillId="0" borderId="0" xfId="0" applyNumberFormat="1" applyFont="1" applyFill="1" applyBorder="1" applyAlignment="1">
      <alignment horizontal="left" vertical="center"/>
    </xf>
    <xf numFmtId="3" fontId="15" fillId="0" borderId="0" xfId="0" applyNumberFormat="1" applyFont="1" applyBorder="1" applyAlignment="1">
      <alignment horizontal="left" vertical="center"/>
    </xf>
    <xf numFmtId="3" fontId="22" fillId="0" borderId="0" xfId="0" applyNumberFormat="1" applyFont="1" applyBorder="1" applyAlignment="1">
      <alignment horizontal="left" vertical="center"/>
    </xf>
    <xf numFmtId="3" fontId="22" fillId="0" borderId="0" xfId="0" applyNumberFormat="1" applyFont="1" applyFill="1" applyBorder="1" applyAlignment="1">
      <alignment horizontal="left" vertical="center"/>
    </xf>
    <xf numFmtId="3" fontId="15" fillId="0" borderId="0" xfId="0" applyNumberFormat="1" applyFont="1" applyFill="1" applyAlignment="1">
      <alignment horizontal="left" vertical="center"/>
    </xf>
    <xf numFmtId="49" fontId="18" fillId="4" borderId="0" xfId="20" applyFont="1" applyFill="1" applyBorder="1">
      <alignment horizontal="left"/>
    </xf>
    <xf numFmtId="3" fontId="10" fillId="4" borderId="0" xfId="1" applyFont="1" applyFill="1" applyBorder="1">
      <alignment horizontal="right"/>
    </xf>
    <xf numFmtId="0" fontId="24" fillId="0" borderId="0" xfId="26" applyNumberFormat="1" applyFont="1" applyFill="1" applyAlignment="1">
      <alignment wrapText="1"/>
    </xf>
    <xf numFmtId="0" fontId="20" fillId="0" borderId="0" xfId="0" applyFont="1" applyFill="1" applyBorder="1"/>
    <xf numFmtId="0" fontId="18" fillId="0" borderId="0" xfId="0" applyFont="1" applyFill="1" applyBorder="1"/>
    <xf numFmtId="0" fontId="15" fillId="0" borderId="0" xfId="0" applyFont="1" applyFill="1" applyBorder="1" applyAlignment="1">
      <alignment vertical="center"/>
    </xf>
    <xf numFmtId="3" fontId="29" fillId="0" borderId="0" xfId="0" applyNumberFormat="1" applyFont="1" applyFill="1" applyBorder="1" applyAlignment="1">
      <alignment vertical="center"/>
    </xf>
    <xf numFmtId="0" fontId="18" fillId="0" borderId="10" xfId="0" applyNumberFormat="1" applyFont="1" applyFill="1" applyBorder="1" applyAlignment="1">
      <alignment horizontal="center"/>
    </xf>
    <xf numFmtId="0" fontId="18" fillId="4" borderId="10" xfId="0" applyNumberFormat="1" applyFont="1" applyFill="1" applyBorder="1" applyAlignment="1">
      <alignment horizontal="center"/>
    </xf>
    <xf numFmtId="0" fontId="15" fillId="0" borderId="0" xfId="0" applyFont="1" applyAlignment="1"/>
    <xf numFmtId="3" fontId="18" fillId="0" borderId="0" xfId="1" applyFont="1" applyFill="1" applyBorder="1" applyAlignment="1">
      <alignment horizontal="right"/>
    </xf>
    <xf numFmtId="0" fontId="1" fillId="0" borderId="0" xfId="0" applyFont="1" applyFill="1"/>
    <xf numFmtId="3" fontId="13" fillId="4" borderId="6" xfId="0" applyNumberFormat="1" applyFont="1" applyFill="1" applyBorder="1"/>
    <xf numFmtId="3" fontId="13" fillId="4" borderId="0" xfId="0" applyNumberFormat="1" applyFont="1" applyFill="1" applyBorder="1"/>
    <xf numFmtId="3" fontId="13" fillId="4" borderId="9" xfId="0" applyNumberFormat="1" applyFont="1" applyFill="1" applyBorder="1"/>
    <xf numFmtId="3" fontId="13" fillId="0" borderId="6" xfId="0" applyNumberFormat="1" applyFont="1" applyFill="1" applyBorder="1"/>
    <xf numFmtId="3" fontId="13" fillId="0" borderId="9" xfId="0" applyNumberFormat="1" applyFont="1" applyFill="1" applyBorder="1"/>
    <xf numFmtId="0" fontId="15" fillId="0" borderId="0" xfId="0" applyFont="1" applyFill="1" applyAlignment="1"/>
    <xf numFmtId="0" fontId="0" fillId="0" borderId="0" xfId="0" applyFont="1" applyFill="1"/>
    <xf numFmtId="0" fontId="32" fillId="0" borderId="0" xfId="0" applyFont="1"/>
    <xf numFmtId="0" fontId="18" fillId="0" borderId="0" xfId="3" applyNumberFormat="1" applyFont="1" applyFill="1" applyBorder="1" applyAlignment="1">
      <alignment horizontal="center"/>
    </xf>
    <xf numFmtId="0" fontId="18" fillId="0" borderId="0" xfId="0" applyFont="1" applyFill="1" applyBorder="1" applyAlignment="1">
      <alignment horizontal="center"/>
    </xf>
    <xf numFmtId="0" fontId="18" fillId="0" borderId="10" xfId="3" applyNumberFormat="1" applyFont="1" applyFill="1" applyBorder="1" applyAlignment="1">
      <alignment horizontal="center"/>
    </xf>
    <xf numFmtId="0" fontId="18" fillId="0" borderId="10" xfId="0" applyFont="1" applyFill="1" applyBorder="1" applyAlignment="1">
      <alignment horizontal="center"/>
    </xf>
    <xf numFmtId="3" fontId="18" fillId="0" borderId="7" xfId="1" applyFont="1" applyFill="1" applyBorder="1" applyAlignment="1">
      <alignment horizontal="right"/>
    </xf>
    <xf numFmtId="49" fontId="18" fillId="0" borderId="10" xfId="4" applyFont="1" applyFill="1" applyBorder="1" applyAlignment="1">
      <alignment horizontal="left"/>
    </xf>
    <xf numFmtId="49" fontId="18" fillId="0" borderId="5" xfId="4" applyFont="1" applyFill="1" applyBorder="1" applyAlignment="1">
      <alignment horizontal="left"/>
    </xf>
    <xf numFmtId="0" fontId="15" fillId="0" borderId="0" xfId="0" applyNumberFormat="1" applyFont="1" applyFill="1" applyAlignment="1">
      <alignment vertical="center" wrapText="1"/>
    </xf>
    <xf numFmtId="0" fontId="15" fillId="0" borderId="0" xfId="0" applyFont="1" applyFill="1" applyAlignment="1">
      <alignment vertical="center" wrapText="1"/>
    </xf>
    <xf numFmtId="0" fontId="22" fillId="0" borderId="0" xfId="0" applyFont="1" applyFill="1" applyAlignment="1">
      <alignment wrapText="1"/>
    </xf>
    <xf numFmtId="3" fontId="18" fillId="0" borderId="0" xfId="0" applyNumberFormat="1" applyFont="1" applyFill="1" applyBorder="1" applyAlignment="1">
      <alignment horizontal="right"/>
    </xf>
    <xf numFmtId="3" fontId="18" fillId="0" borderId="6" xfId="0" applyNumberFormat="1" applyFont="1" applyFill="1" applyBorder="1"/>
    <xf numFmtId="3" fontId="18" fillId="0" borderId="0" xfId="0" applyNumberFormat="1" applyFont="1" applyFill="1" applyBorder="1"/>
    <xf numFmtId="165" fontId="18" fillId="0" borderId="0" xfId="1" applyNumberFormat="1" applyFont="1" applyFill="1" applyBorder="1" applyAlignment="1">
      <alignment horizontal="right"/>
    </xf>
    <xf numFmtId="49" fontId="18" fillId="0" borderId="0" xfId="20" applyFont="1" applyFill="1" applyBorder="1" applyAlignment="1">
      <alignment horizontal="left" indent="1"/>
    </xf>
    <xf numFmtId="0" fontId="18" fillId="0" borderId="0" xfId="21" applyFont="1" applyFill="1" applyBorder="1" applyAlignment="1">
      <alignment horizontal="left" indent="1"/>
    </xf>
    <xf numFmtId="49" fontId="20" fillId="0" borderId="0" xfId="20" applyFont="1" applyFill="1" applyBorder="1" applyAlignment="1">
      <alignment horizontal="left" indent="2"/>
    </xf>
    <xf numFmtId="49" fontId="18" fillId="0" borderId="7" xfId="20" applyFont="1" applyFill="1" applyBorder="1" applyAlignment="1">
      <alignment horizontal="left" indent="1"/>
    </xf>
    <xf numFmtId="0" fontId="15" fillId="0" borderId="0" xfId="0" applyFont="1" applyFill="1" applyAlignment="1">
      <alignment wrapText="1"/>
    </xf>
    <xf numFmtId="0" fontId="15" fillId="0" borderId="0" xfId="0" applyFont="1" applyFill="1" applyBorder="1" applyAlignment="1">
      <alignment wrapText="1"/>
    </xf>
    <xf numFmtId="0" fontId="25" fillId="0" borderId="0" xfId="0" applyFont="1" applyFill="1" applyBorder="1" applyAlignment="1">
      <alignment horizontal="left" wrapText="1"/>
    </xf>
    <xf numFmtId="0" fontId="17" fillId="0" borderId="9" xfId="17" applyFont="1" applyFill="1" applyBorder="1" applyAlignment="1">
      <alignment horizontal="left" wrapText="1"/>
    </xf>
    <xf numFmtId="0" fontId="15" fillId="0" borderId="0" xfId="0" applyFont="1" applyFill="1" applyAlignment="1">
      <alignment wrapText="1"/>
    </xf>
    <xf numFmtId="0" fontId="22" fillId="0" borderId="0" xfId="7" applyFont="1" applyFill="1" applyAlignment="1">
      <alignment horizontal="left" wrapText="1"/>
    </xf>
    <xf numFmtId="0" fontId="15" fillId="0" borderId="0" xfId="0" applyFont="1" applyFill="1" applyBorder="1" applyAlignment="1">
      <alignment wrapText="1"/>
    </xf>
    <xf numFmtId="0" fontId="15" fillId="0" borderId="0" xfId="0" applyNumberFormat="1" applyFont="1" applyFill="1" applyBorder="1" applyAlignment="1">
      <alignment wrapText="1"/>
    </xf>
    <xf numFmtId="0" fontId="25" fillId="0" borderId="0" xfId="0" applyNumberFormat="1" applyFont="1" applyFill="1" applyBorder="1" applyAlignment="1">
      <alignment horizontal="left" wrapText="1"/>
    </xf>
    <xf numFmtId="0" fontId="25" fillId="0" borderId="0" xfId="8" applyFont="1" applyFill="1" applyAlignment="1">
      <alignment horizontal="left" wrapText="1"/>
    </xf>
    <xf numFmtId="0" fontId="15" fillId="0" borderId="0" xfId="8" applyFont="1" applyFill="1" applyAlignment="1">
      <alignment wrapText="1"/>
    </xf>
    <xf numFmtId="0" fontId="24" fillId="0" borderId="0" xfId="8" applyFont="1" applyFill="1" applyAlignment="1">
      <alignment wrapText="1"/>
    </xf>
    <xf numFmtId="0" fontId="22" fillId="0" borderId="8" xfId="0" applyNumberFormat="1" applyFont="1" applyFill="1" applyBorder="1" applyAlignment="1">
      <alignment wrapText="1"/>
    </xf>
    <xf numFmtId="0" fontId="22" fillId="0" borderId="0" xfId="0" applyNumberFormat="1" applyFont="1" applyFill="1" applyBorder="1" applyAlignment="1">
      <alignment horizontal="center" vertical="center" wrapText="1"/>
    </xf>
    <xf numFmtId="0" fontId="22" fillId="0" borderId="0" xfId="7" applyFont="1" applyFill="1" applyAlignment="1">
      <alignment wrapText="1"/>
    </xf>
    <xf numFmtId="49" fontId="22" fillId="0" borderId="0" xfId="6" applyFont="1" applyFill="1" applyAlignment="1">
      <alignment wrapText="1"/>
    </xf>
    <xf numFmtId="0" fontId="17" fillId="0" borderId="0" xfId="17" applyFont="1" applyFill="1" applyBorder="1" applyAlignment="1">
      <alignment horizontal="left" wrapText="1"/>
    </xf>
    <xf numFmtId="0" fontId="15" fillId="0" borderId="0" xfId="0" applyFont="1" applyAlignment="1">
      <alignment horizontal="left" wrapText="1"/>
    </xf>
    <xf numFmtId="0" fontId="30" fillId="0" borderId="0" xfId="0" applyFont="1" applyAlignment="1">
      <alignment horizontal="left"/>
    </xf>
    <xf numFmtId="0" fontId="15" fillId="0" borderId="0" xfId="0" applyFont="1" applyAlignment="1">
      <alignment horizontal="left"/>
    </xf>
    <xf numFmtId="0" fontId="22" fillId="0" borderId="0" xfId="0" applyFont="1" applyAlignment="1">
      <alignment horizontal="left"/>
    </xf>
    <xf numFmtId="0" fontId="22" fillId="0" borderId="0" xfId="0" applyFont="1" applyFill="1" applyAlignment="1">
      <alignment horizontal="left"/>
    </xf>
    <xf numFmtId="0" fontId="1" fillId="0" borderId="0" xfId="0" applyFont="1" applyAlignment="1">
      <alignment horizontal="left" wrapText="1"/>
    </xf>
    <xf numFmtId="0" fontId="26" fillId="0" borderId="0" xfId="0" applyFont="1" applyAlignment="1">
      <alignment horizontal="left"/>
    </xf>
    <xf numFmtId="0" fontId="27" fillId="0" borderId="0" xfId="0" applyFont="1" applyAlignment="1">
      <alignment horizontal="left" wrapText="1"/>
    </xf>
    <xf numFmtId="0" fontId="27" fillId="0" borderId="0" xfId="0" applyFont="1" applyAlignment="1">
      <alignment horizontal="left"/>
    </xf>
    <xf numFmtId="0" fontId="17" fillId="0" borderId="9" xfId="17" applyFont="1" applyFill="1" applyBorder="1" applyAlignment="1">
      <alignment wrapText="1"/>
    </xf>
    <xf numFmtId="0" fontId="22" fillId="0" borderId="0" xfId="7" applyFont="1" applyFill="1" applyBorder="1" applyAlignment="1">
      <alignment horizontal="left" wrapText="1"/>
    </xf>
    <xf numFmtId="0" fontId="22" fillId="0" borderId="8" xfId="25" applyFont="1" applyFill="1" applyBorder="1" applyAlignment="1">
      <alignment horizontal="left"/>
    </xf>
    <xf numFmtId="0" fontId="22" fillId="0" borderId="0" xfId="25" applyFont="1" applyFill="1" applyBorder="1" applyAlignment="1">
      <alignment horizontal="left"/>
    </xf>
    <xf numFmtId="0" fontId="24" fillId="0" borderId="0" xfId="26" applyNumberFormat="1" applyFont="1" applyFill="1" applyAlignment="1">
      <alignment wrapText="1"/>
    </xf>
    <xf numFmtId="0" fontId="15" fillId="0" borderId="0" xfId="7" applyFont="1" applyFill="1" applyAlignment="1">
      <alignment horizontal="left" wrapText="1"/>
    </xf>
    <xf numFmtId="0" fontId="15" fillId="0" borderId="0" xfId="24" applyFont="1" applyAlignment="1">
      <alignment horizontal="left"/>
    </xf>
    <xf numFmtId="0" fontId="15" fillId="0" borderId="0" xfId="0" applyFont="1" applyAlignment="1"/>
    <xf numFmtId="168" fontId="18" fillId="0" borderId="0" xfId="0" applyNumberFormat="1" applyFont="1" applyFill="1" applyBorder="1" applyAlignment="1">
      <alignment horizontal="right"/>
    </xf>
    <xf numFmtId="168" fontId="18" fillId="0" borderId="0" xfId="1" applyNumberFormat="1" applyFont="1" applyFill="1" applyBorder="1" applyAlignment="1">
      <alignment horizontal="right"/>
    </xf>
    <xf numFmtId="168" fontId="20" fillId="0" borderId="0" xfId="0" applyNumberFormat="1" applyFont="1" applyFill="1" applyBorder="1" applyAlignment="1">
      <alignment horizontal="right"/>
    </xf>
    <xf numFmtId="167" fontId="18" fillId="0" borderId="9" xfId="0" applyNumberFormat="1" applyFont="1" applyFill="1" applyBorder="1"/>
    <xf numFmtId="0" fontId="1" fillId="0" borderId="0" xfId="0" applyFont="1" applyFill="1" applyBorder="1"/>
    <xf numFmtId="49" fontId="1" fillId="0" borderId="0" xfId="20" applyFont="1" applyFill="1" applyBorder="1">
      <alignment horizontal="left"/>
    </xf>
    <xf numFmtId="3" fontId="1" fillId="0" borderId="0" xfId="1" applyFont="1" applyFill="1" applyBorder="1">
      <alignment horizontal="right"/>
    </xf>
  </cellXfs>
  <cellStyles count="29">
    <cellStyle name="Data" xfId="1" xr:uid="{00000000-0005-0000-0000-000000000000}"/>
    <cellStyle name="Hed Side" xfId="2" xr:uid="{00000000-0005-0000-0000-000001000000}"/>
    <cellStyle name="Hed Side_Regular" xfId="25" xr:uid="{00000000-0005-0000-0000-000002000000}"/>
    <cellStyle name="Hed Top" xfId="3" xr:uid="{00000000-0005-0000-0000-000003000000}"/>
    <cellStyle name="Hed Top - SECTION" xfId="4" xr:uid="{00000000-0005-0000-0000-000004000000}"/>
    <cellStyle name="Hyperlink" xfId="24" builtinId="8"/>
    <cellStyle name="Hyperlink 2" xfId="28" xr:uid="{00000000-0005-0000-0000-000006000000}"/>
    <cellStyle name="Normal" xfId="0" builtinId="0"/>
    <cellStyle name="Normal 2" xfId="23" xr:uid="{00000000-0005-0000-0000-000008000000}"/>
    <cellStyle name="Normal 3" xfId="27" xr:uid="{00000000-0005-0000-0000-000009000000}"/>
    <cellStyle name="Source Hed" xfId="5" xr:uid="{00000000-0005-0000-0000-00000A000000}"/>
    <cellStyle name="Source Letter" xfId="6" xr:uid="{00000000-0005-0000-0000-00000B000000}"/>
    <cellStyle name="Source Superscript" xfId="7" xr:uid="{00000000-0005-0000-0000-00000C000000}"/>
    <cellStyle name="Source Text" xfId="8" xr:uid="{00000000-0005-0000-0000-00000D000000}"/>
    <cellStyle name="Source Text 2" xfId="26" xr:uid="{00000000-0005-0000-0000-00000E000000}"/>
    <cellStyle name="Superscript" xfId="9" xr:uid="{00000000-0005-0000-0000-00000F000000}"/>
    <cellStyle name="Table Data" xfId="10" xr:uid="{00000000-0005-0000-0000-000010000000}"/>
    <cellStyle name="Table Head Top" xfId="11" xr:uid="{00000000-0005-0000-0000-000011000000}"/>
    <cellStyle name="Table Hed Side" xfId="12" xr:uid="{00000000-0005-0000-0000-000012000000}"/>
    <cellStyle name="Table Title" xfId="13" xr:uid="{00000000-0005-0000-0000-000013000000}"/>
    <cellStyle name="Title Text" xfId="14" xr:uid="{00000000-0005-0000-0000-000014000000}"/>
    <cellStyle name="Title Text 1" xfId="15" xr:uid="{00000000-0005-0000-0000-000015000000}"/>
    <cellStyle name="Title Text 2" xfId="16" xr:uid="{00000000-0005-0000-0000-000016000000}"/>
    <cellStyle name="Title-1" xfId="17" xr:uid="{00000000-0005-0000-0000-000017000000}"/>
    <cellStyle name="Title-2" xfId="18" xr:uid="{00000000-0005-0000-0000-000018000000}"/>
    <cellStyle name="Title-3" xfId="19" xr:uid="{00000000-0005-0000-0000-000019000000}"/>
    <cellStyle name="Wrap" xfId="20" xr:uid="{00000000-0005-0000-0000-00001A000000}"/>
    <cellStyle name="Wrap Bold" xfId="21" xr:uid="{00000000-0005-0000-0000-00001B000000}"/>
    <cellStyle name="Wrap Title" xfId="22" xr:uid="{00000000-0005-0000-0000-00001C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sheetPr>
  <dimension ref="A1:AG66"/>
  <sheetViews>
    <sheetView tabSelected="1" zoomScaleNormal="100" zoomScaleSheetLayoutView="85" workbookViewId="0">
      <pane xSplit="1" ySplit="2" topLeftCell="B3" activePane="bottomRight" state="frozen"/>
      <selection pane="topRight" activeCell="B1" sqref="B1"/>
      <selection pane="bottomLeft" activeCell="A3" sqref="A3"/>
      <selection pane="bottomRight" activeCell="B3" sqref="B3"/>
    </sheetView>
  </sheetViews>
  <sheetFormatPr defaultColWidth="9.140625" defaultRowHeight="12.75" x14ac:dyDescent="0.2"/>
  <cols>
    <col min="1" max="1" width="49.5703125" style="7" customWidth="1"/>
    <col min="2" max="8" width="7.7109375" style="8" customWidth="1"/>
    <col min="9" max="12" width="7.7109375" style="1" customWidth="1"/>
    <col min="13" max="14" width="7.7109375" style="5" customWidth="1"/>
    <col min="15" max="31" width="7.7109375" style="1" customWidth="1"/>
    <col min="32" max="32" width="10.28515625" style="1" bestFit="1" customWidth="1"/>
    <col min="33" max="33" width="7.7109375" style="1" customWidth="1"/>
    <col min="34" max="16384" width="9.140625" style="1"/>
  </cols>
  <sheetData>
    <row r="1" spans="1:33" s="159" customFormat="1" ht="16.5" customHeight="1" thickBot="1" x14ac:dyDescent="0.3">
      <c r="A1" s="124" t="s">
        <v>4</v>
      </c>
      <c r="B1" s="124"/>
      <c r="C1" s="124"/>
      <c r="D1" s="124"/>
      <c r="E1" s="124"/>
      <c r="F1" s="124"/>
      <c r="G1" s="124"/>
      <c r="H1" s="124"/>
      <c r="I1" s="124"/>
      <c r="J1" s="124"/>
      <c r="K1" s="124"/>
      <c r="L1" s="124"/>
      <c r="M1" s="124"/>
      <c r="N1" s="124"/>
      <c r="O1" s="124"/>
      <c r="P1" s="124"/>
      <c r="Q1" s="124"/>
      <c r="R1" s="124"/>
      <c r="S1" s="124"/>
      <c r="T1" s="124"/>
      <c r="U1" s="124"/>
      <c r="V1" s="124"/>
      <c r="W1" s="124"/>
      <c r="X1" s="124"/>
      <c r="Y1" s="124"/>
      <c r="Z1" s="124"/>
      <c r="AA1" s="124"/>
      <c r="AB1" s="124"/>
      <c r="AC1" s="124"/>
      <c r="AD1" s="124"/>
      <c r="AE1" s="124"/>
      <c r="AF1" s="124"/>
      <c r="AG1" s="124"/>
    </row>
    <row r="2" spans="1:33" s="86" customFormat="1" ht="16.5" customHeight="1" thickBot="1" x14ac:dyDescent="0.35">
      <c r="B2" s="103">
        <v>1960</v>
      </c>
      <c r="C2" s="103">
        <v>1970</v>
      </c>
      <c r="D2" s="103">
        <v>1980</v>
      </c>
      <c r="E2" s="103">
        <v>1990</v>
      </c>
      <c r="F2" s="103">
        <v>1995</v>
      </c>
      <c r="G2" s="103">
        <v>1996</v>
      </c>
      <c r="H2" s="103">
        <v>1997</v>
      </c>
      <c r="I2" s="103">
        <v>1998</v>
      </c>
      <c r="J2" s="103">
        <v>1999</v>
      </c>
      <c r="K2" s="103">
        <v>2000</v>
      </c>
      <c r="L2" s="103">
        <v>2001</v>
      </c>
      <c r="M2" s="103">
        <v>2002</v>
      </c>
      <c r="N2" s="103">
        <v>2003</v>
      </c>
      <c r="O2" s="103">
        <v>2004</v>
      </c>
      <c r="P2" s="103">
        <v>2005</v>
      </c>
      <c r="Q2" s="103">
        <v>2006</v>
      </c>
      <c r="R2" s="103">
        <v>2007</v>
      </c>
      <c r="S2" s="103">
        <v>2008</v>
      </c>
      <c r="T2" s="103">
        <v>2009</v>
      </c>
      <c r="U2" s="103">
        <v>2010</v>
      </c>
      <c r="V2" s="103">
        <v>2011</v>
      </c>
      <c r="W2" s="103">
        <v>2012</v>
      </c>
      <c r="X2" s="103">
        <v>2013</v>
      </c>
      <c r="Y2" s="103">
        <v>2014</v>
      </c>
      <c r="Z2" s="103">
        <v>2015</v>
      </c>
      <c r="AA2" s="103">
        <v>2016</v>
      </c>
      <c r="AB2" s="103">
        <v>2017</v>
      </c>
      <c r="AC2" s="103">
        <v>2018</v>
      </c>
      <c r="AD2" s="103">
        <v>2019</v>
      </c>
      <c r="AE2" s="103">
        <v>2020</v>
      </c>
      <c r="AF2" s="104">
        <v>2021</v>
      </c>
      <c r="AG2" s="103">
        <v>2022</v>
      </c>
    </row>
    <row r="3" spans="1:33" s="86" customFormat="1" ht="16.5" customHeight="1" x14ac:dyDescent="0.3">
      <c r="A3" s="108" t="s">
        <v>12</v>
      </c>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6"/>
      <c r="AG3" s="105"/>
    </row>
    <row r="4" spans="1:33" s="87" customFormat="1" ht="16.5" customHeight="1" x14ac:dyDescent="0.3">
      <c r="A4" s="12" t="s">
        <v>100</v>
      </c>
      <c r="B4" s="93">
        <v>770</v>
      </c>
      <c r="C4" s="93">
        <v>1188</v>
      </c>
      <c r="D4" s="93">
        <v>6340</v>
      </c>
      <c r="E4" s="93">
        <v>7164</v>
      </c>
      <c r="F4" s="93">
        <v>7751</v>
      </c>
      <c r="G4" s="93">
        <v>7310</v>
      </c>
      <c r="H4" s="93">
        <v>7278</v>
      </c>
      <c r="I4" s="93">
        <v>7212</v>
      </c>
      <c r="J4" s="93">
        <v>7645</v>
      </c>
      <c r="K4" s="93">
        <v>7551</v>
      </c>
      <c r="L4" s="93">
        <v>7649</v>
      </c>
      <c r="M4" s="93">
        <v>7811.951</v>
      </c>
      <c r="N4" s="93">
        <v>7703.9979999999996</v>
      </c>
      <c r="O4" s="93">
        <v>8019.5540000000001</v>
      </c>
      <c r="P4" s="93">
        <v>7917.1760000000004</v>
      </c>
      <c r="Q4" s="93">
        <v>8516.5630000000001</v>
      </c>
      <c r="R4" s="93">
        <v>8996.3289999999997</v>
      </c>
      <c r="S4" s="93">
        <v>9243.6769999999997</v>
      </c>
      <c r="T4" s="93">
        <v>9986.7990000000009</v>
      </c>
      <c r="U4" s="93">
        <v>11219.154</v>
      </c>
      <c r="V4" s="93">
        <v>12562.252</v>
      </c>
      <c r="W4" s="93">
        <v>14007.06</v>
      </c>
      <c r="X4" s="93">
        <v>15733.837</v>
      </c>
      <c r="Y4" s="93">
        <v>19281.113000000001</v>
      </c>
      <c r="Z4" s="93">
        <v>22019.267</v>
      </c>
      <c r="AA4" s="93">
        <v>23099.914000000001</v>
      </c>
      <c r="AB4" s="93">
        <v>25426.615000000002</v>
      </c>
      <c r="AC4" s="93">
        <v>29035.121999999999</v>
      </c>
      <c r="AD4" s="93">
        <v>32894.591999999997</v>
      </c>
      <c r="AE4" s="93">
        <v>31897.696</v>
      </c>
      <c r="AF4" s="155">
        <v>34390.906000000003</v>
      </c>
      <c r="AG4" s="93">
        <v>37875.29</v>
      </c>
    </row>
    <row r="5" spans="1:33" s="87" customFormat="1" ht="16.5" customHeight="1" x14ac:dyDescent="0.3">
      <c r="A5" s="109" t="s">
        <v>13</v>
      </c>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2"/>
      <c r="AG5" s="21"/>
    </row>
    <row r="6" spans="1:33" s="3" customFormat="1" ht="16.5" customHeight="1" x14ac:dyDescent="0.3">
      <c r="A6" s="117" t="s">
        <v>94</v>
      </c>
      <c r="B6" s="93" t="s">
        <v>1</v>
      </c>
      <c r="C6" s="93" t="s">
        <v>1</v>
      </c>
      <c r="D6" s="93" t="s">
        <v>1</v>
      </c>
      <c r="E6" s="93">
        <v>171</v>
      </c>
      <c r="F6" s="93">
        <v>197</v>
      </c>
      <c r="G6" s="93">
        <v>205</v>
      </c>
      <c r="H6" s="93">
        <v>216</v>
      </c>
      <c r="I6" s="93">
        <v>219</v>
      </c>
      <c r="J6" s="93">
        <v>215</v>
      </c>
      <c r="K6" s="93">
        <v>220</v>
      </c>
      <c r="L6" s="93">
        <v>220</v>
      </c>
      <c r="M6" s="93">
        <v>217</v>
      </c>
      <c r="N6" s="93">
        <v>234</v>
      </c>
      <c r="O6" s="93">
        <v>282</v>
      </c>
      <c r="P6" s="93">
        <v>308</v>
      </c>
      <c r="Q6" s="93">
        <v>338</v>
      </c>
      <c r="R6" s="93">
        <v>343</v>
      </c>
      <c r="S6" s="93">
        <v>350</v>
      </c>
      <c r="T6" s="93">
        <v>361</v>
      </c>
      <c r="U6" s="93">
        <v>380</v>
      </c>
      <c r="V6" s="93">
        <v>394</v>
      </c>
      <c r="W6" s="93">
        <v>415</v>
      </c>
      <c r="X6" s="93">
        <v>443</v>
      </c>
      <c r="Y6" s="93">
        <v>461</v>
      </c>
      <c r="Z6" s="93">
        <v>487</v>
      </c>
      <c r="AA6" s="93">
        <v>521</v>
      </c>
      <c r="AB6" s="93">
        <v>538</v>
      </c>
      <c r="AC6" s="93">
        <v>550</v>
      </c>
      <c r="AD6" s="156">
        <v>555</v>
      </c>
      <c r="AE6" s="156">
        <v>565</v>
      </c>
      <c r="AF6" s="155">
        <v>568</v>
      </c>
      <c r="AG6" s="93">
        <v>557</v>
      </c>
    </row>
    <row r="7" spans="1:33" s="87" customFormat="1" ht="16.5" customHeight="1" x14ac:dyDescent="0.3">
      <c r="A7" s="117" t="s">
        <v>26</v>
      </c>
      <c r="B7" s="93">
        <v>23100</v>
      </c>
      <c r="C7" s="93">
        <v>17600</v>
      </c>
      <c r="D7" s="93">
        <v>21300</v>
      </c>
      <c r="E7" s="93">
        <v>18500</v>
      </c>
      <c r="F7" s="93">
        <v>15100</v>
      </c>
      <c r="G7" s="93">
        <v>14500</v>
      </c>
      <c r="H7" s="93">
        <v>14200</v>
      </c>
      <c r="I7" s="93">
        <v>13800</v>
      </c>
      <c r="J7" s="93">
        <v>13060</v>
      </c>
      <c r="K7" s="93">
        <v>13230</v>
      </c>
      <c r="L7" s="93">
        <v>13680</v>
      </c>
      <c r="M7" s="93">
        <v>12360</v>
      </c>
      <c r="N7" s="93">
        <v>12500</v>
      </c>
      <c r="O7" s="93">
        <v>12840</v>
      </c>
      <c r="P7" s="93">
        <v>13040</v>
      </c>
      <c r="Q7" s="93">
        <v>12770</v>
      </c>
      <c r="R7" s="93">
        <v>13080</v>
      </c>
      <c r="S7" s="93">
        <v>14220</v>
      </c>
      <c r="T7" s="93">
        <v>15270</v>
      </c>
      <c r="U7" s="93">
        <v>15540</v>
      </c>
      <c r="V7" s="93">
        <v>15570</v>
      </c>
      <c r="W7" s="93">
        <v>15340</v>
      </c>
      <c r="X7" s="93">
        <v>15160</v>
      </c>
      <c r="Y7" s="93">
        <v>17800</v>
      </c>
      <c r="Z7" s="93">
        <v>18200</v>
      </c>
      <c r="AA7" s="93">
        <v>18900</v>
      </c>
      <c r="AB7" s="93">
        <v>20190</v>
      </c>
      <c r="AC7" s="93">
        <v>19850</v>
      </c>
      <c r="AD7" s="93">
        <v>20140</v>
      </c>
      <c r="AE7" s="93">
        <v>20240</v>
      </c>
      <c r="AF7" s="113">
        <v>19770</v>
      </c>
      <c r="AG7" s="93">
        <v>19070</v>
      </c>
    </row>
    <row r="8" spans="1:33" s="87" customFormat="1" ht="16.5" customHeight="1" x14ac:dyDescent="0.3">
      <c r="A8" s="118" t="s">
        <v>27</v>
      </c>
      <c r="B8" s="93">
        <v>190944</v>
      </c>
      <c r="C8" s="93">
        <v>218671</v>
      </c>
      <c r="D8" s="93">
        <v>218393</v>
      </c>
      <c r="E8" s="93">
        <v>208752</v>
      </c>
      <c r="F8" s="93">
        <v>181912</v>
      </c>
      <c r="G8" s="93">
        <v>177535</v>
      </c>
      <c r="H8" s="93">
        <v>179873</v>
      </c>
      <c r="I8" s="93">
        <v>178648</v>
      </c>
      <c r="J8" s="93">
        <v>177463</v>
      </c>
      <c r="K8" s="93">
        <v>176996</v>
      </c>
      <c r="L8" s="93">
        <v>154877</v>
      </c>
      <c r="M8" s="93">
        <v>149619</v>
      </c>
      <c r="N8" s="93">
        <v>139901</v>
      </c>
      <c r="O8" s="93">
        <v>166669.40700000001</v>
      </c>
      <c r="P8" s="93">
        <v>166760.14499999999</v>
      </c>
      <c r="Q8" s="93">
        <v>166718.875</v>
      </c>
      <c r="R8" s="93">
        <v>169846.12599999999</v>
      </c>
      <c r="S8" s="93">
        <v>173789.06400000001</v>
      </c>
      <c r="T8" s="93">
        <v>175965.48199999999</v>
      </c>
      <c r="U8" s="93">
        <v>181836.06899999999</v>
      </c>
      <c r="V8" s="93">
        <v>183574.59400000001</v>
      </c>
      <c r="W8" s="93">
        <v>186411.359</v>
      </c>
      <c r="X8" s="93">
        <v>192602.05</v>
      </c>
      <c r="Y8" s="93">
        <v>199984.524</v>
      </c>
      <c r="Z8" s="93">
        <v>208812.14499999999</v>
      </c>
      <c r="AA8" s="93">
        <v>212354.31400000001</v>
      </c>
      <c r="AB8" s="93">
        <v>216241.897</v>
      </c>
      <c r="AC8" s="93">
        <v>219326.92800000001</v>
      </c>
      <c r="AD8" s="93">
        <v>225380.02100000001</v>
      </c>
      <c r="AE8" s="93">
        <v>229395.44699999999</v>
      </c>
      <c r="AF8" s="155">
        <v>229981.46</v>
      </c>
      <c r="AG8" s="93">
        <v>229419.65</v>
      </c>
    </row>
    <row r="9" spans="1:33" s="86" customFormat="1" ht="16.5" customHeight="1" x14ac:dyDescent="0.3">
      <c r="A9" s="119" t="s">
        <v>16</v>
      </c>
      <c r="B9" s="13">
        <v>141085</v>
      </c>
      <c r="C9" s="13">
        <v>146275</v>
      </c>
      <c r="D9" s="13">
        <v>129831</v>
      </c>
      <c r="E9" s="13">
        <v>118805</v>
      </c>
      <c r="F9" s="13">
        <v>97029</v>
      </c>
      <c r="G9" s="13">
        <v>92610</v>
      </c>
      <c r="H9" s="13">
        <v>91523</v>
      </c>
      <c r="I9" s="13">
        <v>87663</v>
      </c>
      <c r="J9" s="13">
        <v>86369</v>
      </c>
      <c r="K9" s="13">
        <v>85480</v>
      </c>
      <c r="L9" s="13">
        <v>52386</v>
      </c>
      <c r="M9" s="13">
        <v>52854</v>
      </c>
      <c r="N9" s="13">
        <v>50149</v>
      </c>
      <c r="O9" s="13">
        <v>49263.508999999998</v>
      </c>
      <c r="P9" s="13">
        <v>48731.595999999998</v>
      </c>
      <c r="Q9" s="13">
        <v>48453.330999999998</v>
      </c>
      <c r="R9" s="13">
        <v>49488.292999999998</v>
      </c>
      <c r="S9" s="13">
        <v>50963.338000000003</v>
      </c>
      <c r="T9" s="13">
        <v>52737.2</v>
      </c>
      <c r="U9" s="13">
        <v>54630.548000000003</v>
      </c>
      <c r="V9" s="13">
        <v>56100.188000000002</v>
      </c>
      <c r="W9" s="13">
        <v>57652.769</v>
      </c>
      <c r="X9" s="13">
        <v>61276.656000000003</v>
      </c>
      <c r="Y9" s="13">
        <v>67133.301999999996</v>
      </c>
      <c r="Z9" s="13">
        <v>73246.675000000003</v>
      </c>
      <c r="AA9" s="13">
        <v>75954.497000000003</v>
      </c>
      <c r="AB9" s="13">
        <v>79457.759000000005</v>
      </c>
      <c r="AC9" s="13">
        <v>81079.188999999998</v>
      </c>
      <c r="AD9" s="13">
        <v>84474.739000000001</v>
      </c>
      <c r="AE9" s="13">
        <v>85292.941999999995</v>
      </c>
      <c r="AF9" s="157">
        <v>84819.34</v>
      </c>
      <c r="AG9" s="13">
        <v>84468.654999999999</v>
      </c>
    </row>
    <row r="10" spans="1:33" s="86" customFormat="1" ht="16.5" customHeight="1" x14ac:dyDescent="0.3">
      <c r="A10" s="119" t="s">
        <v>7</v>
      </c>
      <c r="B10" s="13">
        <v>49859</v>
      </c>
      <c r="C10" s="13">
        <v>72396</v>
      </c>
      <c r="D10" s="13">
        <v>88562</v>
      </c>
      <c r="E10" s="13">
        <v>89947</v>
      </c>
      <c r="F10" s="13">
        <v>84883</v>
      </c>
      <c r="G10" s="13">
        <v>84925</v>
      </c>
      <c r="H10" s="13">
        <v>88350</v>
      </c>
      <c r="I10" s="13">
        <v>90985</v>
      </c>
      <c r="J10" s="13">
        <v>91094</v>
      </c>
      <c r="K10" s="13">
        <v>91516</v>
      </c>
      <c r="L10" s="13">
        <v>85214</v>
      </c>
      <c r="M10" s="13">
        <v>80551</v>
      </c>
      <c r="N10" s="13">
        <v>75565</v>
      </c>
      <c r="O10" s="13">
        <v>62391.447</v>
      </c>
      <c r="P10" s="13">
        <v>62899.237999999998</v>
      </c>
      <c r="Q10" s="13">
        <v>61905.233</v>
      </c>
      <c r="R10" s="13">
        <v>62091.105000000003</v>
      </c>
      <c r="S10" s="13">
        <v>61598.885000000002</v>
      </c>
      <c r="T10" s="13">
        <v>61803.135000000002</v>
      </c>
      <c r="U10" s="13">
        <v>64741.959000000003</v>
      </c>
      <c r="V10" s="13">
        <v>64122.262999999999</v>
      </c>
      <c r="W10" s="13">
        <v>64039.756000000001</v>
      </c>
      <c r="X10" s="13">
        <v>63348.962</v>
      </c>
      <c r="Y10" s="13">
        <v>61765.786999999997</v>
      </c>
      <c r="Z10" s="13">
        <v>62632.406999999999</v>
      </c>
      <c r="AA10" s="13">
        <v>62458.99</v>
      </c>
      <c r="AB10" s="13">
        <v>62367.525999999998</v>
      </c>
      <c r="AC10" s="13">
        <v>62718.652999999998</v>
      </c>
      <c r="AD10" s="13">
        <v>63107.008999999998</v>
      </c>
      <c r="AE10" s="13">
        <v>64116.396000000001</v>
      </c>
      <c r="AF10" s="157">
        <v>64205.326000000001</v>
      </c>
      <c r="AG10" s="13">
        <v>64022.887000000002</v>
      </c>
    </row>
    <row r="11" spans="1:33" s="87" customFormat="1" ht="16.5" customHeight="1" x14ac:dyDescent="0.3">
      <c r="A11" s="109" t="s">
        <v>14</v>
      </c>
      <c r="B11" s="21"/>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33"/>
      <c r="AG11" s="21"/>
    </row>
    <row r="12" spans="1:33" s="3" customFormat="1" ht="16.5" customHeight="1" x14ac:dyDescent="0.3">
      <c r="A12" s="25" t="s">
        <v>98</v>
      </c>
      <c r="B12" s="93" t="s">
        <v>1</v>
      </c>
      <c r="C12" s="93" t="s">
        <v>1</v>
      </c>
      <c r="D12" s="93" t="s">
        <v>1</v>
      </c>
      <c r="E12" s="93">
        <v>2059.6529999999998</v>
      </c>
      <c r="F12" s="93">
        <v>2156.5830000000001</v>
      </c>
      <c r="G12" s="93">
        <v>2273.6970000000001</v>
      </c>
      <c r="H12" s="93">
        <v>2293.3609999999999</v>
      </c>
      <c r="I12" s="93">
        <v>2312.3589999999999</v>
      </c>
      <c r="J12" s="93">
        <v>2344.5230000000001</v>
      </c>
      <c r="K12" s="93">
        <v>2336.7159999999999</v>
      </c>
      <c r="L12" s="93">
        <v>2333.826</v>
      </c>
      <c r="M12" s="93">
        <v>2226.7399999999998</v>
      </c>
      <c r="N12" s="93">
        <v>2309.6190000000001</v>
      </c>
      <c r="O12" s="93">
        <v>2407.83</v>
      </c>
      <c r="P12" s="93">
        <v>2349.9270000000001</v>
      </c>
      <c r="Q12" s="93">
        <v>2320.8939999999998</v>
      </c>
      <c r="R12" s="93">
        <v>2298.19</v>
      </c>
      <c r="S12" s="93">
        <v>2215.2350000000001</v>
      </c>
      <c r="T12" s="93">
        <v>2121.7170000000001</v>
      </c>
      <c r="U12" s="93">
        <v>2236.7240000000002</v>
      </c>
      <c r="V12" s="93">
        <v>2216.4870000000001</v>
      </c>
      <c r="W12" s="93">
        <v>2234.4699999999998</v>
      </c>
      <c r="X12" s="93">
        <v>2283.4569999999999</v>
      </c>
      <c r="Y12" s="93">
        <v>2444.79</v>
      </c>
      <c r="Z12" s="93">
        <v>2782.0920000000001</v>
      </c>
      <c r="AA12" s="93">
        <v>2945.6170000000002</v>
      </c>
      <c r="AB12" s="93">
        <v>3168.1239999999998</v>
      </c>
      <c r="AC12" s="93">
        <v>3393.31</v>
      </c>
      <c r="AD12" s="93">
        <v>3665.6469999999999</v>
      </c>
      <c r="AE12" s="93">
        <v>3281.5659999999998</v>
      </c>
      <c r="AF12" s="116">
        <v>3484.413</v>
      </c>
      <c r="AG12" s="93">
        <v>3664.875</v>
      </c>
    </row>
    <row r="13" spans="1:33" s="87" customFormat="1" ht="16.5" customHeight="1" x14ac:dyDescent="0.3">
      <c r="A13" s="109" t="s">
        <v>25</v>
      </c>
      <c r="B13" s="21"/>
      <c r="C13" s="21"/>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row>
    <row r="14" spans="1:33" s="87" customFormat="1" ht="16.5" customHeight="1" x14ac:dyDescent="0.3">
      <c r="A14" s="117" t="s">
        <v>17</v>
      </c>
      <c r="B14" s="93" t="s">
        <v>1</v>
      </c>
      <c r="C14" s="93">
        <v>4</v>
      </c>
      <c r="D14" s="93">
        <v>4</v>
      </c>
      <c r="E14" s="93">
        <v>3</v>
      </c>
      <c r="F14" s="93">
        <v>3</v>
      </c>
      <c r="G14" s="93">
        <v>5</v>
      </c>
      <c r="H14" s="93">
        <v>0</v>
      </c>
      <c r="I14" s="93">
        <v>2</v>
      </c>
      <c r="J14" s="93">
        <v>4</v>
      </c>
      <c r="K14" s="93">
        <v>1</v>
      </c>
      <c r="L14" s="93">
        <v>0</v>
      </c>
      <c r="M14" s="93">
        <v>1</v>
      </c>
      <c r="N14" s="93">
        <v>0</v>
      </c>
      <c r="O14" s="93">
        <v>5</v>
      </c>
      <c r="P14" s="93">
        <v>2</v>
      </c>
      <c r="Q14" s="93">
        <v>0</v>
      </c>
      <c r="R14" s="93">
        <v>4</v>
      </c>
      <c r="S14" s="93">
        <v>2</v>
      </c>
      <c r="T14" s="93">
        <v>4</v>
      </c>
      <c r="U14" s="93">
        <v>1</v>
      </c>
      <c r="V14" s="93">
        <v>0</v>
      </c>
      <c r="W14" s="93">
        <v>3</v>
      </c>
      <c r="X14" s="93">
        <v>1</v>
      </c>
      <c r="Y14" s="93">
        <v>0</v>
      </c>
      <c r="Z14" s="93">
        <v>1</v>
      </c>
      <c r="AA14" s="93">
        <v>3</v>
      </c>
      <c r="AB14" s="93">
        <v>1</v>
      </c>
      <c r="AC14" s="93">
        <v>0</v>
      </c>
      <c r="AD14" s="93">
        <v>0</v>
      </c>
      <c r="AE14" s="93">
        <v>5</v>
      </c>
      <c r="AF14" s="114">
        <v>0</v>
      </c>
      <c r="AG14" s="93">
        <v>0</v>
      </c>
    </row>
    <row r="15" spans="1:33" s="87" customFormat="1" ht="16.5" customHeight="1" x14ac:dyDescent="0.3">
      <c r="A15" s="117" t="s">
        <v>97</v>
      </c>
      <c r="B15" s="93" t="s">
        <v>1</v>
      </c>
      <c r="C15" s="93">
        <v>21</v>
      </c>
      <c r="D15" s="93">
        <v>15</v>
      </c>
      <c r="E15" s="93">
        <v>7</v>
      </c>
      <c r="F15" s="93">
        <v>11</v>
      </c>
      <c r="G15" s="93">
        <v>13</v>
      </c>
      <c r="H15" s="93">
        <v>5</v>
      </c>
      <c r="I15" s="93">
        <v>6</v>
      </c>
      <c r="J15" s="93">
        <v>20</v>
      </c>
      <c r="K15" s="93">
        <v>4</v>
      </c>
      <c r="L15" s="93">
        <v>10</v>
      </c>
      <c r="M15" s="93">
        <v>0</v>
      </c>
      <c r="N15" s="93">
        <v>5</v>
      </c>
      <c r="O15" s="93">
        <v>16</v>
      </c>
      <c r="P15" s="93">
        <v>2</v>
      </c>
      <c r="Q15" s="93">
        <v>2</v>
      </c>
      <c r="R15" s="93">
        <v>10</v>
      </c>
      <c r="S15" s="93">
        <v>2</v>
      </c>
      <c r="T15" s="93">
        <v>4</v>
      </c>
      <c r="U15" s="93">
        <v>3</v>
      </c>
      <c r="V15" s="93">
        <v>1</v>
      </c>
      <c r="W15" s="93">
        <v>4</v>
      </c>
      <c r="X15" s="93">
        <v>6</v>
      </c>
      <c r="Y15" s="93">
        <v>0</v>
      </c>
      <c r="Z15" s="93">
        <v>0</v>
      </c>
      <c r="AA15" s="93">
        <v>9</v>
      </c>
      <c r="AB15" s="93">
        <v>1</v>
      </c>
      <c r="AC15" s="93">
        <v>2</v>
      </c>
      <c r="AD15" s="93">
        <v>0</v>
      </c>
      <c r="AE15" s="93">
        <v>12</v>
      </c>
      <c r="AF15" s="115">
        <v>1</v>
      </c>
      <c r="AG15" s="93">
        <v>0</v>
      </c>
    </row>
    <row r="16" spans="1:33" s="87" customFormat="1" ht="16.5" customHeight="1" thickBot="1" x14ac:dyDescent="0.35">
      <c r="A16" s="120" t="s">
        <v>99</v>
      </c>
      <c r="B16" s="107" t="s">
        <v>1</v>
      </c>
      <c r="C16" s="107">
        <v>351</v>
      </c>
      <c r="D16" s="107">
        <v>244</v>
      </c>
      <c r="E16" s="107">
        <v>180</v>
      </c>
      <c r="F16" s="107">
        <v>188</v>
      </c>
      <c r="G16" s="107">
        <v>194</v>
      </c>
      <c r="H16" s="107">
        <v>171</v>
      </c>
      <c r="I16" s="107">
        <v>153</v>
      </c>
      <c r="J16" s="107">
        <v>167</v>
      </c>
      <c r="K16" s="107">
        <v>146</v>
      </c>
      <c r="L16" s="107">
        <v>130</v>
      </c>
      <c r="M16" s="107">
        <v>458</v>
      </c>
      <c r="N16" s="107">
        <v>432</v>
      </c>
      <c r="O16" s="107">
        <v>377</v>
      </c>
      <c r="P16" s="107">
        <v>369</v>
      </c>
      <c r="Q16" s="107">
        <v>354</v>
      </c>
      <c r="R16" s="107">
        <v>332</v>
      </c>
      <c r="S16" s="107">
        <v>376</v>
      </c>
      <c r="T16" s="107">
        <v>342</v>
      </c>
      <c r="U16" s="107">
        <v>350</v>
      </c>
      <c r="V16" s="107">
        <v>344</v>
      </c>
      <c r="W16" s="107">
        <v>366</v>
      </c>
      <c r="X16" s="107">
        <v>400</v>
      </c>
      <c r="Y16" s="107">
        <v>455</v>
      </c>
      <c r="Z16" s="107">
        <v>460</v>
      </c>
      <c r="AA16" s="107">
        <v>420</v>
      </c>
      <c r="AB16" s="107">
        <v>415</v>
      </c>
      <c r="AC16" s="107">
        <v>405</v>
      </c>
      <c r="AD16" s="107">
        <v>384</v>
      </c>
      <c r="AE16" s="107">
        <v>333</v>
      </c>
      <c r="AF16" s="158">
        <v>347</v>
      </c>
      <c r="AG16" s="107">
        <v>295</v>
      </c>
    </row>
    <row r="17" spans="1:17" s="88" customFormat="1" ht="12.75" customHeight="1" x14ac:dyDescent="0.2">
      <c r="A17" s="133" t="s">
        <v>101</v>
      </c>
      <c r="B17" s="133"/>
      <c r="C17" s="133"/>
      <c r="D17" s="133"/>
      <c r="E17" s="133"/>
      <c r="F17" s="133"/>
      <c r="G17" s="133"/>
      <c r="H17" s="133"/>
      <c r="I17" s="133"/>
      <c r="J17" s="133"/>
      <c r="K17" s="133"/>
      <c r="L17" s="133"/>
      <c r="M17" s="133"/>
      <c r="N17" s="133"/>
      <c r="O17" s="133"/>
      <c r="Q17" s="89"/>
    </row>
    <row r="18" spans="1:17" s="88" customFormat="1" ht="12.75" customHeight="1" x14ac:dyDescent="0.2">
      <c r="A18" s="134"/>
      <c r="B18" s="134"/>
      <c r="C18" s="134"/>
      <c r="D18" s="134"/>
      <c r="E18" s="134"/>
      <c r="F18" s="134"/>
      <c r="G18" s="134"/>
      <c r="H18" s="134"/>
      <c r="I18" s="134"/>
      <c r="J18" s="134"/>
      <c r="K18" s="134"/>
      <c r="L18" s="134"/>
      <c r="M18" s="134"/>
      <c r="N18" s="134"/>
      <c r="O18" s="134"/>
    </row>
    <row r="19" spans="1:17" s="4" customFormat="1" ht="12.75" customHeight="1" x14ac:dyDescent="0.2">
      <c r="A19" s="132" t="s">
        <v>51</v>
      </c>
      <c r="B19" s="132"/>
      <c r="C19" s="132"/>
      <c r="D19" s="132"/>
      <c r="E19" s="132"/>
      <c r="F19" s="132"/>
      <c r="G19" s="132"/>
      <c r="H19" s="132"/>
      <c r="I19" s="132"/>
      <c r="J19" s="132"/>
      <c r="K19" s="132"/>
      <c r="L19" s="132"/>
      <c r="M19" s="132"/>
      <c r="N19" s="132"/>
      <c r="O19" s="132"/>
    </row>
    <row r="20" spans="1:17" s="4" customFormat="1" ht="25.5" customHeight="1" x14ac:dyDescent="0.2">
      <c r="A20" s="131" t="s">
        <v>52</v>
      </c>
      <c r="B20" s="131"/>
      <c r="C20" s="131"/>
      <c r="D20" s="131"/>
      <c r="E20" s="131"/>
      <c r="F20" s="131"/>
      <c r="G20" s="131"/>
      <c r="H20" s="131"/>
      <c r="I20" s="131"/>
      <c r="J20" s="131"/>
      <c r="K20" s="131"/>
      <c r="L20" s="131"/>
      <c r="M20" s="131"/>
      <c r="N20" s="131"/>
      <c r="O20" s="131"/>
    </row>
    <row r="21" spans="1:17" s="4" customFormat="1" ht="12.75" customHeight="1" x14ac:dyDescent="0.2">
      <c r="A21" s="132" t="s">
        <v>105</v>
      </c>
      <c r="B21" s="132"/>
      <c r="C21" s="132"/>
      <c r="D21" s="132"/>
      <c r="E21" s="132"/>
      <c r="F21" s="132"/>
      <c r="G21" s="132"/>
      <c r="H21" s="132"/>
      <c r="I21" s="132"/>
      <c r="J21" s="132"/>
      <c r="K21" s="132"/>
      <c r="L21" s="132"/>
      <c r="M21" s="132"/>
      <c r="N21" s="132"/>
      <c r="O21" s="132"/>
    </row>
    <row r="22" spans="1:17" s="4" customFormat="1" ht="12.75" customHeight="1" x14ac:dyDescent="0.2">
      <c r="A22" s="132" t="s">
        <v>96</v>
      </c>
      <c r="B22" s="132"/>
      <c r="C22" s="132"/>
      <c r="D22" s="132"/>
      <c r="E22" s="132"/>
      <c r="F22" s="132"/>
      <c r="G22" s="132"/>
      <c r="H22" s="132"/>
      <c r="I22" s="132"/>
      <c r="J22" s="132"/>
      <c r="K22" s="132"/>
      <c r="L22" s="132"/>
      <c r="M22" s="132"/>
      <c r="N22" s="132"/>
      <c r="O22" s="132"/>
    </row>
    <row r="23" spans="1:17" s="4" customFormat="1" ht="38.25" customHeight="1" x14ac:dyDescent="0.2">
      <c r="A23" s="132" t="s">
        <v>111</v>
      </c>
      <c r="B23" s="132"/>
      <c r="C23" s="132"/>
      <c r="D23" s="132"/>
      <c r="E23" s="132"/>
      <c r="F23" s="132"/>
      <c r="G23" s="132"/>
      <c r="H23" s="132"/>
      <c r="I23" s="132"/>
      <c r="J23" s="132"/>
      <c r="K23" s="132"/>
      <c r="L23" s="132"/>
      <c r="M23" s="132"/>
      <c r="N23" s="132"/>
      <c r="O23" s="132"/>
    </row>
    <row r="24" spans="1:17" s="4" customFormat="1" ht="12.75" customHeight="1" x14ac:dyDescent="0.2">
      <c r="A24" s="132"/>
      <c r="B24" s="132"/>
      <c r="C24" s="132"/>
      <c r="D24" s="132"/>
      <c r="E24" s="132"/>
      <c r="F24" s="132"/>
      <c r="G24" s="132"/>
      <c r="H24" s="132"/>
      <c r="I24" s="132"/>
      <c r="J24" s="132"/>
      <c r="K24" s="132"/>
      <c r="L24" s="132"/>
      <c r="M24" s="132"/>
      <c r="N24" s="132"/>
      <c r="O24" s="132"/>
    </row>
    <row r="25" spans="1:17" s="4" customFormat="1" ht="12.75" customHeight="1" x14ac:dyDescent="0.2">
      <c r="A25" s="136" t="s">
        <v>10</v>
      </c>
      <c r="B25" s="136"/>
      <c r="C25" s="136"/>
      <c r="D25" s="136"/>
      <c r="E25" s="136"/>
      <c r="F25" s="136"/>
      <c r="G25" s="136"/>
      <c r="H25" s="136"/>
      <c r="I25" s="136"/>
      <c r="J25" s="136"/>
      <c r="K25" s="136"/>
      <c r="L25" s="136"/>
      <c r="M25" s="136"/>
      <c r="N25" s="136"/>
      <c r="O25" s="136"/>
    </row>
    <row r="26" spans="1:17" s="4" customFormat="1" ht="12.75" customHeight="1" x14ac:dyDescent="0.2">
      <c r="A26" s="131" t="s">
        <v>9</v>
      </c>
      <c r="B26" s="131"/>
      <c r="C26" s="131"/>
      <c r="D26" s="131"/>
      <c r="E26" s="131"/>
      <c r="F26" s="131"/>
      <c r="G26" s="131"/>
      <c r="H26" s="131"/>
      <c r="I26" s="131"/>
      <c r="J26" s="131"/>
      <c r="K26" s="131"/>
      <c r="L26" s="131"/>
      <c r="M26" s="131"/>
      <c r="N26" s="131"/>
      <c r="O26" s="131"/>
    </row>
    <row r="27" spans="1:17" s="4" customFormat="1" ht="12.75" customHeight="1" x14ac:dyDescent="0.2">
      <c r="A27" s="131"/>
      <c r="B27" s="131"/>
      <c r="C27" s="131"/>
      <c r="D27" s="131"/>
      <c r="E27" s="131"/>
      <c r="F27" s="131"/>
      <c r="G27" s="131"/>
      <c r="H27" s="131"/>
      <c r="I27" s="131"/>
      <c r="J27" s="131"/>
      <c r="K27" s="131"/>
      <c r="L27" s="131"/>
      <c r="M27" s="131"/>
      <c r="N27" s="131"/>
      <c r="O27" s="131"/>
    </row>
    <row r="28" spans="1:17" s="4" customFormat="1" ht="12.75" customHeight="1" x14ac:dyDescent="0.2">
      <c r="A28" s="135" t="s">
        <v>11</v>
      </c>
      <c r="B28" s="135"/>
      <c r="C28" s="135"/>
      <c r="D28" s="135"/>
      <c r="E28" s="135"/>
      <c r="F28" s="135"/>
      <c r="G28" s="135"/>
      <c r="H28" s="135"/>
      <c r="I28" s="135"/>
      <c r="J28" s="135"/>
      <c r="K28" s="135"/>
      <c r="L28" s="135"/>
      <c r="M28" s="135"/>
      <c r="N28" s="135"/>
      <c r="O28" s="135"/>
    </row>
    <row r="29" spans="1:17" s="4" customFormat="1" ht="12.75" customHeight="1" x14ac:dyDescent="0.2">
      <c r="A29" s="126" t="s">
        <v>58</v>
      </c>
      <c r="B29" s="126"/>
      <c r="C29" s="126"/>
      <c r="D29" s="126"/>
      <c r="E29" s="126"/>
      <c r="F29" s="126"/>
      <c r="G29" s="126"/>
      <c r="H29" s="126"/>
      <c r="I29" s="126"/>
      <c r="J29" s="126"/>
      <c r="K29" s="126"/>
      <c r="L29" s="126"/>
      <c r="M29" s="126"/>
      <c r="N29" s="126"/>
      <c r="O29" s="126"/>
    </row>
    <row r="30" spans="1:17" s="4" customFormat="1" ht="12.75" customHeight="1" x14ac:dyDescent="0.2">
      <c r="A30" s="131" t="s">
        <v>53</v>
      </c>
      <c r="B30" s="131"/>
      <c r="C30" s="131"/>
      <c r="D30" s="131"/>
      <c r="E30" s="131"/>
      <c r="F30" s="131"/>
      <c r="G30" s="131"/>
      <c r="H30" s="131"/>
      <c r="I30" s="131"/>
      <c r="J30" s="131"/>
      <c r="K30" s="131"/>
      <c r="L30" s="131"/>
      <c r="M30" s="131"/>
      <c r="N30" s="131"/>
      <c r="O30" s="131"/>
    </row>
    <row r="31" spans="1:17" s="4" customFormat="1" ht="12.75" customHeight="1" x14ac:dyDescent="0.2">
      <c r="A31" s="131" t="s">
        <v>110</v>
      </c>
      <c r="B31" s="131"/>
      <c r="C31" s="131"/>
      <c r="D31" s="131"/>
      <c r="E31" s="131"/>
      <c r="F31" s="131"/>
      <c r="G31" s="131"/>
      <c r="H31" s="131"/>
      <c r="I31" s="131"/>
      <c r="J31" s="131"/>
      <c r="K31" s="131"/>
      <c r="L31" s="131"/>
      <c r="M31" s="131"/>
      <c r="N31" s="131"/>
      <c r="O31" s="131"/>
    </row>
    <row r="32" spans="1:17" s="4" customFormat="1" ht="12.75" customHeight="1" x14ac:dyDescent="0.2">
      <c r="A32" s="126" t="s">
        <v>57</v>
      </c>
      <c r="B32" s="126"/>
      <c r="C32" s="126"/>
      <c r="D32" s="126"/>
      <c r="E32" s="126"/>
      <c r="F32" s="126"/>
      <c r="G32" s="126"/>
      <c r="H32" s="126"/>
      <c r="I32" s="126"/>
      <c r="J32" s="126"/>
      <c r="K32" s="126"/>
      <c r="L32" s="126"/>
      <c r="M32" s="126"/>
      <c r="N32" s="126"/>
      <c r="O32" s="126"/>
    </row>
    <row r="33" spans="1:31" s="122" customFormat="1" ht="12.75" customHeight="1" x14ac:dyDescent="0.2">
      <c r="A33" s="130" t="s">
        <v>95</v>
      </c>
      <c r="B33" s="130"/>
      <c r="C33" s="130"/>
      <c r="D33" s="130"/>
      <c r="E33" s="130"/>
      <c r="F33" s="130"/>
      <c r="G33" s="130"/>
      <c r="H33" s="130"/>
      <c r="I33" s="130"/>
      <c r="J33" s="130"/>
      <c r="K33" s="130"/>
      <c r="L33" s="130"/>
      <c r="M33" s="130"/>
      <c r="N33" s="130"/>
      <c r="O33" s="130"/>
      <c r="P33" s="112"/>
      <c r="Q33" s="112"/>
      <c r="R33" s="112"/>
      <c r="S33" s="112"/>
      <c r="T33" s="112"/>
    </row>
    <row r="34" spans="1:31" s="122" customFormat="1" ht="12" x14ac:dyDescent="0.2">
      <c r="A34" s="125" t="s">
        <v>106</v>
      </c>
      <c r="B34" s="125"/>
      <c r="C34" s="125"/>
      <c r="D34" s="125"/>
      <c r="E34" s="125"/>
      <c r="F34" s="125"/>
      <c r="G34" s="125"/>
      <c r="H34" s="125"/>
      <c r="I34" s="125"/>
      <c r="J34" s="125"/>
      <c r="K34" s="125"/>
      <c r="L34" s="125"/>
      <c r="M34" s="125"/>
      <c r="N34" s="125"/>
      <c r="O34" s="125"/>
      <c r="P34" s="121"/>
      <c r="Q34" s="121"/>
      <c r="R34" s="121"/>
      <c r="S34" s="121"/>
      <c r="T34" s="121"/>
      <c r="U34" s="121"/>
    </row>
    <row r="35" spans="1:31" s="122" customFormat="1" ht="12.75" customHeight="1" x14ac:dyDescent="0.2">
      <c r="A35" s="123" t="s">
        <v>18</v>
      </c>
      <c r="B35" s="123"/>
      <c r="C35" s="123"/>
      <c r="D35" s="123"/>
      <c r="E35" s="123"/>
      <c r="F35" s="123"/>
      <c r="G35" s="123"/>
      <c r="H35" s="123"/>
      <c r="I35" s="123"/>
      <c r="J35" s="123"/>
      <c r="K35" s="123"/>
      <c r="L35" s="123"/>
      <c r="M35" s="123"/>
      <c r="N35" s="123"/>
      <c r="O35" s="123"/>
    </row>
    <row r="36" spans="1:31" s="122" customFormat="1" ht="12.75" customHeight="1" x14ac:dyDescent="0.2">
      <c r="A36" s="127" t="s">
        <v>54</v>
      </c>
      <c r="B36" s="127"/>
      <c r="C36" s="127"/>
      <c r="D36" s="127"/>
      <c r="E36" s="127"/>
      <c r="F36" s="127"/>
      <c r="G36" s="127"/>
      <c r="H36" s="127"/>
      <c r="I36" s="127"/>
      <c r="J36" s="127"/>
      <c r="K36" s="127"/>
      <c r="L36" s="127"/>
      <c r="M36" s="127"/>
      <c r="N36" s="127"/>
      <c r="O36" s="127"/>
    </row>
    <row r="37" spans="1:31" s="122" customFormat="1" ht="12.75" customHeight="1" x14ac:dyDescent="0.2">
      <c r="A37" s="127" t="s">
        <v>102</v>
      </c>
      <c r="B37" s="127"/>
      <c r="C37" s="127"/>
      <c r="D37" s="127"/>
      <c r="E37" s="127"/>
      <c r="F37" s="127"/>
      <c r="G37" s="127"/>
      <c r="H37" s="127"/>
      <c r="I37" s="127"/>
      <c r="J37" s="127"/>
      <c r="K37" s="127"/>
      <c r="L37" s="127"/>
      <c r="M37" s="127"/>
      <c r="N37" s="127"/>
      <c r="O37" s="127"/>
    </row>
    <row r="38" spans="1:31" s="122" customFormat="1" ht="12.75" customHeight="1" x14ac:dyDescent="0.2">
      <c r="A38" s="127" t="s">
        <v>103</v>
      </c>
      <c r="B38" s="127"/>
      <c r="C38" s="127"/>
      <c r="D38" s="127"/>
      <c r="E38" s="127"/>
      <c r="F38" s="127"/>
      <c r="G38" s="127"/>
      <c r="H38" s="127"/>
      <c r="I38" s="127"/>
      <c r="J38" s="127"/>
      <c r="K38" s="127"/>
      <c r="L38" s="127"/>
      <c r="M38" s="127"/>
      <c r="N38" s="127"/>
      <c r="O38" s="127"/>
    </row>
    <row r="39" spans="1:31" s="122" customFormat="1" ht="12.75" customHeight="1" x14ac:dyDescent="0.2">
      <c r="A39" s="128" t="s">
        <v>108</v>
      </c>
      <c r="B39" s="128"/>
      <c r="C39" s="128"/>
      <c r="D39" s="128"/>
      <c r="E39" s="128"/>
      <c r="F39" s="128"/>
      <c r="G39" s="128"/>
      <c r="H39" s="128"/>
      <c r="I39" s="128"/>
      <c r="J39" s="128"/>
      <c r="K39" s="128"/>
      <c r="L39" s="128"/>
      <c r="M39" s="128"/>
      <c r="N39" s="128"/>
      <c r="O39" s="128"/>
    </row>
    <row r="40" spans="1:31" s="122" customFormat="1" ht="12.75" customHeight="1" x14ac:dyDescent="0.2">
      <c r="A40" s="129" t="s">
        <v>19</v>
      </c>
      <c r="B40" s="129"/>
      <c r="C40" s="129"/>
      <c r="D40" s="129"/>
      <c r="E40" s="129"/>
      <c r="F40" s="129"/>
      <c r="G40" s="129"/>
      <c r="H40" s="129"/>
      <c r="I40" s="129"/>
      <c r="J40" s="129"/>
      <c r="K40" s="129"/>
      <c r="L40" s="129"/>
      <c r="M40" s="129"/>
      <c r="N40" s="129"/>
      <c r="O40" s="129"/>
    </row>
    <row r="41" spans="1:31" s="122" customFormat="1" ht="12.75" customHeight="1" x14ac:dyDescent="0.2">
      <c r="A41" s="125" t="s">
        <v>104</v>
      </c>
      <c r="B41" s="125"/>
      <c r="C41" s="125"/>
      <c r="D41" s="125"/>
      <c r="E41" s="125"/>
      <c r="F41" s="125"/>
      <c r="G41" s="125"/>
      <c r="H41" s="125"/>
      <c r="I41" s="125"/>
      <c r="J41" s="125"/>
      <c r="K41" s="125"/>
      <c r="L41" s="125"/>
      <c r="M41" s="125"/>
      <c r="N41" s="125"/>
      <c r="O41" s="125"/>
    </row>
    <row r="42" spans="1:31" s="122" customFormat="1" ht="12.75" customHeight="1" x14ac:dyDescent="0.2">
      <c r="A42" s="126" t="s">
        <v>56</v>
      </c>
      <c r="B42" s="126"/>
      <c r="C42" s="126"/>
      <c r="D42" s="126"/>
      <c r="E42" s="126"/>
      <c r="F42" s="126"/>
      <c r="G42" s="126"/>
      <c r="H42" s="126"/>
      <c r="I42" s="126"/>
      <c r="J42" s="126"/>
      <c r="K42" s="126"/>
      <c r="L42" s="126"/>
      <c r="M42" s="126"/>
      <c r="N42" s="126"/>
      <c r="O42" s="126"/>
    </row>
    <row r="43" spans="1:31" s="122" customFormat="1" ht="12.75" customHeight="1" x14ac:dyDescent="0.2">
      <c r="A43" s="125" t="s">
        <v>109</v>
      </c>
      <c r="B43" s="125"/>
      <c r="C43" s="125"/>
      <c r="D43" s="125"/>
      <c r="E43" s="125"/>
      <c r="F43" s="125"/>
      <c r="G43" s="125"/>
      <c r="H43" s="125"/>
      <c r="I43" s="125"/>
      <c r="J43" s="125"/>
      <c r="K43" s="125"/>
      <c r="L43" s="125"/>
      <c r="M43" s="125"/>
      <c r="N43" s="125"/>
      <c r="O43" s="125"/>
      <c r="P43" s="121"/>
      <c r="Q43" s="121"/>
      <c r="R43" s="121"/>
      <c r="S43" s="121"/>
    </row>
    <row r="44" spans="1:31" s="159" customFormat="1" ht="12.75" customHeight="1" x14ac:dyDescent="0.2">
      <c r="A44" s="126" t="s">
        <v>55</v>
      </c>
      <c r="B44" s="126"/>
      <c r="C44" s="126"/>
      <c r="D44" s="126"/>
      <c r="E44" s="126"/>
      <c r="F44" s="126"/>
      <c r="G44" s="126"/>
      <c r="H44" s="126"/>
      <c r="I44" s="126"/>
      <c r="J44" s="126"/>
      <c r="K44" s="126"/>
      <c r="L44" s="126"/>
      <c r="M44" s="126"/>
      <c r="N44" s="126"/>
      <c r="O44" s="126"/>
      <c r="P44" s="122"/>
      <c r="Q44" s="122"/>
      <c r="R44" s="122"/>
      <c r="S44" s="122"/>
      <c r="T44" s="122"/>
      <c r="U44" s="111"/>
      <c r="V44" s="111"/>
      <c r="W44" s="111"/>
      <c r="X44" s="111"/>
      <c r="Y44" s="111"/>
      <c r="Z44" s="111"/>
      <c r="AA44" s="111"/>
      <c r="AB44" s="111"/>
      <c r="AC44" s="111"/>
      <c r="AD44" s="111"/>
      <c r="AE44" s="111"/>
    </row>
    <row r="45" spans="1:31" s="159" customFormat="1" ht="12.75" customHeight="1" x14ac:dyDescent="0.2">
      <c r="A45" s="125" t="s">
        <v>107</v>
      </c>
      <c r="B45" s="125"/>
      <c r="C45" s="125"/>
      <c r="D45" s="125"/>
      <c r="E45" s="125"/>
      <c r="F45" s="125"/>
      <c r="G45" s="125"/>
      <c r="H45" s="125"/>
      <c r="I45" s="125"/>
      <c r="J45" s="125"/>
      <c r="K45" s="125"/>
      <c r="L45" s="125"/>
      <c r="M45" s="125"/>
      <c r="N45" s="125"/>
      <c r="O45" s="125"/>
      <c r="P45" s="110"/>
      <c r="Q45" s="110"/>
      <c r="R45" s="110"/>
      <c r="S45" s="110"/>
      <c r="T45" s="110"/>
    </row>
    <row r="46" spans="1:31" x14ac:dyDescent="0.2">
      <c r="A46" s="159"/>
      <c r="B46" s="121"/>
      <c r="C46" s="121"/>
      <c r="D46" s="121"/>
      <c r="E46" s="121"/>
      <c r="F46" s="121"/>
      <c r="G46" s="121"/>
      <c r="H46" s="121"/>
      <c r="I46" s="121"/>
      <c r="J46" s="121"/>
      <c r="K46" s="121"/>
      <c r="L46" s="121"/>
      <c r="M46" s="121"/>
      <c r="N46" s="121"/>
      <c r="O46" s="121"/>
      <c r="P46" s="121"/>
      <c r="Q46" s="121"/>
      <c r="R46" s="121"/>
      <c r="S46" s="159"/>
      <c r="T46" s="159"/>
    </row>
    <row r="47" spans="1:31" x14ac:dyDescent="0.2">
      <c r="A47" s="159"/>
      <c r="B47" s="121"/>
      <c r="C47" s="121"/>
      <c r="D47" s="121"/>
      <c r="E47" s="121"/>
      <c r="F47" s="121"/>
      <c r="G47" s="121"/>
      <c r="H47" s="121"/>
      <c r="I47" s="121"/>
      <c r="J47" s="121"/>
      <c r="K47" s="121"/>
      <c r="L47" s="121"/>
      <c r="M47" s="121"/>
      <c r="N47" s="121"/>
      <c r="O47" s="121"/>
      <c r="P47" s="121"/>
      <c r="Q47" s="121"/>
      <c r="R47" s="121"/>
      <c r="S47" s="159"/>
      <c r="T47" s="159"/>
    </row>
    <row r="48" spans="1:31" x14ac:dyDescent="0.2">
      <c r="A48" s="1"/>
      <c r="B48" s="100"/>
      <c r="C48" s="100"/>
      <c r="D48" s="100"/>
      <c r="E48" s="100"/>
      <c r="F48" s="100"/>
      <c r="G48" s="100"/>
      <c r="H48" s="100"/>
      <c r="I48" s="100"/>
      <c r="J48" s="100"/>
      <c r="K48" s="100"/>
      <c r="L48" s="100"/>
      <c r="M48" s="100"/>
      <c r="N48" s="100"/>
      <c r="O48" s="100"/>
      <c r="P48" s="100"/>
      <c r="Q48" s="100"/>
      <c r="R48" s="100"/>
    </row>
    <row r="64" spans="1:20" s="159" customFormat="1" x14ac:dyDescent="0.2">
      <c r="A64" s="7"/>
      <c r="B64" s="8"/>
      <c r="C64" s="8"/>
      <c r="D64" s="8"/>
      <c r="E64" s="8"/>
      <c r="F64" s="8"/>
      <c r="G64" s="8"/>
      <c r="H64" s="8"/>
      <c r="I64" s="1"/>
      <c r="J64" s="1"/>
      <c r="K64" s="1"/>
      <c r="L64" s="1"/>
      <c r="M64" s="5"/>
      <c r="N64" s="5"/>
      <c r="O64" s="1"/>
      <c r="P64" s="1"/>
      <c r="Q64" s="1"/>
      <c r="R64" s="1"/>
      <c r="S64" s="1"/>
      <c r="T64" s="1"/>
    </row>
    <row r="65" spans="1:20" x14ac:dyDescent="0.2">
      <c r="A65" s="160"/>
    </row>
    <row r="66" spans="1:20" x14ac:dyDescent="0.2">
      <c r="B66" s="161"/>
      <c r="C66" s="161"/>
      <c r="D66" s="161"/>
      <c r="E66" s="161"/>
      <c r="F66" s="161"/>
      <c r="G66" s="161"/>
      <c r="H66" s="161"/>
      <c r="I66" s="159"/>
      <c r="J66" s="159"/>
      <c r="K66" s="159"/>
      <c r="L66" s="159"/>
      <c r="O66" s="159"/>
      <c r="P66" s="159"/>
      <c r="Q66" s="159"/>
      <c r="R66" s="159"/>
      <c r="S66" s="159"/>
      <c r="T66" s="159"/>
    </row>
  </sheetData>
  <mergeCells count="30">
    <mergeCell ref="A34:O34"/>
    <mergeCell ref="A21:O21"/>
    <mergeCell ref="A23:O23"/>
    <mergeCell ref="A29:O29"/>
    <mergeCell ref="A17:O17"/>
    <mergeCell ref="A18:O18"/>
    <mergeCell ref="A19:O19"/>
    <mergeCell ref="A20:O20"/>
    <mergeCell ref="A22:O22"/>
    <mergeCell ref="A27:O27"/>
    <mergeCell ref="A28:O28"/>
    <mergeCell ref="A24:O24"/>
    <mergeCell ref="A25:O25"/>
    <mergeCell ref="A26:O26"/>
    <mergeCell ref="A35:O35"/>
    <mergeCell ref="A1:AG1"/>
    <mergeCell ref="A45:O45"/>
    <mergeCell ref="A42:O42"/>
    <mergeCell ref="A44:O44"/>
    <mergeCell ref="A36:O36"/>
    <mergeCell ref="A37:O37"/>
    <mergeCell ref="A38:O38"/>
    <mergeCell ref="A39:O39"/>
    <mergeCell ref="A40:O40"/>
    <mergeCell ref="A41:O41"/>
    <mergeCell ref="A33:O33"/>
    <mergeCell ref="A30:O30"/>
    <mergeCell ref="A31:O31"/>
    <mergeCell ref="A32:O32"/>
    <mergeCell ref="A43:O43"/>
  </mergeCells>
  <phoneticPr fontId="0" type="noConversion"/>
  <pageMargins left="0.5" right="0.5" top="0.5" bottom="0.5" header="0.25" footer="0.25"/>
  <pageSetup scale="67" fitToHeight="2"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47"/>
  <sheetViews>
    <sheetView workbookViewId="0">
      <pane xSplit="1" ySplit="2" topLeftCell="B3" activePane="bottomRight" state="frozen"/>
      <selection pane="topRight" activeCell="B1" sqref="B1"/>
      <selection pane="bottomLeft" activeCell="A3" sqref="A3"/>
      <selection pane="bottomRight" activeCell="A17" sqref="A17"/>
    </sheetView>
  </sheetViews>
  <sheetFormatPr defaultColWidth="9.140625" defaultRowHeight="12.75" x14ac:dyDescent="0.2"/>
  <cols>
    <col min="1" max="1" width="39.5703125" style="7" customWidth="1"/>
    <col min="2" max="9" width="8.5703125" style="8" customWidth="1"/>
    <col min="10" max="13" width="8.5703125" style="1" customWidth="1"/>
    <col min="14" max="15" width="8.5703125" style="5" customWidth="1"/>
    <col min="16" max="20" width="8.5703125" style="1" customWidth="1"/>
    <col min="21" max="16384" width="9.140625" style="1"/>
  </cols>
  <sheetData>
    <row r="1" spans="1:31" s="2" customFormat="1" ht="16.5" customHeight="1" x14ac:dyDescent="0.25">
      <c r="A1" s="137" t="s">
        <v>4</v>
      </c>
      <c r="B1" s="137"/>
      <c r="C1" s="137"/>
      <c r="D1" s="137"/>
      <c r="E1" s="137"/>
      <c r="F1" s="137"/>
      <c r="G1" s="137"/>
      <c r="H1" s="137"/>
      <c r="I1" s="137"/>
      <c r="J1" s="137"/>
      <c r="K1" s="137"/>
      <c r="L1" s="137"/>
      <c r="M1" s="137"/>
      <c r="N1" s="137"/>
      <c r="O1" s="137"/>
      <c r="P1" s="137"/>
      <c r="Q1" s="137"/>
      <c r="R1" s="137"/>
      <c r="S1" s="137"/>
      <c r="T1" s="137"/>
      <c r="U1" s="137"/>
      <c r="V1" s="137"/>
      <c r="W1" s="137"/>
      <c r="X1" s="137"/>
      <c r="Y1" s="137"/>
      <c r="Z1" s="137"/>
      <c r="AA1" s="137"/>
    </row>
    <row r="2" spans="1:31" s="2" customFormat="1" ht="16.5" customHeight="1" x14ac:dyDescent="0.3">
      <c r="A2" s="9" t="s">
        <v>12</v>
      </c>
      <c r="B2" s="10">
        <v>1960</v>
      </c>
      <c r="C2" s="10">
        <v>1970</v>
      </c>
      <c r="D2" s="10">
        <v>1980</v>
      </c>
      <c r="E2" s="10">
        <v>1990</v>
      </c>
      <c r="F2" s="10">
        <v>1994</v>
      </c>
      <c r="G2" s="10">
        <v>1995</v>
      </c>
      <c r="H2" s="10">
        <v>1996</v>
      </c>
      <c r="I2" s="10">
        <v>1997</v>
      </c>
      <c r="J2" s="10">
        <v>1998</v>
      </c>
      <c r="K2" s="10">
        <v>1999</v>
      </c>
      <c r="L2" s="10">
        <v>2000</v>
      </c>
      <c r="M2" s="10">
        <v>2001</v>
      </c>
      <c r="N2" s="10">
        <v>2002</v>
      </c>
      <c r="O2" s="10">
        <v>2003</v>
      </c>
      <c r="P2" s="11">
        <v>2004</v>
      </c>
      <c r="Q2" s="11">
        <v>2005</v>
      </c>
      <c r="R2" s="11">
        <v>2006</v>
      </c>
      <c r="S2" s="11">
        <v>2007</v>
      </c>
      <c r="T2" s="11">
        <v>2008</v>
      </c>
      <c r="U2" s="49">
        <v>2009</v>
      </c>
      <c r="V2" s="49">
        <v>2010</v>
      </c>
      <c r="W2" s="49">
        <v>2011</v>
      </c>
      <c r="X2" s="49">
        <v>2012</v>
      </c>
      <c r="Y2" s="49">
        <v>2013</v>
      </c>
      <c r="Z2" s="49">
        <v>2014</v>
      </c>
      <c r="AA2" s="50">
        <v>2015</v>
      </c>
      <c r="AB2" s="50">
        <v>2016</v>
      </c>
      <c r="AC2" s="50">
        <v>2017</v>
      </c>
      <c r="AD2" s="50">
        <v>2018</v>
      </c>
    </row>
    <row r="3" spans="1:31" s="2" customFormat="1" ht="16.5" customHeight="1" x14ac:dyDescent="0.3">
      <c r="A3" s="12" t="s">
        <v>20</v>
      </c>
      <c r="B3" s="13">
        <f t="shared" ref="B3:M3" si="0">+B4+B5</f>
        <v>895</v>
      </c>
      <c r="C3" s="13">
        <f t="shared" si="0"/>
        <v>1396</v>
      </c>
      <c r="D3" s="13">
        <f t="shared" si="0"/>
        <v>7548</v>
      </c>
      <c r="E3" s="13">
        <f t="shared" si="0"/>
        <v>8506</v>
      </c>
      <c r="F3" s="13">
        <f t="shared" si="0"/>
        <v>8676</v>
      </c>
      <c r="G3" s="13">
        <f t="shared" si="0"/>
        <v>9077</v>
      </c>
      <c r="H3" s="13">
        <f t="shared" si="0"/>
        <v>8637</v>
      </c>
      <c r="I3" s="13">
        <f t="shared" si="0"/>
        <v>8632</v>
      </c>
      <c r="J3" s="13">
        <f t="shared" si="0"/>
        <v>8579</v>
      </c>
      <c r="K3" s="13">
        <f t="shared" si="0"/>
        <v>9067</v>
      </c>
      <c r="L3" s="13">
        <f t="shared" si="0"/>
        <v>8958</v>
      </c>
      <c r="M3" s="13">
        <f t="shared" si="0"/>
        <v>9066</v>
      </c>
      <c r="N3" s="14" t="s">
        <v>0</v>
      </c>
      <c r="O3" s="14" t="s">
        <v>0</v>
      </c>
      <c r="P3" s="15" t="s">
        <v>0</v>
      </c>
      <c r="Q3" s="15" t="s">
        <v>0</v>
      </c>
      <c r="R3" s="15" t="s">
        <v>0</v>
      </c>
      <c r="S3" s="15" t="s">
        <v>0</v>
      </c>
      <c r="T3" s="15" t="s">
        <v>0</v>
      </c>
      <c r="U3" s="42" t="s">
        <v>0</v>
      </c>
      <c r="V3" s="42" t="s">
        <v>0</v>
      </c>
      <c r="W3" s="42" t="s">
        <v>0</v>
      </c>
      <c r="X3" s="42" t="s">
        <v>0</v>
      </c>
      <c r="Y3" s="42" t="s">
        <v>0</v>
      </c>
      <c r="Z3" s="42" t="s">
        <v>0</v>
      </c>
      <c r="AA3" s="42" t="s">
        <v>0</v>
      </c>
      <c r="AB3" s="42" t="s">
        <v>0</v>
      </c>
      <c r="AC3" s="42" t="s">
        <v>0</v>
      </c>
      <c r="AD3" s="42" t="s">
        <v>0</v>
      </c>
      <c r="AE3" s="3" t="s">
        <v>72</v>
      </c>
    </row>
    <row r="4" spans="1:31" s="2" customFormat="1" ht="16.5" customHeight="1" x14ac:dyDescent="0.3">
      <c r="A4" s="16" t="s">
        <v>5</v>
      </c>
      <c r="B4" s="13">
        <v>770</v>
      </c>
      <c r="C4" s="13">
        <v>1188</v>
      </c>
      <c r="D4" s="13">
        <v>6340</v>
      </c>
      <c r="E4" s="13">
        <v>7164</v>
      </c>
      <c r="F4" s="13">
        <v>7353</v>
      </c>
      <c r="G4" s="13">
        <v>7751</v>
      </c>
      <c r="H4" s="13">
        <v>7310</v>
      </c>
      <c r="I4" s="13">
        <v>7278</v>
      </c>
      <c r="J4" s="13">
        <v>7212</v>
      </c>
      <c r="K4" s="13">
        <v>7645</v>
      </c>
      <c r="L4" s="13">
        <v>7551</v>
      </c>
      <c r="M4" s="13">
        <v>7649</v>
      </c>
      <c r="N4" s="15">
        <v>7811.951</v>
      </c>
      <c r="O4" s="15">
        <v>7703.9979999999996</v>
      </c>
      <c r="P4" s="15">
        <v>8019.5540000000001</v>
      </c>
      <c r="Q4" s="15">
        <v>7917.1760000000004</v>
      </c>
      <c r="R4" s="15">
        <v>8516.5630000000001</v>
      </c>
      <c r="S4" s="15">
        <v>8996.3289999999997</v>
      </c>
      <c r="T4" s="15" t="e">
        <f>#REF!/1000</f>
        <v>#REF!</v>
      </c>
      <c r="U4" s="42" t="e">
        <f>#REF!/1000</f>
        <v>#REF!</v>
      </c>
      <c r="V4" s="42" t="e">
        <f>#REF!/1000</f>
        <v>#REF!</v>
      </c>
      <c r="W4" s="42" t="e">
        <f>#REF!/1000</f>
        <v>#REF!</v>
      </c>
      <c r="X4" s="42" t="e">
        <f>#REF!/1000</f>
        <v>#REF!</v>
      </c>
      <c r="Y4" s="42" t="e">
        <f>#REF!/1000</f>
        <v>#REF!</v>
      </c>
      <c r="Z4" s="42" t="e">
        <f>#REF!/1000</f>
        <v>#REF!</v>
      </c>
      <c r="AA4" s="42" t="e">
        <f>#REF!/1000</f>
        <v>#REF!</v>
      </c>
      <c r="AB4" s="42" t="e">
        <f>#REF!/1000</f>
        <v>#REF!</v>
      </c>
      <c r="AC4" s="42" t="e">
        <f>#REF!/1000</f>
        <v>#REF!</v>
      </c>
      <c r="AD4" s="42" t="e">
        <f>#REF!/1000</f>
        <v>#REF!</v>
      </c>
    </row>
    <row r="5" spans="1:31" s="2" customFormat="1" ht="16.5" customHeight="1" x14ac:dyDescent="0.3">
      <c r="A5" s="16" t="s">
        <v>6</v>
      </c>
      <c r="B5" s="17">
        <v>125</v>
      </c>
      <c r="C5" s="17">
        <v>208</v>
      </c>
      <c r="D5" s="17">
        <v>1208</v>
      </c>
      <c r="E5" s="17">
        <v>1342</v>
      </c>
      <c r="F5" s="17">
        <v>1323</v>
      </c>
      <c r="G5" s="17">
        <v>1326</v>
      </c>
      <c r="H5" s="17">
        <v>1327</v>
      </c>
      <c r="I5" s="17">
        <v>1354</v>
      </c>
      <c r="J5" s="17">
        <v>1367</v>
      </c>
      <c r="K5" s="18">
        <v>1422</v>
      </c>
      <c r="L5" s="13">
        <v>1407</v>
      </c>
      <c r="M5" s="13">
        <v>1417</v>
      </c>
      <c r="N5" s="17" t="s">
        <v>0</v>
      </c>
      <c r="O5" s="17" t="s">
        <v>0</v>
      </c>
      <c r="P5" s="19" t="s">
        <v>0</v>
      </c>
      <c r="Q5" s="19" t="s">
        <v>0</v>
      </c>
      <c r="R5" s="19" t="s">
        <v>0</v>
      </c>
      <c r="S5" s="19" t="s">
        <v>0</v>
      </c>
      <c r="T5" s="19" t="s">
        <v>0</v>
      </c>
      <c r="U5" s="43" t="s">
        <v>0</v>
      </c>
      <c r="V5" s="43" t="s">
        <v>0</v>
      </c>
      <c r="W5" s="43" t="s">
        <v>0</v>
      </c>
      <c r="X5" s="43" t="s">
        <v>0</v>
      </c>
      <c r="Y5" s="43" t="s">
        <v>0</v>
      </c>
      <c r="Z5" s="43" t="s">
        <v>0</v>
      </c>
      <c r="AA5" s="43" t="s">
        <v>0</v>
      </c>
      <c r="AB5" s="43" t="s">
        <v>0</v>
      </c>
      <c r="AC5" s="43" t="s">
        <v>0</v>
      </c>
      <c r="AD5" s="43" t="s">
        <v>0</v>
      </c>
      <c r="AE5" s="3" t="s">
        <v>72</v>
      </c>
    </row>
    <row r="6" spans="1:31" s="3" customFormat="1" ht="16.5" customHeight="1" x14ac:dyDescent="0.3">
      <c r="A6" s="20" t="s">
        <v>13</v>
      </c>
      <c r="B6" s="21"/>
      <c r="C6" s="21"/>
      <c r="D6" s="21"/>
      <c r="E6" s="21"/>
      <c r="F6" s="21"/>
      <c r="G6" s="21"/>
      <c r="H6" s="21"/>
      <c r="I6" s="21"/>
      <c r="J6" s="21"/>
      <c r="K6" s="22"/>
      <c r="L6" s="22"/>
      <c r="M6" s="22"/>
      <c r="N6" s="23"/>
      <c r="O6" s="23"/>
      <c r="P6" s="24"/>
      <c r="Q6" s="24"/>
      <c r="R6" s="24"/>
      <c r="S6" s="24"/>
      <c r="T6" s="24"/>
      <c r="U6" s="44"/>
      <c r="V6" s="44"/>
      <c r="W6" s="44"/>
      <c r="X6" s="44"/>
      <c r="Y6" s="44"/>
      <c r="Z6" s="44"/>
      <c r="AA6" s="44"/>
      <c r="AB6" s="44"/>
      <c r="AC6" s="44"/>
      <c r="AD6" s="44"/>
    </row>
    <row r="7" spans="1:31" s="2" customFormat="1" ht="16.5" customHeight="1" x14ac:dyDescent="0.3">
      <c r="A7" s="25" t="s">
        <v>21</v>
      </c>
      <c r="B7" s="13">
        <v>87</v>
      </c>
      <c r="C7" s="13">
        <v>101</v>
      </c>
      <c r="D7" s="13">
        <v>130</v>
      </c>
      <c r="E7" s="13">
        <v>150</v>
      </c>
      <c r="F7" s="13">
        <v>158</v>
      </c>
      <c r="G7" s="13">
        <v>161</v>
      </c>
      <c r="H7" s="13">
        <v>160</v>
      </c>
      <c r="I7" s="13" t="s">
        <v>0</v>
      </c>
      <c r="J7" s="13" t="s">
        <v>0</v>
      </c>
      <c r="K7" s="13">
        <v>184</v>
      </c>
      <c r="L7" s="13" t="s">
        <v>0</v>
      </c>
      <c r="M7" s="13" t="s">
        <v>0</v>
      </c>
      <c r="N7" s="26" t="s">
        <v>0</v>
      </c>
      <c r="O7" s="27">
        <v>195</v>
      </c>
      <c r="P7" s="28">
        <v>195</v>
      </c>
      <c r="Q7" s="28">
        <v>197</v>
      </c>
      <c r="R7" s="15" t="s">
        <v>0</v>
      </c>
      <c r="S7" s="15" t="s">
        <v>0</v>
      </c>
      <c r="T7" s="15">
        <v>195</v>
      </c>
      <c r="U7" s="42" t="s">
        <v>0</v>
      </c>
      <c r="V7" s="42" t="s">
        <v>0</v>
      </c>
      <c r="W7" s="42" t="s">
        <v>0</v>
      </c>
      <c r="X7" s="42" t="s">
        <v>0</v>
      </c>
      <c r="Y7" s="42" t="s">
        <v>0</v>
      </c>
      <c r="Z7" s="42" t="s">
        <v>0</v>
      </c>
      <c r="AA7" s="42" t="s">
        <v>0</v>
      </c>
      <c r="AB7" s="42" t="s">
        <v>0</v>
      </c>
      <c r="AC7" s="42" t="s">
        <v>0</v>
      </c>
      <c r="AD7" s="42">
        <v>327</v>
      </c>
    </row>
    <row r="8" spans="1:31" s="2" customFormat="1" ht="16.5" customHeight="1" x14ac:dyDescent="0.3">
      <c r="A8" s="29" t="s">
        <v>26</v>
      </c>
      <c r="B8" s="13">
        <v>23100</v>
      </c>
      <c r="C8" s="13">
        <v>17600</v>
      </c>
      <c r="D8" s="13">
        <v>21300</v>
      </c>
      <c r="E8" s="13">
        <v>18500</v>
      </c>
      <c r="F8" s="13">
        <v>17100</v>
      </c>
      <c r="G8" s="13">
        <v>15100</v>
      </c>
      <c r="H8" s="13">
        <v>14500</v>
      </c>
      <c r="I8" s="13">
        <v>14200</v>
      </c>
      <c r="J8" s="13">
        <v>13800</v>
      </c>
      <c r="K8" s="15">
        <v>13060</v>
      </c>
      <c r="L8" s="13">
        <v>13230</v>
      </c>
      <c r="M8" s="13">
        <v>13680</v>
      </c>
      <c r="N8" s="30">
        <f>7260+5100</f>
        <v>12360</v>
      </c>
      <c r="O8" s="30">
        <f>7170+5330</f>
        <v>12500</v>
      </c>
      <c r="P8" s="15">
        <f>7280+5560</f>
        <v>12840</v>
      </c>
      <c r="Q8" s="15">
        <v>13040</v>
      </c>
      <c r="R8" s="15" t="e">
        <f>#REF!</f>
        <v>#REF!</v>
      </c>
      <c r="S8" s="15" t="e">
        <f>#REF!</f>
        <v>#REF!</v>
      </c>
      <c r="T8" s="15" t="e">
        <f>#REF!</f>
        <v>#REF!</v>
      </c>
      <c r="U8" s="42" t="e">
        <f>#REF!</f>
        <v>#REF!</v>
      </c>
      <c r="V8" s="42" t="e">
        <f>#REF!</f>
        <v>#REF!</v>
      </c>
      <c r="W8" s="42" t="e">
        <f>#REF!</f>
        <v>#REF!</v>
      </c>
      <c r="X8" s="42" t="e">
        <f>#REF!</f>
        <v>#REF!</v>
      </c>
      <c r="Y8" s="42" t="e">
        <f>#REF!</f>
        <v>#REF!</v>
      </c>
      <c r="Z8" s="42" t="e">
        <f>#REF!</f>
        <v>#REF!</v>
      </c>
      <c r="AA8" s="42" t="e">
        <f>#REF!</f>
        <v>#REF!</v>
      </c>
      <c r="AB8" s="42" t="e">
        <f>#REF!</f>
        <v>#REF!</v>
      </c>
      <c r="AC8" s="42" t="e">
        <f>#REF!</f>
        <v>#REF!</v>
      </c>
      <c r="AD8" s="42" t="e">
        <f>#REF!</f>
        <v>#REF!</v>
      </c>
    </row>
    <row r="9" spans="1:31" s="2" customFormat="1" ht="16.5" customHeight="1" x14ac:dyDescent="0.3">
      <c r="A9" s="31" t="s">
        <v>27</v>
      </c>
      <c r="B9" s="13">
        <f t="shared" ref="B9:L9" si="1">+B10+B11</f>
        <v>190944</v>
      </c>
      <c r="C9" s="13">
        <f t="shared" si="1"/>
        <v>218671</v>
      </c>
      <c r="D9" s="13">
        <f t="shared" si="1"/>
        <v>218393</v>
      </c>
      <c r="E9" s="13">
        <f t="shared" si="1"/>
        <v>208752</v>
      </c>
      <c r="F9" s="13">
        <f t="shared" si="1"/>
        <v>190350</v>
      </c>
      <c r="G9" s="13">
        <f t="shared" si="1"/>
        <v>181912</v>
      </c>
      <c r="H9" s="13">
        <f t="shared" si="1"/>
        <v>177535</v>
      </c>
      <c r="I9" s="13">
        <f t="shared" si="1"/>
        <v>179873</v>
      </c>
      <c r="J9" s="13">
        <f t="shared" si="1"/>
        <v>178648</v>
      </c>
      <c r="K9" s="13">
        <f t="shared" si="1"/>
        <v>177463</v>
      </c>
      <c r="L9" s="13">
        <f t="shared" si="1"/>
        <v>176996</v>
      </c>
      <c r="M9" s="13">
        <v>154877</v>
      </c>
      <c r="N9" s="15">
        <v>149619</v>
      </c>
      <c r="O9" s="15">
        <v>139901</v>
      </c>
      <c r="P9" s="42" t="e">
        <f>#REF!</f>
        <v>#REF!</v>
      </c>
      <c r="Q9" s="42" t="e">
        <f>#REF!</f>
        <v>#REF!</v>
      </c>
      <c r="R9" s="42" t="e">
        <f>#REF!</f>
        <v>#REF!</v>
      </c>
      <c r="S9" s="42" t="e">
        <f>#REF!</f>
        <v>#REF!</v>
      </c>
      <c r="T9" s="42" t="e">
        <f>#REF!</f>
        <v>#REF!</v>
      </c>
      <c r="U9" s="42" t="e">
        <f>#REF!</f>
        <v>#REF!</v>
      </c>
      <c r="V9" s="42" t="e">
        <f>#REF!</f>
        <v>#REF!</v>
      </c>
      <c r="W9" s="42" t="e">
        <f>#REF!</f>
        <v>#REF!</v>
      </c>
      <c r="X9" s="42" t="e">
        <f>#REF!</f>
        <v>#REF!</v>
      </c>
      <c r="Y9" s="42" t="e">
        <f>#REF!</f>
        <v>#REF!</v>
      </c>
      <c r="Z9" s="42" t="e">
        <f>#REF!</f>
        <v>#REF!</v>
      </c>
      <c r="AA9" s="42" t="e">
        <f>#REF!</f>
        <v>#REF!</v>
      </c>
      <c r="AB9" s="42" t="e">
        <f>#REF!</f>
        <v>#REF!</v>
      </c>
      <c r="AC9" s="42" t="e">
        <f>#REF!</f>
        <v>#REF!</v>
      </c>
      <c r="AD9" s="42" t="e">
        <f>#REF!</f>
        <v>#REF!</v>
      </c>
    </row>
    <row r="10" spans="1:31" s="2" customFormat="1" ht="16.5" customHeight="1" x14ac:dyDescent="0.3">
      <c r="A10" s="32" t="s">
        <v>16</v>
      </c>
      <c r="B10" s="13">
        <v>141085</v>
      </c>
      <c r="C10" s="13">
        <v>146275</v>
      </c>
      <c r="D10" s="13">
        <v>129831</v>
      </c>
      <c r="E10" s="13">
        <v>118805</v>
      </c>
      <c r="F10" s="13">
        <v>103277</v>
      </c>
      <c r="G10" s="13">
        <v>97029</v>
      </c>
      <c r="H10" s="13">
        <v>92610</v>
      </c>
      <c r="I10" s="13">
        <v>91523</v>
      </c>
      <c r="J10" s="13">
        <v>87663</v>
      </c>
      <c r="K10" s="15">
        <v>86369</v>
      </c>
      <c r="L10" s="13">
        <v>85480</v>
      </c>
      <c r="M10" s="13">
        <v>52386</v>
      </c>
      <c r="N10" s="15">
        <v>52854</v>
      </c>
      <c r="O10" s="15">
        <v>50149</v>
      </c>
      <c r="P10" s="42" t="e">
        <f>#REF!</f>
        <v>#REF!</v>
      </c>
      <c r="Q10" s="42" t="e">
        <f>#REF!</f>
        <v>#REF!</v>
      </c>
      <c r="R10" s="42" t="e">
        <f>#REF!</f>
        <v>#REF!</v>
      </c>
      <c r="S10" s="42" t="e">
        <f>#REF!</f>
        <v>#REF!</v>
      </c>
      <c r="T10" s="42" t="e">
        <f>#REF!</f>
        <v>#REF!</v>
      </c>
      <c r="U10" s="42" t="e">
        <f>#REF!</f>
        <v>#REF!</v>
      </c>
      <c r="V10" s="42" t="e">
        <f>#REF!</f>
        <v>#REF!</v>
      </c>
      <c r="W10" s="42" t="e">
        <f>#REF!</f>
        <v>#REF!</v>
      </c>
      <c r="X10" s="42" t="e">
        <f>#REF!</f>
        <v>#REF!</v>
      </c>
      <c r="Y10" s="42" t="e">
        <f>#REF!</f>
        <v>#REF!</v>
      </c>
      <c r="Z10" s="42" t="e">
        <f>#REF!</f>
        <v>#REF!</v>
      </c>
      <c r="AA10" s="42" t="e">
        <f>#REF!</f>
        <v>#REF!</v>
      </c>
      <c r="AB10" s="42" t="e">
        <f>#REF!</f>
        <v>#REF!</v>
      </c>
      <c r="AC10" s="42" t="e">
        <f>#REF!</f>
        <v>#REF!</v>
      </c>
      <c r="AD10" s="42" t="e">
        <f>#REF!</f>
        <v>#REF!</v>
      </c>
    </row>
    <row r="11" spans="1:31" s="2" customFormat="1" ht="16.5" customHeight="1" x14ac:dyDescent="0.3">
      <c r="A11" s="16" t="s">
        <v>7</v>
      </c>
      <c r="B11" s="13">
        <v>49859</v>
      </c>
      <c r="C11" s="13">
        <v>72396</v>
      </c>
      <c r="D11" s="13">
        <v>88562</v>
      </c>
      <c r="E11" s="13">
        <v>89947</v>
      </c>
      <c r="F11" s="13">
        <v>87073</v>
      </c>
      <c r="G11" s="13">
        <v>84883</v>
      </c>
      <c r="H11" s="13">
        <v>84925</v>
      </c>
      <c r="I11" s="13">
        <v>88350</v>
      </c>
      <c r="J11" s="13">
        <v>90985</v>
      </c>
      <c r="K11" s="30">
        <v>91094</v>
      </c>
      <c r="L11" s="13">
        <v>91516</v>
      </c>
      <c r="M11" s="13">
        <v>85214</v>
      </c>
      <c r="N11" s="19">
        <v>80551</v>
      </c>
      <c r="O11" s="19">
        <v>75565</v>
      </c>
      <c r="P11" s="42" t="e">
        <f>#REF!</f>
        <v>#REF!</v>
      </c>
      <c r="Q11" s="42" t="e">
        <f>#REF!</f>
        <v>#REF!</v>
      </c>
      <c r="R11" s="42" t="e">
        <f>#REF!</f>
        <v>#REF!</v>
      </c>
      <c r="S11" s="42" t="e">
        <f>#REF!</f>
        <v>#REF!</v>
      </c>
      <c r="T11" s="42" t="e">
        <f>#REF!</f>
        <v>#REF!</v>
      </c>
      <c r="U11" s="42" t="e">
        <f>#REF!</f>
        <v>#REF!</v>
      </c>
      <c r="V11" s="42" t="e">
        <f>#REF!</f>
        <v>#REF!</v>
      </c>
      <c r="W11" s="42" t="e">
        <f>#REF!</f>
        <v>#REF!</v>
      </c>
      <c r="X11" s="42" t="e">
        <f>#REF!</f>
        <v>#REF!</v>
      </c>
      <c r="Y11" s="42" t="e">
        <f>#REF!</f>
        <v>#REF!</v>
      </c>
      <c r="Z11" s="42" t="e">
        <f>#REF!</f>
        <v>#REF!</v>
      </c>
      <c r="AA11" s="42" t="e">
        <f>#REF!</f>
        <v>#REF!</v>
      </c>
      <c r="AB11" s="42" t="e">
        <f>#REF!</f>
        <v>#REF!</v>
      </c>
      <c r="AC11" s="42" t="e">
        <f>#REF!</f>
        <v>#REF!</v>
      </c>
      <c r="AD11" s="42" t="e">
        <f>#REF!</f>
        <v>#REF!</v>
      </c>
    </row>
    <row r="12" spans="1:31" s="3" customFormat="1" ht="16.5" customHeight="1" x14ac:dyDescent="0.3">
      <c r="A12" s="20" t="s">
        <v>14</v>
      </c>
      <c r="B12" s="21"/>
      <c r="C12" s="21"/>
      <c r="D12" s="21"/>
      <c r="E12" s="21"/>
      <c r="F12" s="21"/>
      <c r="G12" s="21"/>
      <c r="H12" s="21"/>
      <c r="I12" s="21"/>
      <c r="J12" s="21"/>
      <c r="K12" s="21"/>
      <c r="L12" s="21"/>
      <c r="M12" s="21"/>
      <c r="N12" s="33"/>
      <c r="O12" s="33"/>
      <c r="P12" s="33"/>
      <c r="Q12" s="33"/>
      <c r="R12" s="33"/>
      <c r="S12" s="33"/>
      <c r="T12" s="33"/>
      <c r="U12" s="45"/>
      <c r="V12" s="45"/>
      <c r="W12" s="45"/>
      <c r="X12" s="45"/>
      <c r="Y12" s="45"/>
      <c r="Z12" s="45"/>
      <c r="AA12" s="45"/>
      <c r="AB12" s="45"/>
      <c r="AC12" s="45"/>
      <c r="AD12" s="45"/>
    </row>
    <row r="13" spans="1:31" s="2" customFormat="1" ht="16.5" customHeight="1" x14ac:dyDescent="0.3">
      <c r="A13" s="25" t="s">
        <v>22</v>
      </c>
      <c r="B13" s="13">
        <v>229000</v>
      </c>
      <c r="C13" s="13">
        <v>431000</v>
      </c>
      <c r="D13" s="13">
        <f>+D14+D15</f>
        <v>588200</v>
      </c>
      <c r="E13" s="13">
        <f>+E14+E15</f>
        <v>584100</v>
      </c>
      <c r="F13" s="13">
        <f>+F14+F15</f>
        <v>591400</v>
      </c>
      <c r="G13" s="13">
        <f>+G14+G15</f>
        <v>601100</v>
      </c>
      <c r="H13" s="13">
        <f t="shared" ref="H13:S13" si="2">+H14+H15</f>
        <v>619200</v>
      </c>
      <c r="I13" s="13">
        <f t="shared" si="2"/>
        <v>616500</v>
      </c>
      <c r="J13" s="13">
        <f t="shared" si="2"/>
        <v>619800</v>
      </c>
      <c r="K13" s="13">
        <f t="shared" si="2"/>
        <v>617700</v>
      </c>
      <c r="L13" s="13">
        <f t="shared" si="2"/>
        <v>577300</v>
      </c>
      <c r="M13" s="13">
        <f t="shared" si="2"/>
        <v>576100</v>
      </c>
      <c r="N13" s="13">
        <f t="shared" si="2"/>
        <v>586200</v>
      </c>
      <c r="O13" s="13">
        <f t="shared" si="2"/>
        <v>590200</v>
      </c>
      <c r="P13" s="13">
        <f t="shared" si="2"/>
        <v>599600</v>
      </c>
      <c r="Q13" s="15">
        <f t="shared" si="2"/>
        <v>607500</v>
      </c>
      <c r="R13" s="15">
        <f t="shared" si="2"/>
        <v>581300</v>
      </c>
      <c r="S13" s="15">
        <f t="shared" si="2"/>
        <v>557700</v>
      </c>
      <c r="T13" s="15" t="s">
        <v>0</v>
      </c>
      <c r="U13" s="42" t="s">
        <v>0</v>
      </c>
      <c r="V13" s="42" t="s">
        <v>0</v>
      </c>
      <c r="W13" s="42" t="s">
        <v>0</v>
      </c>
      <c r="X13" s="42" t="s">
        <v>0</v>
      </c>
      <c r="Y13" s="42" t="s">
        <v>0</v>
      </c>
      <c r="Z13" s="42" t="s">
        <v>0</v>
      </c>
      <c r="AA13" s="42" t="s">
        <v>0</v>
      </c>
      <c r="AB13" s="42" t="s">
        <v>0</v>
      </c>
      <c r="AC13" s="42" t="s">
        <v>0</v>
      </c>
      <c r="AD13" s="42" t="s">
        <v>0</v>
      </c>
    </row>
    <row r="14" spans="1:31" s="2" customFormat="1" ht="16.5" customHeight="1" x14ac:dyDescent="0.3">
      <c r="A14" s="32" t="s">
        <v>15</v>
      </c>
      <c r="B14" s="13" t="s">
        <v>1</v>
      </c>
      <c r="C14" s="13" t="s">
        <v>1</v>
      </c>
      <c r="D14" s="13">
        <v>362600</v>
      </c>
      <c r="E14" s="13">
        <v>334800</v>
      </c>
      <c r="F14" s="13">
        <v>322600</v>
      </c>
      <c r="G14" s="13">
        <v>335900</v>
      </c>
      <c r="H14" s="13">
        <v>338300</v>
      </c>
      <c r="I14" s="13">
        <v>337400</v>
      </c>
      <c r="J14" s="13">
        <v>334100</v>
      </c>
      <c r="K14" s="34">
        <v>321100</v>
      </c>
      <c r="L14" s="34">
        <v>283400</v>
      </c>
      <c r="M14" s="34">
        <v>277000</v>
      </c>
      <c r="N14" s="34">
        <v>286600</v>
      </c>
      <c r="O14" s="15">
        <v>284500</v>
      </c>
      <c r="P14" s="15">
        <v>283700</v>
      </c>
      <c r="Q14" s="15">
        <v>293500</v>
      </c>
      <c r="R14" s="15">
        <v>300500</v>
      </c>
      <c r="S14" s="15">
        <v>266600</v>
      </c>
      <c r="T14" s="15" t="s">
        <v>0</v>
      </c>
      <c r="U14" s="42" t="s">
        <v>0</v>
      </c>
      <c r="V14" s="42" t="s">
        <v>0</v>
      </c>
      <c r="W14" s="42" t="s">
        <v>0</v>
      </c>
      <c r="X14" s="42" t="s">
        <v>0</v>
      </c>
      <c r="Y14" s="42" t="s">
        <v>0</v>
      </c>
      <c r="Z14" s="42" t="s">
        <v>0</v>
      </c>
      <c r="AA14" s="42" t="s">
        <v>0</v>
      </c>
      <c r="AB14" s="42" t="s">
        <v>0</v>
      </c>
      <c r="AC14" s="42" t="s">
        <v>0</v>
      </c>
      <c r="AD14" s="42" t="s">
        <v>0</v>
      </c>
    </row>
    <row r="15" spans="1:31" s="2" customFormat="1" ht="16.5" customHeight="1" x14ac:dyDescent="0.3">
      <c r="A15" s="16" t="s">
        <v>8</v>
      </c>
      <c r="B15" s="13" t="s">
        <v>1</v>
      </c>
      <c r="C15" s="13" t="s">
        <v>1</v>
      </c>
      <c r="D15" s="13">
        <v>225600</v>
      </c>
      <c r="E15" s="13">
        <v>249300</v>
      </c>
      <c r="F15" s="13">
        <v>268800</v>
      </c>
      <c r="G15" s="13">
        <v>265200</v>
      </c>
      <c r="H15" s="13">
        <v>280900</v>
      </c>
      <c r="I15" s="13">
        <v>279100</v>
      </c>
      <c r="J15" s="13">
        <v>285700</v>
      </c>
      <c r="K15" s="34">
        <v>296600</v>
      </c>
      <c r="L15" s="34">
        <v>293900</v>
      </c>
      <c r="M15" s="34">
        <v>299100</v>
      </c>
      <c r="N15" s="15">
        <v>299600</v>
      </c>
      <c r="O15" s="15">
        <v>305700</v>
      </c>
      <c r="P15" s="15">
        <v>315900</v>
      </c>
      <c r="Q15" s="15">
        <v>314000</v>
      </c>
      <c r="R15" s="15">
        <v>280800</v>
      </c>
      <c r="S15" s="15">
        <v>291100</v>
      </c>
      <c r="T15" s="15" t="s">
        <v>0</v>
      </c>
      <c r="U15" s="42" t="s">
        <v>0</v>
      </c>
      <c r="V15" s="42" t="s">
        <v>0</v>
      </c>
      <c r="W15" s="42" t="s">
        <v>0</v>
      </c>
      <c r="X15" s="42" t="s">
        <v>0</v>
      </c>
      <c r="Y15" s="42" t="s">
        <v>0</v>
      </c>
      <c r="Z15" s="42" t="s">
        <v>0</v>
      </c>
      <c r="AA15" s="42" t="s">
        <v>0</v>
      </c>
      <c r="AB15" s="42" t="s">
        <v>0</v>
      </c>
      <c r="AC15" s="42" t="s">
        <v>0</v>
      </c>
      <c r="AD15" s="42" t="s">
        <v>0</v>
      </c>
    </row>
    <row r="16" spans="1:31" s="2" customFormat="1" ht="16.5" customHeight="1" x14ac:dyDescent="0.3">
      <c r="A16" s="83" t="s">
        <v>29</v>
      </c>
      <c r="B16" s="47" t="s">
        <v>0</v>
      </c>
      <c r="C16" s="47" t="s">
        <v>0</v>
      </c>
      <c r="D16" s="47">
        <f>'1-50'!B12</f>
        <v>1047994.6006791013</v>
      </c>
      <c r="E16" s="47">
        <f>'1-50'!L12</f>
        <v>1041043.6160827603</v>
      </c>
      <c r="F16" s="47">
        <f>'1-50'!P12</f>
        <v>1054054.4334041164</v>
      </c>
      <c r="G16" s="47">
        <f>'1-50'!Q12</f>
        <v>1071342.7797078365</v>
      </c>
      <c r="H16" s="47">
        <f>'1-50'!R12</f>
        <v>1103602.4774498292</v>
      </c>
      <c r="I16" s="47">
        <f>'1-50'!S12</f>
        <v>1098790.2573446699</v>
      </c>
      <c r="J16" s="47">
        <f>'1-50'!T12</f>
        <v>1055133.078756944</v>
      </c>
      <c r="K16" s="47">
        <f>'1-50'!U12</f>
        <v>1011475.900169218</v>
      </c>
      <c r="L16" s="47">
        <f>'1-50'!V12</f>
        <v>967818.72158149199</v>
      </c>
      <c r="M16" s="47">
        <f>'1-50'!W12</f>
        <v>924161.54299376602</v>
      </c>
      <c r="N16" s="47">
        <f>'1-50'!X12</f>
        <v>880504.36440604005</v>
      </c>
      <c r="O16" s="47">
        <f>'1-50'!Y12</f>
        <v>875569.65379995212</v>
      </c>
      <c r="P16" s="47">
        <f>'1-50'!Z12</f>
        <v>870634.94319386408</v>
      </c>
      <c r="Q16" s="47">
        <f>'1-50'!AA12</f>
        <v>865700.23258777615</v>
      </c>
      <c r="R16" s="47">
        <f>'1-50'!AB12</f>
        <v>860765.52198168798</v>
      </c>
      <c r="S16" s="47">
        <f>'1-50'!AC12</f>
        <v>855830.81137560005</v>
      </c>
      <c r="T16" s="47">
        <f>'1-50'!AD12</f>
        <v>981322.83600000001</v>
      </c>
      <c r="U16" s="47">
        <f>'1-50'!AE12</f>
        <v>947251.92480000004</v>
      </c>
      <c r="V16" s="47">
        <f>'1-50'!AF12</f>
        <v>955986.04570000002</v>
      </c>
      <c r="W16" s="47">
        <f>'1-50'!AG12</f>
        <v>1018082.1814</v>
      </c>
      <c r="X16" s="47">
        <f>'1-50'!AH12</f>
        <v>856872.87</v>
      </c>
      <c r="Y16" s="47">
        <f>'1-50'!AI12</f>
        <v>842391.86</v>
      </c>
      <c r="Z16" s="47">
        <f>'1-50'!AJ12</f>
        <v>867379.28</v>
      </c>
      <c r="AA16" s="47">
        <f>'1-50'!AK12</f>
        <v>876455.83</v>
      </c>
      <c r="AB16" s="47">
        <f>'1-50'!AL12</f>
        <v>896319.93</v>
      </c>
      <c r="AC16" s="47">
        <f>'1-50'!AM12</f>
        <v>882444.19</v>
      </c>
      <c r="AD16" s="47">
        <f>'1-50'!AN12</f>
        <v>0</v>
      </c>
    </row>
    <row r="17" spans="1:31" s="2" customFormat="1" ht="16.5" customHeight="1" x14ac:dyDescent="0.3">
      <c r="A17" s="25" t="s">
        <v>23</v>
      </c>
      <c r="B17" s="35">
        <v>468</v>
      </c>
      <c r="C17" s="35">
        <v>790.2</v>
      </c>
      <c r="D17" s="35">
        <v>921</v>
      </c>
      <c r="E17" s="36">
        <v>1057.4000000000001</v>
      </c>
      <c r="F17" s="36">
        <v>1063.5999999999999</v>
      </c>
      <c r="G17" s="36">
        <v>1074.3</v>
      </c>
      <c r="H17" s="36">
        <v>1114.0999999999999</v>
      </c>
      <c r="I17" s="36">
        <v>1108</v>
      </c>
      <c r="J17" s="36">
        <v>1116.3</v>
      </c>
      <c r="K17" s="37">
        <v>1125.2</v>
      </c>
      <c r="L17" s="36">
        <v>1146.8</v>
      </c>
      <c r="M17" s="36">
        <v>1123.4000000000001</v>
      </c>
      <c r="N17" s="38" t="s">
        <v>0</v>
      </c>
      <c r="O17" s="38" t="s">
        <v>0</v>
      </c>
      <c r="P17" s="15" t="s">
        <v>0</v>
      </c>
      <c r="Q17" s="15" t="s">
        <v>0</v>
      </c>
      <c r="R17" s="15" t="s">
        <v>0</v>
      </c>
      <c r="S17" s="15" t="s">
        <v>0</v>
      </c>
      <c r="T17" s="15" t="s">
        <v>0</v>
      </c>
      <c r="U17" s="42" t="s">
        <v>0</v>
      </c>
      <c r="V17" s="42" t="s">
        <v>0</v>
      </c>
      <c r="W17" s="42" t="s">
        <v>0</v>
      </c>
      <c r="X17" s="42" t="s">
        <v>0</v>
      </c>
      <c r="Y17" s="42" t="s">
        <v>0</v>
      </c>
      <c r="Z17" s="42" t="s">
        <v>0</v>
      </c>
      <c r="AA17" s="42" t="s">
        <v>0</v>
      </c>
      <c r="AB17" s="42" t="s">
        <v>0</v>
      </c>
      <c r="AC17" s="42" t="s">
        <v>0</v>
      </c>
      <c r="AD17" s="42" t="s">
        <v>0</v>
      </c>
      <c r="AE17" s="3" t="s">
        <v>72</v>
      </c>
    </row>
    <row r="18" spans="1:31" s="2" customFormat="1" ht="16.5" customHeight="1" x14ac:dyDescent="0.3">
      <c r="A18" s="12" t="s">
        <v>3</v>
      </c>
      <c r="B18" s="13"/>
      <c r="C18" s="13"/>
      <c r="D18" s="13"/>
      <c r="E18" s="13"/>
      <c r="F18" s="13"/>
      <c r="G18" s="13"/>
      <c r="H18" s="13"/>
      <c r="I18" s="13"/>
      <c r="J18" s="13"/>
      <c r="K18" s="39"/>
      <c r="L18" s="13"/>
      <c r="M18" s="13"/>
      <c r="N18" s="15"/>
      <c r="O18" s="15"/>
      <c r="P18" s="15"/>
      <c r="Q18" s="15"/>
      <c r="R18" s="15"/>
      <c r="S18" s="15"/>
      <c r="T18" s="15"/>
      <c r="U18" s="42"/>
      <c r="V18" s="42"/>
      <c r="W18" s="42"/>
      <c r="X18" s="42"/>
      <c r="Y18" s="42"/>
      <c r="Z18" s="42"/>
      <c r="AA18" s="42"/>
      <c r="AB18" s="42"/>
      <c r="AC18" s="42"/>
      <c r="AD18" s="42"/>
    </row>
    <row r="19" spans="1:31" s="2" customFormat="1" ht="16.5" customHeight="1" x14ac:dyDescent="0.3">
      <c r="A19" s="16" t="s">
        <v>15</v>
      </c>
      <c r="B19" s="13">
        <v>325</v>
      </c>
      <c r="C19" s="13">
        <v>300</v>
      </c>
      <c r="D19" s="13">
        <v>871</v>
      </c>
      <c r="E19" s="13">
        <v>812</v>
      </c>
      <c r="F19" s="13">
        <v>778</v>
      </c>
      <c r="G19" s="13">
        <v>797</v>
      </c>
      <c r="H19" s="13">
        <v>779</v>
      </c>
      <c r="I19" s="13">
        <v>781</v>
      </c>
      <c r="J19" s="13">
        <v>767</v>
      </c>
      <c r="K19" s="13">
        <v>766</v>
      </c>
      <c r="L19" s="13" t="s">
        <v>0</v>
      </c>
      <c r="M19" s="13" t="s">
        <v>0</v>
      </c>
      <c r="N19" s="15" t="s">
        <v>0</v>
      </c>
      <c r="O19" s="15" t="s">
        <v>0</v>
      </c>
      <c r="P19" s="15" t="s">
        <v>0</v>
      </c>
      <c r="Q19" s="15" t="s">
        <v>0</v>
      </c>
      <c r="R19" s="15" t="s">
        <v>0</v>
      </c>
      <c r="S19" s="15" t="s">
        <v>0</v>
      </c>
      <c r="T19" s="15" t="s">
        <v>0</v>
      </c>
      <c r="U19" s="42" t="s">
        <v>0</v>
      </c>
      <c r="V19" s="42" t="s">
        <v>0</v>
      </c>
      <c r="W19" s="42" t="s">
        <v>0</v>
      </c>
      <c r="X19" s="42" t="s">
        <v>0</v>
      </c>
      <c r="Y19" s="42" t="s">
        <v>0</v>
      </c>
      <c r="Z19" s="42" t="s">
        <v>0</v>
      </c>
      <c r="AA19" s="42" t="s">
        <v>0</v>
      </c>
      <c r="AB19" s="42" t="s">
        <v>0</v>
      </c>
      <c r="AC19" s="42" t="s">
        <v>0</v>
      </c>
      <c r="AD19" s="42" t="s">
        <v>0</v>
      </c>
      <c r="AE19" s="3" t="s">
        <v>72</v>
      </c>
    </row>
    <row r="20" spans="1:31" s="2" customFormat="1" ht="16.5" customHeight="1" x14ac:dyDescent="0.3">
      <c r="A20" s="16" t="s">
        <v>24</v>
      </c>
      <c r="B20" s="13">
        <v>269</v>
      </c>
      <c r="C20" s="13">
        <v>357</v>
      </c>
      <c r="D20" s="13">
        <v>414</v>
      </c>
      <c r="E20" s="13">
        <v>387</v>
      </c>
      <c r="F20" s="13">
        <v>414</v>
      </c>
      <c r="G20" s="13">
        <v>402</v>
      </c>
      <c r="H20" s="13">
        <v>413</v>
      </c>
      <c r="I20" s="13">
        <v>413</v>
      </c>
      <c r="J20" s="13">
        <v>420</v>
      </c>
      <c r="K20" s="13">
        <v>418</v>
      </c>
      <c r="L20" s="13" t="s">
        <v>0</v>
      </c>
      <c r="M20" s="13" t="s">
        <v>0</v>
      </c>
      <c r="N20" s="19" t="s">
        <v>0</v>
      </c>
      <c r="O20" s="19" t="s">
        <v>0</v>
      </c>
      <c r="P20" s="19" t="s">
        <v>0</v>
      </c>
      <c r="Q20" s="19" t="s">
        <v>0</v>
      </c>
      <c r="R20" s="19" t="s">
        <v>0</v>
      </c>
      <c r="S20" s="19" t="s">
        <v>0</v>
      </c>
      <c r="T20" s="19" t="s">
        <v>0</v>
      </c>
      <c r="U20" s="43" t="s">
        <v>0</v>
      </c>
      <c r="V20" s="43" t="s">
        <v>0</v>
      </c>
      <c r="W20" s="43" t="s">
        <v>0</v>
      </c>
      <c r="X20" s="43" t="s">
        <v>0</v>
      </c>
      <c r="Y20" s="43" t="s">
        <v>0</v>
      </c>
      <c r="Z20" s="43" t="s">
        <v>0</v>
      </c>
      <c r="AA20" s="43" t="s">
        <v>0</v>
      </c>
      <c r="AB20" s="43" t="s">
        <v>0</v>
      </c>
      <c r="AC20" s="43" t="s">
        <v>0</v>
      </c>
      <c r="AD20" s="43" t="s">
        <v>0</v>
      </c>
      <c r="AE20" s="3" t="s">
        <v>72</v>
      </c>
    </row>
    <row r="21" spans="1:31" s="3" customFormat="1" ht="16.5" customHeight="1" x14ac:dyDescent="0.3">
      <c r="A21" s="20" t="s">
        <v>25</v>
      </c>
      <c r="B21" s="21"/>
      <c r="C21" s="21"/>
      <c r="D21" s="21"/>
      <c r="E21" s="21"/>
      <c r="F21" s="21"/>
      <c r="G21" s="21"/>
      <c r="H21" s="21"/>
      <c r="I21" s="21"/>
      <c r="J21" s="21"/>
      <c r="K21" s="21"/>
      <c r="L21" s="21"/>
      <c r="M21" s="21"/>
      <c r="N21" s="21"/>
      <c r="O21" s="21"/>
      <c r="P21" s="21"/>
      <c r="Q21" s="21"/>
      <c r="R21" s="21"/>
      <c r="S21" s="21"/>
      <c r="T21" s="21"/>
      <c r="U21" s="48"/>
      <c r="V21" s="48"/>
      <c r="W21" s="48"/>
      <c r="X21" s="48"/>
      <c r="Y21" s="48"/>
      <c r="Z21" s="48"/>
      <c r="AA21" s="48"/>
      <c r="AB21" s="48"/>
      <c r="AC21" s="48"/>
      <c r="AD21" s="48"/>
    </row>
    <row r="22" spans="1:31" s="2" customFormat="1" ht="16.5" customHeight="1" x14ac:dyDescent="0.3">
      <c r="A22" s="29" t="s">
        <v>17</v>
      </c>
      <c r="B22" s="13" t="s">
        <v>1</v>
      </c>
      <c r="C22" s="13" t="e">
        <f>#REF!</f>
        <v>#REF!</v>
      </c>
      <c r="D22" s="13" t="e">
        <f>#REF!</f>
        <v>#REF!</v>
      </c>
      <c r="E22" s="13" t="e">
        <f>#REF!</f>
        <v>#REF!</v>
      </c>
      <c r="F22" s="98" t="e">
        <f>#REF!</f>
        <v>#REF!</v>
      </c>
      <c r="G22" s="98" t="e">
        <f>#REF!</f>
        <v>#REF!</v>
      </c>
      <c r="H22" s="98" t="e">
        <f>#REF!</f>
        <v>#REF!</v>
      </c>
      <c r="I22" s="98" t="e">
        <f>#REF!</f>
        <v>#REF!</v>
      </c>
      <c r="J22" s="98" t="e">
        <f>#REF!</f>
        <v>#REF!</v>
      </c>
      <c r="K22" s="98" t="e">
        <f>#REF!</f>
        <v>#REF!</v>
      </c>
      <c r="L22" s="98" t="e">
        <f>#REF!</f>
        <v>#REF!</v>
      </c>
      <c r="M22" s="98" t="e">
        <f>#REF!</f>
        <v>#REF!</v>
      </c>
      <c r="N22" s="98" t="e">
        <f>#REF!</f>
        <v>#REF!</v>
      </c>
      <c r="O22" s="98" t="e">
        <f>#REF!</f>
        <v>#REF!</v>
      </c>
      <c r="P22" s="98" t="e">
        <f>#REF!</f>
        <v>#REF!</v>
      </c>
      <c r="Q22" s="98" t="e">
        <f>#REF!</f>
        <v>#REF!</v>
      </c>
      <c r="R22" s="98" t="e">
        <f>#REF!</f>
        <v>#REF!</v>
      </c>
      <c r="S22" s="98" t="e">
        <f>#REF!</f>
        <v>#REF!</v>
      </c>
      <c r="T22" s="98" t="e">
        <f>#REF!</f>
        <v>#REF!</v>
      </c>
      <c r="U22" s="95" t="e">
        <f>#REF!</f>
        <v>#REF!</v>
      </c>
      <c r="V22" s="95" t="e">
        <f>#REF!</f>
        <v>#REF!</v>
      </c>
      <c r="W22" s="95" t="e">
        <f>#REF!</f>
        <v>#REF!</v>
      </c>
      <c r="X22" s="95" t="e">
        <f>#REF!</f>
        <v>#REF!</v>
      </c>
      <c r="Y22" s="95" t="e">
        <f>#REF!</f>
        <v>#REF!</v>
      </c>
      <c r="Z22" s="95" t="e">
        <f>#REF!</f>
        <v>#REF!</v>
      </c>
      <c r="AA22" s="95" t="e">
        <f>#REF!</f>
        <v>#REF!</v>
      </c>
      <c r="AB22" s="95" t="e">
        <f>#REF!</f>
        <v>#REF!</v>
      </c>
      <c r="AC22" s="95" t="e">
        <f>#REF!</f>
        <v>#REF!</v>
      </c>
      <c r="AD22" s="95" t="e">
        <f>#REF!</f>
        <v>#REF!</v>
      </c>
    </row>
    <row r="23" spans="1:31" s="2" customFormat="1" ht="16.5" customHeight="1" x14ac:dyDescent="0.3">
      <c r="A23" s="25" t="s">
        <v>28</v>
      </c>
      <c r="B23" s="13" t="s">
        <v>1</v>
      </c>
      <c r="C23" s="13" t="e">
        <f>#REF!</f>
        <v>#REF!</v>
      </c>
      <c r="D23" s="13" t="e">
        <f>#REF!</f>
        <v>#REF!</v>
      </c>
      <c r="E23" s="13" t="e">
        <f>#REF!</f>
        <v>#REF!</v>
      </c>
      <c r="F23" s="46" t="e">
        <f>#REF!</f>
        <v>#REF!</v>
      </c>
      <c r="G23" s="46" t="e">
        <f>#REF!</f>
        <v>#REF!</v>
      </c>
      <c r="H23" s="46" t="e">
        <f>#REF!</f>
        <v>#REF!</v>
      </c>
      <c r="I23" s="46" t="e">
        <f>#REF!</f>
        <v>#REF!</v>
      </c>
      <c r="J23" s="46" t="e">
        <f>#REF!</f>
        <v>#REF!</v>
      </c>
      <c r="K23" s="46" t="e">
        <f>#REF!</f>
        <v>#REF!</v>
      </c>
      <c r="L23" s="46" t="e">
        <f>#REF!</f>
        <v>#REF!</v>
      </c>
      <c r="M23" s="46" t="e">
        <f>#REF!</f>
        <v>#REF!</v>
      </c>
      <c r="N23" s="46" t="e">
        <f>#REF!</f>
        <v>#REF!</v>
      </c>
      <c r="O23" s="46" t="e">
        <f>#REF!</f>
        <v>#REF!</v>
      </c>
      <c r="P23" s="46" t="e">
        <f>#REF!</f>
        <v>#REF!</v>
      </c>
      <c r="Q23" s="46" t="e">
        <f>#REF!</f>
        <v>#REF!</v>
      </c>
      <c r="R23" s="46" t="e">
        <f>#REF!</f>
        <v>#REF!</v>
      </c>
      <c r="S23" s="46" t="e">
        <f>#REF!</f>
        <v>#REF!</v>
      </c>
      <c r="T23" s="46" t="e">
        <f>#REF!</f>
        <v>#REF!</v>
      </c>
      <c r="U23" s="96" t="e">
        <f>#REF!</f>
        <v>#REF!</v>
      </c>
      <c r="V23" s="96" t="e">
        <f>#REF!</f>
        <v>#REF!</v>
      </c>
      <c r="W23" s="96" t="e">
        <f>#REF!</f>
        <v>#REF!</v>
      </c>
      <c r="X23" s="96" t="e">
        <f>#REF!</f>
        <v>#REF!</v>
      </c>
      <c r="Y23" s="96" t="e">
        <f>#REF!</f>
        <v>#REF!</v>
      </c>
      <c r="Z23" s="96" t="e">
        <f>#REF!</f>
        <v>#REF!</v>
      </c>
      <c r="AA23" s="96" t="e">
        <f>#REF!</f>
        <v>#REF!</v>
      </c>
      <c r="AB23" s="96" t="e">
        <f>#REF!</f>
        <v>#REF!</v>
      </c>
      <c r="AC23" s="96" t="e">
        <f>#REF!</f>
        <v>#REF!</v>
      </c>
      <c r="AD23" s="96" t="e">
        <f>#REF!</f>
        <v>#REF!</v>
      </c>
    </row>
    <row r="24" spans="1:31" s="2" customFormat="1" ht="16.5" customHeight="1" thickBot="1" x14ac:dyDescent="0.35">
      <c r="A24" s="40" t="s">
        <v>2</v>
      </c>
      <c r="B24" s="41" t="s">
        <v>1</v>
      </c>
      <c r="C24" s="41" t="e">
        <f>#REF!</f>
        <v>#REF!</v>
      </c>
      <c r="D24" s="41" t="e">
        <f>#REF!</f>
        <v>#REF!</v>
      </c>
      <c r="E24" s="41" t="e">
        <f>#REF!</f>
        <v>#REF!</v>
      </c>
      <c r="F24" s="99" t="e">
        <f>#REF!</f>
        <v>#REF!</v>
      </c>
      <c r="G24" s="99" t="e">
        <f>#REF!</f>
        <v>#REF!</v>
      </c>
      <c r="H24" s="99" t="e">
        <f>#REF!</f>
        <v>#REF!</v>
      </c>
      <c r="I24" s="99" t="e">
        <f>#REF!</f>
        <v>#REF!</v>
      </c>
      <c r="J24" s="99" t="e">
        <f>#REF!</f>
        <v>#REF!</v>
      </c>
      <c r="K24" s="99" t="e">
        <f>#REF!</f>
        <v>#REF!</v>
      </c>
      <c r="L24" s="99" t="e">
        <f>#REF!</f>
        <v>#REF!</v>
      </c>
      <c r="M24" s="99" t="e">
        <f>#REF!</f>
        <v>#REF!</v>
      </c>
      <c r="N24" s="99" t="e">
        <f>#REF!</f>
        <v>#REF!</v>
      </c>
      <c r="O24" s="99" t="e">
        <f>#REF!</f>
        <v>#REF!</v>
      </c>
      <c r="P24" s="99" t="e">
        <f>#REF!</f>
        <v>#REF!</v>
      </c>
      <c r="Q24" s="99" t="e">
        <f>#REF!</f>
        <v>#REF!</v>
      </c>
      <c r="R24" s="99" t="e">
        <f>#REF!</f>
        <v>#REF!</v>
      </c>
      <c r="S24" s="99" t="e">
        <f>#REF!</f>
        <v>#REF!</v>
      </c>
      <c r="T24" s="99" t="e">
        <f>#REF!</f>
        <v>#REF!</v>
      </c>
      <c r="U24" s="97" t="e">
        <f>#REF!</f>
        <v>#REF!</v>
      </c>
      <c r="V24" s="97" t="e">
        <f>#REF!</f>
        <v>#REF!</v>
      </c>
      <c r="W24" s="97" t="e">
        <f>#REF!</f>
        <v>#REF!</v>
      </c>
      <c r="X24" s="97" t="e">
        <f>#REF!</f>
        <v>#REF!</v>
      </c>
      <c r="Y24" s="97" t="e">
        <f>#REF!</f>
        <v>#REF!</v>
      </c>
      <c r="Z24" s="97" t="e">
        <f>#REF!</f>
        <v>#REF!</v>
      </c>
      <c r="AA24" s="97" t="e">
        <f>#REF!</f>
        <v>#REF!</v>
      </c>
      <c r="AB24" s="97" t="e">
        <f>#REF!</f>
        <v>#REF!</v>
      </c>
      <c r="AC24" s="97" t="e">
        <f>#REF!</f>
        <v>#REF!</v>
      </c>
      <c r="AD24" s="97" t="e">
        <f>#REF!</f>
        <v>#REF!</v>
      </c>
    </row>
    <row r="26" spans="1:31" x14ac:dyDescent="0.2">
      <c r="A26" s="6"/>
      <c r="B26" s="8" t="e">
        <f>B3=#REF!</f>
        <v>#REF!</v>
      </c>
      <c r="C26" s="8" t="e">
        <f>C3=#REF!</f>
        <v>#REF!</v>
      </c>
      <c r="D26" s="8" t="e">
        <f>D3=#REF!</f>
        <v>#REF!</v>
      </c>
      <c r="E26" s="8" t="e">
        <f>E3=#REF!</f>
        <v>#REF!</v>
      </c>
      <c r="F26" s="8" t="e">
        <f>F3=#REF!</f>
        <v>#REF!</v>
      </c>
      <c r="G26" s="8" t="e">
        <f>G3=#REF!</f>
        <v>#REF!</v>
      </c>
      <c r="H26" s="8" t="e">
        <f>H3=#REF!</f>
        <v>#REF!</v>
      </c>
      <c r="I26" s="8" t="e">
        <f>I3=#REF!</f>
        <v>#REF!</v>
      </c>
      <c r="J26" s="8" t="e">
        <f>J3=#REF!</f>
        <v>#REF!</v>
      </c>
      <c r="K26" s="8" t="e">
        <f>K3=#REF!</f>
        <v>#REF!</v>
      </c>
      <c r="L26" s="8" t="e">
        <f>L3=#REF!</f>
        <v>#REF!</v>
      </c>
      <c r="M26" s="8" t="e">
        <f>M3=#REF!</f>
        <v>#REF!</v>
      </c>
      <c r="N26" s="8" t="e">
        <f>N3=#REF!</f>
        <v>#REF!</v>
      </c>
      <c r="O26" s="8" t="e">
        <f>O3=#REF!</f>
        <v>#REF!</v>
      </c>
      <c r="P26" s="8" t="e">
        <f>P3=#REF!</f>
        <v>#REF!</v>
      </c>
      <c r="Q26" s="8" t="e">
        <f>Q3=#REF!</f>
        <v>#REF!</v>
      </c>
      <c r="R26" s="8" t="e">
        <f>R3=#REF!</f>
        <v>#REF!</v>
      </c>
      <c r="S26" s="8" t="e">
        <f>S3=#REF!</f>
        <v>#REF!</v>
      </c>
      <c r="T26" s="8" t="e">
        <f>T3=#REF!</f>
        <v>#REF!</v>
      </c>
      <c r="U26" s="84" t="e">
        <f>U3=#REF!</f>
        <v>#REF!</v>
      </c>
      <c r="V26" s="84" t="e">
        <f>V3=#REF!</f>
        <v>#REF!</v>
      </c>
      <c r="W26" s="84" t="e">
        <f>W3=#REF!</f>
        <v>#REF!</v>
      </c>
      <c r="X26" s="84" t="e">
        <f>X3=#REF!</f>
        <v>#REF!</v>
      </c>
      <c r="Y26" s="84" t="e">
        <f>Y3=#REF!</f>
        <v>#REF!</v>
      </c>
      <c r="Z26" s="84" t="e">
        <f>Z3=#REF!</f>
        <v>#REF!</v>
      </c>
      <c r="AA26" s="84" t="e">
        <f>AA3=#REF!</f>
        <v>#REF!</v>
      </c>
      <c r="AB26" s="84" t="e">
        <f>AB3=#REF!</f>
        <v>#REF!</v>
      </c>
      <c r="AC26" s="84" t="e">
        <f>AC3=#REF!</f>
        <v>#REF!</v>
      </c>
      <c r="AD26" s="84" t="e">
        <f>AD3=#REF!</f>
        <v>#REF!</v>
      </c>
    </row>
    <row r="27" spans="1:31" s="2" customFormat="1" x14ac:dyDescent="0.2">
      <c r="A27" s="7"/>
      <c r="B27" s="8" t="e">
        <f>B4=#REF!</f>
        <v>#REF!</v>
      </c>
      <c r="C27" s="8" t="e">
        <f>C4=#REF!</f>
        <v>#REF!</v>
      </c>
      <c r="D27" s="8" t="e">
        <f>D4=#REF!</f>
        <v>#REF!</v>
      </c>
      <c r="E27" s="8" t="e">
        <f>E4=#REF!</f>
        <v>#REF!</v>
      </c>
      <c r="F27" s="8" t="e">
        <f>F4=#REF!</f>
        <v>#REF!</v>
      </c>
      <c r="G27" s="8" t="e">
        <f>G4=#REF!</f>
        <v>#REF!</v>
      </c>
      <c r="H27" s="8" t="e">
        <f>H4=#REF!</f>
        <v>#REF!</v>
      </c>
      <c r="I27" s="8" t="e">
        <f>I4=#REF!</f>
        <v>#REF!</v>
      </c>
      <c r="J27" s="8" t="e">
        <f>J4=#REF!</f>
        <v>#REF!</v>
      </c>
      <c r="K27" s="8" t="e">
        <f>K4=#REF!</f>
        <v>#REF!</v>
      </c>
      <c r="L27" s="8" t="e">
        <f>L4=#REF!</f>
        <v>#REF!</v>
      </c>
      <c r="M27" s="8" t="e">
        <f>M4=#REF!</f>
        <v>#REF!</v>
      </c>
      <c r="N27" s="8" t="e">
        <f>N4=#REF!</f>
        <v>#REF!</v>
      </c>
      <c r="O27" s="8" t="e">
        <f>O4=#REF!</f>
        <v>#REF!</v>
      </c>
      <c r="P27" s="8" t="e">
        <f>P4=#REF!</f>
        <v>#REF!</v>
      </c>
      <c r="Q27" s="8" t="e">
        <f>Q4=#REF!</f>
        <v>#REF!</v>
      </c>
      <c r="R27" s="8" t="e">
        <f>R4=#REF!</f>
        <v>#REF!</v>
      </c>
      <c r="S27" s="8" t="e">
        <f>S4=#REF!</f>
        <v>#REF!</v>
      </c>
      <c r="T27" s="8" t="e">
        <f>T4=#REF!</f>
        <v>#REF!</v>
      </c>
      <c r="U27" s="84" t="e">
        <f>U4=#REF!</f>
        <v>#REF!</v>
      </c>
      <c r="V27" s="84" t="e">
        <f>V4=#REF!</f>
        <v>#REF!</v>
      </c>
      <c r="W27" s="84" t="e">
        <f>W4=#REF!</f>
        <v>#REF!</v>
      </c>
      <c r="X27" s="84" t="e">
        <f>X4=#REF!</f>
        <v>#REF!</v>
      </c>
      <c r="Y27" s="84" t="e">
        <f>Y4=#REF!</f>
        <v>#REF!</v>
      </c>
      <c r="Z27" s="84" t="e">
        <f>Z4=#REF!</f>
        <v>#REF!</v>
      </c>
      <c r="AA27" s="84" t="e">
        <f>AA4=#REF!</f>
        <v>#REF!</v>
      </c>
      <c r="AB27" s="84" t="e">
        <f>AB4=#REF!</f>
        <v>#REF!</v>
      </c>
      <c r="AC27" s="84" t="e">
        <f>AC4=#REF!</f>
        <v>#REF!</v>
      </c>
      <c r="AD27" s="84" t="e">
        <f>AD4=#REF!</f>
        <v>#REF!</v>
      </c>
    </row>
    <row r="28" spans="1:31" x14ac:dyDescent="0.2">
      <c r="B28" s="8" t="e">
        <f>B5=#REF!</f>
        <v>#REF!</v>
      </c>
      <c r="C28" s="8" t="e">
        <f>C5=#REF!</f>
        <v>#REF!</v>
      </c>
      <c r="D28" s="8" t="e">
        <f>D5=#REF!</f>
        <v>#REF!</v>
      </c>
      <c r="E28" s="8" t="e">
        <f>E5=#REF!</f>
        <v>#REF!</v>
      </c>
      <c r="F28" s="8" t="e">
        <f>F5=#REF!</f>
        <v>#REF!</v>
      </c>
      <c r="G28" s="8" t="e">
        <f>G5=#REF!</f>
        <v>#REF!</v>
      </c>
      <c r="H28" s="8" t="e">
        <f>H5=#REF!</f>
        <v>#REF!</v>
      </c>
      <c r="I28" s="8" t="e">
        <f>I5=#REF!</f>
        <v>#REF!</v>
      </c>
      <c r="J28" s="8" t="e">
        <f>J5=#REF!</f>
        <v>#REF!</v>
      </c>
      <c r="K28" s="8" t="e">
        <f>K5=#REF!</f>
        <v>#REF!</v>
      </c>
      <c r="L28" s="8" t="e">
        <f>L5=#REF!</f>
        <v>#REF!</v>
      </c>
      <c r="M28" s="8" t="e">
        <f>M5=#REF!</f>
        <v>#REF!</v>
      </c>
      <c r="N28" s="8" t="e">
        <f>N5=#REF!</f>
        <v>#REF!</v>
      </c>
      <c r="O28" s="8" t="e">
        <f>O5=#REF!</f>
        <v>#REF!</v>
      </c>
      <c r="P28" s="8" t="e">
        <f>P5=#REF!</f>
        <v>#REF!</v>
      </c>
      <c r="Q28" s="8" t="e">
        <f>Q5=#REF!</f>
        <v>#REF!</v>
      </c>
      <c r="R28" s="8" t="e">
        <f>R5=#REF!</f>
        <v>#REF!</v>
      </c>
      <c r="S28" s="8" t="e">
        <f>S5=#REF!</f>
        <v>#REF!</v>
      </c>
      <c r="T28" s="8" t="e">
        <f>T5=#REF!</f>
        <v>#REF!</v>
      </c>
      <c r="U28" s="84" t="e">
        <f>U5=#REF!</f>
        <v>#REF!</v>
      </c>
      <c r="V28" s="84" t="e">
        <f>V5=#REF!</f>
        <v>#REF!</v>
      </c>
      <c r="W28" s="84" t="e">
        <f>W5=#REF!</f>
        <v>#REF!</v>
      </c>
      <c r="X28" s="84" t="e">
        <f>X5=#REF!</f>
        <v>#REF!</v>
      </c>
      <c r="Y28" s="84" t="e">
        <f>Y5=#REF!</f>
        <v>#REF!</v>
      </c>
      <c r="Z28" s="84" t="e">
        <f>Z5=#REF!</f>
        <v>#REF!</v>
      </c>
      <c r="AA28" s="84" t="e">
        <f>AA5=#REF!</f>
        <v>#REF!</v>
      </c>
      <c r="AB28" s="84" t="e">
        <f>AB5=#REF!</f>
        <v>#REF!</v>
      </c>
      <c r="AC28" s="84" t="e">
        <f>AC5=#REF!</f>
        <v>#REF!</v>
      </c>
      <c r="AD28" s="84" t="e">
        <f>AD5=#REF!</f>
        <v>#REF!</v>
      </c>
    </row>
    <row r="29" spans="1:31" x14ac:dyDescent="0.2">
      <c r="J29" s="8"/>
      <c r="K29" s="8"/>
      <c r="L29" s="8"/>
      <c r="M29" s="8"/>
      <c r="N29" s="8"/>
      <c r="O29" s="8"/>
      <c r="P29" s="8"/>
      <c r="Q29" s="8"/>
      <c r="R29" s="8"/>
      <c r="S29" s="8"/>
      <c r="T29" s="8"/>
      <c r="U29" s="84"/>
      <c r="V29" s="84"/>
      <c r="W29" s="84"/>
      <c r="X29" s="84"/>
      <c r="Y29" s="84"/>
      <c r="Z29" s="84"/>
      <c r="AA29" s="84"/>
      <c r="AB29" s="84"/>
      <c r="AC29" s="84"/>
      <c r="AD29" s="84"/>
    </row>
    <row r="30" spans="1:31" x14ac:dyDescent="0.2">
      <c r="B30" s="8" t="e">
        <f>B7=#REF!</f>
        <v>#REF!</v>
      </c>
      <c r="C30" s="8" t="e">
        <f>C7=#REF!</f>
        <v>#REF!</v>
      </c>
      <c r="D30" s="8" t="e">
        <f>D7=#REF!</f>
        <v>#REF!</v>
      </c>
      <c r="E30" s="8" t="e">
        <f>E7=#REF!</f>
        <v>#REF!</v>
      </c>
      <c r="F30" s="8" t="e">
        <f>F7=#REF!</f>
        <v>#REF!</v>
      </c>
      <c r="G30" s="8" t="e">
        <f>G7=#REF!</f>
        <v>#REF!</v>
      </c>
      <c r="H30" s="8" t="e">
        <f>H7=#REF!</f>
        <v>#REF!</v>
      </c>
      <c r="I30" s="8" t="e">
        <f>I7=#REF!</f>
        <v>#REF!</v>
      </c>
      <c r="J30" s="8" t="e">
        <f>J7=#REF!</f>
        <v>#REF!</v>
      </c>
      <c r="K30" s="8" t="e">
        <f>K7=#REF!</f>
        <v>#REF!</v>
      </c>
      <c r="L30" s="8" t="e">
        <f>L7=#REF!</f>
        <v>#REF!</v>
      </c>
      <c r="M30" s="8" t="e">
        <f>M7=#REF!</f>
        <v>#REF!</v>
      </c>
      <c r="N30" s="8" t="e">
        <f>N7=#REF!</f>
        <v>#REF!</v>
      </c>
      <c r="O30" s="8" t="e">
        <f>O7=#REF!</f>
        <v>#REF!</v>
      </c>
      <c r="P30" s="8" t="e">
        <f>P7=#REF!</f>
        <v>#REF!</v>
      </c>
      <c r="Q30" s="8" t="e">
        <f>Q7=#REF!</f>
        <v>#REF!</v>
      </c>
      <c r="R30" s="8" t="e">
        <f>R7=#REF!</f>
        <v>#REF!</v>
      </c>
      <c r="S30" s="8" t="e">
        <f>S7=#REF!</f>
        <v>#REF!</v>
      </c>
      <c r="T30" s="8" t="e">
        <f>T7=#REF!</f>
        <v>#REF!</v>
      </c>
      <c r="U30" s="84" t="e">
        <f>U7=#REF!</f>
        <v>#REF!</v>
      </c>
      <c r="V30" s="84" t="e">
        <f>V7=#REF!</f>
        <v>#REF!</v>
      </c>
      <c r="W30" s="84" t="e">
        <f>W7=#REF!</f>
        <v>#REF!</v>
      </c>
      <c r="X30" s="84" t="e">
        <f>X7=#REF!</f>
        <v>#REF!</v>
      </c>
      <c r="Y30" s="84" t="e">
        <f>Y7=#REF!</f>
        <v>#REF!</v>
      </c>
      <c r="Z30" s="84" t="e">
        <f>Z7=#REF!</f>
        <v>#REF!</v>
      </c>
      <c r="AA30" s="84" t="e">
        <f>AA7=#REF!</f>
        <v>#REF!</v>
      </c>
      <c r="AB30" s="84" t="e">
        <f>AB7=#REF!</f>
        <v>#REF!</v>
      </c>
      <c r="AC30" s="84" t="e">
        <f>AC7=#REF!</f>
        <v>#REF!</v>
      </c>
      <c r="AD30" s="84" t="e">
        <f>AD7=#REF!</f>
        <v>#REF!</v>
      </c>
    </row>
    <row r="31" spans="1:31" x14ac:dyDescent="0.2">
      <c r="B31" s="8" t="e">
        <f>B8=#REF!</f>
        <v>#REF!</v>
      </c>
      <c r="C31" s="8" t="e">
        <f>C8=#REF!</f>
        <v>#REF!</v>
      </c>
      <c r="D31" s="8" t="e">
        <f>D8=#REF!</f>
        <v>#REF!</v>
      </c>
      <c r="E31" s="8" t="e">
        <f>E8=#REF!</f>
        <v>#REF!</v>
      </c>
      <c r="F31" s="8" t="e">
        <f>F8=#REF!</f>
        <v>#REF!</v>
      </c>
      <c r="G31" s="8" t="e">
        <f>G8=#REF!</f>
        <v>#REF!</v>
      </c>
      <c r="H31" s="8" t="e">
        <f>H8=#REF!</f>
        <v>#REF!</v>
      </c>
      <c r="I31" s="8" t="e">
        <f>I8=#REF!</f>
        <v>#REF!</v>
      </c>
      <c r="J31" s="8" t="e">
        <f>J8=#REF!</f>
        <v>#REF!</v>
      </c>
      <c r="K31" s="8" t="e">
        <f>K8=#REF!</f>
        <v>#REF!</v>
      </c>
      <c r="L31" s="8" t="e">
        <f>L8=#REF!</f>
        <v>#REF!</v>
      </c>
      <c r="M31" s="8" t="e">
        <f>M8=#REF!</f>
        <v>#REF!</v>
      </c>
      <c r="N31" s="8" t="e">
        <f>N8=#REF!</f>
        <v>#REF!</v>
      </c>
      <c r="O31" s="8" t="e">
        <f>O8=#REF!</f>
        <v>#REF!</v>
      </c>
      <c r="P31" s="8" t="e">
        <f>P8=#REF!</f>
        <v>#REF!</v>
      </c>
      <c r="Q31" s="8" t="e">
        <f>Q8=#REF!</f>
        <v>#REF!</v>
      </c>
      <c r="R31" s="8" t="e">
        <f>R8=#REF!</f>
        <v>#REF!</v>
      </c>
      <c r="S31" s="8" t="e">
        <f>S8=#REF!</f>
        <v>#REF!</v>
      </c>
      <c r="T31" s="8" t="e">
        <f>T8=#REF!</f>
        <v>#REF!</v>
      </c>
      <c r="U31" s="84" t="e">
        <f>U8=#REF!</f>
        <v>#REF!</v>
      </c>
      <c r="V31" s="84" t="e">
        <f>V8=#REF!</f>
        <v>#REF!</v>
      </c>
      <c r="W31" s="84" t="e">
        <f>W8=#REF!</f>
        <v>#REF!</v>
      </c>
      <c r="X31" s="84" t="e">
        <f>X8=#REF!</f>
        <v>#REF!</v>
      </c>
      <c r="Y31" s="84" t="e">
        <f>Y8=#REF!</f>
        <v>#REF!</v>
      </c>
      <c r="Z31" s="84" t="e">
        <f>Z8=#REF!</f>
        <v>#REF!</v>
      </c>
      <c r="AA31" s="84" t="e">
        <f>AA8=#REF!</f>
        <v>#REF!</v>
      </c>
      <c r="AB31" s="84" t="e">
        <f>AB8=#REF!</f>
        <v>#REF!</v>
      </c>
      <c r="AC31" s="84" t="e">
        <f>AC8=#REF!</f>
        <v>#REF!</v>
      </c>
      <c r="AD31" s="84" t="e">
        <f>AD8=#REF!</f>
        <v>#REF!</v>
      </c>
    </row>
    <row r="32" spans="1:31" ht="16.5" x14ac:dyDescent="0.3">
      <c r="B32" s="8" t="e">
        <f>B9=#REF!</f>
        <v>#REF!</v>
      </c>
      <c r="C32" s="8" t="e">
        <f>C9=#REF!</f>
        <v>#REF!</v>
      </c>
      <c r="D32" s="8" t="e">
        <f>D9=#REF!</f>
        <v>#REF!</v>
      </c>
      <c r="E32" s="8" t="e">
        <f>E9=#REF!</f>
        <v>#REF!</v>
      </c>
      <c r="F32" s="8" t="e">
        <f>F9=#REF!</f>
        <v>#REF!</v>
      </c>
      <c r="G32" s="8" t="e">
        <f>G9=#REF!</f>
        <v>#REF!</v>
      </c>
      <c r="H32" s="8" t="e">
        <f>H9=#REF!</f>
        <v>#REF!</v>
      </c>
      <c r="I32" s="8" t="e">
        <f>I9=#REF!</f>
        <v>#REF!</v>
      </c>
      <c r="J32" s="8" t="e">
        <f>J9=#REF!</f>
        <v>#REF!</v>
      </c>
      <c r="K32" s="8" t="e">
        <f>K9=#REF!</f>
        <v>#REF!</v>
      </c>
      <c r="L32" s="8" t="e">
        <f>L9=#REF!</f>
        <v>#REF!</v>
      </c>
      <c r="M32" s="8" t="e">
        <f>M9=#REF!</f>
        <v>#REF!</v>
      </c>
      <c r="N32" s="8" t="e">
        <f>N9=#REF!</f>
        <v>#REF!</v>
      </c>
      <c r="O32" s="8" t="e">
        <f>O9=#REF!</f>
        <v>#REF!</v>
      </c>
      <c r="P32" s="42" t="e">
        <f>P9=#REF!</f>
        <v>#REF!</v>
      </c>
      <c r="Q32" s="42" t="e">
        <f>Q9=#REF!</f>
        <v>#REF!</v>
      </c>
      <c r="R32" s="42" t="e">
        <f>R9=#REF!</f>
        <v>#REF!</v>
      </c>
      <c r="S32" s="42" t="e">
        <f>S9=#REF!</f>
        <v>#REF!</v>
      </c>
      <c r="T32" s="42" t="e">
        <f>T9=#REF!</f>
        <v>#REF!</v>
      </c>
      <c r="U32" s="84" t="e">
        <f>U9=#REF!</f>
        <v>#REF!</v>
      </c>
      <c r="V32" s="84" t="e">
        <f>V9=#REF!</f>
        <v>#REF!</v>
      </c>
      <c r="W32" s="84" t="e">
        <f>W9=#REF!</f>
        <v>#REF!</v>
      </c>
      <c r="X32" s="84" t="e">
        <f>X9=#REF!</f>
        <v>#REF!</v>
      </c>
      <c r="Y32" s="84" t="e">
        <f>Y9=#REF!</f>
        <v>#REF!</v>
      </c>
      <c r="Z32" s="84" t="e">
        <f>Z9=#REF!</f>
        <v>#REF!</v>
      </c>
      <c r="AA32" s="84" t="e">
        <f>AA9=#REF!</f>
        <v>#REF!</v>
      </c>
      <c r="AB32" s="84" t="e">
        <f>AB9=#REF!</f>
        <v>#REF!</v>
      </c>
      <c r="AC32" s="84" t="e">
        <f>AC9=#REF!</f>
        <v>#REF!</v>
      </c>
      <c r="AD32" s="84" t="e">
        <f>AD9=#REF!</f>
        <v>#REF!</v>
      </c>
    </row>
    <row r="33" spans="2:30" ht="16.5" x14ac:dyDescent="0.3">
      <c r="B33" s="8" t="e">
        <f>B10=#REF!</f>
        <v>#REF!</v>
      </c>
      <c r="C33" s="8" t="e">
        <f>C10=#REF!</f>
        <v>#REF!</v>
      </c>
      <c r="D33" s="8" t="e">
        <f>D10=#REF!</f>
        <v>#REF!</v>
      </c>
      <c r="E33" s="8" t="e">
        <f>E10=#REF!</f>
        <v>#REF!</v>
      </c>
      <c r="F33" s="8" t="e">
        <f>F10=#REF!</f>
        <v>#REF!</v>
      </c>
      <c r="G33" s="8" t="e">
        <f>G10=#REF!</f>
        <v>#REF!</v>
      </c>
      <c r="H33" s="8" t="e">
        <f>H10=#REF!</f>
        <v>#REF!</v>
      </c>
      <c r="I33" s="8" t="e">
        <f>I10=#REF!</f>
        <v>#REF!</v>
      </c>
      <c r="J33" s="8" t="e">
        <f>J10=#REF!</f>
        <v>#REF!</v>
      </c>
      <c r="K33" s="8" t="e">
        <f>K10=#REF!</f>
        <v>#REF!</v>
      </c>
      <c r="L33" s="8" t="e">
        <f>L10=#REF!</f>
        <v>#REF!</v>
      </c>
      <c r="M33" s="8" t="e">
        <f>M10=#REF!</f>
        <v>#REF!</v>
      </c>
      <c r="N33" s="8" t="e">
        <f>N10=#REF!</f>
        <v>#REF!</v>
      </c>
      <c r="O33" s="8" t="e">
        <f>O10=#REF!</f>
        <v>#REF!</v>
      </c>
      <c r="P33" s="42" t="e">
        <f>P10=#REF!</f>
        <v>#REF!</v>
      </c>
      <c r="Q33" s="42" t="e">
        <f>Q10=#REF!</f>
        <v>#REF!</v>
      </c>
      <c r="R33" s="42" t="e">
        <f>R10=#REF!</f>
        <v>#REF!</v>
      </c>
      <c r="S33" s="42" t="e">
        <f>S10=#REF!</f>
        <v>#REF!</v>
      </c>
      <c r="T33" s="42" t="e">
        <f>T10=#REF!</f>
        <v>#REF!</v>
      </c>
      <c r="U33" s="84" t="e">
        <f>U10=#REF!</f>
        <v>#REF!</v>
      </c>
      <c r="V33" s="84" t="e">
        <f>V10=#REF!</f>
        <v>#REF!</v>
      </c>
      <c r="W33" s="84" t="e">
        <f>W10=#REF!</f>
        <v>#REF!</v>
      </c>
      <c r="X33" s="84" t="e">
        <f>X10=#REF!</f>
        <v>#REF!</v>
      </c>
      <c r="Y33" s="84" t="e">
        <f>Y10=#REF!</f>
        <v>#REF!</v>
      </c>
      <c r="Z33" s="84" t="e">
        <f>Z10=#REF!</f>
        <v>#REF!</v>
      </c>
      <c r="AA33" s="84" t="e">
        <f>AA10=#REF!</f>
        <v>#REF!</v>
      </c>
      <c r="AB33" s="84" t="e">
        <f>AB10=#REF!</f>
        <v>#REF!</v>
      </c>
      <c r="AC33" s="84" t="e">
        <f>AC10=#REF!</f>
        <v>#REF!</v>
      </c>
      <c r="AD33" s="84" t="e">
        <f>AD10=#REF!</f>
        <v>#REF!</v>
      </c>
    </row>
    <row r="34" spans="2:30" ht="16.5" x14ac:dyDescent="0.3">
      <c r="B34" s="8" t="e">
        <f>B11=#REF!</f>
        <v>#REF!</v>
      </c>
      <c r="C34" s="8" t="e">
        <f>C11=#REF!</f>
        <v>#REF!</v>
      </c>
      <c r="D34" s="8" t="e">
        <f>D11=#REF!</f>
        <v>#REF!</v>
      </c>
      <c r="E34" s="8" t="e">
        <f>E11=#REF!</f>
        <v>#REF!</v>
      </c>
      <c r="F34" s="8" t="e">
        <f>F11=#REF!</f>
        <v>#REF!</v>
      </c>
      <c r="G34" s="8" t="e">
        <f>G11=#REF!</f>
        <v>#REF!</v>
      </c>
      <c r="H34" s="8" t="e">
        <f>H11=#REF!</f>
        <v>#REF!</v>
      </c>
      <c r="I34" s="8" t="e">
        <f>I11=#REF!</f>
        <v>#REF!</v>
      </c>
      <c r="J34" s="8" t="e">
        <f>J11=#REF!</f>
        <v>#REF!</v>
      </c>
      <c r="K34" s="8" t="e">
        <f>K11=#REF!</f>
        <v>#REF!</v>
      </c>
      <c r="L34" s="8" t="e">
        <f>L11=#REF!</f>
        <v>#REF!</v>
      </c>
      <c r="M34" s="8" t="e">
        <f>M11=#REF!</f>
        <v>#REF!</v>
      </c>
      <c r="N34" s="8" t="e">
        <f>N11=#REF!</f>
        <v>#REF!</v>
      </c>
      <c r="O34" s="8" t="e">
        <f>O11=#REF!</f>
        <v>#REF!</v>
      </c>
      <c r="P34" s="42" t="e">
        <f>P11=#REF!</f>
        <v>#REF!</v>
      </c>
      <c r="Q34" s="42" t="e">
        <f>Q11=#REF!</f>
        <v>#REF!</v>
      </c>
      <c r="R34" s="42" t="e">
        <f>R11=#REF!</f>
        <v>#REF!</v>
      </c>
      <c r="S34" s="42" t="e">
        <f>S11=#REF!</f>
        <v>#REF!</v>
      </c>
      <c r="T34" s="42" t="e">
        <f>T11=#REF!</f>
        <v>#REF!</v>
      </c>
      <c r="U34" s="84" t="e">
        <f>U11=#REF!</f>
        <v>#REF!</v>
      </c>
      <c r="V34" s="84" t="e">
        <f>V11=#REF!</f>
        <v>#REF!</v>
      </c>
      <c r="W34" s="84" t="e">
        <f>W11=#REF!</f>
        <v>#REF!</v>
      </c>
      <c r="X34" s="84" t="e">
        <f>X11=#REF!</f>
        <v>#REF!</v>
      </c>
      <c r="Y34" s="84" t="e">
        <f>Y11=#REF!</f>
        <v>#REF!</v>
      </c>
      <c r="Z34" s="84" t="e">
        <f>Z11=#REF!</f>
        <v>#REF!</v>
      </c>
      <c r="AA34" s="84" t="e">
        <f>AA11=#REF!</f>
        <v>#REF!</v>
      </c>
      <c r="AB34" s="84" t="e">
        <f>AB11=#REF!</f>
        <v>#REF!</v>
      </c>
      <c r="AC34" s="84" t="e">
        <f>AC11=#REF!</f>
        <v>#REF!</v>
      </c>
      <c r="AD34" s="84" t="e">
        <f>AD11=#REF!</f>
        <v>#REF!</v>
      </c>
    </row>
    <row r="35" spans="2:30" x14ac:dyDescent="0.2">
      <c r="J35" s="8"/>
      <c r="K35" s="8"/>
      <c r="L35" s="8"/>
      <c r="M35" s="8"/>
      <c r="N35" s="8"/>
      <c r="O35" s="8"/>
      <c r="P35" s="8"/>
      <c r="Q35" s="8"/>
      <c r="R35" s="8"/>
      <c r="S35" s="8"/>
      <c r="T35" s="8"/>
      <c r="U35" s="84"/>
      <c r="V35" s="84"/>
      <c r="W35" s="84"/>
      <c r="X35" s="84"/>
      <c r="Y35" s="84"/>
      <c r="Z35" s="84"/>
      <c r="AA35" s="84"/>
      <c r="AB35" s="84"/>
      <c r="AC35" s="84"/>
      <c r="AD35" s="84"/>
    </row>
    <row r="36" spans="2:30" x14ac:dyDescent="0.2">
      <c r="B36" s="8" t="e">
        <f>B13=#REF!</f>
        <v>#REF!</v>
      </c>
      <c r="C36" s="8" t="e">
        <f>C13=#REF!</f>
        <v>#REF!</v>
      </c>
      <c r="D36" s="8" t="e">
        <f>D13=#REF!</f>
        <v>#REF!</v>
      </c>
      <c r="E36" s="8" t="e">
        <f>E13=#REF!</f>
        <v>#REF!</v>
      </c>
      <c r="F36" s="8" t="e">
        <f>F13=#REF!</f>
        <v>#REF!</v>
      </c>
      <c r="G36" s="8" t="e">
        <f>G13=#REF!</f>
        <v>#REF!</v>
      </c>
      <c r="H36" s="8" t="e">
        <f>H13=#REF!</f>
        <v>#REF!</v>
      </c>
      <c r="I36" s="8" t="e">
        <f>I13=#REF!</f>
        <v>#REF!</v>
      </c>
      <c r="J36" s="8" t="e">
        <f>J13=#REF!</f>
        <v>#REF!</v>
      </c>
      <c r="K36" s="8" t="e">
        <f>K13=#REF!</f>
        <v>#REF!</v>
      </c>
      <c r="L36" s="8" t="e">
        <f>L13=#REF!</f>
        <v>#REF!</v>
      </c>
      <c r="M36" s="8" t="e">
        <f>M13=#REF!</f>
        <v>#REF!</v>
      </c>
      <c r="N36" s="8" t="e">
        <f>N13=#REF!</f>
        <v>#REF!</v>
      </c>
      <c r="O36" s="8" t="e">
        <f>O13=#REF!</f>
        <v>#REF!</v>
      </c>
      <c r="P36" s="8" t="e">
        <f>P13=#REF!</f>
        <v>#REF!</v>
      </c>
      <c r="Q36" s="8" t="e">
        <f>Q13=#REF!</f>
        <v>#REF!</v>
      </c>
      <c r="R36" s="8" t="e">
        <f>R13=#REF!</f>
        <v>#REF!</v>
      </c>
      <c r="S36" s="8" t="e">
        <f>S13=#REF!</f>
        <v>#REF!</v>
      </c>
      <c r="T36" s="8" t="e">
        <f>T13=#REF!</f>
        <v>#REF!</v>
      </c>
      <c r="U36" s="84" t="e">
        <f>U13=#REF!</f>
        <v>#REF!</v>
      </c>
      <c r="V36" s="84" t="e">
        <f>V13=#REF!</f>
        <v>#REF!</v>
      </c>
      <c r="W36" s="84" t="e">
        <f>W13=#REF!</f>
        <v>#REF!</v>
      </c>
      <c r="X36" s="84" t="e">
        <f>X13=#REF!</f>
        <v>#REF!</v>
      </c>
      <c r="Y36" s="84" t="e">
        <f>Y13=#REF!</f>
        <v>#REF!</v>
      </c>
      <c r="Z36" s="84" t="e">
        <f>Z13=#REF!</f>
        <v>#REF!</v>
      </c>
      <c r="AA36" s="84" t="e">
        <f>AA13=#REF!</f>
        <v>#REF!</v>
      </c>
      <c r="AB36" s="84" t="e">
        <f>AB13=#REF!</f>
        <v>#REF!</v>
      </c>
      <c r="AC36" s="84" t="e">
        <f>AC13=#REF!</f>
        <v>#REF!</v>
      </c>
      <c r="AD36" s="84" t="e">
        <f>AD13=#REF!</f>
        <v>#REF!</v>
      </c>
    </row>
    <row r="37" spans="2:30" x14ac:dyDescent="0.2">
      <c r="B37" s="8" t="e">
        <f>B14=#REF!</f>
        <v>#REF!</v>
      </c>
      <c r="C37" s="8" t="e">
        <f>C14=#REF!</f>
        <v>#REF!</v>
      </c>
      <c r="D37" s="8" t="e">
        <f>D14=#REF!</f>
        <v>#REF!</v>
      </c>
      <c r="E37" s="8" t="e">
        <f>E14=#REF!</f>
        <v>#REF!</v>
      </c>
      <c r="F37" s="8" t="e">
        <f>F14=#REF!</f>
        <v>#REF!</v>
      </c>
      <c r="G37" s="8" t="e">
        <f>G14=#REF!</f>
        <v>#REF!</v>
      </c>
      <c r="H37" s="8" t="e">
        <f>H14=#REF!</f>
        <v>#REF!</v>
      </c>
      <c r="I37" s="8" t="e">
        <f>I14=#REF!</f>
        <v>#REF!</v>
      </c>
      <c r="J37" s="8" t="e">
        <f>J14=#REF!</f>
        <v>#REF!</v>
      </c>
      <c r="K37" s="8" t="e">
        <f>K14=#REF!</f>
        <v>#REF!</v>
      </c>
      <c r="L37" s="8" t="e">
        <f>L14=#REF!</f>
        <v>#REF!</v>
      </c>
      <c r="M37" s="8" t="e">
        <f>M14=#REF!</f>
        <v>#REF!</v>
      </c>
      <c r="N37" s="8" t="e">
        <f>N14=#REF!</f>
        <v>#REF!</v>
      </c>
      <c r="O37" s="8" t="e">
        <f>O14=#REF!</f>
        <v>#REF!</v>
      </c>
      <c r="P37" s="8" t="e">
        <f>P14=#REF!</f>
        <v>#REF!</v>
      </c>
      <c r="Q37" s="8" t="e">
        <f>Q14=#REF!</f>
        <v>#REF!</v>
      </c>
      <c r="R37" s="8" t="e">
        <f>R14=#REF!</f>
        <v>#REF!</v>
      </c>
      <c r="S37" s="8" t="e">
        <f>S14=#REF!</f>
        <v>#REF!</v>
      </c>
      <c r="T37" s="8" t="e">
        <f>T14=#REF!</f>
        <v>#REF!</v>
      </c>
      <c r="U37" s="84" t="e">
        <f>U14=#REF!</f>
        <v>#REF!</v>
      </c>
      <c r="V37" s="84" t="e">
        <f>V14=#REF!</f>
        <v>#REF!</v>
      </c>
      <c r="W37" s="84" t="e">
        <f>W14=#REF!</f>
        <v>#REF!</v>
      </c>
      <c r="X37" s="84" t="e">
        <f>X14=#REF!</f>
        <v>#REF!</v>
      </c>
      <c r="Y37" s="84" t="e">
        <f>Y14=#REF!</f>
        <v>#REF!</v>
      </c>
      <c r="Z37" s="84" t="e">
        <f>Z14=#REF!</f>
        <v>#REF!</v>
      </c>
      <c r="AA37" s="84" t="e">
        <f>AA14=#REF!</f>
        <v>#REF!</v>
      </c>
      <c r="AB37" s="84" t="e">
        <f>AB14=#REF!</f>
        <v>#REF!</v>
      </c>
      <c r="AC37" s="84" t="e">
        <f>AC14=#REF!</f>
        <v>#REF!</v>
      </c>
      <c r="AD37" s="84" t="e">
        <f>AD14=#REF!</f>
        <v>#REF!</v>
      </c>
    </row>
    <row r="38" spans="2:30" x14ac:dyDescent="0.2">
      <c r="G38" s="8" t="e">
        <f>G15=#REF!</f>
        <v>#REF!</v>
      </c>
      <c r="H38" s="8" t="e">
        <f>H15=#REF!</f>
        <v>#REF!</v>
      </c>
      <c r="I38" s="8" t="e">
        <f>I15=#REF!</f>
        <v>#REF!</v>
      </c>
      <c r="J38" s="8" t="e">
        <f>J15=#REF!</f>
        <v>#REF!</v>
      </c>
      <c r="K38" s="8" t="e">
        <f>K15=#REF!</f>
        <v>#REF!</v>
      </c>
      <c r="L38" s="8" t="e">
        <f>L15=#REF!</f>
        <v>#REF!</v>
      </c>
      <c r="M38" s="8" t="e">
        <f>M15=#REF!</f>
        <v>#REF!</v>
      </c>
      <c r="N38" s="8" t="e">
        <f>N15=#REF!</f>
        <v>#REF!</v>
      </c>
      <c r="O38" s="8" t="e">
        <f>O15=#REF!</f>
        <v>#REF!</v>
      </c>
      <c r="P38" s="8" t="e">
        <f>P15=#REF!</f>
        <v>#REF!</v>
      </c>
      <c r="Q38" s="8" t="e">
        <f>Q15=#REF!</f>
        <v>#REF!</v>
      </c>
      <c r="R38" s="8" t="e">
        <f>R15=#REF!</f>
        <v>#REF!</v>
      </c>
      <c r="S38" s="8" t="e">
        <f>S15=#REF!</f>
        <v>#REF!</v>
      </c>
      <c r="T38" s="8" t="e">
        <f>T15=#REF!</f>
        <v>#REF!</v>
      </c>
      <c r="U38" s="84" t="e">
        <f>U15=#REF!</f>
        <v>#REF!</v>
      </c>
      <c r="V38" s="84" t="e">
        <f>V15=#REF!</f>
        <v>#REF!</v>
      </c>
      <c r="W38" s="84" t="e">
        <f>W15=#REF!</f>
        <v>#REF!</v>
      </c>
      <c r="X38" s="84" t="e">
        <f>X15=#REF!</f>
        <v>#REF!</v>
      </c>
      <c r="Y38" s="84" t="e">
        <f>Y15=#REF!</f>
        <v>#REF!</v>
      </c>
      <c r="Z38" s="84" t="e">
        <f>Z15=#REF!</f>
        <v>#REF!</v>
      </c>
      <c r="AA38" s="84" t="e">
        <f>AA15=#REF!</f>
        <v>#REF!</v>
      </c>
      <c r="AB38" s="84" t="e">
        <f>AB15=#REF!</f>
        <v>#REF!</v>
      </c>
      <c r="AC38" s="84" t="e">
        <f>AC15=#REF!</f>
        <v>#REF!</v>
      </c>
      <c r="AD38" s="84" t="e">
        <f>AD15=#REF!</f>
        <v>#REF!</v>
      </c>
    </row>
    <row r="39" spans="2:30" x14ac:dyDescent="0.2">
      <c r="B39" s="8" t="e">
        <f>B15=#REF!</f>
        <v>#REF!</v>
      </c>
      <c r="C39" s="8" t="e">
        <f>C15=#REF!</f>
        <v>#REF!</v>
      </c>
      <c r="D39" s="8" t="e">
        <f>D15=#REF!</f>
        <v>#REF!</v>
      </c>
      <c r="E39" s="8" t="e">
        <f>E15=#REF!</f>
        <v>#REF!</v>
      </c>
      <c r="F39" s="8" t="e">
        <f>F15=#REF!</f>
        <v>#REF!</v>
      </c>
      <c r="J39" s="8"/>
      <c r="K39" s="8"/>
      <c r="L39" s="8"/>
      <c r="M39" s="8"/>
      <c r="N39" s="8"/>
      <c r="O39" s="8"/>
      <c r="P39" s="8"/>
      <c r="Q39" s="8"/>
      <c r="R39" s="8"/>
      <c r="S39" s="8"/>
      <c r="T39" s="8"/>
      <c r="U39" s="84"/>
      <c r="V39" s="84"/>
      <c r="W39" s="84"/>
      <c r="X39" s="84"/>
      <c r="Y39" s="84"/>
      <c r="Z39" s="84"/>
      <c r="AA39" s="84"/>
      <c r="AB39" s="84"/>
      <c r="AC39" s="84"/>
      <c r="AD39" s="84"/>
    </row>
    <row r="40" spans="2:30" x14ac:dyDescent="0.2">
      <c r="B40" s="8" t="e">
        <f>B17=#REF!</f>
        <v>#REF!</v>
      </c>
      <c r="C40" s="8" t="e">
        <f>C17=#REF!</f>
        <v>#REF!</v>
      </c>
      <c r="D40" s="8" t="e">
        <f>D17=#REF!</f>
        <v>#REF!</v>
      </c>
      <c r="E40" s="8" t="e">
        <f>E17=#REF!</f>
        <v>#REF!</v>
      </c>
      <c r="F40" s="8" t="e">
        <f>F17=#REF!</f>
        <v>#REF!</v>
      </c>
      <c r="G40" s="8" t="e">
        <f>G17=#REF!</f>
        <v>#REF!</v>
      </c>
      <c r="H40" s="8" t="e">
        <f>H17=#REF!</f>
        <v>#REF!</v>
      </c>
      <c r="I40" s="8" t="e">
        <f>I17=#REF!</f>
        <v>#REF!</v>
      </c>
      <c r="J40" s="8" t="e">
        <f>J17=#REF!</f>
        <v>#REF!</v>
      </c>
      <c r="K40" s="8" t="e">
        <f>K17=#REF!</f>
        <v>#REF!</v>
      </c>
      <c r="L40" s="8" t="e">
        <f>L17=#REF!</f>
        <v>#REF!</v>
      </c>
      <c r="M40" s="8" t="e">
        <f>M17=#REF!</f>
        <v>#REF!</v>
      </c>
      <c r="N40" s="8" t="e">
        <f>N17=#REF!</f>
        <v>#REF!</v>
      </c>
      <c r="O40" s="8" t="e">
        <f>O17=#REF!</f>
        <v>#REF!</v>
      </c>
      <c r="P40" s="8" t="e">
        <f>P17=#REF!</f>
        <v>#REF!</v>
      </c>
      <c r="Q40" s="8" t="e">
        <f>Q17=#REF!</f>
        <v>#REF!</v>
      </c>
      <c r="R40" s="8" t="e">
        <f>R17=#REF!</f>
        <v>#REF!</v>
      </c>
      <c r="S40" s="8" t="e">
        <f>S17=#REF!</f>
        <v>#REF!</v>
      </c>
      <c r="T40" s="8" t="e">
        <f>T17=#REF!</f>
        <v>#REF!</v>
      </c>
      <c r="U40" s="84" t="e">
        <f>U17=#REF!</f>
        <v>#REF!</v>
      </c>
      <c r="V40" s="84" t="e">
        <f>V17=#REF!</f>
        <v>#REF!</v>
      </c>
      <c r="W40" s="84" t="e">
        <f>W17=#REF!</f>
        <v>#REF!</v>
      </c>
      <c r="X40" s="84" t="e">
        <f>X17=#REF!</f>
        <v>#REF!</v>
      </c>
      <c r="Y40" s="84" t="e">
        <f>Y17=#REF!</f>
        <v>#REF!</v>
      </c>
      <c r="Z40" s="84" t="e">
        <f>Z17=#REF!</f>
        <v>#REF!</v>
      </c>
      <c r="AA40" s="84" t="e">
        <f>AA17=#REF!</f>
        <v>#REF!</v>
      </c>
      <c r="AB40" s="84" t="e">
        <f>AB17=#REF!</f>
        <v>#REF!</v>
      </c>
      <c r="AC40" s="84" t="e">
        <f>AC17=#REF!</f>
        <v>#REF!</v>
      </c>
      <c r="AD40" s="84" t="e">
        <f>AD17=#REF!</f>
        <v>#REF!</v>
      </c>
    </row>
    <row r="41" spans="2:30" x14ac:dyDescent="0.2">
      <c r="J41" s="8"/>
      <c r="K41" s="8"/>
      <c r="L41" s="8"/>
      <c r="M41" s="8"/>
      <c r="N41" s="8"/>
      <c r="O41" s="8"/>
      <c r="P41" s="8"/>
      <c r="Q41" s="8"/>
      <c r="R41" s="8"/>
      <c r="S41" s="8"/>
      <c r="T41" s="8"/>
      <c r="U41" s="84"/>
      <c r="V41" s="84"/>
      <c r="W41" s="84"/>
      <c r="X41" s="84"/>
      <c r="Y41" s="84"/>
      <c r="Z41" s="84"/>
      <c r="AA41" s="84"/>
      <c r="AB41" s="84"/>
      <c r="AC41" s="84"/>
      <c r="AD41" s="84"/>
    </row>
    <row r="42" spans="2:30" x14ac:dyDescent="0.2">
      <c r="B42" s="8" t="e">
        <f>B19=#REF!</f>
        <v>#REF!</v>
      </c>
      <c r="C42" s="8" t="e">
        <f>C19=#REF!</f>
        <v>#REF!</v>
      </c>
      <c r="D42" s="8" t="e">
        <f>D19=#REF!</f>
        <v>#REF!</v>
      </c>
      <c r="E42" s="8" t="e">
        <f>E19=#REF!</f>
        <v>#REF!</v>
      </c>
      <c r="F42" s="8" t="e">
        <f>F19=#REF!</f>
        <v>#REF!</v>
      </c>
      <c r="G42" s="8" t="e">
        <f>G19=#REF!</f>
        <v>#REF!</v>
      </c>
      <c r="H42" s="8" t="e">
        <f>H19=#REF!</f>
        <v>#REF!</v>
      </c>
      <c r="I42" s="8" t="e">
        <f>I19=#REF!</f>
        <v>#REF!</v>
      </c>
      <c r="J42" s="8" t="e">
        <f>J19=#REF!</f>
        <v>#REF!</v>
      </c>
      <c r="K42" s="8" t="e">
        <f>K19=#REF!</f>
        <v>#REF!</v>
      </c>
      <c r="L42" s="8" t="e">
        <f>L19=#REF!</f>
        <v>#REF!</v>
      </c>
      <c r="M42" s="8" t="e">
        <f>M19=#REF!</f>
        <v>#REF!</v>
      </c>
      <c r="N42" s="8" t="e">
        <f>N19=#REF!</f>
        <v>#REF!</v>
      </c>
      <c r="O42" s="8" t="e">
        <f>O19=#REF!</f>
        <v>#REF!</v>
      </c>
      <c r="P42" s="8" t="e">
        <f>P19=#REF!</f>
        <v>#REF!</v>
      </c>
      <c r="Q42" s="8" t="e">
        <f>Q19=#REF!</f>
        <v>#REF!</v>
      </c>
      <c r="R42" s="8" t="e">
        <f>R19=#REF!</f>
        <v>#REF!</v>
      </c>
      <c r="S42" s="8" t="e">
        <f>S19=#REF!</f>
        <v>#REF!</v>
      </c>
      <c r="T42" s="8" t="e">
        <f>T19=#REF!</f>
        <v>#REF!</v>
      </c>
      <c r="U42" s="84" t="e">
        <f>U19=#REF!</f>
        <v>#REF!</v>
      </c>
      <c r="V42" s="84" t="e">
        <f>V19=#REF!</f>
        <v>#REF!</v>
      </c>
      <c r="W42" s="84" t="e">
        <f>W19=#REF!</f>
        <v>#REF!</v>
      </c>
      <c r="X42" s="84" t="e">
        <f>X19=#REF!</f>
        <v>#REF!</v>
      </c>
      <c r="Y42" s="84" t="e">
        <f>Y19=#REF!</f>
        <v>#REF!</v>
      </c>
      <c r="Z42" s="84" t="e">
        <f>Z19=#REF!</f>
        <v>#REF!</v>
      </c>
      <c r="AA42" s="84" t="e">
        <f>AA19=#REF!</f>
        <v>#REF!</v>
      </c>
      <c r="AB42" s="84" t="e">
        <f>AB19=#REF!</f>
        <v>#REF!</v>
      </c>
      <c r="AC42" s="84" t="e">
        <f>AC19=#REF!</f>
        <v>#REF!</v>
      </c>
      <c r="AD42" s="84" t="e">
        <f>AD19=#REF!</f>
        <v>#REF!</v>
      </c>
    </row>
    <row r="43" spans="2:30" x14ac:dyDescent="0.2">
      <c r="B43" s="8" t="e">
        <f>B20=#REF!</f>
        <v>#REF!</v>
      </c>
      <c r="C43" s="8" t="e">
        <f>C20=#REF!</f>
        <v>#REF!</v>
      </c>
      <c r="D43" s="8" t="e">
        <f>D20=#REF!</f>
        <v>#REF!</v>
      </c>
      <c r="E43" s="8" t="e">
        <f>E20=#REF!</f>
        <v>#REF!</v>
      </c>
      <c r="F43" s="8" t="e">
        <f>F20=#REF!</f>
        <v>#REF!</v>
      </c>
      <c r="G43" s="8" t="e">
        <f>G20=#REF!</f>
        <v>#REF!</v>
      </c>
      <c r="H43" s="8" t="e">
        <f>H20=#REF!</f>
        <v>#REF!</v>
      </c>
      <c r="I43" s="8" t="e">
        <f>I20=#REF!</f>
        <v>#REF!</v>
      </c>
      <c r="J43" s="8" t="e">
        <f>J20=#REF!</f>
        <v>#REF!</v>
      </c>
      <c r="K43" s="8" t="e">
        <f>K20=#REF!</f>
        <v>#REF!</v>
      </c>
      <c r="L43" s="8" t="e">
        <f>L20=#REF!</f>
        <v>#REF!</v>
      </c>
      <c r="M43" s="8" t="e">
        <f>M20=#REF!</f>
        <v>#REF!</v>
      </c>
      <c r="N43" s="8" t="e">
        <f>N20=#REF!</f>
        <v>#REF!</v>
      </c>
      <c r="O43" s="8" t="e">
        <f>O20=#REF!</f>
        <v>#REF!</v>
      </c>
      <c r="P43" s="8" t="e">
        <f>P20=#REF!</f>
        <v>#REF!</v>
      </c>
      <c r="Q43" s="8" t="e">
        <f>Q20=#REF!</f>
        <v>#REF!</v>
      </c>
      <c r="R43" s="8" t="e">
        <f>R20=#REF!</f>
        <v>#REF!</v>
      </c>
      <c r="S43" s="8" t="e">
        <f>S20=#REF!</f>
        <v>#REF!</v>
      </c>
      <c r="T43" s="8" t="e">
        <f>T20=#REF!</f>
        <v>#REF!</v>
      </c>
      <c r="U43" s="84" t="e">
        <f>U20=#REF!</f>
        <v>#REF!</v>
      </c>
      <c r="V43" s="84" t="e">
        <f>V20=#REF!</f>
        <v>#REF!</v>
      </c>
      <c r="W43" s="84" t="e">
        <f>W20=#REF!</f>
        <v>#REF!</v>
      </c>
      <c r="X43" s="84" t="e">
        <f>X20=#REF!</f>
        <v>#REF!</v>
      </c>
      <c r="Y43" s="84" t="e">
        <f>Y20=#REF!</f>
        <v>#REF!</v>
      </c>
      <c r="Z43" s="84" t="e">
        <f>Z20=#REF!</f>
        <v>#REF!</v>
      </c>
      <c r="AA43" s="84" t="e">
        <f>AA20=#REF!</f>
        <v>#REF!</v>
      </c>
      <c r="AB43" s="84" t="e">
        <f>AB20=#REF!</f>
        <v>#REF!</v>
      </c>
      <c r="AC43" s="84" t="e">
        <f>AC20=#REF!</f>
        <v>#REF!</v>
      </c>
      <c r="AD43" s="84" t="e">
        <f>AD20=#REF!</f>
        <v>#REF!</v>
      </c>
    </row>
    <row r="44" spans="2:30" x14ac:dyDescent="0.2">
      <c r="J44" s="8"/>
      <c r="K44" s="8"/>
      <c r="L44" s="8"/>
      <c r="M44" s="8"/>
      <c r="N44" s="8"/>
      <c r="O44" s="8"/>
      <c r="P44" s="8"/>
      <c r="Q44" s="8"/>
      <c r="R44" s="8"/>
      <c r="S44" s="8"/>
      <c r="T44" s="8"/>
      <c r="U44" s="84"/>
      <c r="V44" s="84"/>
      <c r="W44" s="84"/>
      <c r="X44" s="84"/>
      <c r="Y44" s="84"/>
      <c r="Z44" s="84"/>
      <c r="AA44" s="84"/>
      <c r="AB44" s="84"/>
      <c r="AC44" s="84"/>
      <c r="AD44" s="84"/>
    </row>
    <row r="45" spans="2:30" x14ac:dyDescent="0.2">
      <c r="B45" s="8" t="e">
        <f>B22=#REF!</f>
        <v>#REF!</v>
      </c>
      <c r="C45" s="8" t="e">
        <f>C22=#REF!</f>
        <v>#REF!</v>
      </c>
      <c r="D45" s="8" t="e">
        <f>D22=#REF!</f>
        <v>#REF!</v>
      </c>
      <c r="E45" s="8" t="e">
        <f>E22=#REF!</f>
        <v>#REF!</v>
      </c>
      <c r="F45" s="8" t="e">
        <f>F22=#REF!</f>
        <v>#REF!</v>
      </c>
      <c r="G45" s="8" t="e">
        <f>G22=#REF!</f>
        <v>#REF!</v>
      </c>
      <c r="H45" s="8" t="e">
        <f>H22=#REF!</f>
        <v>#REF!</v>
      </c>
      <c r="I45" s="8" t="e">
        <f>I22=#REF!</f>
        <v>#REF!</v>
      </c>
      <c r="J45" s="8" t="e">
        <f>J22=#REF!</f>
        <v>#REF!</v>
      </c>
      <c r="K45" s="8" t="e">
        <f>K22=#REF!</f>
        <v>#REF!</v>
      </c>
      <c r="L45" s="8" t="e">
        <f>L22=#REF!</f>
        <v>#REF!</v>
      </c>
      <c r="M45" s="8" t="e">
        <f>M22=#REF!</f>
        <v>#REF!</v>
      </c>
      <c r="N45" s="8" t="e">
        <f>N22=#REF!</f>
        <v>#REF!</v>
      </c>
      <c r="O45" s="8" t="e">
        <f>O22=#REF!</f>
        <v>#REF!</v>
      </c>
      <c r="P45" s="8" t="e">
        <f>P22=#REF!</f>
        <v>#REF!</v>
      </c>
      <c r="Q45" s="8" t="e">
        <f>Q22=#REF!</f>
        <v>#REF!</v>
      </c>
      <c r="R45" s="8" t="e">
        <f>R22=#REF!</f>
        <v>#REF!</v>
      </c>
      <c r="S45" s="8" t="e">
        <f>S22=#REF!</f>
        <v>#REF!</v>
      </c>
      <c r="T45" s="8" t="e">
        <f>T22=#REF!</f>
        <v>#REF!</v>
      </c>
      <c r="U45" s="84" t="e">
        <f>U22=#REF!</f>
        <v>#REF!</v>
      </c>
      <c r="V45" s="84" t="e">
        <f>V22=#REF!</f>
        <v>#REF!</v>
      </c>
      <c r="W45" s="84" t="e">
        <f>W22=#REF!</f>
        <v>#REF!</v>
      </c>
      <c r="X45" s="84" t="e">
        <f>X22=#REF!</f>
        <v>#REF!</v>
      </c>
      <c r="Y45" s="84" t="e">
        <f>Y22=#REF!</f>
        <v>#REF!</v>
      </c>
      <c r="Z45" s="84" t="e">
        <f>Z22=#REF!</f>
        <v>#REF!</v>
      </c>
      <c r="AA45" s="84" t="e">
        <f>AA22=#REF!</f>
        <v>#REF!</v>
      </c>
      <c r="AB45" s="84" t="e">
        <f>AB22=#REF!</f>
        <v>#REF!</v>
      </c>
      <c r="AC45" s="84" t="e">
        <f>AC22=#REF!</f>
        <v>#REF!</v>
      </c>
      <c r="AD45" s="84" t="e">
        <f>AD22=#REF!</f>
        <v>#REF!</v>
      </c>
    </row>
    <row r="46" spans="2:30" x14ac:dyDescent="0.2">
      <c r="B46" s="8" t="e">
        <f>B23=#REF!</f>
        <v>#REF!</v>
      </c>
      <c r="C46" s="8" t="e">
        <f>C23=#REF!</f>
        <v>#REF!</v>
      </c>
      <c r="D46" s="8" t="e">
        <f>D23=#REF!</f>
        <v>#REF!</v>
      </c>
      <c r="E46" s="8" t="e">
        <f>E23=#REF!</f>
        <v>#REF!</v>
      </c>
      <c r="F46" s="8" t="e">
        <f>F23=#REF!</f>
        <v>#REF!</v>
      </c>
      <c r="G46" s="8" t="e">
        <f>G23=#REF!</f>
        <v>#REF!</v>
      </c>
      <c r="H46" s="8" t="e">
        <f>H23=#REF!</f>
        <v>#REF!</v>
      </c>
      <c r="I46" s="8" t="e">
        <f>I23=#REF!</f>
        <v>#REF!</v>
      </c>
      <c r="J46" s="8" t="e">
        <f>J23=#REF!</f>
        <v>#REF!</v>
      </c>
      <c r="K46" s="8" t="e">
        <f>K23=#REF!</f>
        <v>#REF!</v>
      </c>
      <c r="L46" s="8" t="e">
        <f>L23=#REF!</f>
        <v>#REF!</v>
      </c>
      <c r="M46" s="8" t="e">
        <f>M23=#REF!</f>
        <v>#REF!</v>
      </c>
      <c r="N46" s="8" t="e">
        <f>N23=#REF!</f>
        <v>#REF!</v>
      </c>
      <c r="O46" s="8" t="e">
        <f>O23=#REF!</f>
        <v>#REF!</v>
      </c>
      <c r="P46" s="8" t="e">
        <f>P23=#REF!</f>
        <v>#REF!</v>
      </c>
      <c r="Q46" s="8" t="e">
        <f>Q23=#REF!</f>
        <v>#REF!</v>
      </c>
      <c r="R46" s="8" t="e">
        <f>R23=#REF!</f>
        <v>#REF!</v>
      </c>
      <c r="S46" s="8" t="e">
        <f>S23=#REF!</f>
        <v>#REF!</v>
      </c>
      <c r="T46" s="8" t="e">
        <f>T23=#REF!</f>
        <v>#REF!</v>
      </c>
      <c r="U46" s="84" t="e">
        <f>U23=#REF!</f>
        <v>#REF!</v>
      </c>
      <c r="V46" s="84" t="e">
        <f>V23=#REF!</f>
        <v>#REF!</v>
      </c>
      <c r="W46" s="84" t="e">
        <f>W23=#REF!</f>
        <v>#REF!</v>
      </c>
      <c r="X46" s="84" t="e">
        <f>X23=#REF!</f>
        <v>#REF!</v>
      </c>
      <c r="Y46" s="84" t="e">
        <f>Y23=#REF!</f>
        <v>#REF!</v>
      </c>
      <c r="Z46" s="84" t="e">
        <f>Z23=#REF!</f>
        <v>#REF!</v>
      </c>
      <c r="AA46" s="84" t="e">
        <f>AA23=#REF!</f>
        <v>#REF!</v>
      </c>
      <c r="AB46" s="84" t="e">
        <f>AB23=#REF!</f>
        <v>#REF!</v>
      </c>
      <c r="AC46" s="84" t="e">
        <f>AC23=#REF!</f>
        <v>#REF!</v>
      </c>
      <c r="AD46" s="84" t="e">
        <f>AD23=#REF!</f>
        <v>#REF!</v>
      </c>
    </row>
    <row r="47" spans="2:30" x14ac:dyDescent="0.2">
      <c r="B47" s="8" t="e">
        <f>B24=#REF!</f>
        <v>#REF!</v>
      </c>
      <c r="C47" s="8" t="e">
        <f>C24=#REF!</f>
        <v>#REF!</v>
      </c>
      <c r="D47" s="8" t="e">
        <f>D24=#REF!</f>
        <v>#REF!</v>
      </c>
      <c r="E47" s="8" t="e">
        <f>E24=#REF!</f>
        <v>#REF!</v>
      </c>
      <c r="F47" s="8" t="e">
        <f>F24=#REF!</f>
        <v>#REF!</v>
      </c>
      <c r="G47" s="8" t="e">
        <f>G24=#REF!</f>
        <v>#REF!</v>
      </c>
      <c r="H47" s="8" t="e">
        <f>H24=#REF!</f>
        <v>#REF!</v>
      </c>
      <c r="I47" s="8" t="e">
        <f>I24=#REF!</f>
        <v>#REF!</v>
      </c>
      <c r="J47" s="8" t="e">
        <f>J24=#REF!</f>
        <v>#REF!</v>
      </c>
      <c r="K47" s="8" t="e">
        <f>K24=#REF!</f>
        <v>#REF!</v>
      </c>
      <c r="L47" s="8" t="e">
        <f>L24=#REF!</f>
        <v>#REF!</v>
      </c>
      <c r="M47" s="8" t="e">
        <f>M24=#REF!</f>
        <v>#REF!</v>
      </c>
      <c r="N47" s="8" t="e">
        <f>N24=#REF!</f>
        <v>#REF!</v>
      </c>
      <c r="O47" s="8" t="e">
        <f>O24=#REF!</f>
        <v>#REF!</v>
      </c>
      <c r="P47" s="8" t="e">
        <f>P24=#REF!</f>
        <v>#REF!</v>
      </c>
      <c r="Q47" s="8" t="e">
        <f>Q24=#REF!</f>
        <v>#REF!</v>
      </c>
      <c r="R47" s="8" t="e">
        <f>R24=#REF!</f>
        <v>#REF!</v>
      </c>
      <c r="S47" s="8" t="e">
        <f>S24=#REF!</f>
        <v>#REF!</v>
      </c>
      <c r="T47" s="8" t="e">
        <f>T24=#REF!</f>
        <v>#REF!</v>
      </c>
      <c r="U47" s="84" t="e">
        <f>U24=#REF!</f>
        <v>#REF!</v>
      </c>
      <c r="V47" s="84" t="e">
        <f>V24=#REF!</f>
        <v>#REF!</v>
      </c>
      <c r="W47" s="84" t="e">
        <f>W24=#REF!</f>
        <v>#REF!</v>
      </c>
      <c r="X47" s="84" t="e">
        <f>X24=#REF!</f>
        <v>#REF!</v>
      </c>
      <c r="Y47" s="84" t="e">
        <f>Y24=#REF!</f>
        <v>#REF!</v>
      </c>
      <c r="Z47" s="84" t="e">
        <f>Z24=#REF!</f>
        <v>#REF!</v>
      </c>
      <c r="AA47" s="84" t="e">
        <f>AA24=#REF!</f>
        <v>#REF!</v>
      </c>
      <c r="AB47" s="84" t="e">
        <f>AB24=#REF!</f>
        <v>#REF!</v>
      </c>
      <c r="AC47" s="84" t="e">
        <f>AC24=#REF!</f>
        <v>#REF!</v>
      </c>
      <c r="AD47" s="84" t="e">
        <f>AD24=#REF!</f>
        <v>#REF!</v>
      </c>
    </row>
  </sheetData>
  <mergeCells count="1">
    <mergeCell ref="A1:AA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M48"/>
  <sheetViews>
    <sheetView topLeftCell="A16" workbookViewId="0">
      <selection activeCell="L50" sqref="L50"/>
    </sheetView>
  </sheetViews>
  <sheetFormatPr defaultColWidth="8.85546875" defaultRowHeight="12.75" x14ac:dyDescent="0.2"/>
  <cols>
    <col min="1" max="1" width="19.42578125" style="51" customWidth="1"/>
    <col min="2" max="33" width="8.5703125" style="51" customWidth="1"/>
    <col min="34" max="39" width="11.42578125" style="51" customWidth="1"/>
    <col min="40" max="16384" width="8.85546875" style="51"/>
  </cols>
  <sheetData>
    <row r="1" spans="1:39" ht="16.5" customHeight="1" thickBot="1" x14ac:dyDescent="0.3">
      <c r="A1" s="147" t="s">
        <v>30</v>
      </c>
      <c r="B1" s="147"/>
      <c r="C1" s="147"/>
      <c r="D1" s="147"/>
      <c r="E1" s="147"/>
      <c r="F1" s="147"/>
      <c r="G1" s="147"/>
      <c r="H1" s="147"/>
      <c r="I1" s="147"/>
      <c r="J1" s="147"/>
      <c r="K1" s="147"/>
      <c r="L1" s="147"/>
      <c r="M1" s="147"/>
      <c r="N1" s="147"/>
      <c r="O1" s="147"/>
      <c r="P1" s="147"/>
      <c r="Q1" s="147"/>
      <c r="R1" s="147"/>
      <c r="S1" s="147"/>
      <c r="T1" s="147"/>
      <c r="U1" s="147"/>
      <c r="V1" s="147"/>
      <c r="W1" s="147"/>
      <c r="X1" s="147"/>
      <c r="Y1" s="147"/>
      <c r="Z1" s="147"/>
      <c r="AA1" s="147"/>
      <c r="AB1" s="147"/>
      <c r="AC1" s="147"/>
      <c r="AD1" s="147"/>
      <c r="AE1" s="147"/>
      <c r="AF1" s="147"/>
      <c r="AG1" s="147"/>
      <c r="AH1" s="147"/>
      <c r="AI1" s="147"/>
      <c r="AJ1" s="147"/>
      <c r="AK1" s="147"/>
      <c r="AL1" s="147"/>
      <c r="AM1" s="147"/>
    </row>
    <row r="2" spans="1:39" s="55" customFormat="1" ht="16.5" customHeight="1" x14ac:dyDescent="0.3">
      <c r="A2" s="52"/>
      <c r="B2" s="53">
        <v>1980</v>
      </c>
      <c r="C2" s="53">
        <v>1981</v>
      </c>
      <c r="D2" s="53">
        <v>1982</v>
      </c>
      <c r="E2" s="53">
        <v>1983</v>
      </c>
      <c r="F2" s="53">
        <v>1984</v>
      </c>
      <c r="G2" s="53">
        <v>1985</v>
      </c>
      <c r="H2" s="53">
        <v>1986</v>
      </c>
      <c r="I2" s="53">
        <v>1987</v>
      </c>
      <c r="J2" s="53">
        <v>1988</v>
      </c>
      <c r="K2" s="53">
        <v>1989</v>
      </c>
      <c r="L2" s="53">
        <v>1990</v>
      </c>
      <c r="M2" s="53">
        <v>1991</v>
      </c>
      <c r="N2" s="53">
        <v>1992</v>
      </c>
      <c r="O2" s="53">
        <v>1993</v>
      </c>
      <c r="P2" s="53">
        <v>1994</v>
      </c>
      <c r="Q2" s="53">
        <v>1995</v>
      </c>
      <c r="R2" s="53">
        <v>1996</v>
      </c>
      <c r="S2" s="53">
        <v>1997</v>
      </c>
      <c r="T2" s="54">
        <v>1998</v>
      </c>
      <c r="U2" s="54">
        <v>1999</v>
      </c>
      <c r="V2" s="54">
        <v>2000</v>
      </c>
      <c r="W2" s="54">
        <v>2001</v>
      </c>
      <c r="X2" s="54">
        <v>2002</v>
      </c>
      <c r="Y2" s="54">
        <v>2003</v>
      </c>
      <c r="Z2" s="53">
        <v>2004</v>
      </c>
      <c r="AA2" s="53">
        <v>2005</v>
      </c>
      <c r="AB2" s="53">
        <v>2006</v>
      </c>
      <c r="AC2" s="53">
        <v>2007</v>
      </c>
      <c r="AD2" s="53">
        <v>2008</v>
      </c>
      <c r="AE2" s="54">
        <v>2009</v>
      </c>
      <c r="AF2" s="54">
        <v>2010</v>
      </c>
      <c r="AG2" s="54">
        <v>2011</v>
      </c>
      <c r="AH2" s="54">
        <v>2012</v>
      </c>
      <c r="AI2" s="53">
        <v>2013</v>
      </c>
      <c r="AJ2" s="54">
        <v>2014</v>
      </c>
      <c r="AK2" s="54">
        <v>2015</v>
      </c>
      <c r="AL2" s="90">
        <v>2016</v>
      </c>
      <c r="AM2" s="91">
        <v>2017</v>
      </c>
    </row>
    <row r="3" spans="1:39" s="55" customFormat="1" ht="33" customHeight="1" x14ac:dyDescent="0.3">
      <c r="A3" s="56" t="s">
        <v>31</v>
      </c>
      <c r="B3" s="57">
        <v>4172988.9122182233</v>
      </c>
      <c r="C3" s="57">
        <v>4132384.7286144826</v>
      </c>
      <c r="D3" s="57">
        <v>4010592.0911151441</v>
      </c>
      <c r="E3" s="57">
        <v>4112419.0077398513</v>
      </c>
      <c r="F3" s="57">
        <v>4227617.1073627118</v>
      </c>
      <c r="G3" s="57">
        <v>4221460.7766144769</v>
      </c>
      <c r="H3" s="57">
        <v>4280090.694901159</v>
      </c>
      <c r="I3" s="57">
        <v>4459962.9631859921</v>
      </c>
      <c r="J3" s="57">
        <v>4606022.8808415504</v>
      </c>
      <c r="K3" s="57">
        <v>4577594.2523756996</v>
      </c>
      <c r="L3" s="57">
        <v>4655432.492820763</v>
      </c>
      <c r="M3" s="57">
        <v>4676162.8932218626</v>
      </c>
      <c r="N3" s="57">
        <v>4805060.3781367689</v>
      </c>
      <c r="O3" s="57">
        <v>4858767.5705731772</v>
      </c>
      <c r="P3" s="57">
        <v>5089118.7518012766</v>
      </c>
      <c r="Q3" s="57">
        <v>5288638.9967389684</v>
      </c>
      <c r="R3" s="57">
        <v>5394428.7495136</v>
      </c>
      <c r="S3" s="57">
        <v>5444840.8213663306</v>
      </c>
      <c r="T3" s="57">
        <v>5463708.6611531898</v>
      </c>
      <c r="U3" s="57">
        <v>5482576.50094005</v>
      </c>
      <c r="V3" s="57">
        <v>5501444.3407269102</v>
      </c>
      <c r="W3" s="57">
        <v>5520312.1805137703</v>
      </c>
      <c r="X3" s="57">
        <v>5539179.920300629</v>
      </c>
      <c r="Y3" s="57">
        <v>5579250.8376969313</v>
      </c>
      <c r="Z3" s="57">
        <v>5619321.655093234</v>
      </c>
      <c r="AA3" s="57">
        <v>5621750.988347536</v>
      </c>
      <c r="AB3" s="57">
        <v>5614803.5575618381</v>
      </c>
      <c r="AC3" s="57">
        <v>5689924.4469001396</v>
      </c>
      <c r="AD3" s="57">
        <v>6044870.5511060022</v>
      </c>
      <c r="AE3" s="57">
        <v>5417599.4768540012</v>
      </c>
      <c r="AF3" s="57">
        <v>5673656.3053859975</v>
      </c>
      <c r="AG3" s="57">
        <v>5902242.7851600004</v>
      </c>
      <c r="AH3" s="58">
        <v>4878827.92</v>
      </c>
      <c r="AI3" s="58">
        <v>5041501.18</v>
      </c>
      <c r="AJ3" s="58">
        <v>5180009.82</v>
      </c>
      <c r="AK3" s="58">
        <v>5101987.5599999996</v>
      </c>
      <c r="AL3" s="58">
        <v>5025881.32</v>
      </c>
      <c r="AM3" s="59">
        <v>5083294.33</v>
      </c>
    </row>
    <row r="4" spans="1:39" s="55" customFormat="1" ht="16.5" customHeight="1" x14ac:dyDescent="0.3">
      <c r="A4" s="60" t="s">
        <v>32</v>
      </c>
      <c r="B4" s="57">
        <v>4528.3159999999998</v>
      </c>
      <c r="C4" s="57">
        <v>4658</v>
      </c>
      <c r="D4" s="57">
        <v>4475.5749999999998</v>
      </c>
      <c r="E4" s="57">
        <v>5055</v>
      </c>
      <c r="F4" s="57">
        <v>5492.7570000000005</v>
      </c>
      <c r="G4" s="57">
        <v>5155.5780000000004</v>
      </c>
      <c r="H4" s="57">
        <v>6355.7150000000001</v>
      </c>
      <c r="I4" s="57">
        <v>7589.3280000000004</v>
      </c>
      <c r="J4" s="57">
        <v>8169.4669999999987</v>
      </c>
      <c r="K4" s="57">
        <v>8954</v>
      </c>
      <c r="L4" s="57">
        <v>9063.8640000000014</v>
      </c>
      <c r="M4" s="57">
        <v>8859.7099999999991</v>
      </c>
      <c r="N4" s="57">
        <v>9819.7010000000009</v>
      </c>
      <c r="O4" s="57">
        <v>10675.106</v>
      </c>
      <c r="P4" s="57">
        <v>11802.778</v>
      </c>
      <c r="Q4" s="57">
        <v>12520.056999999999</v>
      </c>
      <c r="R4" s="57">
        <v>12860.844999999999</v>
      </c>
      <c r="S4" s="57">
        <v>13601</v>
      </c>
      <c r="T4" s="57">
        <v>13840</v>
      </c>
      <c r="U4" s="57">
        <v>14201.933000000001</v>
      </c>
      <c r="V4" s="57">
        <v>14983</v>
      </c>
      <c r="W4" s="57">
        <v>13069.461000000001</v>
      </c>
      <c r="X4" s="57">
        <v>13369.877</v>
      </c>
      <c r="Y4" s="57">
        <v>15231.242999999999</v>
      </c>
      <c r="Z4" s="57">
        <v>16451.440000000002</v>
      </c>
      <c r="AA4" s="57">
        <v>15002.175858000001</v>
      </c>
      <c r="AB4" s="57">
        <v>14701.609676</v>
      </c>
      <c r="AC4" s="57">
        <v>14612.308617999999</v>
      </c>
      <c r="AD4" s="57">
        <v>13133.024406</v>
      </c>
      <c r="AE4" s="57">
        <v>11503.474054</v>
      </c>
      <c r="AF4" s="57">
        <v>12025.549086000001</v>
      </c>
      <c r="AG4" s="57">
        <v>11589.634760000001</v>
      </c>
      <c r="AH4" s="57">
        <v>11836.014528</v>
      </c>
      <c r="AI4" s="57">
        <v>11883.225391</v>
      </c>
      <c r="AJ4" s="57">
        <v>12272.959494999999</v>
      </c>
      <c r="AK4" s="57">
        <v>12518.867725</v>
      </c>
      <c r="AL4" s="57">
        <v>13157.110678999999</v>
      </c>
      <c r="AM4" s="59">
        <v>14416.954727</v>
      </c>
    </row>
    <row r="5" spans="1:39" s="55" customFormat="1" ht="16.5" customHeight="1" x14ac:dyDescent="0.3">
      <c r="A5" s="60" t="s">
        <v>33</v>
      </c>
      <c r="B5" s="57">
        <v>1266630.9955391216</v>
      </c>
      <c r="C5" s="57">
        <v>1269094.4177590178</v>
      </c>
      <c r="D5" s="57">
        <v>1300863.5977743764</v>
      </c>
      <c r="E5" s="57">
        <v>1355837.126825599</v>
      </c>
      <c r="F5" s="57">
        <v>1421965.8561551855</v>
      </c>
      <c r="G5" s="57">
        <v>1441905.69815056</v>
      </c>
      <c r="H5" s="57">
        <v>1478927.8848223921</v>
      </c>
      <c r="I5" s="57">
        <v>1558806.1909924697</v>
      </c>
      <c r="J5" s="57">
        <v>1610976.5179217607</v>
      </c>
      <c r="K5" s="57">
        <v>1666596.638266332</v>
      </c>
      <c r="L5" s="57">
        <v>1707373.4231376997</v>
      </c>
      <c r="M5" s="57">
        <v>1745912.5546442273</v>
      </c>
      <c r="N5" s="57">
        <v>1790756.179035797</v>
      </c>
      <c r="O5" s="57">
        <v>1866690.2933400841</v>
      </c>
      <c r="P5" s="57">
        <v>1987269.5572599305</v>
      </c>
      <c r="Q5" s="57">
        <v>2080039.0025646456</v>
      </c>
      <c r="R5" s="57">
        <v>2136184.0142019945</v>
      </c>
      <c r="S5" s="57">
        <v>2233950.353867447</v>
      </c>
      <c r="T5" s="57">
        <v>2273587.8201501616</v>
      </c>
      <c r="U5" s="57">
        <v>2297372.1732092728</v>
      </c>
      <c r="V5" s="57">
        <v>2326524.3309843037</v>
      </c>
      <c r="W5" s="57">
        <v>2362063.1578511614</v>
      </c>
      <c r="X5" s="57">
        <v>2427693.2185978452</v>
      </c>
      <c r="Y5" s="57">
        <v>2478739.6408969797</v>
      </c>
      <c r="Z5" s="57">
        <v>2427170.1718993699</v>
      </c>
      <c r="AA5" s="57">
        <v>2453346.6799017601</v>
      </c>
      <c r="AB5" s="57">
        <v>2405810.5259041497</v>
      </c>
      <c r="AC5" s="57">
        <v>2495785.5269065397</v>
      </c>
      <c r="AD5" s="57">
        <v>2752658.1907000002</v>
      </c>
      <c r="AE5" s="57">
        <v>2449508.5780000011</v>
      </c>
      <c r="AF5" s="57">
        <v>2512429.0105999983</v>
      </c>
      <c r="AG5" s="57">
        <v>2643567.469000001</v>
      </c>
      <c r="AH5" s="58">
        <v>1822794.2354719997</v>
      </c>
      <c r="AI5" s="58">
        <v>1981447.6946089999</v>
      </c>
      <c r="AJ5" s="58">
        <v>1944634.7805050006</v>
      </c>
      <c r="AK5" s="58">
        <v>1984103.1622749995</v>
      </c>
      <c r="AL5" s="58">
        <v>2053103.2793210004</v>
      </c>
      <c r="AM5" s="59">
        <v>2022649.185273</v>
      </c>
    </row>
    <row r="6" spans="1:39" s="55" customFormat="1" ht="18" x14ac:dyDescent="0.3">
      <c r="A6" s="61" t="s">
        <v>34</v>
      </c>
      <c r="B6" s="57">
        <v>932000</v>
      </c>
      <c r="C6" s="57">
        <v>924000</v>
      </c>
      <c r="D6" s="57">
        <v>810000</v>
      </c>
      <c r="E6" s="57">
        <v>841000</v>
      </c>
      <c r="F6" s="57">
        <v>900090.96838145575</v>
      </c>
      <c r="G6" s="57">
        <v>876209.18960845307</v>
      </c>
      <c r="H6" s="57">
        <v>891234.53182618064</v>
      </c>
      <c r="I6" s="57">
        <v>951940.1472570725</v>
      </c>
      <c r="J6" s="57">
        <v>1025683.3465862182</v>
      </c>
      <c r="K6" s="57">
        <v>1045628.2284008723</v>
      </c>
      <c r="L6" s="57">
        <v>1064407.5896003032</v>
      </c>
      <c r="M6" s="57">
        <v>1041928.8134537234</v>
      </c>
      <c r="N6" s="57">
        <v>1098379.4544277489</v>
      </c>
      <c r="O6" s="57">
        <v>1135016.4822149989</v>
      </c>
      <c r="P6" s="57">
        <v>1221072.7831372288</v>
      </c>
      <c r="Q6" s="57">
        <v>1317009.5574664869</v>
      </c>
      <c r="R6" s="57">
        <v>1377094.9128617758</v>
      </c>
      <c r="S6" s="57">
        <v>1391089.2101542139</v>
      </c>
      <c r="T6" s="57">
        <v>1448352.4622460844</v>
      </c>
      <c r="U6" s="57">
        <v>1503664.9945615588</v>
      </c>
      <c r="V6" s="57">
        <v>1546318.9881611145</v>
      </c>
      <c r="W6" s="57">
        <v>1599331.8186688421</v>
      </c>
      <c r="X6" s="57">
        <v>1605532.0602967439</v>
      </c>
      <c r="Y6" s="57">
        <v>1603563.9999999998</v>
      </c>
      <c r="Z6" s="57">
        <v>1683895</v>
      </c>
      <c r="AA6" s="57">
        <v>1696425</v>
      </c>
      <c r="AB6" s="57">
        <v>1771897</v>
      </c>
      <c r="AC6" s="57">
        <v>1770545</v>
      </c>
      <c r="AD6" s="57">
        <v>1777236</v>
      </c>
      <c r="AE6" s="57">
        <v>1532214</v>
      </c>
      <c r="AF6" s="57">
        <v>1691004</v>
      </c>
      <c r="AG6" s="57">
        <v>1729256</v>
      </c>
      <c r="AH6" s="57">
        <v>1712567</v>
      </c>
      <c r="AI6" s="57">
        <v>1740687</v>
      </c>
      <c r="AJ6" s="57">
        <v>1851229</v>
      </c>
      <c r="AK6" s="57">
        <v>1738283</v>
      </c>
      <c r="AL6" s="57">
        <v>1585440</v>
      </c>
      <c r="AM6" s="59">
        <v>1674784</v>
      </c>
    </row>
    <row r="7" spans="1:39" s="55" customFormat="1" ht="33" customHeight="1" x14ac:dyDescent="0.3">
      <c r="A7" s="62" t="s">
        <v>35</v>
      </c>
      <c r="B7" s="57">
        <v>921835</v>
      </c>
      <c r="C7" s="57">
        <v>929413</v>
      </c>
      <c r="D7" s="57">
        <v>886469</v>
      </c>
      <c r="E7" s="57">
        <v>919566</v>
      </c>
      <c r="F7" s="57">
        <v>887719</v>
      </c>
      <c r="G7" s="57">
        <v>892971</v>
      </c>
      <c r="H7" s="57">
        <v>873401</v>
      </c>
      <c r="I7" s="57">
        <v>895415</v>
      </c>
      <c r="J7" s="57">
        <v>890029</v>
      </c>
      <c r="K7" s="57">
        <v>815550</v>
      </c>
      <c r="L7" s="57">
        <v>833544</v>
      </c>
      <c r="M7" s="57">
        <v>848399.1</v>
      </c>
      <c r="N7" s="57">
        <v>856684.6</v>
      </c>
      <c r="O7" s="57">
        <v>789657.79999999993</v>
      </c>
      <c r="P7" s="57">
        <v>814919.2</v>
      </c>
      <c r="Q7" s="57">
        <v>807727.6</v>
      </c>
      <c r="R7" s="57">
        <v>764686.5</v>
      </c>
      <c r="S7" s="57">
        <v>707410</v>
      </c>
      <c r="T7" s="57">
        <v>672795.3</v>
      </c>
      <c r="U7" s="57">
        <v>655861.5</v>
      </c>
      <c r="V7" s="57">
        <v>645799.29999999993</v>
      </c>
      <c r="W7" s="57">
        <v>621686.19999999995</v>
      </c>
      <c r="X7" s="57">
        <v>612080.4</v>
      </c>
      <c r="Y7" s="57">
        <v>606146.30000000005</v>
      </c>
      <c r="Z7" s="57">
        <v>621170.1</v>
      </c>
      <c r="AA7" s="57">
        <v>591276.9</v>
      </c>
      <c r="AB7" s="57">
        <v>561628.9</v>
      </c>
      <c r="AC7" s="57">
        <v>553150.79999999993</v>
      </c>
      <c r="AD7" s="57">
        <v>520520.5</v>
      </c>
      <c r="AE7" s="57">
        <v>477121.5</v>
      </c>
      <c r="AF7" s="57">
        <v>502211.69999999995</v>
      </c>
      <c r="AG7" s="57">
        <v>499747.5</v>
      </c>
      <c r="AH7" s="57">
        <v>474757.8</v>
      </c>
      <c r="AI7" s="57">
        <v>465091.4</v>
      </c>
      <c r="AJ7" s="57">
        <v>504493.8</v>
      </c>
      <c r="AK7" s="57">
        <v>490626.70000000007</v>
      </c>
      <c r="AL7" s="57">
        <v>477861</v>
      </c>
      <c r="AM7" s="59">
        <v>489000</v>
      </c>
    </row>
    <row r="8" spans="1:39" s="55" customFormat="1" ht="16.5" customHeight="1" x14ac:dyDescent="0.3">
      <c r="A8" s="63" t="s">
        <v>36</v>
      </c>
      <c r="B8" s="34">
        <v>631149</v>
      </c>
      <c r="C8" s="34">
        <v>634765</v>
      </c>
      <c r="D8" s="34">
        <v>632707</v>
      </c>
      <c r="E8" s="34">
        <v>649750</v>
      </c>
      <c r="F8" s="34">
        <v>593923</v>
      </c>
      <c r="G8" s="34">
        <v>610977</v>
      </c>
      <c r="H8" s="34">
        <v>580889</v>
      </c>
      <c r="I8" s="34">
        <v>586818</v>
      </c>
      <c r="J8" s="34">
        <v>561595</v>
      </c>
      <c r="K8" s="34">
        <v>483889</v>
      </c>
      <c r="L8" s="34">
        <v>479134</v>
      </c>
      <c r="M8" s="34">
        <v>502133</v>
      </c>
      <c r="N8" s="34">
        <v>502311</v>
      </c>
      <c r="O8" s="34">
        <v>448404.2</v>
      </c>
      <c r="P8" s="34">
        <v>457600.7</v>
      </c>
      <c r="Q8" s="34">
        <v>440345.1</v>
      </c>
      <c r="R8" s="34">
        <v>408086.1</v>
      </c>
      <c r="S8" s="34">
        <v>349843</v>
      </c>
      <c r="T8" s="34">
        <v>314863.90000000002</v>
      </c>
      <c r="U8" s="34">
        <v>292730</v>
      </c>
      <c r="V8" s="34">
        <v>283871.59999999998</v>
      </c>
      <c r="W8" s="34">
        <v>274558.8</v>
      </c>
      <c r="X8" s="34">
        <v>263688.2</v>
      </c>
      <c r="Y8" s="34">
        <v>278918.7</v>
      </c>
      <c r="Z8" s="34">
        <v>279857.09999999998</v>
      </c>
      <c r="AA8" s="34">
        <v>263464.09999999998</v>
      </c>
      <c r="AB8" s="34">
        <v>227155.3</v>
      </c>
      <c r="AC8" s="34">
        <v>228052</v>
      </c>
      <c r="AD8" s="34">
        <v>207877.4</v>
      </c>
      <c r="AE8" s="34">
        <v>196290.3</v>
      </c>
      <c r="AF8" s="34">
        <v>192347.6</v>
      </c>
      <c r="AG8" s="34">
        <v>180212</v>
      </c>
      <c r="AH8" s="34">
        <v>157091.4</v>
      </c>
      <c r="AI8" s="34">
        <v>163810.20000000001</v>
      </c>
      <c r="AJ8" s="34">
        <v>172469.6</v>
      </c>
      <c r="AK8" s="34">
        <v>175603.5</v>
      </c>
      <c r="AL8" s="34">
        <v>171708.7</v>
      </c>
      <c r="AM8" s="64">
        <v>176000</v>
      </c>
    </row>
    <row r="9" spans="1:39" s="55" customFormat="1" ht="16.5" customHeight="1" x14ac:dyDescent="0.3">
      <c r="A9" s="63" t="s">
        <v>37</v>
      </c>
      <c r="B9" s="34">
        <v>61747</v>
      </c>
      <c r="C9" s="34">
        <v>62148</v>
      </c>
      <c r="D9" s="34">
        <v>35623</v>
      </c>
      <c r="E9" s="34">
        <v>43088</v>
      </c>
      <c r="F9" s="34">
        <v>49784</v>
      </c>
      <c r="G9" s="34">
        <v>48184</v>
      </c>
      <c r="H9" s="34">
        <v>43198</v>
      </c>
      <c r="I9" s="34">
        <v>50077</v>
      </c>
      <c r="J9" s="34">
        <v>58160</v>
      </c>
      <c r="K9" s="34">
        <v>58308</v>
      </c>
      <c r="L9" s="34">
        <v>60930</v>
      </c>
      <c r="M9" s="34">
        <v>55339.1</v>
      </c>
      <c r="N9" s="34">
        <v>55784.6</v>
      </c>
      <c r="O9" s="34">
        <v>56438.1</v>
      </c>
      <c r="P9" s="34">
        <v>58263.399999999994</v>
      </c>
      <c r="Q9" s="34">
        <v>59703.8</v>
      </c>
      <c r="R9" s="34">
        <v>58335.299999999996</v>
      </c>
      <c r="S9" s="34">
        <v>62165.9</v>
      </c>
      <c r="T9" s="34">
        <v>61654.299999999996</v>
      </c>
      <c r="U9" s="34">
        <v>57045.200000000004</v>
      </c>
      <c r="V9" s="34">
        <v>57879.1</v>
      </c>
      <c r="W9" s="34">
        <v>50853.5</v>
      </c>
      <c r="X9" s="34">
        <v>53652.9</v>
      </c>
      <c r="Y9" s="34">
        <v>47539.4</v>
      </c>
      <c r="Z9" s="34">
        <v>55733</v>
      </c>
      <c r="AA9" s="34">
        <v>51924.3</v>
      </c>
      <c r="AB9" s="34">
        <v>53105.1</v>
      </c>
      <c r="AC9" s="34">
        <v>51892.5</v>
      </c>
      <c r="AD9" s="34">
        <v>50263</v>
      </c>
      <c r="AE9" s="34">
        <v>33509.4</v>
      </c>
      <c r="AF9" s="34">
        <v>45345.5</v>
      </c>
      <c r="AG9" s="34">
        <v>49078.7</v>
      </c>
      <c r="AH9" s="34">
        <v>47966.1</v>
      </c>
      <c r="AI9" s="34">
        <v>48672.800000000003</v>
      </c>
      <c r="AJ9" s="34">
        <v>49538.6</v>
      </c>
      <c r="AK9" s="34">
        <v>46436.4</v>
      </c>
      <c r="AL9" s="34">
        <v>43409.4</v>
      </c>
      <c r="AM9" s="64">
        <v>47400</v>
      </c>
    </row>
    <row r="10" spans="1:39" s="55" customFormat="1" ht="16.5" customHeight="1" x14ac:dyDescent="0.3">
      <c r="A10" s="63" t="s">
        <v>38</v>
      </c>
      <c r="B10" s="34">
        <v>227343</v>
      </c>
      <c r="C10" s="34">
        <v>231184</v>
      </c>
      <c r="D10" s="34">
        <v>217027</v>
      </c>
      <c r="E10" s="34">
        <v>225628</v>
      </c>
      <c r="F10" s="34">
        <v>242855</v>
      </c>
      <c r="G10" s="34">
        <v>232708</v>
      </c>
      <c r="H10" s="34">
        <v>248117</v>
      </c>
      <c r="I10" s="34">
        <v>257336</v>
      </c>
      <c r="J10" s="34">
        <v>269036</v>
      </c>
      <c r="K10" s="34">
        <v>272157</v>
      </c>
      <c r="L10" s="34">
        <v>292393</v>
      </c>
      <c r="M10" s="34">
        <v>289959</v>
      </c>
      <c r="N10" s="34">
        <v>297638.69999999995</v>
      </c>
      <c r="O10" s="34">
        <v>283893.59999999998</v>
      </c>
      <c r="P10" s="34">
        <v>297762.40000000002</v>
      </c>
      <c r="Q10" s="34">
        <v>306329.09999999998</v>
      </c>
      <c r="R10" s="34">
        <v>296790.59999999998</v>
      </c>
      <c r="S10" s="34">
        <v>294023</v>
      </c>
      <c r="T10" s="34">
        <v>294896.40000000002</v>
      </c>
      <c r="U10" s="34">
        <v>304724.10000000003</v>
      </c>
      <c r="V10" s="34">
        <v>302558.40000000002</v>
      </c>
      <c r="W10" s="34">
        <v>294860.90000000002</v>
      </c>
      <c r="X10" s="34">
        <v>293410.3</v>
      </c>
      <c r="Y10" s="34">
        <v>278352.3</v>
      </c>
      <c r="Z10" s="34">
        <v>284096</v>
      </c>
      <c r="AA10" s="34">
        <v>274367.2</v>
      </c>
      <c r="AB10" s="34">
        <v>279777.7</v>
      </c>
      <c r="AC10" s="34">
        <v>271617.2</v>
      </c>
      <c r="AD10" s="34">
        <v>260959.6</v>
      </c>
      <c r="AE10" s="34">
        <v>244994.6</v>
      </c>
      <c r="AF10" s="34">
        <v>263242</v>
      </c>
      <c r="AG10" s="34">
        <v>269192.3</v>
      </c>
      <c r="AH10" s="34">
        <v>268428.09999999998</v>
      </c>
      <c r="AI10" s="34">
        <v>251505.9</v>
      </c>
      <c r="AJ10" s="34">
        <v>281274.09999999998</v>
      </c>
      <c r="AK10" s="34">
        <v>267447.40000000002</v>
      </c>
      <c r="AL10" s="34">
        <v>261582.6</v>
      </c>
      <c r="AM10" s="64">
        <v>264200</v>
      </c>
    </row>
    <row r="11" spans="1:39" s="55" customFormat="1" ht="16.5" customHeight="1" x14ac:dyDescent="0.3">
      <c r="A11" s="63" t="s">
        <v>39</v>
      </c>
      <c r="B11" s="34">
        <v>1596</v>
      </c>
      <c r="C11" s="34">
        <v>1316</v>
      </c>
      <c r="D11" s="34">
        <v>1112</v>
      </c>
      <c r="E11" s="34">
        <v>1100</v>
      </c>
      <c r="F11" s="34">
        <v>1157</v>
      </c>
      <c r="G11" s="34">
        <v>1102</v>
      </c>
      <c r="H11" s="34">
        <v>1197</v>
      </c>
      <c r="I11" s="34">
        <v>1184</v>
      </c>
      <c r="J11" s="34">
        <v>1238</v>
      </c>
      <c r="K11" s="34">
        <v>1196</v>
      </c>
      <c r="L11" s="34">
        <v>1087</v>
      </c>
      <c r="M11" s="34">
        <v>968</v>
      </c>
      <c r="N11" s="34">
        <v>950.30000000000007</v>
      </c>
      <c r="O11" s="34">
        <v>921.90000000000009</v>
      </c>
      <c r="P11" s="34">
        <v>1292.7</v>
      </c>
      <c r="Q11" s="34">
        <v>1349.6</v>
      </c>
      <c r="R11" s="34">
        <v>1474.5</v>
      </c>
      <c r="S11" s="34">
        <v>1378.1000000000001</v>
      </c>
      <c r="T11" s="34">
        <v>1380.7</v>
      </c>
      <c r="U11" s="34">
        <v>1362.2</v>
      </c>
      <c r="V11" s="34">
        <v>1490.2</v>
      </c>
      <c r="W11" s="34">
        <v>1413</v>
      </c>
      <c r="X11" s="34">
        <v>1329</v>
      </c>
      <c r="Y11" s="34">
        <v>1335.9</v>
      </c>
      <c r="Z11" s="34">
        <v>1484</v>
      </c>
      <c r="AA11" s="34">
        <v>1521.3</v>
      </c>
      <c r="AB11" s="34">
        <v>1590.8</v>
      </c>
      <c r="AC11" s="34">
        <v>1589.1</v>
      </c>
      <c r="AD11" s="34">
        <v>1420.5</v>
      </c>
      <c r="AE11" s="34">
        <v>2327.1999999999998</v>
      </c>
      <c r="AF11" s="34">
        <v>1276.5999999999999</v>
      </c>
      <c r="AG11" s="34">
        <v>1264.5</v>
      </c>
      <c r="AH11" s="34">
        <v>1272.2</v>
      </c>
      <c r="AI11" s="34">
        <v>1102.5</v>
      </c>
      <c r="AJ11" s="34">
        <v>1211.5</v>
      </c>
      <c r="AK11" s="34">
        <v>1139.4000000000001</v>
      </c>
      <c r="AL11" s="34">
        <v>1160.3</v>
      </c>
      <c r="AM11" s="64">
        <v>1400</v>
      </c>
    </row>
    <row r="12" spans="1:39" s="68" customFormat="1" ht="17.25" thickBot="1" x14ac:dyDescent="0.35">
      <c r="A12" s="65" t="s">
        <v>40</v>
      </c>
      <c r="B12" s="66">
        <v>1047994.6006791013</v>
      </c>
      <c r="C12" s="66">
        <v>1005219.3108554644</v>
      </c>
      <c r="D12" s="66">
        <v>1008783.9183407675</v>
      </c>
      <c r="E12" s="66">
        <v>990960.88091425225</v>
      </c>
      <c r="F12" s="66">
        <v>1012348.5258260707</v>
      </c>
      <c r="G12" s="66">
        <v>1005219.3108554644</v>
      </c>
      <c r="H12" s="66">
        <v>1030171.5632525859</v>
      </c>
      <c r="I12" s="66">
        <v>1046212.2969364498</v>
      </c>
      <c r="J12" s="66">
        <v>1071164.5493335712</v>
      </c>
      <c r="K12" s="66">
        <v>1040865.385708495</v>
      </c>
      <c r="L12" s="66">
        <v>1041043.6160827603</v>
      </c>
      <c r="M12" s="66">
        <v>1031062.7151239116</v>
      </c>
      <c r="N12" s="66">
        <v>1049420.4436732223</v>
      </c>
      <c r="O12" s="66">
        <v>1056727.8890180937</v>
      </c>
      <c r="P12" s="66">
        <v>1054054.4334041164</v>
      </c>
      <c r="Q12" s="66">
        <v>1071342.7797078365</v>
      </c>
      <c r="R12" s="66">
        <v>1103602.4774498292</v>
      </c>
      <c r="S12" s="66">
        <v>1098790.2573446699</v>
      </c>
      <c r="T12" s="66">
        <v>1055133.078756944</v>
      </c>
      <c r="U12" s="66">
        <v>1011475.900169218</v>
      </c>
      <c r="V12" s="66">
        <v>967818.72158149199</v>
      </c>
      <c r="W12" s="66">
        <v>924161.54299376602</v>
      </c>
      <c r="X12" s="66">
        <v>880504.36440604005</v>
      </c>
      <c r="Y12" s="66">
        <v>875569.65379995212</v>
      </c>
      <c r="Z12" s="66">
        <v>870634.94319386408</v>
      </c>
      <c r="AA12" s="66">
        <v>865700.23258777615</v>
      </c>
      <c r="AB12" s="66">
        <v>860765.52198168798</v>
      </c>
      <c r="AC12" s="66">
        <v>855830.81137560005</v>
      </c>
      <c r="AD12" s="66">
        <v>981322.83600000001</v>
      </c>
      <c r="AE12" s="66">
        <v>947251.92480000004</v>
      </c>
      <c r="AF12" s="66">
        <v>955986.04570000002</v>
      </c>
      <c r="AG12" s="66">
        <v>1018082.1814</v>
      </c>
      <c r="AH12" s="66">
        <v>856872.87</v>
      </c>
      <c r="AI12" s="66">
        <v>842391.86</v>
      </c>
      <c r="AJ12" s="66">
        <v>867379.28</v>
      </c>
      <c r="AK12" s="66">
        <v>876455.83</v>
      </c>
      <c r="AL12" s="66">
        <v>896319.93</v>
      </c>
      <c r="AM12" s="67">
        <v>882444.19</v>
      </c>
    </row>
    <row r="13" spans="1:39" s="70" customFormat="1" ht="12" x14ac:dyDescent="0.2">
      <c r="A13" s="149" t="s">
        <v>41</v>
      </c>
      <c r="B13" s="149"/>
      <c r="C13" s="149"/>
      <c r="D13" s="149"/>
      <c r="E13" s="149"/>
      <c r="F13" s="149"/>
      <c r="G13" s="149"/>
      <c r="H13" s="149"/>
      <c r="I13" s="149"/>
      <c r="J13" s="149"/>
      <c r="K13" s="149"/>
      <c r="L13" s="149"/>
      <c r="M13" s="149"/>
      <c r="N13" s="149"/>
      <c r="O13" s="149"/>
      <c r="P13" s="149"/>
      <c r="Q13" s="149"/>
      <c r="R13" s="149"/>
      <c r="S13" s="149"/>
      <c r="T13" s="69"/>
      <c r="U13" s="69"/>
      <c r="V13" s="69"/>
      <c r="W13" s="69"/>
      <c r="X13" s="69"/>
      <c r="Y13" s="69"/>
      <c r="Z13" s="69"/>
      <c r="AA13" s="69"/>
      <c r="AB13" s="69"/>
      <c r="AC13" s="69"/>
      <c r="AD13" s="69"/>
      <c r="AE13" s="69"/>
      <c r="AF13" s="69"/>
      <c r="AG13" s="69"/>
      <c r="AH13" s="69"/>
    </row>
    <row r="14" spans="1:39" s="71" customFormat="1" ht="12" x14ac:dyDescent="0.2">
      <c r="A14" s="150"/>
      <c r="B14" s="150"/>
      <c r="C14" s="150"/>
      <c r="D14" s="150"/>
      <c r="E14" s="150"/>
      <c r="F14" s="150"/>
      <c r="G14" s="150"/>
      <c r="H14" s="150"/>
      <c r="I14" s="150"/>
      <c r="J14" s="150"/>
      <c r="K14" s="150"/>
      <c r="L14" s="150"/>
      <c r="M14" s="150"/>
      <c r="N14" s="150"/>
      <c r="O14" s="150"/>
      <c r="P14" s="150"/>
      <c r="Q14" s="150"/>
      <c r="R14" s="150"/>
      <c r="S14" s="150"/>
      <c r="T14" s="69"/>
      <c r="U14" s="69"/>
      <c r="V14" s="69"/>
      <c r="W14" s="69"/>
      <c r="X14" s="69"/>
      <c r="Y14" s="69"/>
      <c r="Z14" s="69"/>
      <c r="AA14" s="69"/>
      <c r="AB14" s="69"/>
      <c r="AC14" s="69"/>
      <c r="AD14" s="69"/>
      <c r="AE14" s="69"/>
      <c r="AF14" s="69"/>
      <c r="AG14" s="69"/>
      <c r="AH14" s="69"/>
    </row>
    <row r="15" spans="1:39" s="71" customFormat="1" ht="13.5" customHeight="1" x14ac:dyDescent="0.2">
      <c r="A15" s="151" t="s">
        <v>59</v>
      </c>
      <c r="B15" s="151"/>
      <c r="C15" s="151"/>
      <c r="D15" s="151"/>
      <c r="E15" s="151"/>
      <c r="F15" s="151"/>
      <c r="G15" s="151"/>
      <c r="H15" s="151"/>
      <c r="I15" s="151"/>
      <c r="J15" s="151"/>
      <c r="K15" s="151"/>
      <c r="L15" s="151"/>
      <c r="M15" s="151"/>
      <c r="N15" s="151"/>
      <c r="O15" s="151"/>
      <c r="P15" s="151"/>
      <c r="Q15" s="151"/>
      <c r="R15" s="151"/>
      <c r="S15" s="151"/>
      <c r="T15" s="85"/>
      <c r="U15" s="85"/>
      <c r="V15" s="85"/>
      <c r="W15" s="85"/>
      <c r="X15" s="85"/>
      <c r="Y15" s="85"/>
      <c r="Z15" s="85"/>
      <c r="AA15" s="69"/>
      <c r="AB15" s="69"/>
      <c r="AC15" s="69"/>
      <c r="AD15" s="69"/>
      <c r="AE15" s="69"/>
      <c r="AF15" s="69"/>
      <c r="AG15" s="69"/>
      <c r="AH15" s="69"/>
    </row>
    <row r="16" spans="1:39" s="71" customFormat="1" ht="13.5" x14ac:dyDescent="0.2">
      <c r="A16" s="151"/>
      <c r="B16" s="151"/>
      <c r="C16" s="151"/>
      <c r="D16" s="151"/>
      <c r="E16" s="151"/>
      <c r="F16" s="151"/>
      <c r="G16" s="151"/>
      <c r="H16" s="151"/>
      <c r="I16" s="151"/>
      <c r="J16" s="151"/>
      <c r="K16" s="151"/>
      <c r="L16" s="151"/>
      <c r="M16" s="151"/>
      <c r="N16" s="151"/>
      <c r="O16" s="151"/>
      <c r="P16" s="151"/>
      <c r="Q16" s="151"/>
      <c r="R16" s="151"/>
      <c r="S16" s="151"/>
      <c r="T16" s="85"/>
      <c r="U16" s="85"/>
      <c r="V16" s="85"/>
      <c r="W16" s="85"/>
      <c r="X16" s="85"/>
      <c r="Y16" s="85"/>
      <c r="Z16" s="85"/>
      <c r="AA16" s="69"/>
      <c r="AB16" s="69"/>
      <c r="AC16" s="69"/>
      <c r="AD16" s="69"/>
      <c r="AE16" s="69"/>
      <c r="AF16" s="69"/>
      <c r="AG16" s="69"/>
      <c r="AH16" s="69"/>
    </row>
    <row r="17" spans="1:37" s="72" customFormat="1" ht="12" x14ac:dyDescent="0.2">
      <c r="A17" s="148" t="s">
        <v>10</v>
      </c>
      <c r="B17" s="148"/>
      <c r="C17" s="148"/>
      <c r="D17" s="148"/>
      <c r="E17" s="148"/>
      <c r="F17" s="148"/>
      <c r="G17" s="148"/>
      <c r="H17" s="148"/>
      <c r="I17" s="148"/>
      <c r="J17" s="148"/>
      <c r="K17" s="148"/>
      <c r="L17" s="148"/>
      <c r="M17" s="148"/>
      <c r="N17" s="148"/>
      <c r="O17" s="148"/>
      <c r="P17" s="148"/>
      <c r="Q17" s="148"/>
      <c r="R17" s="148"/>
      <c r="S17" s="148"/>
    </row>
    <row r="18" spans="1:37" s="72" customFormat="1" ht="27" customHeight="1" x14ac:dyDescent="0.2">
      <c r="A18" s="152" t="s">
        <v>60</v>
      </c>
      <c r="B18" s="152"/>
      <c r="C18" s="152"/>
      <c r="D18" s="152"/>
      <c r="E18" s="152"/>
      <c r="F18" s="152"/>
      <c r="G18" s="152"/>
      <c r="H18" s="152"/>
      <c r="I18" s="152"/>
      <c r="J18" s="152"/>
      <c r="K18" s="152"/>
      <c r="L18" s="152"/>
      <c r="M18" s="152"/>
      <c r="N18" s="152"/>
      <c r="O18" s="152"/>
      <c r="P18" s="152"/>
      <c r="Q18" s="152"/>
      <c r="R18" s="152"/>
      <c r="S18" s="152"/>
      <c r="T18" s="73"/>
      <c r="U18" s="73"/>
      <c r="V18" s="73"/>
      <c r="W18" s="74"/>
      <c r="X18" s="75"/>
      <c r="Y18" s="75"/>
      <c r="Z18" s="75"/>
      <c r="AA18" s="75"/>
      <c r="AB18" s="75"/>
      <c r="AC18" s="75"/>
      <c r="AD18" s="75"/>
      <c r="AE18" s="75"/>
      <c r="AF18" s="75"/>
      <c r="AG18" s="75"/>
      <c r="AH18" s="75"/>
      <c r="AI18" s="75"/>
      <c r="AJ18" s="75"/>
      <c r="AK18" s="74"/>
    </row>
    <row r="19" spans="1:37" s="72" customFormat="1" ht="12" x14ac:dyDescent="0.2">
      <c r="A19" s="153"/>
      <c r="B19" s="153"/>
      <c r="C19" s="153"/>
      <c r="D19" s="153"/>
      <c r="E19" s="153"/>
      <c r="F19" s="153"/>
      <c r="G19" s="153"/>
      <c r="H19" s="153"/>
      <c r="I19" s="153"/>
      <c r="J19" s="153"/>
      <c r="K19" s="153"/>
      <c r="L19" s="153"/>
      <c r="M19" s="153"/>
      <c r="N19" s="153"/>
      <c r="O19" s="153"/>
      <c r="P19" s="153"/>
      <c r="Q19" s="153"/>
      <c r="R19" s="153"/>
      <c r="S19" s="153"/>
      <c r="W19" s="74"/>
      <c r="X19" s="74"/>
      <c r="Y19" s="76"/>
      <c r="Z19" s="76"/>
      <c r="AA19" s="74"/>
      <c r="AB19" s="76"/>
      <c r="AC19" s="76"/>
      <c r="AD19" s="76"/>
      <c r="AE19" s="74"/>
      <c r="AF19" s="74"/>
      <c r="AG19" s="74"/>
      <c r="AH19" s="74"/>
      <c r="AI19" s="74"/>
      <c r="AJ19" s="74"/>
      <c r="AK19" s="74"/>
    </row>
    <row r="20" spans="1:37" s="72" customFormat="1" ht="12" x14ac:dyDescent="0.2">
      <c r="A20" s="126" t="s">
        <v>11</v>
      </c>
      <c r="B20" s="126"/>
      <c r="C20" s="126"/>
      <c r="D20" s="126"/>
      <c r="E20" s="126"/>
      <c r="F20" s="126"/>
      <c r="G20" s="126"/>
      <c r="H20" s="126"/>
      <c r="I20" s="126"/>
      <c r="J20" s="126"/>
      <c r="K20" s="126"/>
      <c r="L20" s="126"/>
      <c r="M20" s="126"/>
      <c r="N20" s="126"/>
      <c r="O20" s="126"/>
      <c r="P20" s="126"/>
      <c r="Q20" s="126"/>
      <c r="R20" s="126"/>
      <c r="S20" s="126"/>
      <c r="T20" s="77"/>
      <c r="U20" s="77"/>
      <c r="V20" s="77"/>
      <c r="W20" s="77"/>
      <c r="X20" s="77"/>
      <c r="Y20" s="77"/>
      <c r="Z20" s="77"/>
      <c r="AA20" s="77"/>
      <c r="AB20" s="78"/>
      <c r="AC20" s="78"/>
      <c r="AD20" s="78"/>
      <c r="AE20" s="74"/>
      <c r="AF20" s="74"/>
      <c r="AG20" s="74"/>
      <c r="AH20" s="74"/>
      <c r="AI20" s="74"/>
      <c r="AJ20" s="74"/>
      <c r="AK20" s="74"/>
    </row>
    <row r="21" spans="1:37" s="72" customFormat="1" ht="12" x14ac:dyDescent="0.2">
      <c r="A21" s="141" t="s">
        <v>42</v>
      </c>
      <c r="B21" s="141"/>
      <c r="C21" s="141"/>
      <c r="D21" s="141"/>
      <c r="E21" s="141"/>
      <c r="F21" s="141"/>
      <c r="G21" s="141"/>
      <c r="H21" s="141"/>
      <c r="I21" s="141"/>
      <c r="J21" s="141"/>
      <c r="K21" s="141"/>
      <c r="L21" s="141"/>
      <c r="M21" s="141"/>
      <c r="N21" s="141"/>
      <c r="O21" s="141"/>
      <c r="P21" s="141"/>
      <c r="Q21" s="141"/>
      <c r="R21" s="141"/>
      <c r="S21" s="141"/>
      <c r="T21" s="79"/>
      <c r="U21" s="79"/>
      <c r="V21" s="78"/>
      <c r="W21" s="78"/>
      <c r="X21" s="78"/>
      <c r="Y21" s="78"/>
      <c r="Z21" s="78"/>
      <c r="AA21" s="78"/>
      <c r="AB21" s="78"/>
      <c r="AC21" s="78"/>
      <c r="AD21" s="78"/>
      <c r="AE21" s="78"/>
      <c r="AF21" s="78"/>
      <c r="AG21" s="78"/>
    </row>
    <row r="22" spans="1:37" s="72" customFormat="1" ht="12" x14ac:dyDescent="0.2">
      <c r="A22" s="138" t="s">
        <v>61</v>
      </c>
      <c r="B22" s="138"/>
      <c r="C22" s="138"/>
      <c r="D22" s="138"/>
      <c r="E22" s="138"/>
      <c r="F22" s="138"/>
      <c r="G22" s="138"/>
      <c r="H22" s="138"/>
      <c r="I22" s="138"/>
      <c r="J22" s="138"/>
      <c r="K22" s="138"/>
      <c r="L22" s="138"/>
      <c r="M22" s="138"/>
      <c r="N22" s="138"/>
      <c r="O22" s="138"/>
      <c r="P22" s="138"/>
      <c r="Q22" s="138"/>
      <c r="R22" s="138"/>
      <c r="S22" s="138"/>
      <c r="T22" s="82"/>
      <c r="U22" s="82"/>
      <c r="V22" s="82"/>
      <c r="W22" s="82"/>
      <c r="X22" s="82"/>
      <c r="Y22" s="82"/>
      <c r="Z22" s="82"/>
      <c r="AA22" s="82"/>
      <c r="AB22" s="82"/>
      <c r="AC22" s="82"/>
      <c r="AD22" s="82"/>
      <c r="AE22" s="82"/>
      <c r="AF22" s="82"/>
      <c r="AG22" s="82"/>
    </row>
    <row r="23" spans="1:37" s="72" customFormat="1" ht="12" x14ac:dyDescent="0.2">
      <c r="A23" s="154" t="s">
        <v>62</v>
      </c>
      <c r="B23" s="154"/>
      <c r="C23" s="154"/>
      <c r="D23" s="154"/>
      <c r="E23" s="154"/>
      <c r="F23" s="154"/>
      <c r="G23" s="154"/>
      <c r="H23" s="154"/>
      <c r="I23" s="154"/>
      <c r="J23" s="154"/>
      <c r="K23" s="154"/>
      <c r="L23" s="154"/>
      <c r="M23" s="154"/>
      <c r="N23" s="154"/>
      <c r="O23" s="154"/>
      <c r="P23" s="154"/>
      <c r="Q23" s="154"/>
      <c r="R23" s="154"/>
      <c r="S23" s="154"/>
      <c r="T23" s="92"/>
      <c r="U23" s="92"/>
      <c r="V23" s="92"/>
      <c r="W23" s="92"/>
      <c r="X23" s="82"/>
      <c r="Y23" s="82"/>
      <c r="Z23" s="82"/>
      <c r="AA23" s="82"/>
      <c r="AB23" s="82"/>
      <c r="AC23" s="82"/>
      <c r="AD23" s="82"/>
      <c r="AE23" s="82"/>
      <c r="AF23" s="82"/>
      <c r="AG23" s="82"/>
    </row>
    <row r="24" spans="1:37" s="72" customFormat="1" ht="12" x14ac:dyDescent="0.2">
      <c r="A24" s="141" t="s">
        <v>43</v>
      </c>
      <c r="B24" s="141"/>
      <c r="C24" s="141"/>
      <c r="D24" s="141"/>
      <c r="E24" s="141"/>
      <c r="F24" s="141"/>
      <c r="G24" s="141"/>
      <c r="H24" s="141"/>
      <c r="I24" s="141"/>
      <c r="J24" s="141"/>
      <c r="K24" s="141"/>
      <c r="L24" s="141"/>
      <c r="M24" s="141"/>
      <c r="N24" s="141"/>
      <c r="O24" s="141"/>
      <c r="P24" s="141"/>
      <c r="Q24" s="141"/>
      <c r="R24" s="141"/>
      <c r="S24" s="141"/>
      <c r="T24" s="79"/>
      <c r="U24" s="79"/>
      <c r="V24" s="78"/>
      <c r="W24" s="78"/>
      <c r="X24" s="78"/>
      <c r="Y24" s="78"/>
      <c r="Z24" s="78"/>
      <c r="AA24" s="78"/>
      <c r="AB24" s="78"/>
      <c r="AC24" s="78"/>
      <c r="AD24" s="78"/>
      <c r="AE24" s="78"/>
      <c r="AF24" s="78"/>
      <c r="AG24" s="78"/>
    </row>
    <row r="25" spans="1:37" s="72" customFormat="1" ht="12" customHeight="1" x14ac:dyDescent="0.2">
      <c r="A25" s="140" t="s">
        <v>44</v>
      </c>
      <c r="B25" s="140"/>
      <c r="C25" s="140"/>
      <c r="D25" s="140"/>
      <c r="E25" s="140"/>
      <c r="F25" s="140"/>
      <c r="G25" s="140"/>
      <c r="H25" s="140"/>
      <c r="I25" s="140"/>
      <c r="J25" s="140"/>
      <c r="K25" s="140"/>
      <c r="L25" s="140"/>
      <c r="M25" s="140"/>
      <c r="N25" s="140"/>
      <c r="O25" s="140"/>
      <c r="P25" s="140"/>
      <c r="Q25" s="140"/>
      <c r="R25" s="140"/>
      <c r="S25" s="140"/>
      <c r="T25" s="80"/>
      <c r="U25" s="80"/>
      <c r="V25" s="81"/>
      <c r="W25" s="81"/>
      <c r="X25" s="81"/>
      <c r="Y25" s="81"/>
      <c r="Z25" s="81"/>
      <c r="AA25" s="81"/>
      <c r="AB25" s="81"/>
      <c r="AC25" s="81"/>
      <c r="AD25" s="81"/>
      <c r="AE25" s="81"/>
      <c r="AF25" s="81"/>
      <c r="AG25" s="81"/>
    </row>
    <row r="26" spans="1:37" s="72" customFormat="1" ht="12" x14ac:dyDescent="0.2">
      <c r="A26" s="138" t="s">
        <v>63</v>
      </c>
      <c r="B26" s="138"/>
      <c r="C26" s="138"/>
      <c r="D26" s="138"/>
      <c r="E26" s="138"/>
      <c r="F26" s="138"/>
      <c r="G26" s="138"/>
      <c r="H26" s="138"/>
      <c r="I26" s="138"/>
      <c r="J26" s="138"/>
      <c r="K26" s="138"/>
      <c r="L26" s="138"/>
      <c r="M26" s="138"/>
      <c r="N26" s="138"/>
      <c r="O26" s="138"/>
      <c r="P26" s="138"/>
      <c r="Q26" s="138"/>
      <c r="R26" s="138"/>
      <c r="S26" s="138"/>
      <c r="T26" s="80"/>
      <c r="U26" s="80"/>
      <c r="V26" s="81"/>
      <c r="W26" s="81"/>
      <c r="X26" s="81"/>
      <c r="Y26" s="81"/>
      <c r="Z26" s="81"/>
      <c r="AA26" s="81"/>
      <c r="AB26" s="81"/>
      <c r="AC26" s="81"/>
      <c r="AD26" s="81"/>
      <c r="AE26" s="81"/>
      <c r="AF26" s="81"/>
      <c r="AG26" s="81"/>
    </row>
    <row r="27" spans="1:37" s="72" customFormat="1" ht="12" customHeight="1" x14ac:dyDescent="0.2">
      <c r="A27" s="141" t="s">
        <v>45</v>
      </c>
      <c r="B27" s="141"/>
      <c r="C27" s="141"/>
      <c r="D27" s="141"/>
      <c r="E27" s="141"/>
      <c r="F27" s="141"/>
      <c r="G27" s="141"/>
      <c r="H27" s="141"/>
      <c r="I27" s="141"/>
      <c r="J27" s="141"/>
      <c r="K27" s="141"/>
      <c r="L27" s="141"/>
      <c r="M27" s="141"/>
      <c r="N27" s="141"/>
      <c r="O27" s="141"/>
      <c r="P27" s="141"/>
      <c r="Q27" s="141"/>
      <c r="R27" s="141"/>
      <c r="S27" s="141"/>
    </row>
    <row r="28" spans="1:37" s="72" customFormat="1" ht="12.75" customHeight="1" x14ac:dyDescent="0.2">
      <c r="A28" s="143" t="s">
        <v>64</v>
      </c>
      <c r="B28" s="143"/>
      <c r="C28" s="143"/>
      <c r="D28" s="143"/>
      <c r="E28" s="143"/>
      <c r="F28" s="143"/>
      <c r="G28" s="143"/>
      <c r="H28" s="143"/>
      <c r="I28" s="143"/>
      <c r="J28" s="143"/>
      <c r="K28" s="143"/>
      <c r="L28" s="143"/>
      <c r="M28" s="143"/>
      <c r="N28" s="143"/>
      <c r="O28" s="143"/>
      <c r="P28" s="143"/>
      <c r="Q28" s="143"/>
      <c r="R28" s="143"/>
      <c r="S28" s="143"/>
    </row>
    <row r="29" spans="1:37" s="72" customFormat="1" ht="12" customHeight="1" x14ac:dyDescent="0.2">
      <c r="A29" s="138" t="s">
        <v>65</v>
      </c>
      <c r="B29" s="138"/>
      <c r="C29" s="138"/>
      <c r="D29" s="138"/>
      <c r="E29" s="138"/>
      <c r="F29" s="138"/>
      <c r="G29" s="138"/>
      <c r="H29" s="138"/>
      <c r="I29" s="138"/>
      <c r="J29" s="138"/>
      <c r="K29" s="138"/>
      <c r="L29" s="138"/>
      <c r="M29" s="138"/>
      <c r="N29" s="138"/>
      <c r="O29" s="138"/>
      <c r="P29" s="138"/>
      <c r="Q29" s="138"/>
      <c r="R29" s="138"/>
      <c r="S29" s="138"/>
      <c r="T29" s="82"/>
      <c r="U29" s="82"/>
      <c r="V29" s="82"/>
      <c r="W29" s="82"/>
      <c r="X29" s="82"/>
      <c r="Y29" s="82"/>
      <c r="Z29" s="82"/>
      <c r="AA29" s="82"/>
      <c r="AB29" s="82"/>
      <c r="AC29" s="82"/>
      <c r="AD29" s="82"/>
      <c r="AE29" s="82"/>
      <c r="AF29" s="82"/>
      <c r="AG29" s="82"/>
    </row>
    <row r="30" spans="1:37" s="72" customFormat="1" ht="12" x14ac:dyDescent="0.2">
      <c r="A30" s="144" t="s">
        <v>46</v>
      </c>
      <c r="B30" s="144"/>
      <c r="C30" s="144"/>
      <c r="D30" s="144"/>
      <c r="E30" s="144"/>
      <c r="F30" s="144"/>
      <c r="G30" s="144"/>
      <c r="H30" s="144"/>
      <c r="I30" s="144"/>
      <c r="J30" s="144"/>
      <c r="K30" s="144"/>
      <c r="L30" s="144"/>
      <c r="M30" s="144"/>
      <c r="N30" s="144"/>
      <c r="O30" s="144"/>
      <c r="P30" s="144"/>
      <c r="Q30" s="144"/>
      <c r="R30" s="144"/>
      <c r="S30" s="144"/>
      <c r="T30" s="82"/>
      <c r="U30" s="82"/>
      <c r="V30" s="82"/>
      <c r="W30" s="82"/>
      <c r="X30" s="82"/>
      <c r="Y30" s="82"/>
      <c r="Z30" s="82"/>
      <c r="AA30" s="82"/>
      <c r="AB30" s="82"/>
      <c r="AC30" s="82"/>
      <c r="AD30" s="82"/>
      <c r="AE30" s="82"/>
      <c r="AF30" s="82"/>
      <c r="AG30" s="82"/>
    </row>
    <row r="31" spans="1:37" s="72" customFormat="1" ht="12" x14ac:dyDescent="0.2">
      <c r="A31" s="145" t="s">
        <v>47</v>
      </c>
      <c r="B31" s="145"/>
      <c r="C31" s="145"/>
      <c r="D31" s="145"/>
      <c r="E31" s="145"/>
      <c r="F31" s="145"/>
      <c r="G31" s="145"/>
      <c r="H31" s="145"/>
      <c r="I31" s="145"/>
      <c r="J31" s="145"/>
      <c r="K31" s="145"/>
      <c r="L31" s="145"/>
      <c r="M31" s="145"/>
      <c r="N31" s="145"/>
      <c r="O31" s="145"/>
      <c r="P31" s="145"/>
      <c r="Q31" s="145"/>
      <c r="R31" s="145"/>
      <c r="S31" s="145"/>
      <c r="T31" s="82"/>
      <c r="U31" s="82"/>
      <c r="V31" s="82"/>
      <c r="W31" s="82"/>
      <c r="X31" s="82"/>
      <c r="Y31" s="82"/>
      <c r="Z31" s="82"/>
      <c r="AA31" s="82"/>
      <c r="AB31" s="82"/>
      <c r="AC31" s="82"/>
      <c r="AD31" s="82"/>
      <c r="AE31" s="82"/>
      <c r="AF31" s="82"/>
      <c r="AG31" s="82"/>
    </row>
    <row r="32" spans="1:37" s="72" customFormat="1" ht="12" x14ac:dyDescent="0.2">
      <c r="A32" s="146" t="s">
        <v>66</v>
      </c>
      <c r="B32" s="146"/>
      <c r="C32" s="146"/>
      <c r="D32" s="146"/>
      <c r="E32" s="146"/>
      <c r="F32" s="146"/>
      <c r="G32" s="146"/>
      <c r="H32" s="146"/>
      <c r="I32" s="146"/>
      <c r="J32" s="146"/>
      <c r="K32" s="146"/>
      <c r="L32" s="146"/>
      <c r="M32" s="146"/>
      <c r="N32" s="146"/>
      <c r="O32" s="146"/>
      <c r="P32" s="146"/>
      <c r="Q32" s="146"/>
      <c r="R32" s="146"/>
      <c r="S32" s="146"/>
      <c r="T32" s="82"/>
      <c r="U32" s="82"/>
      <c r="V32" s="82"/>
      <c r="W32" s="82"/>
      <c r="X32" s="82"/>
      <c r="Y32" s="82"/>
      <c r="Z32" s="82"/>
      <c r="AA32" s="82"/>
      <c r="AB32" s="82"/>
      <c r="AC32" s="82"/>
      <c r="AD32" s="82"/>
      <c r="AE32" s="82"/>
      <c r="AF32" s="82"/>
      <c r="AG32" s="82"/>
    </row>
    <row r="33" spans="1:33" s="72" customFormat="1" ht="12" customHeight="1" x14ac:dyDescent="0.2">
      <c r="A33" s="141" t="s">
        <v>48</v>
      </c>
      <c r="B33" s="141"/>
      <c r="C33" s="141"/>
      <c r="D33" s="141"/>
      <c r="E33" s="141"/>
      <c r="F33" s="141"/>
      <c r="G33" s="141"/>
      <c r="H33" s="141"/>
      <c r="I33" s="141"/>
      <c r="J33" s="141"/>
      <c r="K33" s="141"/>
      <c r="L33" s="141"/>
      <c r="M33" s="141"/>
      <c r="N33" s="141"/>
      <c r="O33" s="141"/>
      <c r="P33" s="141"/>
      <c r="Q33" s="141"/>
      <c r="R33" s="141"/>
      <c r="S33" s="141"/>
      <c r="T33" s="82"/>
      <c r="U33" s="82"/>
      <c r="V33" s="82"/>
      <c r="W33" s="82"/>
      <c r="X33" s="82"/>
      <c r="Y33" s="82"/>
      <c r="Z33" s="82"/>
      <c r="AA33" s="82"/>
      <c r="AB33" s="82"/>
      <c r="AC33" s="82"/>
      <c r="AD33" s="82"/>
      <c r="AE33" s="82"/>
      <c r="AF33" s="82"/>
      <c r="AG33" s="82"/>
    </row>
    <row r="34" spans="1:33" s="72" customFormat="1" ht="12" x14ac:dyDescent="0.2">
      <c r="A34" s="138" t="s">
        <v>67</v>
      </c>
      <c r="B34" s="138"/>
      <c r="C34" s="138"/>
      <c r="D34" s="138"/>
      <c r="E34" s="138"/>
      <c r="F34" s="138"/>
      <c r="G34" s="138"/>
      <c r="H34" s="138"/>
      <c r="I34" s="138"/>
      <c r="J34" s="138"/>
      <c r="K34" s="138"/>
      <c r="L34" s="138"/>
      <c r="M34" s="138"/>
      <c r="N34" s="138"/>
      <c r="O34" s="138"/>
      <c r="P34" s="138"/>
      <c r="Q34" s="138"/>
      <c r="R34" s="138"/>
      <c r="S34" s="138"/>
      <c r="T34" s="82"/>
      <c r="U34" s="82"/>
      <c r="V34" s="82"/>
      <c r="W34" s="82"/>
      <c r="X34" s="82"/>
      <c r="Y34" s="82"/>
      <c r="Z34" s="82"/>
      <c r="AA34" s="82"/>
      <c r="AB34" s="82"/>
      <c r="AC34" s="82"/>
      <c r="AD34" s="82"/>
      <c r="AE34" s="82"/>
      <c r="AF34" s="82"/>
      <c r="AG34" s="82"/>
    </row>
    <row r="35" spans="1:33" s="72" customFormat="1" ht="12" x14ac:dyDescent="0.2">
      <c r="A35" s="138" t="s">
        <v>68</v>
      </c>
      <c r="B35" s="138"/>
      <c r="C35" s="138"/>
      <c r="D35" s="138"/>
      <c r="E35" s="138"/>
      <c r="F35" s="138"/>
      <c r="G35" s="138"/>
      <c r="H35" s="138"/>
      <c r="I35" s="138"/>
      <c r="J35" s="138"/>
      <c r="K35" s="138"/>
      <c r="L35" s="138"/>
      <c r="M35" s="138"/>
      <c r="N35" s="138"/>
      <c r="O35" s="138"/>
      <c r="P35" s="138"/>
      <c r="Q35" s="138"/>
      <c r="R35" s="138"/>
      <c r="S35" s="138"/>
      <c r="T35" s="82"/>
      <c r="U35" s="82"/>
      <c r="V35" s="82"/>
      <c r="W35" s="82"/>
      <c r="X35" s="82"/>
      <c r="Y35" s="82"/>
      <c r="Z35" s="82"/>
      <c r="AA35" s="82"/>
      <c r="AB35" s="82"/>
      <c r="AC35" s="82"/>
      <c r="AD35" s="82"/>
      <c r="AE35" s="82"/>
      <c r="AF35" s="82"/>
      <c r="AG35" s="82"/>
    </row>
    <row r="36" spans="1:33" s="72" customFormat="1" ht="12" x14ac:dyDescent="0.2">
      <c r="A36" s="140" t="s">
        <v>69</v>
      </c>
      <c r="B36" s="140"/>
      <c r="C36" s="140"/>
      <c r="D36" s="140"/>
      <c r="E36" s="140"/>
      <c r="F36" s="140"/>
      <c r="G36" s="140"/>
      <c r="H36" s="140"/>
      <c r="I36" s="140"/>
      <c r="J36" s="140"/>
      <c r="K36" s="140"/>
      <c r="L36" s="140"/>
      <c r="M36" s="140"/>
      <c r="N36" s="140"/>
      <c r="O36" s="140"/>
      <c r="P36" s="140"/>
      <c r="Q36" s="140"/>
      <c r="R36" s="140"/>
      <c r="S36" s="140"/>
      <c r="T36" s="82"/>
      <c r="U36" s="82"/>
      <c r="V36" s="82"/>
      <c r="W36" s="82"/>
      <c r="X36" s="82"/>
      <c r="Y36" s="82"/>
      <c r="Z36" s="82"/>
      <c r="AA36" s="82"/>
      <c r="AB36" s="82"/>
      <c r="AC36" s="82"/>
      <c r="AD36" s="82"/>
      <c r="AE36" s="82"/>
      <c r="AF36" s="82"/>
      <c r="AG36" s="82"/>
    </row>
    <row r="37" spans="1:33" s="72" customFormat="1" ht="12" x14ac:dyDescent="0.2">
      <c r="A37" s="142" t="s">
        <v>49</v>
      </c>
      <c r="B37" s="142"/>
      <c r="C37" s="142"/>
      <c r="D37" s="142"/>
      <c r="E37" s="142"/>
      <c r="F37" s="142"/>
      <c r="G37" s="142"/>
      <c r="H37" s="142"/>
      <c r="I37" s="142"/>
      <c r="J37" s="142"/>
      <c r="K37" s="142"/>
      <c r="L37" s="142"/>
      <c r="M37" s="142"/>
      <c r="N37" s="142"/>
      <c r="O37" s="142"/>
      <c r="P37" s="142"/>
      <c r="Q37" s="142"/>
      <c r="R37" s="142"/>
      <c r="S37" s="142"/>
      <c r="T37" s="82"/>
      <c r="U37" s="82"/>
      <c r="V37" s="82"/>
      <c r="W37" s="82"/>
      <c r="X37" s="82"/>
      <c r="Y37" s="82"/>
      <c r="Z37" s="82"/>
      <c r="AA37" s="82"/>
      <c r="AB37" s="82"/>
      <c r="AC37" s="82"/>
      <c r="AD37" s="82"/>
      <c r="AE37" s="82"/>
      <c r="AF37" s="82"/>
      <c r="AG37" s="82"/>
    </row>
    <row r="38" spans="1:33" s="72" customFormat="1" ht="12" x14ac:dyDescent="0.2">
      <c r="A38" s="140" t="s">
        <v>70</v>
      </c>
      <c r="B38" s="140"/>
      <c r="C38" s="140"/>
      <c r="D38" s="140"/>
      <c r="E38" s="140"/>
      <c r="F38" s="140"/>
      <c r="G38" s="140"/>
      <c r="H38" s="140"/>
      <c r="I38" s="140"/>
      <c r="J38" s="140"/>
      <c r="K38" s="140"/>
      <c r="L38" s="140"/>
      <c r="M38" s="140"/>
      <c r="N38" s="140"/>
      <c r="O38" s="140"/>
      <c r="P38" s="140"/>
      <c r="Q38" s="140"/>
      <c r="R38" s="140"/>
      <c r="S38" s="140"/>
      <c r="T38" s="82"/>
      <c r="U38" s="82"/>
      <c r="V38" s="82"/>
      <c r="W38" s="82"/>
      <c r="X38" s="82"/>
      <c r="Y38" s="82"/>
      <c r="Z38" s="82"/>
      <c r="AA38" s="82"/>
      <c r="AB38" s="82"/>
      <c r="AC38" s="82"/>
      <c r="AD38" s="82"/>
      <c r="AE38" s="82"/>
      <c r="AF38" s="82"/>
      <c r="AG38" s="82"/>
    </row>
    <row r="39" spans="1:33" s="72" customFormat="1" ht="12" x14ac:dyDescent="0.2">
      <c r="A39" s="140" t="s">
        <v>50</v>
      </c>
      <c r="B39" s="140"/>
      <c r="C39" s="140"/>
      <c r="D39" s="140"/>
      <c r="E39" s="140"/>
      <c r="F39" s="140"/>
      <c r="G39" s="140"/>
      <c r="H39" s="140"/>
      <c r="I39" s="140"/>
      <c r="J39" s="140"/>
      <c r="K39" s="140"/>
      <c r="L39" s="140"/>
      <c r="M39" s="140"/>
      <c r="N39" s="140"/>
      <c r="O39" s="140"/>
      <c r="P39" s="140"/>
      <c r="Q39" s="140"/>
      <c r="R39" s="140"/>
      <c r="S39" s="140"/>
      <c r="T39" s="82"/>
      <c r="U39" s="82"/>
      <c r="V39" s="82"/>
      <c r="W39" s="82"/>
      <c r="X39" s="82"/>
      <c r="Y39" s="82"/>
      <c r="Z39" s="82"/>
      <c r="AA39" s="82"/>
      <c r="AB39" s="82"/>
      <c r="AC39" s="82"/>
      <c r="AD39" s="82"/>
      <c r="AE39" s="82"/>
      <c r="AF39" s="82"/>
      <c r="AG39" s="82"/>
    </row>
    <row r="40" spans="1:33" ht="12.75" customHeight="1" x14ac:dyDescent="0.2">
      <c r="A40" s="139" t="s">
        <v>71</v>
      </c>
      <c r="B40" s="139"/>
      <c r="C40" s="139"/>
      <c r="D40" s="139"/>
      <c r="E40" s="139"/>
      <c r="F40" s="139"/>
      <c r="G40" s="139"/>
      <c r="H40" s="139"/>
      <c r="I40" s="139"/>
      <c r="J40" s="139"/>
      <c r="K40" s="139"/>
      <c r="L40" s="139"/>
      <c r="M40" s="139"/>
      <c r="N40" s="139"/>
      <c r="O40" s="139"/>
      <c r="P40" s="139"/>
      <c r="Q40" s="139"/>
      <c r="R40" s="139"/>
      <c r="S40" s="139"/>
    </row>
    <row r="42" spans="1:33" ht="15" x14ac:dyDescent="0.2">
      <c r="A42" s="94" t="s">
        <v>82</v>
      </c>
      <c r="B42" s="102" t="s">
        <v>92</v>
      </c>
    </row>
    <row r="43" spans="1:33" x14ac:dyDescent="0.2">
      <c r="A43" t="s">
        <v>73</v>
      </c>
      <c r="B43" t="s">
        <v>74</v>
      </c>
      <c r="C43" t="s">
        <v>75</v>
      </c>
      <c r="D43" t="s">
        <v>76</v>
      </c>
      <c r="E43" t="s">
        <v>77</v>
      </c>
      <c r="F43" t="s">
        <v>78</v>
      </c>
      <c r="G43" t="s">
        <v>79</v>
      </c>
      <c r="H43" t="s">
        <v>80</v>
      </c>
      <c r="I43" t="s">
        <v>81</v>
      </c>
    </row>
    <row r="44" spans="1:33" x14ac:dyDescent="0.2">
      <c r="A44" t="s">
        <v>40</v>
      </c>
      <c r="B44">
        <v>2567314.3711850001</v>
      </c>
      <c r="C44">
        <v>2755502.1532109999</v>
      </c>
      <c r="D44">
        <v>3030756.4506091098</v>
      </c>
      <c r="E44">
        <v>2837494.93019999</v>
      </c>
      <c r="F44">
        <v>2950240.8884999999</v>
      </c>
      <c r="G44">
        <v>2984607.6578999902</v>
      </c>
      <c r="H44">
        <v>2978956.4061999898</v>
      </c>
      <c r="I44">
        <v>3049856.6035999898</v>
      </c>
    </row>
    <row r="46" spans="1:33" ht="15" x14ac:dyDescent="0.2">
      <c r="A46" s="101" t="s">
        <v>83</v>
      </c>
      <c r="B46" s="102" t="s">
        <v>93</v>
      </c>
    </row>
    <row r="47" spans="1:33" x14ac:dyDescent="0.2">
      <c r="A47" t="s">
        <v>73</v>
      </c>
      <c r="B47" t="s">
        <v>84</v>
      </c>
      <c r="C47" t="s">
        <v>85</v>
      </c>
      <c r="D47" t="s">
        <v>86</v>
      </c>
      <c r="E47" t="s">
        <v>87</v>
      </c>
      <c r="F47" t="s">
        <v>88</v>
      </c>
      <c r="G47" t="s">
        <v>89</v>
      </c>
      <c r="H47" t="s">
        <v>90</v>
      </c>
      <c r="I47" t="s">
        <v>91</v>
      </c>
    </row>
    <row r="48" spans="1:33" x14ac:dyDescent="0.2">
      <c r="A48" t="s">
        <v>40</v>
      </c>
      <c r="B48">
        <v>500406.23978439602</v>
      </c>
      <c r="C48">
        <v>1243740.44995175</v>
      </c>
      <c r="D48">
        <v>1324553.1159444901</v>
      </c>
      <c r="E48">
        <v>1305081.3729999999</v>
      </c>
      <c r="F48">
        <v>1373781.7098999999</v>
      </c>
      <c r="G48">
        <v>1411180.6864</v>
      </c>
      <c r="H48">
        <v>1397413.9047999999</v>
      </c>
      <c r="I48">
        <v>1432276.6976999999</v>
      </c>
    </row>
  </sheetData>
  <mergeCells count="29">
    <mergeCell ref="A30:S30"/>
    <mergeCell ref="A31:S31"/>
    <mergeCell ref="A32:S32"/>
    <mergeCell ref="A1:AM1"/>
    <mergeCell ref="A17:S17"/>
    <mergeCell ref="A13:S13"/>
    <mergeCell ref="A14:S14"/>
    <mergeCell ref="A15:S15"/>
    <mergeCell ref="A16:S16"/>
    <mergeCell ref="A29:S29"/>
    <mergeCell ref="A18:S18"/>
    <mergeCell ref="A19:S19"/>
    <mergeCell ref="A20:S20"/>
    <mergeCell ref="A21:S21"/>
    <mergeCell ref="A22:S22"/>
    <mergeCell ref="A23:S23"/>
    <mergeCell ref="A24:S24"/>
    <mergeCell ref="A25:S25"/>
    <mergeCell ref="A26:S26"/>
    <mergeCell ref="A27:S27"/>
    <mergeCell ref="A28:S28"/>
    <mergeCell ref="A40:S40"/>
    <mergeCell ref="A36:S36"/>
    <mergeCell ref="A33:S33"/>
    <mergeCell ref="A34:S34"/>
    <mergeCell ref="A37:S37"/>
    <mergeCell ref="A38:S38"/>
    <mergeCell ref="A39:S39"/>
    <mergeCell ref="A35:S3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PresentationFormat> </PresentationFormat>
  <Lines>0</Lines>
  <Paragraphs>0</Paragraphs>
  <Slides>0</Slides>
  <Notes>0</Notes>
  <HiddenSlides>0</HiddenSlides>
  <MMClips>0</MMClips>
  <ScaleCrop>false</ScaleCrop>
  <HeadingPairs>
    <vt:vector size="4" baseType="variant">
      <vt:variant>
        <vt:lpstr>Worksheets</vt:lpstr>
      </vt:variant>
      <vt:variant>
        <vt:i4>3</vt:i4>
      </vt:variant>
      <vt:variant>
        <vt:lpstr>Named Ranges</vt:lpstr>
      </vt:variant>
      <vt:variant>
        <vt:i4>21</vt:i4>
      </vt:variant>
    </vt:vector>
  </HeadingPairs>
  <TitlesOfParts>
    <vt:vector size="24" baseType="lpstr">
      <vt:lpstr>Oil profile</vt:lpstr>
      <vt:lpstr>work-new</vt:lpstr>
      <vt:lpstr>1-50</vt:lpstr>
      <vt:lpstr>'Oil profile'!cc</vt:lpstr>
      <vt:lpstr>'Oil profile'!dd</vt:lpstr>
      <vt:lpstr>'Oil profile'!ee</vt:lpstr>
      <vt:lpstr>'Oil profile'!ff</vt:lpstr>
      <vt:lpstr>'Oil profile'!gg</vt:lpstr>
      <vt:lpstr>'Oil profile'!hh</vt:lpstr>
      <vt:lpstr>'Oil profile'!ii</vt:lpstr>
      <vt:lpstr>'Oil profile'!jj</vt:lpstr>
      <vt:lpstr>'Oil profile'!kk</vt:lpstr>
      <vt:lpstr>'Oil profile'!ll</vt:lpstr>
      <vt:lpstr>'Oil profile'!mm</vt:lpstr>
      <vt:lpstr>'Oil profile'!nn</vt:lpstr>
      <vt:lpstr>'Oil profile'!oo</vt:lpstr>
      <vt:lpstr>'Oil profile'!pp</vt:lpstr>
      <vt:lpstr>'Oil profile'!Print_Area</vt:lpstr>
      <vt:lpstr>'Oil profile'!rr</vt:lpstr>
      <vt:lpstr>'Oil profile'!ss</vt:lpstr>
      <vt:lpstr>'Oil profile'!tt</vt:lpstr>
      <vt:lpstr>'Oil profile'!uu</vt:lpstr>
      <vt:lpstr>'Oil profile'!ww</vt:lpstr>
      <vt:lpstr>'Oil profile'!yy</vt:lpstr>
    </vt:vector>
  </TitlesOfParts>
  <Manager/>
  <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title>
  <dc:subject/>
  <dc:creator>Kiara Parker</dc:creator>
  <cp:keywords/>
  <dc:description/>
  <cp:lastModifiedBy>Palumbo, Daniel CTR (OST)</cp:lastModifiedBy>
  <cp:revision>0</cp:revision>
  <cp:lastPrinted>2007-12-27T15:22:26Z</cp:lastPrinted>
  <dcterms:created xsi:type="dcterms:W3CDTF">1980-01-01T05:00:00Z</dcterms:created>
  <dcterms:modified xsi:type="dcterms:W3CDTF">2023-10-26T21:40:51Z</dcterms:modified>
  <cp:category/>
</cp:coreProperties>
</file>