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3/Shared Documents/3 TSAR 2023 - Tables and Figures/Ch 2 - Passenger/"/>
    </mc:Choice>
  </mc:AlternateContent>
  <xr:revisionPtr revIDLastSave="25" documentId="8_{A2645AC9-17E6-4B4F-ACD7-E8BAD3D17F80}" xr6:coauthVersionLast="47" xr6:coauthVersionMax="47" xr10:uidLastSave="{AE2E5946-E054-4192-8B45-62D9404C1B7A}"/>
  <bookViews>
    <workbookView xWindow="43200" yWindow="0" windowWidth="14400" windowHeight="15600" activeTab="4" xr2:uid="{00000000-000D-0000-FFFF-FFFF00000000}"/>
  </bookViews>
  <sheets>
    <sheet name="Table" sheetId="1" r:id="rId1"/>
    <sheet name="Sheet1" sheetId="4" r:id="rId2"/>
    <sheet name="Data" sheetId="2" r:id="rId3"/>
    <sheet name="Source" sheetId="3" r:id="rId4"/>
    <sheet name="2022 TABLE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3" i="5" l="1"/>
  <c r="G26" i="5"/>
  <c r="G25" i="5"/>
  <c r="H25" i="5"/>
  <c r="J31" i="5"/>
  <c r="J30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H4" i="2"/>
  <c r="G4" i="2"/>
</calcChain>
</file>

<file path=xl/sharedStrings.xml><?xml version="1.0" encoding="utf-8"?>
<sst xmlns="http://schemas.openxmlformats.org/spreadsheetml/2006/main" count="247" uniqueCount="76">
  <si>
    <t>All Consumer Units</t>
  </si>
  <si>
    <t>Hispanic or Latino</t>
  </si>
  <si>
    <t>Black or African-American</t>
  </si>
  <si>
    <t>Ratio Hispanic    or Latino</t>
  </si>
  <si>
    <t>Ratio Black or African-American</t>
  </si>
  <si>
    <t>2019 Public and other transportation</t>
  </si>
  <si>
    <t>Airline fares</t>
  </si>
  <si>
    <t>Intercity bus fares</t>
  </si>
  <si>
    <t>Local trans. on out-of-town trips</t>
  </si>
  <si>
    <t>Taxi fares and limousine services on trips</t>
  </si>
  <si>
    <t>Intercity train fares</t>
  </si>
  <si>
    <t>Ship fares</t>
  </si>
  <si>
    <t>2020 Public and other transportation</t>
  </si>
  <si>
    <t>2021 Public and other transportation</t>
  </si>
  <si>
    <t>From Alan</t>
  </si>
  <si>
    <t>PURCHASED INTERCITY TRANSPORTATION</t>
  </si>
  <si>
    <t>Ratio Hispanic or Latino</t>
  </si>
  <si>
    <t> </t>
  </si>
  <si>
    <t>ALL POP</t>
  </si>
  <si>
    <t>HISP</t>
  </si>
  <si>
    <t>AF AM</t>
  </si>
  <si>
    <t>ratio HISP</t>
  </si>
  <si>
    <t>ratio AF-AM</t>
  </si>
  <si>
    <t>Local transportation on out-of-town trips</t>
  </si>
  <si>
    <t>2021Public and other transportation</t>
  </si>
  <si>
    <t> 91.14%</t>
  </si>
  <si>
    <t> 87.11%</t>
  </si>
  <si>
    <t>Local transportation on out of town trips</t>
  </si>
  <si>
    <r>
      <t xml:space="preserve">SOURCE: </t>
    </r>
    <r>
      <rPr>
        <sz val="10"/>
        <color rgb="FF000000"/>
        <rFont val="Arial"/>
        <family val="2"/>
      </rPr>
      <t>U.S. Department of Labor, Bureau of Labor Statistics, Consumer Expenditure Surveys, available at https://www.bls.gov/cex/tables/top-line-means.htm as of September 2022.</t>
    </r>
  </si>
  <si>
    <t>TABLE 2200 BLS CEX</t>
  </si>
  <si>
    <t>BLS Table R-1 for All Consumer Units (pg 47)</t>
  </si>
  <si>
    <t>All Consumer Units (Table R-1)</t>
  </si>
  <si>
    <t>Public and other transportation</t>
  </si>
  <si>
    <t>Mean</t>
  </si>
  <si>
    <t>SE</t>
  </si>
  <si>
    <t>CV(%)</t>
  </si>
  <si>
    <t>Percent Reporting</t>
  </si>
  <si>
    <t>n.a.</t>
  </si>
  <si>
    <t>Airline fares [I]</t>
  </si>
  <si>
    <t>Intercity bus fares [I]</t>
  </si>
  <si>
    <t>Intracity mass transit fares [I]</t>
  </si>
  <si>
    <t>Local transportation on out of town trips [I]</t>
  </si>
  <si>
    <t>Taxi fares and limousine services on trips [I]</t>
  </si>
  <si>
    <t>Taxi fares and limousine services [D]</t>
  </si>
  <si>
    <t>Intercity train fares [I]</t>
  </si>
  <si>
    <t>Ship fares [I]</t>
  </si>
  <si>
    <t>School bus [I]</t>
  </si>
  <si>
    <r>
      <rPr>
        <b/>
        <sz val="11"/>
        <color rgb="FF000000"/>
        <rFont val="Calibri"/>
        <family val="2"/>
      </rPr>
      <t xml:space="preserve">D </t>
    </r>
    <r>
      <rPr>
        <sz val="11"/>
        <color rgb="FF000000"/>
        <rFont val="Calibri"/>
        <family val="2"/>
      </rPr>
      <t>Diary item or homogeneous diary aggregation.</t>
    </r>
  </si>
  <si>
    <r>
      <rPr>
        <b/>
        <sz val="11"/>
        <color rgb="FF000000"/>
        <rFont val="Calibri"/>
        <family val="2"/>
      </rPr>
      <t xml:space="preserve">I </t>
    </r>
    <r>
      <rPr>
        <sz val="11"/>
        <color rgb="FF000000"/>
        <rFont val="Calibri"/>
        <family val="2"/>
      </rPr>
      <t>Interview item or homogeneous interview aggregation.</t>
    </r>
  </si>
  <si>
    <r>
      <t xml:space="preserve">SOURCE: </t>
    </r>
    <r>
      <rPr>
        <sz val="11"/>
        <color rgb="FF000000"/>
        <rFont val="Arial"/>
        <family val="2"/>
      </rPr>
      <t>U.S. Department of Labor, Bureau of Labor Statistics, Consumer Expenditure Surveys, available at https://www.bls.gov/cex/tables/top-line-means.htm as of September 2022.</t>
    </r>
  </si>
  <si>
    <t>TABLE 2-15 Purchased Intercity Transportation: 2019-2021</t>
  </si>
  <si>
    <t>notes all</t>
  </si>
  <si>
    <t>air exceeds 2019</t>
  </si>
  <si>
    <t>bus at about 60%</t>
  </si>
  <si>
    <t>exceeds 19 w air</t>
  </si>
  <si>
    <t>"      "               "</t>
  </si>
  <si>
    <t>amtrk about 80%</t>
  </si>
  <si>
    <t>cruise 2/3rds</t>
  </si>
  <si>
    <t>notes afam</t>
  </si>
  <si>
    <t>na</t>
  </si>
  <si>
    <t>same</t>
  </si>
  <si>
    <t>notes his</t>
  </si>
  <si>
    <t>tot judt above</t>
  </si>
  <si>
    <t>air exceeds</t>
  </si>
  <si>
    <t>above 50%</t>
  </si>
  <si>
    <t>CEX 2100 2200</t>
  </si>
  <si>
    <t>DROP</t>
  </si>
  <si>
    <t>Asian</t>
  </si>
  <si>
    <t>Table 2-17 Average Annual Household Expenditures on Intercity Transportation (Dollars): 2019-2022</t>
  </si>
  <si>
    <t>Transportation purchased</t>
  </si>
  <si>
    <t>2019 public and other transportation</t>
  </si>
  <si>
    <t>2020 public and other transportation</t>
  </si>
  <si>
    <t>2021 public and other transportation</t>
  </si>
  <si>
    <t xml:space="preserve">2022 public and other transportation </t>
  </si>
  <si>
    <t>NA</t>
  </si>
  <si>
    <r>
      <t xml:space="preserve">NOTE: </t>
    </r>
    <r>
      <rPr>
        <sz val="11"/>
        <color theme="1"/>
        <rFont val="Arial"/>
        <family val="2"/>
      </rPr>
      <t>NA = Data are not available.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</si>
</sst>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color rgb="FF000000"/>
      <name val="Arial"/>
      <family val="2"/>
      <charset val="1"/>
    </font>
    <font>
      <sz val="8"/>
      <color theme="1"/>
      <name val="Arial"/>
      <family val="2"/>
      <charset val="1"/>
    </font>
    <font>
      <sz val="10"/>
      <color theme="1"/>
      <name val="Arial"/>
      <family val="2"/>
      <charset val="1"/>
    </font>
    <font>
      <b/>
      <sz val="8"/>
      <color theme="1"/>
      <name val="Arial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4" fillId="0" borderId="3" xfId="0" applyFont="1" applyBorder="1"/>
    <xf numFmtId="0" fontId="5" fillId="0" borderId="4" xfId="0" applyFont="1" applyBorder="1"/>
    <xf numFmtId="0" fontId="2" fillId="0" borderId="4" xfId="0" applyFont="1" applyBorder="1"/>
    <xf numFmtId="10" fontId="2" fillId="0" borderId="4" xfId="0" applyNumberFormat="1" applyFont="1" applyBorder="1"/>
    <xf numFmtId="0" fontId="5" fillId="0" borderId="3" xfId="0" applyFont="1" applyBorder="1"/>
    <xf numFmtId="10" fontId="2" fillId="2" borderId="4" xfId="0" applyNumberFormat="1" applyFont="1" applyFill="1" applyBorder="1"/>
    <xf numFmtId="0" fontId="2" fillId="0" borderId="3" xfId="0" applyFont="1" applyBorder="1"/>
    <xf numFmtId="0" fontId="3" fillId="0" borderId="4" xfId="0" applyFont="1" applyBorder="1"/>
    <xf numFmtId="0" fontId="6" fillId="0" borderId="3" xfId="0" applyFont="1" applyBorder="1"/>
    <xf numFmtId="0" fontId="6" fillId="0" borderId="4" xfId="0" applyFont="1" applyBorder="1"/>
    <xf numFmtId="10" fontId="6" fillId="0" borderId="4" xfId="0" applyNumberFormat="1" applyFont="1" applyBorder="1"/>
    <xf numFmtId="0" fontId="7" fillId="0" borderId="4" xfId="0" applyFont="1" applyBorder="1"/>
    <xf numFmtId="10" fontId="4" fillId="2" borderId="4" xfId="0" applyNumberFormat="1" applyFont="1" applyFill="1" applyBorder="1"/>
    <xf numFmtId="0" fontId="7" fillId="0" borderId="3" xfId="0" applyFont="1" applyBorder="1"/>
    <xf numFmtId="0" fontId="5" fillId="0" borderId="5" xfId="0" applyFont="1" applyBorder="1"/>
    <xf numFmtId="0" fontId="9" fillId="0" borderId="0" xfId="0" applyFont="1"/>
    <xf numFmtId="10" fontId="0" fillId="0" borderId="0" xfId="0" applyNumberFormat="1"/>
    <xf numFmtId="2" fontId="0" fillId="0" borderId="0" xfId="0" applyNumberFormat="1"/>
    <xf numFmtId="0" fontId="0" fillId="0" borderId="6" xfId="0" applyBorder="1"/>
    <xf numFmtId="0" fontId="1" fillId="0" borderId="6" xfId="0" applyFont="1" applyBorder="1"/>
    <xf numFmtId="2" fontId="0" fillId="0" borderId="6" xfId="0" applyNumberFormat="1" applyBorder="1"/>
    <xf numFmtId="10" fontId="0" fillId="0" borderId="6" xfId="0" applyNumberFormat="1" applyBorder="1"/>
    <xf numFmtId="0" fontId="11" fillId="0" borderId="0" xfId="0" applyFont="1"/>
    <xf numFmtId="0" fontId="13" fillId="0" borderId="0" xfId="0" applyFont="1"/>
    <xf numFmtId="0" fontId="13" fillId="2" borderId="0" xfId="0" applyFont="1" applyFill="1"/>
    <xf numFmtId="0" fontId="13" fillId="2" borderId="6" xfId="0" applyFont="1" applyFill="1" applyBorder="1"/>
    <xf numFmtId="0" fontId="13" fillId="2" borderId="6" xfId="0" applyFont="1" applyFill="1" applyBorder="1" applyAlignment="1">
      <alignment vertical="top"/>
    </xf>
    <xf numFmtId="0" fontId="12" fillId="2" borderId="0" xfId="0" applyFont="1" applyFill="1"/>
    <xf numFmtId="2" fontId="13" fillId="2" borderId="0" xfId="0" applyNumberFormat="1" applyFont="1" applyFill="1"/>
    <xf numFmtId="10" fontId="13" fillId="2" borderId="0" xfId="0" applyNumberFormat="1" applyFont="1" applyFill="1"/>
    <xf numFmtId="2" fontId="13" fillId="2" borderId="6" xfId="0" applyNumberFormat="1" applyFont="1" applyFill="1" applyBorder="1"/>
    <xf numFmtId="10" fontId="13" fillId="2" borderId="6" xfId="0" applyNumberFormat="1" applyFont="1" applyFill="1" applyBorder="1"/>
    <xf numFmtId="0" fontId="12" fillId="2" borderId="6" xfId="0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right"/>
    </xf>
    <xf numFmtId="0" fontId="16" fillId="2" borderId="6" xfId="0" applyFont="1" applyFill="1" applyBorder="1" applyAlignment="1">
      <alignment horizontal="center" vertical="center" wrapText="1"/>
    </xf>
    <xf numFmtId="10" fontId="17" fillId="2" borderId="0" xfId="0" applyNumberFormat="1" applyFont="1" applyFill="1"/>
    <xf numFmtId="0" fontId="17" fillId="2" borderId="0" xfId="0" applyFont="1" applyFill="1" applyAlignment="1">
      <alignment horizontal="center"/>
    </xf>
    <xf numFmtId="0" fontId="13" fillId="2" borderId="7" xfId="0" applyFont="1" applyFill="1" applyBorder="1"/>
    <xf numFmtId="2" fontId="13" fillId="2" borderId="7" xfId="0" applyNumberFormat="1" applyFont="1" applyFill="1" applyBorder="1"/>
    <xf numFmtId="2" fontId="13" fillId="2" borderId="7" xfId="0" applyNumberFormat="1" applyFont="1" applyFill="1" applyBorder="1" applyAlignment="1">
      <alignment horizontal="right"/>
    </xf>
    <xf numFmtId="0" fontId="14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2" fillId="2" borderId="6" xfId="0" applyFont="1" applyFill="1" applyBorder="1"/>
    <xf numFmtId="0" fontId="12" fillId="2" borderId="6" xfId="0" applyFont="1" applyFill="1" applyBorder="1" applyAlignment="1">
      <alignment horizontal="right" wrapText="1"/>
    </xf>
    <xf numFmtId="0" fontId="12" fillId="2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workbookViewId="0">
      <selection sqref="A1:G1"/>
    </sheetView>
  </sheetViews>
  <sheetFormatPr defaultColWidth="8.90625" defaultRowHeight="14" x14ac:dyDescent="0.3"/>
  <cols>
    <col min="1" max="1" width="2.90625" style="29" customWidth="1"/>
    <col min="2" max="2" width="37.453125" style="29" bestFit="1" customWidth="1"/>
    <col min="3" max="4" width="15.6328125" style="29" customWidth="1"/>
    <col min="5" max="5" width="15.453125" style="29" customWidth="1"/>
    <col min="6" max="7" width="15.6328125" style="29" customWidth="1"/>
    <col min="8" max="16384" width="8.90625" style="29"/>
  </cols>
  <sheetData>
    <row r="1" spans="1:7" x14ac:dyDescent="0.3">
      <c r="A1" s="47" t="s">
        <v>50</v>
      </c>
      <c r="B1" s="47"/>
      <c r="C1" s="47"/>
      <c r="D1" s="47"/>
      <c r="E1" s="47"/>
      <c r="F1" s="47"/>
      <c r="G1" s="47"/>
    </row>
    <row r="2" spans="1:7" x14ac:dyDescent="0.3">
      <c r="A2" s="30"/>
      <c r="B2" s="30"/>
      <c r="C2" s="30"/>
      <c r="D2" s="30"/>
      <c r="E2" s="30"/>
      <c r="F2" s="30"/>
      <c r="G2" s="30"/>
    </row>
    <row r="3" spans="1:7" ht="56" customHeight="1" thickBot="1" x14ac:dyDescent="0.35">
      <c r="A3" s="31"/>
      <c r="B3" s="32"/>
      <c r="C3" s="38" t="s">
        <v>0</v>
      </c>
      <c r="D3" s="38" t="s">
        <v>1</v>
      </c>
      <c r="E3" s="38" t="s">
        <v>2</v>
      </c>
      <c r="F3" s="38" t="s">
        <v>3</v>
      </c>
      <c r="G3" s="38" t="s">
        <v>4</v>
      </c>
    </row>
    <row r="4" spans="1:7" ht="16.5" customHeight="1" x14ac:dyDescent="0.3">
      <c r="A4" s="33" t="s">
        <v>5</v>
      </c>
      <c r="B4" s="30"/>
      <c r="C4" s="34">
        <v>780.55</v>
      </c>
      <c r="D4" s="34">
        <v>609.20000000000005</v>
      </c>
      <c r="E4" s="34">
        <v>534.20000000000005</v>
      </c>
      <c r="F4" s="35">
        <f>D4/$C4</f>
        <v>0.78047530587406322</v>
      </c>
      <c r="G4" s="35">
        <f>E4/$C4</f>
        <v>0.68438921273461029</v>
      </c>
    </row>
    <row r="5" spans="1:7" x14ac:dyDescent="0.3">
      <c r="A5" s="30"/>
      <c r="B5" s="30" t="s">
        <v>6</v>
      </c>
      <c r="C5" s="34">
        <v>513.14</v>
      </c>
      <c r="D5" s="34">
        <v>337.8</v>
      </c>
      <c r="E5" s="34">
        <v>274.69</v>
      </c>
      <c r="F5" s="35">
        <f t="shared" ref="F5:G24" si="0">D5/$C5</f>
        <v>0.65829987917527388</v>
      </c>
      <c r="G5" s="35">
        <f t="shared" si="0"/>
        <v>0.53531200062361151</v>
      </c>
    </row>
    <row r="6" spans="1:7" x14ac:dyDescent="0.3">
      <c r="A6" s="30"/>
      <c r="B6" s="30" t="s">
        <v>7</v>
      </c>
      <c r="C6" s="34">
        <v>15.28</v>
      </c>
      <c r="D6" s="34">
        <v>14.29</v>
      </c>
      <c r="E6" s="34">
        <v>8.86</v>
      </c>
      <c r="F6" s="35">
        <f t="shared" si="0"/>
        <v>0.93520942408376961</v>
      </c>
      <c r="G6" s="35">
        <f t="shared" si="0"/>
        <v>0.57984293193717273</v>
      </c>
    </row>
    <row r="7" spans="1:7" x14ac:dyDescent="0.3">
      <c r="A7" s="30"/>
      <c r="B7" s="30" t="s">
        <v>8</v>
      </c>
      <c r="C7" s="34">
        <v>20.329999999999998</v>
      </c>
      <c r="D7" s="34">
        <v>12.38</v>
      </c>
      <c r="E7" s="34">
        <v>11</v>
      </c>
      <c r="F7" s="35">
        <f t="shared" si="0"/>
        <v>0.60895228726020667</v>
      </c>
      <c r="G7" s="35">
        <f t="shared" si="0"/>
        <v>0.5410723069355633</v>
      </c>
    </row>
    <row r="8" spans="1:7" x14ac:dyDescent="0.3">
      <c r="A8" s="30"/>
      <c r="B8" s="30" t="s">
        <v>9</v>
      </c>
      <c r="C8" s="34">
        <v>11.94</v>
      </c>
      <c r="D8" s="34">
        <v>7.27</v>
      </c>
      <c r="E8" s="34">
        <v>6.46</v>
      </c>
      <c r="F8" s="35">
        <f t="shared" si="0"/>
        <v>0.60887772194304857</v>
      </c>
      <c r="G8" s="35">
        <f t="shared" si="0"/>
        <v>0.54103852596314905</v>
      </c>
    </row>
    <row r="9" spans="1:7" x14ac:dyDescent="0.3">
      <c r="A9" s="30"/>
      <c r="B9" s="30" t="s">
        <v>10</v>
      </c>
      <c r="C9" s="34">
        <v>30.24</v>
      </c>
      <c r="D9" s="34">
        <v>19.239999999999998</v>
      </c>
      <c r="E9" s="34">
        <v>18.260000000000002</v>
      </c>
      <c r="F9" s="35">
        <f t="shared" si="0"/>
        <v>0.63624338624338628</v>
      </c>
      <c r="G9" s="35">
        <f t="shared" si="0"/>
        <v>0.60383597883597895</v>
      </c>
    </row>
    <row r="10" spans="1:7" x14ac:dyDescent="0.3">
      <c r="A10" s="30"/>
      <c r="B10" s="30" t="s">
        <v>11</v>
      </c>
      <c r="C10" s="34">
        <v>56.39</v>
      </c>
      <c r="D10" s="34">
        <v>37.909999999999997</v>
      </c>
      <c r="E10" s="34">
        <v>43.09</v>
      </c>
      <c r="F10" s="35">
        <f t="shared" si="0"/>
        <v>0.67228231956020568</v>
      </c>
      <c r="G10" s="35">
        <f t="shared" si="0"/>
        <v>0.76414257847136025</v>
      </c>
    </row>
    <row r="11" spans="1:7" x14ac:dyDescent="0.3">
      <c r="A11" s="33" t="s">
        <v>12</v>
      </c>
      <c r="B11" s="30"/>
      <c r="C11" s="34">
        <v>263.45999999999998</v>
      </c>
      <c r="D11" s="34">
        <v>264.63</v>
      </c>
      <c r="E11" s="34">
        <v>199.11</v>
      </c>
      <c r="F11" s="35">
        <f t="shared" si="0"/>
        <v>1.0044409018446823</v>
      </c>
      <c r="G11" s="35">
        <f t="shared" si="0"/>
        <v>0.75575039854247339</v>
      </c>
    </row>
    <row r="12" spans="1:7" x14ac:dyDescent="0.3">
      <c r="A12" s="30"/>
      <c r="B12" s="30" t="s">
        <v>6</v>
      </c>
      <c r="C12" s="34">
        <v>159.88999999999999</v>
      </c>
      <c r="D12" s="34">
        <v>150.80000000000001</v>
      </c>
      <c r="E12" s="34">
        <v>69.7</v>
      </c>
      <c r="F12" s="35">
        <f t="shared" si="0"/>
        <v>0.94314841453499298</v>
      </c>
      <c r="G12" s="35">
        <f t="shared" si="0"/>
        <v>0.43592469823003321</v>
      </c>
    </row>
    <row r="13" spans="1:7" x14ac:dyDescent="0.3">
      <c r="A13" s="30"/>
      <c r="B13" s="30" t="s">
        <v>7</v>
      </c>
      <c r="C13" s="34">
        <v>2.23</v>
      </c>
      <c r="D13" s="34">
        <v>4.2300000000000004</v>
      </c>
      <c r="E13" s="34">
        <v>0.38</v>
      </c>
      <c r="F13" s="35">
        <f t="shared" si="0"/>
        <v>1.8968609865470853</v>
      </c>
      <c r="G13" s="35">
        <f t="shared" si="0"/>
        <v>0.17040358744394618</v>
      </c>
    </row>
    <row r="14" spans="1:7" x14ac:dyDescent="0.3">
      <c r="A14" s="30"/>
      <c r="B14" s="30" t="s">
        <v>8</v>
      </c>
      <c r="C14" s="34">
        <v>6.89</v>
      </c>
      <c r="D14" s="34">
        <v>4.21</v>
      </c>
      <c r="E14" s="34">
        <v>3.55</v>
      </c>
      <c r="F14" s="35">
        <f t="shared" si="0"/>
        <v>0.61103047895500728</v>
      </c>
      <c r="G14" s="35">
        <f t="shared" si="0"/>
        <v>0.51523947750362842</v>
      </c>
    </row>
    <row r="15" spans="1:7" x14ac:dyDescent="0.3">
      <c r="A15" s="30"/>
      <c r="B15" s="30" t="s">
        <v>9</v>
      </c>
      <c r="C15" s="34">
        <v>4.05</v>
      </c>
      <c r="D15" s="34">
        <v>2.48</v>
      </c>
      <c r="E15" s="34">
        <v>2.08</v>
      </c>
      <c r="F15" s="35">
        <f t="shared" si="0"/>
        <v>0.61234567901234571</v>
      </c>
      <c r="G15" s="35">
        <f t="shared" si="0"/>
        <v>0.51358024691358029</v>
      </c>
    </row>
    <row r="16" spans="1:7" x14ac:dyDescent="0.3">
      <c r="A16" s="30"/>
      <c r="B16" s="30" t="s">
        <v>10</v>
      </c>
      <c r="C16" s="34">
        <v>7.96</v>
      </c>
      <c r="D16" s="34">
        <v>4.8899999999999997</v>
      </c>
      <c r="E16" s="34">
        <v>2.75</v>
      </c>
      <c r="F16" s="35">
        <f t="shared" si="0"/>
        <v>0.61432160804020097</v>
      </c>
      <c r="G16" s="35">
        <f t="shared" si="0"/>
        <v>0.34547738693467339</v>
      </c>
    </row>
    <row r="17" spans="1:7" x14ac:dyDescent="0.3">
      <c r="A17" s="30"/>
      <c r="B17" s="30" t="s">
        <v>11</v>
      </c>
      <c r="C17" s="34">
        <v>11.24</v>
      </c>
      <c r="D17" s="34">
        <v>9.6300000000000008</v>
      </c>
      <c r="E17" s="34">
        <v>1.65</v>
      </c>
      <c r="F17" s="35">
        <f t="shared" si="0"/>
        <v>0.85676156583629903</v>
      </c>
      <c r="G17" s="35">
        <f t="shared" si="0"/>
        <v>0.14679715302491103</v>
      </c>
    </row>
    <row r="18" spans="1:7" x14ac:dyDescent="0.3">
      <c r="A18" s="33" t="s">
        <v>13</v>
      </c>
      <c r="B18" s="30"/>
      <c r="C18" s="34">
        <v>451.54</v>
      </c>
      <c r="D18" s="34">
        <v>411.54</v>
      </c>
      <c r="E18" s="34">
        <v>393.33</v>
      </c>
      <c r="F18" s="35">
        <f t="shared" si="0"/>
        <v>0.911414271160916</v>
      </c>
      <c r="G18" s="35">
        <f t="shared" si="0"/>
        <v>0.87108561810692287</v>
      </c>
    </row>
    <row r="19" spans="1:7" x14ac:dyDescent="0.3">
      <c r="A19" s="30"/>
      <c r="B19" s="30" t="s">
        <v>6</v>
      </c>
      <c r="C19" s="34">
        <v>321.99</v>
      </c>
      <c r="D19" s="34">
        <v>257.83</v>
      </c>
      <c r="E19" s="34">
        <v>236.74</v>
      </c>
      <c r="F19" s="35">
        <f t="shared" si="0"/>
        <v>0.80073915338985679</v>
      </c>
      <c r="G19" s="35">
        <f t="shared" si="0"/>
        <v>0.73524022485170348</v>
      </c>
    </row>
    <row r="20" spans="1:7" x14ac:dyDescent="0.3">
      <c r="A20" s="30"/>
      <c r="B20" s="30" t="s">
        <v>7</v>
      </c>
      <c r="C20" s="34">
        <v>4.18</v>
      </c>
      <c r="D20" s="34">
        <v>4.9400000000000004</v>
      </c>
      <c r="E20" s="34">
        <v>2.57</v>
      </c>
      <c r="F20" s="35">
        <f t="shared" si="0"/>
        <v>1.1818181818181821</v>
      </c>
      <c r="G20" s="35">
        <f t="shared" si="0"/>
        <v>0.61483253588516751</v>
      </c>
    </row>
    <row r="21" spans="1:7" x14ac:dyDescent="0.3">
      <c r="A21" s="30"/>
      <c r="B21" s="30" t="s">
        <v>8</v>
      </c>
      <c r="C21" s="34">
        <v>14.21</v>
      </c>
      <c r="D21" s="34">
        <v>8.82</v>
      </c>
      <c r="E21" s="34">
        <v>9.4700000000000006</v>
      </c>
      <c r="F21" s="35">
        <f t="shared" si="0"/>
        <v>0.62068965517241381</v>
      </c>
      <c r="G21" s="35">
        <f t="shared" si="0"/>
        <v>0.66643209007741033</v>
      </c>
    </row>
    <row r="22" spans="1:7" x14ac:dyDescent="0.3">
      <c r="A22" s="30"/>
      <c r="B22" s="30" t="s">
        <v>9</v>
      </c>
      <c r="C22" s="34">
        <v>8.35</v>
      </c>
      <c r="D22" s="34">
        <v>5.18</v>
      </c>
      <c r="E22" s="34">
        <v>5.56</v>
      </c>
      <c r="F22" s="35">
        <f t="shared" si="0"/>
        <v>0.62035928143712571</v>
      </c>
      <c r="G22" s="35">
        <f t="shared" si="0"/>
        <v>0.66586826347305383</v>
      </c>
    </row>
    <row r="23" spans="1:7" x14ac:dyDescent="0.3">
      <c r="A23" s="30"/>
      <c r="B23" s="30" t="s">
        <v>10</v>
      </c>
      <c r="C23" s="34">
        <v>11.2</v>
      </c>
      <c r="D23" s="34">
        <v>6.92</v>
      </c>
      <c r="E23" s="34">
        <v>8.4499999999999993</v>
      </c>
      <c r="F23" s="35">
        <f t="shared" si="0"/>
        <v>0.61785714285714288</v>
      </c>
      <c r="G23" s="35">
        <f t="shared" si="0"/>
        <v>0.7544642857142857</v>
      </c>
    </row>
    <row r="24" spans="1:7" ht="14.5" thickBot="1" x14ac:dyDescent="0.35">
      <c r="A24" s="31"/>
      <c r="B24" s="31" t="s">
        <v>11</v>
      </c>
      <c r="C24" s="36">
        <v>19.510000000000002</v>
      </c>
      <c r="D24" s="36">
        <v>10.14</v>
      </c>
      <c r="E24" s="36">
        <v>10.17</v>
      </c>
      <c r="F24" s="37">
        <f t="shared" si="0"/>
        <v>0.51973347001537673</v>
      </c>
      <c r="G24" s="37">
        <f t="shared" si="0"/>
        <v>0.5212711430035879</v>
      </c>
    </row>
    <row r="25" spans="1:7" x14ac:dyDescent="0.3">
      <c r="A25" s="30"/>
      <c r="B25" s="30"/>
      <c r="C25" s="30"/>
      <c r="D25" s="30"/>
      <c r="E25" s="30"/>
      <c r="F25" s="30"/>
      <c r="G25" s="30"/>
    </row>
    <row r="26" spans="1:7" x14ac:dyDescent="0.3">
      <c r="A26" s="46" t="s">
        <v>49</v>
      </c>
      <c r="B26" s="46"/>
      <c r="C26" s="46"/>
      <c r="D26" s="46"/>
      <c r="E26" s="46"/>
      <c r="F26" s="46"/>
      <c r="G26" s="46"/>
    </row>
    <row r="27" spans="1:7" x14ac:dyDescent="0.3">
      <c r="A27" s="46"/>
      <c r="B27" s="46"/>
      <c r="C27" s="46"/>
      <c r="D27" s="46"/>
      <c r="E27" s="46"/>
      <c r="F27" s="46"/>
      <c r="G27" s="46"/>
    </row>
    <row r="28" spans="1:7" x14ac:dyDescent="0.3">
      <c r="A28" s="30"/>
      <c r="B28" s="30"/>
      <c r="C28" s="30"/>
      <c r="D28" s="30"/>
      <c r="E28" s="30"/>
      <c r="F28" s="30"/>
      <c r="G28" s="30"/>
    </row>
  </sheetData>
  <mergeCells count="2">
    <mergeCell ref="A26:G27"/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10B82-31D0-41FC-A25D-0C07E0372D7E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E0CCE-9FD1-42D7-9A8B-A1155F4634AC}">
  <dimension ref="B1:Q28"/>
  <sheetViews>
    <sheetView workbookViewId="0">
      <selection activeCell="B28" sqref="B28"/>
    </sheetView>
  </sheetViews>
  <sheetFormatPr defaultColWidth="8.90625" defaultRowHeight="14.5" x14ac:dyDescent="0.35"/>
  <cols>
    <col min="2" max="2" width="3" customWidth="1"/>
    <col min="3" max="3" width="37.453125" bestFit="1" customWidth="1"/>
    <col min="12" max="12" width="39" bestFit="1" customWidth="1"/>
    <col min="13" max="13" width="8.36328125" bestFit="1" customWidth="1"/>
    <col min="14" max="15" width="7.08984375" bestFit="1" customWidth="1"/>
    <col min="16" max="16" width="9.6328125" bestFit="1" customWidth="1"/>
    <col min="17" max="17" width="11.6328125" bestFit="1" customWidth="1"/>
  </cols>
  <sheetData>
    <row r="1" spans="2:17" x14ac:dyDescent="0.35">
      <c r="L1" t="s">
        <v>14</v>
      </c>
    </row>
    <row r="2" spans="2:17" x14ac:dyDescent="0.35">
      <c r="L2" s="2" t="s">
        <v>15</v>
      </c>
      <c r="M2" s="3"/>
      <c r="N2" s="3"/>
      <c r="O2" s="3"/>
      <c r="P2" s="3"/>
      <c r="Q2" s="3"/>
    </row>
    <row r="3" spans="2:17" x14ac:dyDescent="0.35">
      <c r="B3" s="24"/>
      <c r="C3" s="24"/>
      <c r="D3" s="25" t="s">
        <v>0</v>
      </c>
      <c r="E3" s="25" t="s">
        <v>1</v>
      </c>
      <c r="F3" s="25" t="s">
        <v>2</v>
      </c>
      <c r="G3" s="25" t="s">
        <v>16</v>
      </c>
      <c r="H3" s="25" t="s">
        <v>4</v>
      </c>
      <c r="L3" s="4" t="s">
        <v>17</v>
      </c>
      <c r="M3" s="5" t="s">
        <v>18</v>
      </c>
      <c r="N3" s="5" t="s">
        <v>19</v>
      </c>
      <c r="O3" s="5" t="s">
        <v>20</v>
      </c>
      <c r="P3" s="5" t="s">
        <v>21</v>
      </c>
      <c r="Q3" s="5" t="s">
        <v>22</v>
      </c>
    </row>
    <row r="4" spans="2:17" x14ac:dyDescent="0.35">
      <c r="B4" s="1" t="s">
        <v>5</v>
      </c>
      <c r="D4" s="23">
        <v>780.55</v>
      </c>
      <c r="E4" s="23">
        <v>609.20000000000005</v>
      </c>
      <c r="F4" s="23">
        <v>534.20000000000005</v>
      </c>
      <c r="G4" s="22">
        <f>E4/$D4</f>
        <v>0.78047530587406322</v>
      </c>
      <c r="H4" s="22">
        <f>F4/$D4</f>
        <v>0.68438921273461029</v>
      </c>
      <c r="L4" s="6" t="s">
        <v>5</v>
      </c>
      <c r="M4" s="7">
        <v>780.55</v>
      </c>
      <c r="N4" s="7">
        <v>609.20000000000005</v>
      </c>
      <c r="O4" s="7">
        <v>534.20000000000005</v>
      </c>
      <c r="P4" s="9">
        <v>0.78049999999999997</v>
      </c>
      <c r="Q4" s="9">
        <v>0.68440000000000001</v>
      </c>
    </row>
    <row r="5" spans="2:17" x14ac:dyDescent="0.35">
      <c r="C5" t="s">
        <v>6</v>
      </c>
      <c r="D5" s="23">
        <v>513.14</v>
      </c>
      <c r="E5" s="23">
        <v>337.8</v>
      </c>
      <c r="F5" s="23">
        <v>274.69</v>
      </c>
      <c r="G5" s="22">
        <f t="shared" ref="G5:G24" si="0">E5/$D5</f>
        <v>0.65829987917527388</v>
      </c>
      <c r="H5" s="22">
        <f t="shared" ref="H5:H24" si="1">F5/$D5</f>
        <v>0.53531200062361151</v>
      </c>
      <c r="L5" s="10" t="s">
        <v>6</v>
      </c>
      <c r="M5" s="7">
        <v>513.14</v>
      </c>
      <c r="N5" s="7">
        <v>337.8</v>
      </c>
      <c r="O5" s="7">
        <v>274.69</v>
      </c>
      <c r="P5" s="9">
        <v>0.6583</v>
      </c>
      <c r="Q5" s="9">
        <v>0.5353</v>
      </c>
    </row>
    <row r="6" spans="2:17" x14ac:dyDescent="0.35">
      <c r="C6" t="s">
        <v>7</v>
      </c>
      <c r="D6" s="23">
        <v>15.28</v>
      </c>
      <c r="E6" s="23">
        <v>14.29</v>
      </c>
      <c r="F6" s="23">
        <v>8.86</v>
      </c>
      <c r="G6" s="22">
        <f t="shared" si="0"/>
        <v>0.93520942408376961</v>
      </c>
      <c r="H6" s="22">
        <f t="shared" si="1"/>
        <v>0.57984293193717273</v>
      </c>
      <c r="L6" s="10" t="s">
        <v>7</v>
      </c>
      <c r="M6" s="7">
        <v>15.28</v>
      </c>
      <c r="N6" s="7">
        <v>14.29</v>
      </c>
      <c r="O6" s="7">
        <v>8.86</v>
      </c>
      <c r="P6" s="11">
        <v>0.93520000000000003</v>
      </c>
      <c r="Q6" s="11">
        <v>0.57979999999999998</v>
      </c>
    </row>
    <row r="7" spans="2:17" x14ac:dyDescent="0.35">
      <c r="C7" t="s">
        <v>8</v>
      </c>
      <c r="D7" s="23">
        <v>20.329999999999998</v>
      </c>
      <c r="E7" s="23">
        <v>12.38</v>
      </c>
      <c r="F7" s="23">
        <v>11</v>
      </c>
      <c r="G7" s="22">
        <f t="shared" si="0"/>
        <v>0.60895228726020667</v>
      </c>
      <c r="H7" s="22">
        <f t="shared" si="1"/>
        <v>0.5410723069355633</v>
      </c>
      <c r="L7" s="10" t="s">
        <v>10</v>
      </c>
      <c r="M7" s="7">
        <v>30.24</v>
      </c>
      <c r="N7" s="7">
        <v>19.239999999999998</v>
      </c>
      <c r="O7" s="7">
        <v>18.260000000000002</v>
      </c>
      <c r="P7" s="9">
        <v>0.63619999999999999</v>
      </c>
      <c r="Q7" s="9">
        <v>0.6038</v>
      </c>
    </row>
    <row r="8" spans="2:17" x14ac:dyDescent="0.35">
      <c r="C8" t="s">
        <v>9</v>
      </c>
      <c r="D8" s="23">
        <v>11.94</v>
      </c>
      <c r="E8" s="23">
        <v>7.27</v>
      </c>
      <c r="F8" s="23">
        <v>6.46</v>
      </c>
      <c r="G8" s="22">
        <f t="shared" si="0"/>
        <v>0.60887772194304857</v>
      </c>
      <c r="H8" s="22">
        <f t="shared" si="1"/>
        <v>0.54103852596314905</v>
      </c>
      <c r="L8" s="10" t="s">
        <v>11</v>
      </c>
      <c r="M8" s="7">
        <v>56.39</v>
      </c>
      <c r="N8" s="7">
        <v>37.909999999999997</v>
      </c>
      <c r="O8" s="7">
        <v>43.09</v>
      </c>
      <c r="P8" s="9">
        <v>0.67230000000000001</v>
      </c>
      <c r="Q8" s="9">
        <v>0.7641</v>
      </c>
    </row>
    <row r="9" spans="2:17" x14ac:dyDescent="0.35">
      <c r="C9" t="s">
        <v>10</v>
      </c>
      <c r="D9" s="23">
        <v>30.24</v>
      </c>
      <c r="E9" s="23">
        <v>19.239999999999998</v>
      </c>
      <c r="F9" s="23">
        <v>18.260000000000002</v>
      </c>
      <c r="G9" s="22">
        <f t="shared" si="0"/>
        <v>0.63624338624338628</v>
      </c>
      <c r="H9" s="22">
        <f t="shared" si="1"/>
        <v>0.60383597883597895</v>
      </c>
      <c r="L9" s="10" t="s">
        <v>23</v>
      </c>
      <c r="M9" s="7">
        <v>20.329999999999998</v>
      </c>
      <c r="N9" s="7">
        <v>12.38</v>
      </c>
      <c r="O9" s="7">
        <v>11</v>
      </c>
      <c r="P9" s="9">
        <v>0.60899999999999999</v>
      </c>
      <c r="Q9" s="9">
        <v>0.54110000000000003</v>
      </c>
    </row>
    <row r="10" spans="2:17" x14ac:dyDescent="0.35">
      <c r="C10" t="s">
        <v>11</v>
      </c>
      <c r="D10" s="23">
        <v>56.39</v>
      </c>
      <c r="E10" s="23">
        <v>37.909999999999997</v>
      </c>
      <c r="F10" s="23">
        <v>43.09</v>
      </c>
      <c r="G10" s="22">
        <f t="shared" si="0"/>
        <v>0.67228231956020568</v>
      </c>
      <c r="H10" s="22">
        <f t="shared" si="1"/>
        <v>0.76414257847136025</v>
      </c>
      <c r="L10" s="10" t="s">
        <v>9</v>
      </c>
      <c r="M10" s="7">
        <v>11.94</v>
      </c>
      <c r="N10" s="7">
        <v>7.27</v>
      </c>
      <c r="O10" s="7">
        <v>6.46</v>
      </c>
      <c r="P10" s="9">
        <v>0.6089</v>
      </c>
      <c r="Q10" s="9">
        <v>0.54100000000000004</v>
      </c>
    </row>
    <row r="11" spans="2:17" x14ac:dyDescent="0.35">
      <c r="B11" s="1" t="s">
        <v>12</v>
      </c>
      <c r="D11" s="23">
        <v>263.45999999999998</v>
      </c>
      <c r="E11" s="23">
        <v>264.63</v>
      </c>
      <c r="F11" s="23">
        <v>199.11</v>
      </c>
      <c r="G11" s="22">
        <f t="shared" si="0"/>
        <v>1.0044409018446823</v>
      </c>
      <c r="H11" s="22">
        <f t="shared" si="1"/>
        <v>0.75575039854247339</v>
      </c>
      <c r="L11" s="12" t="s">
        <v>17</v>
      </c>
      <c r="M11" s="13">
        <v>647.32000000000005</v>
      </c>
      <c r="N11" s="13">
        <v>428.89</v>
      </c>
      <c r="O11" s="13">
        <v>362.36</v>
      </c>
      <c r="P11" s="9">
        <v>0.66259999999999997</v>
      </c>
      <c r="Q11" s="9">
        <v>0.55979999999999996</v>
      </c>
    </row>
    <row r="12" spans="2:17" x14ac:dyDescent="0.35">
      <c r="C12" t="s">
        <v>6</v>
      </c>
      <c r="D12" s="23">
        <v>159.88999999999999</v>
      </c>
      <c r="E12" s="23">
        <v>150.80000000000001</v>
      </c>
      <c r="F12" s="23">
        <v>69.7</v>
      </c>
      <c r="G12" s="22">
        <f t="shared" si="0"/>
        <v>0.94314841453499298</v>
      </c>
      <c r="H12" s="22">
        <f t="shared" si="1"/>
        <v>0.43592469823003321</v>
      </c>
      <c r="L12" s="12" t="s">
        <v>17</v>
      </c>
      <c r="M12" s="13" t="s">
        <v>17</v>
      </c>
      <c r="N12" s="13" t="s">
        <v>17</v>
      </c>
      <c r="O12" s="13" t="s">
        <v>17</v>
      </c>
      <c r="P12" s="8" t="s">
        <v>17</v>
      </c>
      <c r="Q12" s="8" t="s">
        <v>17</v>
      </c>
    </row>
    <row r="13" spans="2:17" x14ac:dyDescent="0.35">
      <c r="C13" t="s">
        <v>7</v>
      </c>
      <c r="D13" s="23">
        <v>2.23</v>
      </c>
      <c r="E13" s="23">
        <v>4.2300000000000004</v>
      </c>
      <c r="F13" s="23">
        <v>0.38</v>
      </c>
      <c r="G13" s="22">
        <f t="shared" si="0"/>
        <v>1.8968609865470853</v>
      </c>
      <c r="H13" s="22">
        <f t="shared" si="1"/>
        <v>0.17040358744394618</v>
      </c>
      <c r="L13" s="14" t="s">
        <v>12</v>
      </c>
      <c r="M13" s="7">
        <v>263.45999999999998</v>
      </c>
      <c r="N13" s="7">
        <v>264.63</v>
      </c>
      <c r="O13" s="7">
        <v>199.11</v>
      </c>
      <c r="P13" s="16">
        <v>1.0049999999999999</v>
      </c>
      <c r="Q13" s="16">
        <v>0.75580000000000003</v>
      </c>
    </row>
    <row r="14" spans="2:17" x14ac:dyDescent="0.35">
      <c r="C14" t="s">
        <v>8</v>
      </c>
      <c r="D14" s="23">
        <v>6.89</v>
      </c>
      <c r="E14" s="23">
        <v>4.21</v>
      </c>
      <c r="F14" s="23">
        <v>3.55</v>
      </c>
      <c r="G14" s="22">
        <f t="shared" si="0"/>
        <v>0.61103047895500728</v>
      </c>
      <c r="H14" s="22">
        <f t="shared" si="1"/>
        <v>0.51523947750362842</v>
      </c>
      <c r="L14" s="10" t="s">
        <v>6</v>
      </c>
      <c r="M14" s="7">
        <v>159.88999999999999</v>
      </c>
      <c r="N14" s="7">
        <v>150.80000000000001</v>
      </c>
      <c r="O14" s="7">
        <v>69.7</v>
      </c>
      <c r="P14" s="16">
        <v>0.94310000000000005</v>
      </c>
      <c r="Q14" s="16">
        <v>0.43590000000000001</v>
      </c>
    </row>
    <row r="15" spans="2:17" x14ac:dyDescent="0.35">
      <c r="C15" t="s">
        <v>9</v>
      </c>
      <c r="D15" s="23">
        <v>4.05</v>
      </c>
      <c r="E15" s="23">
        <v>2.48</v>
      </c>
      <c r="F15" s="23">
        <v>2.08</v>
      </c>
      <c r="G15" s="22">
        <f t="shared" si="0"/>
        <v>0.61234567901234571</v>
      </c>
      <c r="H15" s="22">
        <f t="shared" si="1"/>
        <v>0.51358024691358029</v>
      </c>
      <c r="L15" s="10" t="s">
        <v>7</v>
      </c>
      <c r="M15" s="17">
        <v>2.23</v>
      </c>
      <c r="N15" s="17">
        <v>4.2300000000000004</v>
      </c>
      <c r="O15" s="17">
        <v>0.38</v>
      </c>
      <c r="P15" s="18">
        <v>1.8969</v>
      </c>
      <c r="Q15" s="18">
        <v>0.1704</v>
      </c>
    </row>
    <row r="16" spans="2:17" x14ac:dyDescent="0.35">
      <c r="C16" t="s">
        <v>10</v>
      </c>
      <c r="D16" s="23">
        <v>7.96</v>
      </c>
      <c r="E16" s="23">
        <v>4.8899999999999997</v>
      </c>
      <c r="F16" s="23">
        <v>2.75</v>
      </c>
      <c r="G16" s="22">
        <f t="shared" si="0"/>
        <v>0.61432160804020097</v>
      </c>
      <c r="H16" s="22">
        <f t="shared" si="1"/>
        <v>0.34547738693467339</v>
      </c>
      <c r="L16" s="10" t="s">
        <v>8</v>
      </c>
      <c r="M16" s="7">
        <v>6.89</v>
      </c>
      <c r="N16" s="7">
        <v>4.21</v>
      </c>
      <c r="O16" s="7">
        <v>3.55</v>
      </c>
      <c r="P16" s="16">
        <v>0.61099999999999999</v>
      </c>
      <c r="Q16" s="16">
        <v>0.51519999999999999</v>
      </c>
    </row>
    <row r="17" spans="2:17" x14ac:dyDescent="0.35">
      <c r="C17" t="s">
        <v>11</v>
      </c>
      <c r="D17" s="23">
        <v>11.24</v>
      </c>
      <c r="E17" s="23">
        <v>9.6300000000000008</v>
      </c>
      <c r="F17" s="23">
        <v>1.65</v>
      </c>
      <c r="G17" s="22">
        <f t="shared" si="0"/>
        <v>0.85676156583629903</v>
      </c>
      <c r="H17" s="22">
        <f t="shared" si="1"/>
        <v>0.14679715302491103</v>
      </c>
      <c r="L17" s="10" t="s">
        <v>9</v>
      </c>
      <c r="M17" s="7">
        <v>4.05</v>
      </c>
      <c r="N17" s="7">
        <v>2.48</v>
      </c>
      <c r="O17" s="7">
        <v>2.08</v>
      </c>
      <c r="P17" s="16">
        <v>0.61229999999999996</v>
      </c>
      <c r="Q17" s="16">
        <v>0.51359999999999995</v>
      </c>
    </row>
    <row r="18" spans="2:17" x14ac:dyDescent="0.35">
      <c r="B18" s="1" t="s">
        <v>13</v>
      </c>
      <c r="D18" s="23">
        <v>451.54</v>
      </c>
      <c r="E18" s="23">
        <v>411.54</v>
      </c>
      <c r="F18" s="23">
        <v>393.33</v>
      </c>
      <c r="G18" s="22">
        <f t="shared" si="0"/>
        <v>0.911414271160916</v>
      </c>
      <c r="H18" s="22">
        <f t="shared" si="1"/>
        <v>0.87108561810692287</v>
      </c>
      <c r="L18" s="10" t="s">
        <v>10</v>
      </c>
      <c r="M18" s="7">
        <v>7.96</v>
      </c>
      <c r="N18" s="7">
        <v>4.8899999999999997</v>
      </c>
      <c r="O18" s="7">
        <v>2.75</v>
      </c>
      <c r="P18" s="16">
        <v>0.61429999999999996</v>
      </c>
      <c r="Q18" s="16">
        <v>0.34549999999999997</v>
      </c>
    </row>
    <row r="19" spans="2:17" x14ac:dyDescent="0.35">
      <c r="C19" t="s">
        <v>6</v>
      </c>
      <c r="D19" s="23">
        <v>321.99</v>
      </c>
      <c r="E19" s="23">
        <v>257.83</v>
      </c>
      <c r="F19" s="23">
        <v>236.74</v>
      </c>
      <c r="G19" s="22">
        <f t="shared" si="0"/>
        <v>0.80073915338985679</v>
      </c>
      <c r="H19" s="22">
        <f t="shared" si="1"/>
        <v>0.73524022485170348</v>
      </c>
      <c r="L19" s="10" t="s">
        <v>11</v>
      </c>
      <c r="M19" s="7">
        <v>11.24</v>
      </c>
      <c r="N19" s="7">
        <v>9.6300000000000008</v>
      </c>
      <c r="O19" s="7">
        <v>1.65</v>
      </c>
      <c r="P19" s="16">
        <v>0.85680000000000001</v>
      </c>
      <c r="Q19" s="16">
        <v>0.14680000000000001</v>
      </c>
    </row>
    <row r="20" spans="2:17" x14ac:dyDescent="0.35">
      <c r="C20" t="s">
        <v>7</v>
      </c>
      <c r="D20" s="23">
        <v>4.18</v>
      </c>
      <c r="E20" s="23">
        <v>4.9400000000000004</v>
      </c>
      <c r="F20" s="23">
        <v>2.57</v>
      </c>
      <c r="G20" s="22">
        <f t="shared" si="0"/>
        <v>1.1818181818181821</v>
      </c>
      <c r="H20" s="22">
        <f t="shared" si="1"/>
        <v>0.61483253588516751</v>
      </c>
      <c r="L20" s="10" t="s">
        <v>17</v>
      </c>
      <c r="M20" s="7" t="s">
        <v>17</v>
      </c>
      <c r="N20" s="7" t="s">
        <v>17</v>
      </c>
      <c r="O20" s="7" t="s">
        <v>17</v>
      </c>
      <c r="P20" s="15" t="s">
        <v>17</v>
      </c>
      <c r="Q20" s="15" t="s">
        <v>17</v>
      </c>
    </row>
    <row r="21" spans="2:17" x14ac:dyDescent="0.35">
      <c r="C21" t="s">
        <v>8</v>
      </c>
      <c r="D21" s="23">
        <v>14.21</v>
      </c>
      <c r="E21" s="23">
        <v>8.82</v>
      </c>
      <c r="F21" s="23">
        <v>9.4700000000000006</v>
      </c>
      <c r="G21" s="22">
        <f t="shared" si="0"/>
        <v>0.62068965517241381</v>
      </c>
      <c r="H21" s="22">
        <f t="shared" si="1"/>
        <v>0.66643209007741033</v>
      </c>
      <c r="L21" s="14" t="s">
        <v>24</v>
      </c>
      <c r="M21" s="7">
        <v>451.54</v>
      </c>
      <c r="N21" s="7">
        <v>411.54</v>
      </c>
      <c r="O21" s="7">
        <v>393.33</v>
      </c>
      <c r="P21" s="15" t="s">
        <v>25</v>
      </c>
      <c r="Q21" s="15" t="s">
        <v>26</v>
      </c>
    </row>
    <row r="22" spans="2:17" x14ac:dyDescent="0.35">
      <c r="C22" t="s">
        <v>9</v>
      </c>
      <c r="D22" s="23">
        <v>8.35</v>
      </c>
      <c r="E22" s="23">
        <v>5.18</v>
      </c>
      <c r="F22" s="23">
        <v>5.56</v>
      </c>
      <c r="G22" s="22">
        <f t="shared" si="0"/>
        <v>0.62035928143712571</v>
      </c>
      <c r="H22" s="22">
        <f t="shared" si="1"/>
        <v>0.66586826347305383</v>
      </c>
      <c r="L22" s="10" t="s">
        <v>6</v>
      </c>
      <c r="M22" s="7">
        <v>321.99</v>
      </c>
      <c r="N22" s="7">
        <v>257.83</v>
      </c>
      <c r="O22" s="7">
        <v>236.74</v>
      </c>
      <c r="P22" s="16">
        <v>0.80069999999999997</v>
      </c>
      <c r="Q22" s="16">
        <v>0.73519999999999996</v>
      </c>
    </row>
    <row r="23" spans="2:17" x14ac:dyDescent="0.35">
      <c r="C23" t="s">
        <v>10</v>
      </c>
      <c r="D23" s="23">
        <v>11.2</v>
      </c>
      <c r="E23" s="23">
        <v>6.92</v>
      </c>
      <c r="F23" s="23">
        <v>8.4499999999999993</v>
      </c>
      <c r="G23" s="22">
        <f t="shared" si="0"/>
        <v>0.61785714285714288</v>
      </c>
      <c r="H23" s="22">
        <f t="shared" si="1"/>
        <v>0.7544642857142857</v>
      </c>
      <c r="L23" s="19" t="s">
        <v>7</v>
      </c>
      <c r="M23" s="17">
        <v>4.18</v>
      </c>
      <c r="N23" s="17">
        <v>4.9400000000000004</v>
      </c>
      <c r="O23" s="17">
        <v>2.57</v>
      </c>
      <c r="P23" s="18">
        <v>1.1818</v>
      </c>
      <c r="Q23" s="18">
        <v>0.61480000000000001</v>
      </c>
    </row>
    <row r="24" spans="2:17" x14ac:dyDescent="0.35">
      <c r="B24" s="24"/>
      <c r="C24" s="24" t="s">
        <v>11</v>
      </c>
      <c r="D24" s="26">
        <v>19.510000000000002</v>
      </c>
      <c r="E24" s="26">
        <v>10.14</v>
      </c>
      <c r="F24" s="26">
        <v>10.17</v>
      </c>
      <c r="G24" s="27">
        <f t="shared" si="0"/>
        <v>0.51973347001537673</v>
      </c>
      <c r="H24" s="27">
        <f t="shared" si="1"/>
        <v>0.5212711430035879</v>
      </c>
      <c r="L24" s="10" t="s">
        <v>27</v>
      </c>
      <c r="M24" s="7">
        <v>14.21</v>
      </c>
      <c r="N24" s="7">
        <v>8.82</v>
      </c>
      <c r="O24" s="7">
        <v>9.4700000000000006</v>
      </c>
      <c r="P24" s="16">
        <v>0.62070000000000003</v>
      </c>
      <c r="Q24" s="16">
        <v>0.66639999999999999</v>
      </c>
    </row>
    <row r="25" spans="2:17" x14ac:dyDescent="0.35">
      <c r="L25" s="10" t="s">
        <v>9</v>
      </c>
      <c r="M25" s="7">
        <v>8.35</v>
      </c>
      <c r="N25" s="7">
        <v>5.18</v>
      </c>
      <c r="O25" s="7">
        <v>5.56</v>
      </c>
      <c r="P25" s="16">
        <v>0.62039999999999995</v>
      </c>
      <c r="Q25" s="16">
        <v>0.66590000000000005</v>
      </c>
    </row>
    <row r="26" spans="2:17" x14ac:dyDescent="0.35">
      <c r="L26" s="10" t="s">
        <v>10</v>
      </c>
      <c r="M26" s="7">
        <v>11.2</v>
      </c>
      <c r="N26" s="7">
        <v>6.92</v>
      </c>
      <c r="O26" s="7">
        <v>8.4499999999999993</v>
      </c>
      <c r="P26" s="16">
        <v>0.6179</v>
      </c>
      <c r="Q26" s="16">
        <v>0.75449999999999995</v>
      </c>
    </row>
    <row r="27" spans="2:17" x14ac:dyDescent="0.35">
      <c r="L27" s="10" t="s">
        <v>11</v>
      </c>
      <c r="M27" s="7">
        <v>19.510000000000002</v>
      </c>
      <c r="N27" s="7">
        <v>10.14</v>
      </c>
      <c r="O27" s="7">
        <v>10.17</v>
      </c>
      <c r="P27" s="16">
        <v>0.51970000000000005</v>
      </c>
      <c r="Q27" s="16">
        <v>0.52129999999999999</v>
      </c>
    </row>
    <row r="28" spans="2:17" x14ac:dyDescent="0.35">
      <c r="B28" s="28" t="s">
        <v>28</v>
      </c>
      <c r="L28" s="20" t="s">
        <v>29</v>
      </c>
      <c r="M28" s="3"/>
      <c r="N28" s="3"/>
      <c r="O28" s="3"/>
      <c r="P28" s="3"/>
      <c r="Q28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A379D-8B5A-4656-A617-A3AFAFFAA773}">
  <dimension ref="A1:E57"/>
  <sheetViews>
    <sheetView topLeftCell="A28" workbookViewId="0"/>
  </sheetViews>
  <sheetFormatPr defaultColWidth="8.90625" defaultRowHeight="14.5" x14ac:dyDescent="0.35"/>
  <cols>
    <col min="2" max="2" width="40" bestFit="1" customWidth="1"/>
    <col min="3" max="3" width="9" customWidth="1"/>
    <col min="4" max="4" width="8.6328125" customWidth="1"/>
  </cols>
  <sheetData>
    <row r="1" spans="1:5" x14ac:dyDescent="0.35">
      <c r="A1" t="s">
        <v>30</v>
      </c>
    </row>
    <row r="2" spans="1:5" x14ac:dyDescent="0.35">
      <c r="C2" s="48" t="s">
        <v>31</v>
      </c>
      <c r="D2" s="48"/>
      <c r="E2" s="48"/>
    </row>
    <row r="3" spans="1:5" x14ac:dyDescent="0.35">
      <c r="C3" s="1">
        <v>2019</v>
      </c>
      <c r="D3" s="1">
        <v>2020</v>
      </c>
      <c r="E3" s="1">
        <v>2021</v>
      </c>
    </row>
    <row r="4" spans="1:5" x14ac:dyDescent="0.35">
      <c r="B4" s="1" t="s">
        <v>32</v>
      </c>
    </row>
    <row r="5" spans="1:5" x14ac:dyDescent="0.35">
      <c r="B5" t="s">
        <v>33</v>
      </c>
      <c r="C5">
        <v>780.55</v>
      </c>
      <c r="D5">
        <v>263.45999999999998</v>
      </c>
      <c r="E5">
        <v>451.54</v>
      </c>
    </row>
    <row r="6" spans="1:5" x14ac:dyDescent="0.35">
      <c r="B6" t="s">
        <v>34</v>
      </c>
      <c r="C6">
        <v>29.43</v>
      </c>
      <c r="D6">
        <v>16.27</v>
      </c>
      <c r="E6">
        <v>15.92</v>
      </c>
    </row>
    <row r="7" spans="1:5" x14ac:dyDescent="0.35">
      <c r="B7" t="s">
        <v>35</v>
      </c>
      <c r="C7">
        <v>3.77</v>
      </c>
      <c r="D7">
        <v>6.18</v>
      </c>
      <c r="E7">
        <v>3.53</v>
      </c>
    </row>
    <row r="8" spans="1:5" x14ac:dyDescent="0.35">
      <c r="B8" t="s">
        <v>36</v>
      </c>
      <c r="C8" t="s">
        <v>37</v>
      </c>
      <c r="D8" t="s">
        <v>37</v>
      </c>
      <c r="E8" t="s">
        <v>37</v>
      </c>
    </row>
    <row r="10" spans="1:5" x14ac:dyDescent="0.35">
      <c r="B10" s="1" t="s">
        <v>38</v>
      </c>
    </row>
    <row r="11" spans="1:5" x14ac:dyDescent="0.35">
      <c r="B11" t="s">
        <v>33</v>
      </c>
      <c r="C11">
        <v>513.14</v>
      </c>
      <c r="D11">
        <v>159.88999999999999</v>
      </c>
      <c r="E11">
        <v>321.99</v>
      </c>
    </row>
    <row r="12" spans="1:5" x14ac:dyDescent="0.35">
      <c r="B12" t="s">
        <v>34</v>
      </c>
      <c r="C12">
        <v>21.97</v>
      </c>
      <c r="D12">
        <v>9.65</v>
      </c>
      <c r="E12">
        <v>13.79</v>
      </c>
    </row>
    <row r="13" spans="1:5" x14ac:dyDescent="0.35">
      <c r="B13" t="s">
        <v>35</v>
      </c>
      <c r="C13">
        <v>4.28</v>
      </c>
      <c r="D13">
        <v>6.04</v>
      </c>
      <c r="E13">
        <v>4.28</v>
      </c>
    </row>
    <row r="14" spans="1:5" x14ac:dyDescent="0.35">
      <c r="B14" t="s">
        <v>36</v>
      </c>
      <c r="C14">
        <v>13.25</v>
      </c>
      <c r="D14">
        <v>5.38</v>
      </c>
      <c r="E14">
        <v>9.94</v>
      </c>
    </row>
    <row r="15" spans="1:5" x14ac:dyDescent="0.35">
      <c r="B15" s="1" t="s">
        <v>39</v>
      </c>
    </row>
    <row r="16" spans="1:5" x14ac:dyDescent="0.35">
      <c r="B16" t="s">
        <v>33</v>
      </c>
      <c r="C16">
        <v>15.28</v>
      </c>
      <c r="D16">
        <v>2.23</v>
      </c>
      <c r="E16">
        <v>4.18</v>
      </c>
    </row>
    <row r="17" spans="2:5" x14ac:dyDescent="0.35">
      <c r="B17" t="s">
        <v>34</v>
      </c>
      <c r="C17">
        <v>1.35</v>
      </c>
      <c r="D17">
        <v>0.47</v>
      </c>
      <c r="E17">
        <v>0.51</v>
      </c>
    </row>
    <row r="18" spans="2:5" x14ac:dyDescent="0.35">
      <c r="B18" t="s">
        <v>35</v>
      </c>
      <c r="C18">
        <v>8.86</v>
      </c>
      <c r="D18">
        <v>21.22</v>
      </c>
      <c r="E18">
        <v>12.11</v>
      </c>
    </row>
    <row r="19" spans="2:5" x14ac:dyDescent="0.35">
      <c r="B19" t="s">
        <v>36</v>
      </c>
      <c r="C19">
        <v>4.32</v>
      </c>
      <c r="D19">
        <v>0.72</v>
      </c>
      <c r="E19">
        <v>1.85</v>
      </c>
    </row>
    <row r="20" spans="2:5" x14ac:dyDescent="0.35">
      <c r="B20" s="1" t="s">
        <v>40</v>
      </c>
    </row>
    <row r="21" spans="2:5" x14ac:dyDescent="0.35">
      <c r="B21" t="s">
        <v>33</v>
      </c>
      <c r="C21">
        <v>84.15</v>
      </c>
      <c r="D21">
        <v>38.950000000000003</v>
      </c>
      <c r="E21">
        <v>45.36</v>
      </c>
    </row>
    <row r="22" spans="2:5" x14ac:dyDescent="0.35">
      <c r="B22" t="s">
        <v>34</v>
      </c>
      <c r="C22">
        <v>3.97</v>
      </c>
      <c r="D22">
        <v>2.58</v>
      </c>
      <c r="E22">
        <v>2.81</v>
      </c>
    </row>
    <row r="23" spans="2:5" x14ac:dyDescent="0.35">
      <c r="B23" t="s">
        <v>35</v>
      </c>
      <c r="C23">
        <v>4.72</v>
      </c>
      <c r="D23">
        <v>6.62</v>
      </c>
      <c r="E23">
        <v>6.2</v>
      </c>
    </row>
    <row r="24" spans="2:5" x14ac:dyDescent="0.35">
      <c r="B24" t="s">
        <v>36</v>
      </c>
      <c r="C24">
        <v>7.86</v>
      </c>
      <c r="D24">
        <v>3.89</v>
      </c>
      <c r="E24">
        <v>4.83</v>
      </c>
    </row>
    <row r="25" spans="2:5" x14ac:dyDescent="0.35">
      <c r="B25" s="1" t="s">
        <v>41</v>
      </c>
    </row>
    <row r="26" spans="2:5" x14ac:dyDescent="0.35">
      <c r="B26" t="s">
        <v>33</v>
      </c>
      <c r="C26">
        <v>20.329999999999998</v>
      </c>
      <c r="D26">
        <v>6.89</v>
      </c>
      <c r="E26">
        <v>14.21</v>
      </c>
    </row>
    <row r="27" spans="2:5" x14ac:dyDescent="0.35">
      <c r="B27" t="s">
        <v>34</v>
      </c>
      <c r="C27">
        <v>1.25</v>
      </c>
      <c r="D27">
        <v>0.56999999999999995</v>
      </c>
      <c r="E27">
        <v>0.84</v>
      </c>
    </row>
    <row r="28" spans="2:5" x14ac:dyDescent="0.35">
      <c r="B28" t="s">
        <v>35</v>
      </c>
      <c r="C28">
        <v>6.15</v>
      </c>
      <c r="D28">
        <v>8.3000000000000007</v>
      </c>
      <c r="E28">
        <v>5.92</v>
      </c>
    </row>
    <row r="29" spans="2:5" x14ac:dyDescent="0.35">
      <c r="B29" t="s">
        <v>36</v>
      </c>
      <c r="C29">
        <v>7.19</v>
      </c>
      <c r="D29">
        <v>2.37</v>
      </c>
      <c r="E29">
        <v>4.3600000000000003</v>
      </c>
    </row>
    <row r="30" spans="2:5" x14ac:dyDescent="0.35">
      <c r="B30" s="1" t="s">
        <v>42</v>
      </c>
    </row>
    <row r="31" spans="2:5" x14ac:dyDescent="0.35">
      <c r="B31" t="s">
        <v>33</v>
      </c>
      <c r="C31">
        <v>11.94</v>
      </c>
      <c r="D31">
        <v>4.05</v>
      </c>
      <c r="E31">
        <v>8.35</v>
      </c>
    </row>
    <row r="32" spans="2:5" x14ac:dyDescent="0.35">
      <c r="B32" t="s">
        <v>34</v>
      </c>
      <c r="C32">
        <v>0.73</v>
      </c>
      <c r="D32">
        <v>0.34</v>
      </c>
      <c r="E32">
        <v>0.49</v>
      </c>
    </row>
    <row r="33" spans="2:5" x14ac:dyDescent="0.35">
      <c r="B33" t="s">
        <v>35</v>
      </c>
      <c r="C33">
        <v>6.15</v>
      </c>
      <c r="D33">
        <v>8.3000000000000007</v>
      </c>
      <c r="E33">
        <v>5.92</v>
      </c>
    </row>
    <row r="34" spans="2:5" x14ac:dyDescent="0.35">
      <c r="B34" t="s">
        <v>36</v>
      </c>
      <c r="C34">
        <v>7.19</v>
      </c>
      <c r="D34">
        <v>2.37</v>
      </c>
      <c r="E34">
        <v>4.3600000000000003</v>
      </c>
    </row>
    <row r="35" spans="2:5" x14ac:dyDescent="0.35">
      <c r="B35" s="1" t="s">
        <v>43</v>
      </c>
    </row>
    <row r="36" spans="2:5" x14ac:dyDescent="0.35">
      <c r="B36" t="s">
        <v>33</v>
      </c>
      <c r="C36">
        <v>47.71</v>
      </c>
      <c r="D36">
        <v>32.090000000000003</v>
      </c>
      <c r="E36">
        <v>24.6</v>
      </c>
    </row>
    <row r="37" spans="2:5" x14ac:dyDescent="0.35">
      <c r="B37" t="s">
        <v>34</v>
      </c>
      <c r="C37">
        <v>6.44</v>
      </c>
      <c r="D37">
        <v>8.8000000000000007</v>
      </c>
      <c r="E37">
        <v>3.26</v>
      </c>
    </row>
    <row r="38" spans="2:5" x14ac:dyDescent="0.35">
      <c r="B38" t="s">
        <v>35</v>
      </c>
      <c r="C38">
        <v>13.49</v>
      </c>
      <c r="D38">
        <v>27.42</v>
      </c>
      <c r="E38">
        <v>13.25</v>
      </c>
    </row>
    <row r="39" spans="2:5" x14ac:dyDescent="0.35">
      <c r="B39" t="s">
        <v>36</v>
      </c>
      <c r="C39">
        <v>2.46</v>
      </c>
      <c r="D39">
        <v>1.46</v>
      </c>
      <c r="E39">
        <v>1.23</v>
      </c>
    </row>
    <row r="40" spans="2:5" x14ac:dyDescent="0.35">
      <c r="B40" s="1" t="s">
        <v>44</v>
      </c>
    </row>
    <row r="41" spans="2:5" x14ac:dyDescent="0.35">
      <c r="B41" t="s">
        <v>33</v>
      </c>
      <c r="C41">
        <v>30.24</v>
      </c>
      <c r="D41">
        <v>7.96</v>
      </c>
      <c r="E41">
        <v>11.2</v>
      </c>
    </row>
    <row r="42" spans="2:5" x14ac:dyDescent="0.35">
      <c r="B42" t="s">
        <v>34</v>
      </c>
      <c r="C42">
        <v>2</v>
      </c>
      <c r="D42">
        <v>1.32</v>
      </c>
      <c r="E42">
        <v>0.94</v>
      </c>
    </row>
    <row r="43" spans="2:5" x14ac:dyDescent="0.35">
      <c r="B43" t="s">
        <v>35</v>
      </c>
      <c r="C43">
        <v>6.62</v>
      </c>
      <c r="D43">
        <v>16.61</v>
      </c>
      <c r="E43">
        <v>8.3699999999999992</v>
      </c>
    </row>
    <row r="44" spans="2:5" x14ac:dyDescent="0.35">
      <c r="B44" t="s">
        <v>36</v>
      </c>
      <c r="C44">
        <v>4.97</v>
      </c>
      <c r="D44">
        <v>0.99</v>
      </c>
      <c r="E44">
        <v>2.57</v>
      </c>
    </row>
    <row r="45" spans="2:5" x14ac:dyDescent="0.35">
      <c r="B45" s="1" t="s">
        <v>45</v>
      </c>
    </row>
    <row r="46" spans="2:5" x14ac:dyDescent="0.35">
      <c r="B46" t="s">
        <v>33</v>
      </c>
      <c r="C46">
        <v>56.39</v>
      </c>
      <c r="D46">
        <v>11.24</v>
      </c>
      <c r="E46">
        <v>19.510000000000002</v>
      </c>
    </row>
    <row r="47" spans="2:5" x14ac:dyDescent="0.35">
      <c r="B47" t="s">
        <v>34</v>
      </c>
      <c r="C47">
        <v>6.82</v>
      </c>
      <c r="D47">
        <v>2.8</v>
      </c>
      <c r="E47">
        <v>2.94</v>
      </c>
    </row>
    <row r="48" spans="2:5" x14ac:dyDescent="0.35">
      <c r="B48" t="s">
        <v>35</v>
      </c>
      <c r="C48">
        <v>12.1</v>
      </c>
      <c r="D48">
        <v>24.91</v>
      </c>
      <c r="E48">
        <v>15.07</v>
      </c>
    </row>
    <row r="49" spans="2:5" x14ac:dyDescent="0.35">
      <c r="B49" t="s">
        <v>36</v>
      </c>
      <c r="C49">
        <v>2.2599999999999998</v>
      </c>
      <c r="D49">
        <v>0.36</v>
      </c>
      <c r="E49">
        <v>1.22</v>
      </c>
    </row>
    <row r="50" spans="2:5" x14ac:dyDescent="0.35">
      <c r="B50" s="1" t="s">
        <v>46</v>
      </c>
    </row>
    <row r="51" spans="2:5" x14ac:dyDescent="0.35">
      <c r="B51" t="s">
        <v>33</v>
      </c>
      <c r="C51">
        <v>1.36</v>
      </c>
      <c r="D51">
        <v>0.16</v>
      </c>
      <c r="E51">
        <v>2.13</v>
      </c>
    </row>
    <row r="52" spans="2:5" x14ac:dyDescent="0.35">
      <c r="B52" t="s">
        <v>34</v>
      </c>
      <c r="C52">
        <v>0.77</v>
      </c>
      <c r="D52">
        <v>0.1</v>
      </c>
      <c r="E52">
        <v>0.98</v>
      </c>
    </row>
    <row r="53" spans="2:5" x14ac:dyDescent="0.35">
      <c r="B53" t="s">
        <v>35</v>
      </c>
      <c r="C53">
        <v>56.54</v>
      </c>
      <c r="D53">
        <v>60.23</v>
      </c>
      <c r="E53">
        <v>46.01</v>
      </c>
    </row>
    <row r="54" spans="2:5" x14ac:dyDescent="0.35">
      <c r="B54" t="s">
        <v>36</v>
      </c>
      <c r="C54">
        <v>7.0000000000000007E-2</v>
      </c>
      <c r="D54">
        <v>0.01</v>
      </c>
      <c r="E54">
        <v>0.09</v>
      </c>
    </row>
    <row r="56" spans="2:5" x14ac:dyDescent="0.35">
      <c r="B56" s="21" t="s">
        <v>47</v>
      </c>
    </row>
    <row r="57" spans="2:5" x14ac:dyDescent="0.35">
      <c r="B57" s="21" t="s">
        <v>48</v>
      </c>
    </row>
  </sheetData>
  <mergeCells count="1">
    <mergeCell ref="C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8372B-CE06-4187-9CC5-52A7D27BF908}">
  <dimension ref="A1:N38"/>
  <sheetViews>
    <sheetView tabSelected="1" workbookViewId="0">
      <selection sqref="A1:H1"/>
    </sheetView>
  </sheetViews>
  <sheetFormatPr defaultColWidth="8.90625" defaultRowHeight="14" x14ac:dyDescent="0.3"/>
  <cols>
    <col min="1" max="1" width="2.90625" style="29" customWidth="1"/>
    <col min="2" max="2" width="37.453125" style="29" bestFit="1" customWidth="1"/>
    <col min="3" max="4" width="15.6328125" style="29" customWidth="1"/>
    <col min="5" max="6" width="15.453125" style="29" customWidth="1"/>
    <col min="7" max="8" width="15.6328125" style="29" customWidth="1"/>
    <col min="9" max="11" width="8.90625" style="29"/>
    <col min="12" max="13" width="19.1796875" style="29" customWidth="1"/>
    <col min="14" max="14" width="18.08984375" style="29" customWidth="1"/>
    <col min="15" max="16384" width="8.90625" style="29"/>
  </cols>
  <sheetData>
    <row r="1" spans="1:8" x14ac:dyDescent="0.3">
      <c r="A1" s="47" t="s">
        <v>68</v>
      </c>
      <c r="B1" s="47"/>
      <c r="C1" s="47"/>
      <c r="D1" s="47"/>
      <c r="E1" s="47"/>
      <c r="F1" s="47"/>
      <c r="G1" s="47"/>
      <c r="H1" s="47"/>
    </row>
    <row r="2" spans="1:8" x14ac:dyDescent="0.3">
      <c r="A2" s="30"/>
      <c r="B2" s="30"/>
      <c r="C2" s="30"/>
      <c r="D2" s="30"/>
      <c r="E2" s="30"/>
      <c r="F2" s="30"/>
      <c r="G2" s="42" t="s">
        <v>66</v>
      </c>
      <c r="H2" s="42" t="s">
        <v>66</v>
      </c>
    </row>
    <row r="3" spans="1:8" ht="56" customHeight="1" thickBot="1" x14ac:dyDescent="0.35">
      <c r="A3" s="49" t="s">
        <v>69</v>
      </c>
      <c r="B3" s="32"/>
      <c r="C3" s="50" t="s">
        <v>0</v>
      </c>
      <c r="D3" s="50" t="s">
        <v>1</v>
      </c>
      <c r="E3" s="50" t="s">
        <v>2</v>
      </c>
      <c r="F3" s="50" t="s">
        <v>67</v>
      </c>
      <c r="G3" s="40" t="s">
        <v>3</v>
      </c>
      <c r="H3" s="40" t="s">
        <v>4</v>
      </c>
    </row>
    <row r="4" spans="1:8" ht="16.5" customHeight="1" x14ac:dyDescent="0.3">
      <c r="A4" s="33" t="s">
        <v>70</v>
      </c>
      <c r="B4" s="30"/>
      <c r="C4" s="34">
        <v>780.55</v>
      </c>
      <c r="D4" s="34">
        <v>609.20000000000005</v>
      </c>
      <c r="E4" s="34">
        <v>534.20000000000005</v>
      </c>
      <c r="F4" s="39" t="s">
        <v>74</v>
      </c>
      <c r="G4" s="41">
        <f>D4/$C4</f>
        <v>0.78047530587406322</v>
      </c>
      <c r="H4" s="41">
        <f>E4/$C4</f>
        <v>0.68438921273461029</v>
      </c>
    </row>
    <row r="5" spans="1:8" x14ac:dyDescent="0.3">
      <c r="A5" s="30"/>
      <c r="B5" s="30" t="s">
        <v>6</v>
      </c>
      <c r="C5" s="34">
        <v>513.14</v>
      </c>
      <c r="D5" s="34">
        <v>337.8</v>
      </c>
      <c r="E5" s="34">
        <v>274.69</v>
      </c>
      <c r="F5" s="39" t="s">
        <v>74</v>
      </c>
      <c r="G5" s="41">
        <f t="shared" ref="G5:H26" si="0">D5/$C5</f>
        <v>0.65829987917527388</v>
      </c>
      <c r="H5" s="41">
        <f t="shared" si="0"/>
        <v>0.53531200062361151</v>
      </c>
    </row>
    <row r="6" spans="1:8" x14ac:dyDescent="0.3">
      <c r="A6" s="30"/>
      <c r="B6" s="30" t="s">
        <v>7</v>
      </c>
      <c r="C6" s="34">
        <v>15.28</v>
      </c>
      <c r="D6" s="34">
        <v>14.29</v>
      </c>
      <c r="E6" s="34">
        <v>8.86</v>
      </c>
      <c r="F6" s="39" t="s">
        <v>74</v>
      </c>
      <c r="G6" s="41">
        <f t="shared" si="0"/>
        <v>0.93520942408376961</v>
      </c>
      <c r="H6" s="41">
        <f t="shared" si="0"/>
        <v>0.57984293193717273</v>
      </c>
    </row>
    <row r="7" spans="1:8" x14ac:dyDescent="0.3">
      <c r="A7" s="30"/>
      <c r="B7" s="30" t="s">
        <v>8</v>
      </c>
      <c r="C7" s="34">
        <v>20.329999999999998</v>
      </c>
      <c r="D7" s="34">
        <v>12.38</v>
      </c>
      <c r="E7" s="34">
        <v>11</v>
      </c>
      <c r="F7" s="39" t="s">
        <v>74</v>
      </c>
      <c r="G7" s="41">
        <f t="shared" si="0"/>
        <v>0.60895228726020667</v>
      </c>
      <c r="H7" s="41">
        <f t="shared" si="0"/>
        <v>0.5410723069355633</v>
      </c>
    </row>
    <row r="8" spans="1:8" x14ac:dyDescent="0.3">
      <c r="A8" s="30"/>
      <c r="B8" s="30" t="s">
        <v>9</v>
      </c>
      <c r="C8" s="34">
        <v>11.94</v>
      </c>
      <c r="D8" s="34">
        <v>7.27</v>
      </c>
      <c r="E8" s="34">
        <v>6.46</v>
      </c>
      <c r="F8" s="39" t="s">
        <v>74</v>
      </c>
      <c r="G8" s="41">
        <f t="shared" si="0"/>
        <v>0.60887772194304857</v>
      </c>
      <c r="H8" s="41">
        <f t="shared" si="0"/>
        <v>0.54103852596314905</v>
      </c>
    </row>
    <row r="9" spans="1:8" x14ac:dyDescent="0.3">
      <c r="A9" s="30"/>
      <c r="B9" s="30" t="s">
        <v>10</v>
      </c>
      <c r="C9" s="34">
        <v>30.24</v>
      </c>
      <c r="D9" s="34">
        <v>19.239999999999998</v>
      </c>
      <c r="E9" s="34">
        <v>18.260000000000002</v>
      </c>
      <c r="F9" s="39" t="s">
        <v>74</v>
      </c>
      <c r="G9" s="41">
        <f t="shared" si="0"/>
        <v>0.63624338624338628</v>
      </c>
      <c r="H9" s="41">
        <f t="shared" si="0"/>
        <v>0.60383597883597895</v>
      </c>
    </row>
    <row r="10" spans="1:8" x14ac:dyDescent="0.3">
      <c r="A10" s="30"/>
      <c r="B10" s="30" t="s">
        <v>11</v>
      </c>
      <c r="C10" s="34">
        <v>56.39</v>
      </c>
      <c r="D10" s="34">
        <v>37.909999999999997</v>
      </c>
      <c r="E10" s="34">
        <v>43.09</v>
      </c>
      <c r="F10" s="39" t="s">
        <v>74</v>
      </c>
      <c r="G10" s="41">
        <f t="shared" si="0"/>
        <v>0.67228231956020568</v>
      </c>
      <c r="H10" s="41">
        <f t="shared" si="0"/>
        <v>0.76414257847136025</v>
      </c>
    </row>
    <row r="11" spans="1:8" x14ac:dyDescent="0.3">
      <c r="A11" s="33" t="s">
        <v>71</v>
      </c>
      <c r="B11" s="30"/>
      <c r="C11" s="34">
        <v>263.45999999999998</v>
      </c>
      <c r="D11" s="34">
        <v>264.63</v>
      </c>
      <c r="E11" s="34">
        <v>199.11</v>
      </c>
      <c r="F11" s="39" t="s">
        <v>74</v>
      </c>
      <c r="G11" s="41">
        <f t="shared" si="0"/>
        <v>1.0044409018446823</v>
      </c>
      <c r="H11" s="41">
        <f t="shared" si="0"/>
        <v>0.75575039854247339</v>
      </c>
    </row>
    <row r="12" spans="1:8" x14ac:dyDescent="0.3">
      <c r="A12" s="30"/>
      <c r="B12" s="30" t="s">
        <v>6</v>
      </c>
      <c r="C12" s="34">
        <v>159.88999999999999</v>
      </c>
      <c r="D12" s="34">
        <v>150.80000000000001</v>
      </c>
      <c r="E12" s="34">
        <v>69.7</v>
      </c>
      <c r="F12" s="39" t="s">
        <v>74</v>
      </c>
      <c r="G12" s="41">
        <f t="shared" si="0"/>
        <v>0.94314841453499298</v>
      </c>
      <c r="H12" s="41">
        <f t="shared" si="0"/>
        <v>0.43592469823003321</v>
      </c>
    </row>
    <row r="13" spans="1:8" x14ac:dyDescent="0.3">
      <c r="A13" s="30"/>
      <c r="B13" s="30" t="s">
        <v>7</v>
      </c>
      <c r="C13" s="34">
        <v>2.23</v>
      </c>
      <c r="D13" s="34">
        <v>4.2300000000000004</v>
      </c>
      <c r="E13" s="34">
        <v>0.38</v>
      </c>
      <c r="F13" s="39" t="s">
        <v>74</v>
      </c>
      <c r="G13" s="41">
        <f t="shared" si="0"/>
        <v>1.8968609865470853</v>
      </c>
      <c r="H13" s="41">
        <f t="shared" si="0"/>
        <v>0.17040358744394618</v>
      </c>
    </row>
    <row r="14" spans="1:8" x14ac:dyDescent="0.3">
      <c r="A14" s="30"/>
      <c r="B14" s="30" t="s">
        <v>8</v>
      </c>
      <c r="C14" s="34">
        <v>6.89</v>
      </c>
      <c r="D14" s="34">
        <v>4.21</v>
      </c>
      <c r="E14" s="34">
        <v>3.55</v>
      </c>
      <c r="F14" s="39" t="s">
        <v>74</v>
      </c>
      <c r="G14" s="41">
        <f t="shared" si="0"/>
        <v>0.61103047895500728</v>
      </c>
      <c r="H14" s="41">
        <f t="shared" si="0"/>
        <v>0.51523947750362842</v>
      </c>
    </row>
    <row r="15" spans="1:8" x14ac:dyDescent="0.3">
      <c r="A15" s="30"/>
      <c r="B15" s="30" t="s">
        <v>9</v>
      </c>
      <c r="C15" s="34">
        <v>4.05</v>
      </c>
      <c r="D15" s="34">
        <v>2.48</v>
      </c>
      <c r="E15" s="34">
        <v>2.08</v>
      </c>
      <c r="F15" s="39" t="s">
        <v>74</v>
      </c>
      <c r="G15" s="41">
        <f t="shared" si="0"/>
        <v>0.61234567901234571</v>
      </c>
      <c r="H15" s="41">
        <f t="shared" si="0"/>
        <v>0.51358024691358029</v>
      </c>
    </row>
    <row r="16" spans="1:8" x14ac:dyDescent="0.3">
      <c r="A16" s="30"/>
      <c r="B16" s="30" t="s">
        <v>10</v>
      </c>
      <c r="C16" s="34">
        <v>7.96</v>
      </c>
      <c r="D16" s="34">
        <v>4.8899999999999997</v>
      </c>
      <c r="E16" s="34">
        <v>2.75</v>
      </c>
      <c r="F16" s="39" t="s">
        <v>74</v>
      </c>
      <c r="G16" s="41">
        <f t="shared" si="0"/>
        <v>0.61432160804020097</v>
      </c>
      <c r="H16" s="41">
        <f t="shared" si="0"/>
        <v>0.34547738693467339</v>
      </c>
    </row>
    <row r="17" spans="1:14" x14ac:dyDescent="0.3">
      <c r="A17" s="30"/>
      <c r="B17" s="30" t="s">
        <v>11</v>
      </c>
      <c r="C17" s="34">
        <v>11.24</v>
      </c>
      <c r="D17" s="34">
        <v>9.6300000000000008</v>
      </c>
      <c r="E17" s="34">
        <v>1.65</v>
      </c>
      <c r="F17" s="39" t="s">
        <v>74</v>
      </c>
      <c r="G17" s="41">
        <f t="shared" si="0"/>
        <v>0.85676156583629903</v>
      </c>
      <c r="H17" s="41">
        <f t="shared" si="0"/>
        <v>0.14679715302491103</v>
      </c>
    </row>
    <row r="18" spans="1:14" x14ac:dyDescent="0.3">
      <c r="A18" s="33" t="s">
        <v>72</v>
      </c>
      <c r="B18" s="30"/>
      <c r="C18" s="34">
        <v>451.54</v>
      </c>
      <c r="D18" s="34">
        <v>411.54</v>
      </c>
      <c r="E18" s="34">
        <v>393.33</v>
      </c>
      <c r="F18" s="39" t="s">
        <v>74</v>
      </c>
      <c r="G18" s="41">
        <f t="shared" si="0"/>
        <v>0.911414271160916</v>
      </c>
      <c r="H18" s="41">
        <f t="shared" si="0"/>
        <v>0.87108561810692287</v>
      </c>
    </row>
    <row r="19" spans="1:14" x14ac:dyDescent="0.3">
      <c r="A19" s="30"/>
      <c r="B19" s="30" t="s">
        <v>6</v>
      </c>
      <c r="C19" s="34">
        <v>321.99</v>
      </c>
      <c r="D19" s="34">
        <v>257.83</v>
      </c>
      <c r="E19" s="34">
        <v>236.74</v>
      </c>
      <c r="F19" s="39" t="s">
        <v>74</v>
      </c>
      <c r="G19" s="41">
        <f t="shared" si="0"/>
        <v>0.80073915338985679</v>
      </c>
      <c r="H19" s="41">
        <f t="shared" si="0"/>
        <v>0.73524022485170348</v>
      </c>
    </row>
    <row r="20" spans="1:14" x14ac:dyDescent="0.3">
      <c r="A20" s="30"/>
      <c r="B20" s="30" t="s">
        <v>7</v>
      </c>
      <c r="C20" s="34">
        <v>4.18</v>
      </c>
      <c r="D20" s="34">
        <v>4.9400000000000004</v>
      </c>
      <c r="E20" s="34">
        <v>2.57</v>
      </c>
      <c r="F20" s="39" t="s">
        <v>74</v>
      </c>
      <c r="G20" s="41">
        <f t="shared" si="0"/>
        <v>1.1818181818181821</v>
      </c>
      <c r="H20" s="41">
        <f t="shared" si="0"/>
        <v>0.61483253588516751</v>
      </c>
    </row>
    <row r="21" spans="1:14" x14ac:dyDescent="0.3">
      <c r="A21" s="30"/>
      <c r="B21" s="30" t="s">
        <v>8</v>
      </c>
      <c r="C21" s="34">
        <v>14.21</v>
      </c>
      <c r="D21" s="34">
        <v>8.82</v>
      </c>
      <c r="E21" s="34">
        <v>9.4700000000000006</v>
      </c>
      <c r="F21" s="39" t="s">
        <v>74</v>
      </c>
      <c r="G21" s="41">
        <f t="shared" si="0"/>
        <v>0.62068965517241381</v>
      </c>
      <c r="H21" s="41">
        <f t="shared" si="0"/>
        <v>0.66643209007741033</v>
      </c>
    </row>
    <row r="22" spans="1:14" x14ac:dyDescent="0.3">
      <c r="A22" s="30"/>
      <c r="B22" s="30" t="s">
        <v>9</v>
      </c>
      <c r="C22" s="34">
        <v>8.35</v>
      </c>
      <c r="D22" s="34">
        <v>5.18</v>
      </c>
      <c r="E22" s="34">
        <v>5.56</v>
      </c>
      <c r="F22" s="39" t="s">
        <v>74</v>
      </c>
      <c r="G22" s="41">
        <f t="shared" si="0"/>
        <v>0.62035928143712571</v>
      </c>
      <c r="H22" s="41">
        <f t="shared" si="0"/>
        <v>0.66586826347305383</v>
      </c>
    </row>
    <row r="23" spans="1:14" x14ac:dyDescent="0.3">
      <c r="A23" s="30"/>
      <c r="B23" s="30" t="s">
        <v>10</v>
      </c>
      <c r="C23" s="34">
        <v>11.2</v>
      </c>
      <c r="D23" s="34">
        <v>6.92</v>
      </c>
      <c r="E23" s="34">
        <v>8.4499999999999993</v>
      </c>
      <c r="F23" s="39" t="s">
        <v>74</v>
      </c>
      <c r="G23" s="41">
        <f t="shared" si="0"/>
        <v>0.61785714285714288</v>
      </c>
      <c r="H23" s="41">
        <f t="shared" si="0"/>
        <v>0.7544642857142857</v>
      </c>
    </row>
    <row r="24" spans="1:14" x14ac:dyDescent="0.3">
      <c r="A24" s="30"/>
      <c r="B24" s="30" t="s">
        <v>11</v>
      </c>
      <c r="C24" s="34">
        <v>19.510000000000002</v>
      </c>
      <c r="D24" s="34">
        <v>10.14</v>
      </c>
      <c r="E24" s="34">
        <v>10.17</v>
      </c>
      <c r="F24" s="39" t="s">
        <v>74</v>
      </c>
      <c r="G24" s="41">
        <f t="shared" si="0"/>
        <v>0.51973347001537673</v>
      </c>
      <c r="H24" s="41">
        <f t="shared" si="0"/>
        <v>0.5212711430035879</v>
      </c>
      <c r="M24" s="29" t="s">
        <v>61</v>
      </c>
    </row>
    <row r="25" spans="1:14" x14ac:dyDescent="0.3">
      <c r="A25" s="33" t="s">
        <v>73</v>
      </c>
      <c r="C25" s="34">
        <v>845.02</v>
      </c>
      <c r="D25" s="34">
        <v>670.67</v>
      </c>
      <c r="E25" s="34">
        <v>621.87</v>
      </c>
      <c r="F25" s="34">
        <v>1636.29</v>
      </c>
      <c r="G25" s="41">
        <f t="shared" si="0"/>
        <v>0.79367352252017698</v>
      </c>
      <c r="H25" s="41">
        <f t="shared" si="0"/>
        <v>0.73592341009680251</v>
      </c>
      <c r="L25" s="29" t="s">
        <v>51</v>
      </c>
      <c r="M25" s="29" t="s">
        <v>62</v>
      </c>
      <c r="N25" s="29" t="s">
        <v>58</v>
      </c>
    </row>
    <row r="26" spans="1:14" x14ac:dyDescent="0.3">
      <c r="A26" s="30"/>
      <c r="B26" s="30" t="s">
        <v>6</v>
      </c>
      <c r="C26" s="34">
        <v>606.41</v>
      </c>
      <c r="D26" s="34">
        <v>442.03</v>
      </c>
      <c r="E26" s="34">
        <v>368.32</v>
      </c>
      <c r="F26" s="34">
        <v>1178.1099999999999</v>
      </c>
      <c r="G26" s="41">
        <f t="shared" si="0"/>
        <v>0.72892927227453375</v>
      </c>
      <c r="H26" s="41"/>
      <c r="L26" s="29" t="s">
        <v>52</v>
      </c>
      <c r="M26" s="29" t="s">
        <v>63</v>
      </c>
      <c r="N26" s="29" t="s">
        <v>52</v>
      </c>
    </row>
    <row r="27" spans="1:14" x14ac:dyDescent="0.3">
      <c r="A27" s="30"/>
      <c r="B27" s="30" t="s">
        <v>7</v>
      </c>
      <c r="C27" s="34">
        <v>9.25</v>
      </c>
      <c r="D27" s="39" t="s">
        <v>74</v>
      </c>
      <c r="E27" s="39" t="s">
        <v>74</v>
      </c>
      <c r="F27" s="39">
        <v>12.32</v>
      </c>
      <c r="G27" s="41"/>
      <c r="H27" s="41"/>
      <c r="L27" s="29" t="s">
        <v>53</v>
      </c>
      <c r="M27" s="29" t="s">
        <v>59</v>
      </c>
      <c r="N27" s="29" t="s">
        <v>59</v>
      </c>
    </row>
    <row r="28" spans="1:14" x14ac:dyDescent="0.3">
      <c r="A28" s="30"/>
      <c r="B28" s="30" t="s">
        <v>8</v>
      </c>
      <c r="C28" s="34">
        <v>24.81</v>
      </c>
      <c r="D28" s="39">
        <v>15.61</v>
      </c>
      <c r="E28" s="34">
        <v>21.27</v>
      </c>
      <c r="F28" s="34">
        <v>41.41</v>
      </c>
      <c r="G28" s="41"/>
      <c r="H28" s="41"/>
      <c r="L28" s="29" t="s">
        <v>54</v>
      </c>
      <c r="M28" s="29" t="s">
        <v>60</v>
      </c>
      <c r="N28" s="29" t="s">
        <v>60</v>
      </c>
    </row>
    <row r="29" spans="1:14" x14ac:dyDescent="0.3">
      <c r="A29" s="30"/>
      <c r="B29" s="30" t="s">
        <v>9</v>
      </c>
      <c r="C29" s="34">
        <v>14.57</v>
      </c>
      <c r="D29" s="34">
        <v>9.17</v>
      </c>
      <c r="E29" s="34">
        <v>12.49</v>
      </c>
      <c r="F29" s="34">
        <v>24.32</v>
      </c>
      <c r="G29" s="41"/>
      <c r="H29" s="41"/>
      <c r="L29" s="29" t="s">
        <v>55</v>
      </c>
      <c r="M29" s="29" t="s">
        <v>60</v>
      </c>
      <c r="N29" s="29" t="s">
        <v>60</v>
      </c>
    </row>
    <row r="30" spans="1:14" x14ac:dyDescent="0.3">
      <c r="A30" s="30"/>
      <c r="B30" s="30" t="s">
        <v>10</v>
      </c>
      <c r="C30" s="34">
        <v>24.24</v>
      </c>
      <c r="D30" s="34">
        <v>10.78</v>
      </c>
      <c r="E30" s="39" t="s">
        <v>74</v>
      </c>
      <c r="F30" s="34">
        <v>34.299999999999997</v>
      </c>
      <c r="G30" s="41"/>
      <c r="H30" s="41"/>
      <c r="J30" s="29">
        <f>24/30</f>
        <v>0.8</v>
      </c>
      <c r="L30" s="29" t="s">
        <v>56</v>
      </c>
      <c r="M30" s="29" t="s">
        <v>64</v>
      </c>
      <c r="N30" s="29" t="s">
        <v>59</v>
      </c>
    </row>
    <row r="31" spans="1:14" ht="14.5" thickBot="1" x14ac:dyDescent="0.35">
      <c r="A31" s="43"/>
      <c r="B31" s="43" t="s">
        <v>11</v>
      </c>
      <c r="C31" s="44">
        <v>37.64</v>
      </c>
      <c r="D31" s="45" t="s">
        <v>74</v>
      </c>
      <c r="E31" s="45" t="s">
        <v>74</v>
      </c>
      <c r="F31" s="45" t="s">
        <v>74</v>
      </c>
      <c r="G31" s="41"/>
      <c r="H31" s="41"/>
      <c r="J31" s="29">
        <f>37/56</f>
        <v>0.6607142857142857</v>
      </c>
      <c r="L31" s="29" t="s">
        <v>57</v>
      </c>
      <c r="M31" s="29" t="s">
        <v>59</v>
      </c>
      <c r="N31" s="29" t="s">
        <v>59</v>
      </c>
    </row>
    <row r="32" spans="1:14" x14ac:dyDescent="0.3">
      <c r="A32" s="51" t="s">
        <v>75</v>
      </c>
      <c r="B32" s="51"/>
      <c r="C32" s="51"/>
      <c r="D32" s="51"/>
      <c r="E32" s="51"/>
      <c r="F32" s="51"/>
      <c r="G32" s="35"/>
      <c r="H32" s="35"/>
    </row>
    <row r="33" spans="1:10" x14ac:dyDescent="0.3">
      <c r="A33" s="30"/>
      <c r="B33" s="30"/>
      <c r="C33" s="30"/>
      <c r="D33" s="30"/>
      <c r="E33" s="30"/>
      <c r="F33" s="30"/>
      <c r="G33" s="30"/>
      <c r="H33" s="30"/>
      <c r="J33" s="29">
        <f>10.78/19.24</f>
        <v>0.56029106029106035</v>
      </c>
    </row>
    <row r="34" spans="1:10" x14ac:dyDescent="0.3">
      <c r="A34" s="46" t="s">
        <v>49</v>
      </c>
      <c r="B34" s="46"/>
      <c r="C34" s="46"/>
      <c r="D34" s="46"/>
      <c r="E34" s="46"/>
      <c r="F34" s="46"/>
      <c r="G34" s="46"/>
      <c r="H34" s="46"/>
    </row>
    <row r="35" spans="1:10" x14ac:dyDescent="0.3">
      <c r="A35" s="46"/>
      <c r="B35" s="46"/>
      <c r="C35" s="46"/>
      <c r="D35" s="46"/>
      <c r="E35" s="46"/>
      <c r="F35" s="46"/>
      <c r="G35" s="46"/>
      <c r="H35" s="46"/>
    </row>
    <row r="36" spans="1:10" x14ac:dyDescent="0.3">
      <c r="A36" s="30"/>
      <c r="B36" s="30"/>
      <c r="C36" s="30"/>
      <c r="D36" s="30"/>
      <c r="E36" s="30"/>
      <c r="F36" s="30"/>
      <c r="G36" s="30"/>
      <c r="H36" s="30"/>
    </row>
    <row r="38" spans="1:10" x14ac:dyDescent="0.3">
      <c r="B38" s="29" t="s">
        <v>65</v>
      </c>
    </row>
  </sheetData>
  <mergeCells count="3">
    <mergeCell ref="A1:H1"/>
    <mergeCell ref="A34:H35"/>
    <mergeCell ref="A32:F3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30d899-84ad-4860-8f6d-6871b0defea8">
      <Terms xmlns="http://schemas.microsoft.com/office/infopath/2007/PartnerControls"/>
    </lcf76f155ced4ddcb4097134ff3c332f>
    <TaxCatchAll xmlns="d488d37d-865a-4c40-87e6-5084e0bc4e8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3" ma:contentTypeDescription="Create a new document." ma:contentTypeScope="" ma:versionID="e4cb4b0f0dd246c3820e482f43fd0455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6fc798cf837f4a459940b772af986c6a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AB7CA-2565-40E7-A38D-9693A9753435}">
  <ds:schemaRefs>
    <ds:schemaRef ds:uri="d730d899-84ad-4860-8f6d-6871b0defea8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d488d37d-865a-4c40-87e6-5084e0bc4e8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1D17371-3EC7-4EA7-A5E8-FB5E10494B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1E48A5-1A2B-479A-8EBB-8C62007687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</vt:lpstr>
      <vt:lpstr>Sheet1</vt:lpstr>
      <vt:lpstr>Data</vt:lpstr>
      <vt:lpstr>Source</vt:lpstr>
      <vt:lpstr>2022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msrt_602</dc:creator>
  <cp:keywords/>
  <dc:description/>
  <cp:lastModifiedBy>Justina</cp:lastModifiedBy>
  <cp:revision/>
  <dcterms:created xsi:type="dcterms:W3CDTF">2022-10-06T16:51:21Z</dcterms:created>
  <dcterms:modified xsi:type="dcterms:W3CDTF">2024-01-25T21:38:14Z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