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FE767661-F146-4264-9891-5DE5B3D1F03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3" i="3" l="1"/>
  <c r="E73" i="3"/>
  <c r="F73" i="3"/>
  <c r="G73" i="3"/>
  <c r="H73" i="3"/>
  <c r="I73" i="3"/>
  <c r="J73" i="3"/>
  <c r="K73" i="3"/>
  <c r="L73" i="3"/>
  <c r="M73" i="3"/>
  <c r="C73" i="3"/>
  <c r="D144" i="2"/>
  <c r="E144" i="2"/>
  <c r="F144" i="2"/>
  <c r="G144" i="2"/>
  <c r="H144" i="2"/>
  <c r="I144" i="2"/>
  <c r="J144" i="2"/>
  <c r="K144" i="2"/>
  <c r="L144" i="2"/>
  <c r="M144" i="2"/>
  <c r="D143" i="2"/>
  <c r="E143" i="2"/>
  <c r="F143" i="2"/>
  <c r="G143" i="2"/>
  <c r="H143" i="2"/>
  <c r="I143" i="2"/>
  <c r="J143" i="2"/>
  <c r="K143" i="2"/>
  <c r="L143" i="2"/>
  <c r="M143" i="2"/>
  <c r="C144" i="2"/>
  <c r="C143" i="2"/>
  <c r="D144" i="1"/>
  <c r="E144" i="1"/>
  <c r="F144" i="1"/>
  <c r="G144" i="1"/>
  <c r="H144" i="1"/>
  <c r="I144" i="1"/>
  <c r="J144" i="1"/>
  <c r="K144" i="1"/>
  <c r="L144" i="1"/>
  <c r="M144" i="1"/>
  <c r="C144" i="1"/>
  <c r="D143" i="1"/>
  <c r="E143" i="1"/>
  <c r="F143" i="1"/>
  <c r="G143" i="1"/>
  <c r="H143" i="1"/>
  <c r="I143" i="1"/>
  <c r="J143" i="1"/>
  <c r="K143" i="1"/>
  <c r="L143" i="1"/>
  <c r="M143" i="1"/>
  <c r="C143" i="1"/>
  <c r="M72" i="3" l="1"/>
  <c r="D72" i="3"/>
  <c r="E72" i="3"/>
  <c r="F72" i="3"/>
  <c r="G72" i="3"/>
  <c r="H72" i="3"/>
  <c r="I72" i="3"/>
  <c r="J72" i="3"/>
  <c r="K72" i="3"/>
  <c r="L72" i="3"/>
  <c r="C72" i="3"/>
  <c r="D71" i="3"/>
  <c r="E71" i="3"/>
  <c r="F71" i="3"/>
  <c r="G71" i="3"/>
  <c r="H71" i="3"/>
  <c r="I71" i="3"/>
  <c r="J71" i="3"/>
  <c r="K71" i="3"/>
  <c r="L71" i="3"/>
  <c r="M71" i="3"/>
  <c r="C71" i="3"/>
  <c r="D70" i="3"/>
  <c r="E70" i="3"/>
  <c r="F70" i="3"/>
  <c r="G70" i="3"/>
  <c r="H70" i="3"/>
  <c r="I70" i="3"/>
  <c r="J70" i="3"/>
  <c r="K70" i="3"/>
  <c r="L70" i="3"/>
  <c r="M70" i="3"/>
  <c r="C70" i="3"/>
  <c r="D69" i="3"/>
  <c r="E69" i="3"/>
  <c r="F69" i="3"/>
  <c r="G69" i="3"/>
  <c r="H69" i="3"/>
  <c r="I69" i="3"/>
  <c r="J69" i="3"/>
  <c r="K69" i="3"/>
  <c r="L69" i="3"/>
  <c r="M69" i="3"/>
  <c r="C69" i="3"/>
  <c r="D141" i="2" l="1"/>
  <c r="E141" i="2"/>
  <c r="F141" i="2"/>
  <c r="G141" i="2"/>
  <c r="H141" i="2"/>
  <c r="I141" i="2"/>
  <c r="J141" i="2"/>
  <c r="K141" i="2"/>
  <c r="L141" i="2"/>
  <c r="M141" i="2"/>
  <c r="C141" i="2"/>
  <c r="D140" i="2"/>
  <c r="E140" i="2"/>
  <c r="F140" i="2"/>
  <c r="G140" i="2"/>
  <c r="H140" i="2"/>
  <c r="I140" i="2"/>
  <c r="J140" i="2"/>
  <c r="K140" i="2"/>
  <c r="L140" i="2"/>
  <c r="M140" i="2"/>
  <c r="C140" i="2"/>
  <c r="D141" i="1"/>
  <c r="E141" i="1"/>
  <c r="F141" i="1"/>
  <c r="G141" i="1"/>
  <c r="H141" i="1"/>
  <c r="I141" i="1"/>
  <c r="J141" i="1"/>
  <c r="K141" i="1"/>
  <c r="L141" i="1"/>
  <c r="M141" i="1"/>
  <c r="C141" i="1"/>
  <c r="C140" i="1"/>
  <c r="D140" i="1"/>
  <c r="E140" i="1"/>
  <c r="F140" i="1"/>
  <c r="G140" i="1"/>
  <c r="H140" i="1"/>
  <c r="I140" i="1"/>
  <c r="J140" i="1"/>
  <c r="K140" i="1"/>
  <c r="L140" i="1"/>
  <c r="M140" i="1"/>
  <c r="D138" i="2"/>
  <c r="E138" i="2"/>
  <c r="F138" i="2"/>
  <c r="G138" i="2"/>
  <c r="H138" i="2"/>
  <c r="I138" i="2"/>
  <c r="J138" i="2"/>
  <c r="K138" i="2"/>
  <c r="L138" i="2"/>
  <c r="M138" i="2"/>
  <c r="C138" i="2"/>
  <c r="D137" i="2"/>
  <c r="E137" i="2"/>
  <c r="F137" i="2"/>
  <c r="G137" i="2"/>
  <c r="H137" i="2"/>
  <c r="I137" i="2"/>
  <c r="J137" i="2"/>
  <c r="K137" i="2"/>
  <c r="L137" i="2"/>
  <c r="M137" i="2"/>
  <c r="C137" i="2"/>
  <c r="D138" i="1"/>
  <c r="E138" i="1"/>
  <c r="F138" i="1"/>
  <c r="G138" i="1"/>
  <c r="H138" i="1"/>
  <c r="I138" i="1"/>
  <c r="J138" i="1"/>
  <c r="K138" i="1"/>
  <c r="L138" i="1"/>
  <c r="M138" i="1"/>
  <c r="C138" i="1"/>
  <c r="D137" i="1"/>
  <c r="E137" i="1"/>
  <c r="F137" i="1"/>
  <c r="G137" i="1"/>
  <c r="H137" i="1"/>
  <c r="I137" i="1"/>
  <c r="J137" i="1"/>
  <c r="K137" i="1"/>
  <c r="L137" i="1"/>
  <c r="M137" i="1"/>
  <c r="C137" i="1"/>
  <c r="D135" i="2"/>
  <c r="E135" i="2"/>
  <c r="F135" i="2"/>
  <c r="G135" i="2"/>
  <c r="H135" i="2"/>
  <c r="I135" i="2"/>
  <c r="J135" i="2"/>
  <c r="K135" i="2"/>
  <c r="L135" i="2"/>
  <c r="M135" i="2"/>
  <c r="C135" i="2"/>
  <c r="D134" i="2"/>
  <c r="E134" i="2"/>
  <c r="F134" i="2"/>
  <c r="G134" i="2"/>
  <c r="H134" i="2"/>
  <c r="I134" i="2"/>
  <c r="J134" i="2"/>
  <c r="K134" i="2"/>
  <c r="L134" i="2"/>
  <c r="M134" i="2"/>
  <c r="C134" i="2"/>
  <c r="D135" i="1"/>
  <c r="E135" i="1"/>
  <c r="F135" i="1"/>
  <c r="G135" i="1"/>
  <c r="H135" i="1"/>
  <c r="I135" i="1"/>
  <c r="J135" i="1"/>
  <c r="K135" i="1"/>
  <c r="L135" i="1"/>
  <c r="M135" i="1"/>
  <c r="C135" i="1"/>
  <c r="D134" i="1"/>
  <c r="E134" i="1"/>
  <c r="F134" i="1"/>
  <c r="G134" i="1"/>
  <c r="H134" i="1"/>
  <c r="I134" i="1"/>
  <c r="J134" i="1"/>
  <c r="K134" i="1"/>
  <c r="L134" i="1"/>
  <c r="M134" i="1"/>
  <c r="C134" i="1"/>
  <c r="D132" i="2"/>
  <c r="E132" i="2"/>
  <c r="F132" i="2"/>
  <c r="G132" i="2"/>
  <c r="H132" i="2"/>
  <c r="I132" i="2"/>
  <c r="J132" i="2"/>
  <c r="K132" i="2"/>
  <c r="L132" i="2"/>
  <c r="M132" i="2"/>
  <c r="C132" i="2"/>
  <c r="D131" i="2"/>
  <c r="E131" i="2"/>
  <c r="F131" i="2"/>
  <c r="G131" i="2"/>
  <c r="H131" i="2"/>
  <c r="I131" i="2"/>
  <c r="J131" i="2"/>
  <c r="K131" i="2"/>
  <c r="L131" i="2"/>
  <c r="M131" i="2"/>
  <c r="C131" i="2"/>
  <c r="D132" i="1"/>
  <c r="E132" i="1"/>
  <c r="F132" i="1"/>
  <c r="G132" i="1"/>
  <c r="H132" i="1"/>
  <c r="I132" i="1"/>
  <c r="J132" i="1"/>
  <c r="K132" i="1"/>
  <c r="L132" i="1"/>
  <c r="M132" i="1"/>
  <c r="C132" i="1"/>
  <c r="D131" i="1"/>
  <c r="E131" i="1"/>
  <c r="F131" i="1"/>
  <c r="G131" i="1"/>
  <c r="H131" i="1"/>
  <c r="I131" i="1"/>
  <c r="J131" i="1"/>
  <c r="K131" i="1"/>
  <c r="L131" i="1"/>
  <c r="M131" i="1"/>
  <c r="C131" i="1"/>
  <c r="D129" i="1"/>
  <c r="E129" i="1"/>
  <c r="F129" i="1"/>
  <c r="G129" i="1"/>
  <c r="H129" i="1"/>
  <c r="I129" i="1"/>
  <c r="J129" i="1"/>
  <c r="K129" i="1"/>
  <c r="L129" i="1"/>
  <c r="M129" i="1"/>
  <c r="C129" i="1"/>
  <c r="D128" i="1"/>
  <c r="E128" i="1"/>
  <c r="F128" i="1"/>
  <c r="G128" i="1"/>
  <c r="H128" i="1"/>
  <c r="I128" i="1"/>
  <c r="J128" i="1"/>
  <c r="K128" i="1"/>
  <c r="L128" i="1"/>
  <c r="M128" i="1"/>
  <c r="C128" i="1"/>
  <c r="D129" i="2"/>
  <c r="E129" i="2"/>
  <c r="F129" i="2"/>
  <c r="G129" i="2"/>
  <c r="H129" i="2"/>
  <c r="I129" i="2"/>
  <c r="J129" i="2"/>
  <c r="K129" i="2"/>
  <c r="L129" i="2"/>
  <c r="M129" i="2"/>
  <c r="C129" i="2"/>
  <c r="D128" i="2"/>
  <c r="E128" i="2"/>
  <c r="F128" i="2"/>
  <c r="G128" i="2"/>
  <c r="H128" i="2"/>
  <c r="I128" i="2"/>
  <c r="J128" i="2"/>
  <c r="K128" i="2"/>
  <c r="L128" i="2"/>
  <c r="M128" i="2"/>
  <c r="C128" i="2"/>
  <c r="D126" i="2"/>
  <c r="E126" i="2"/>
  <c r="F126" i="2"/>
  <c r="G126" i="2"/>
  <c r="H126" i="2"/>
  <c r="I126" i="2"/>
  <c r="J126" i="2"/>
  <c r="K126" i="2"/>
  <c r="L126" i="2"/>
  <c r="M126" i="2"/>
  <c r="C126" i="2"/>
  <c r="D125" i="2"/>
  <c r="E125" i="2"/>
  <c r="F125" i="2"/>
  <c r="G125" i="2"/>
  <c r="H125" i="2"/>
  <c r="I125" i="2"/>
  <c r="J125" i="2"/>
  <c r="K125" i="2"/>
  <c r="L125" i="2"/>
  <c r="M125" i="2"/>
  <c r="C125" i="2"/>
  <c r="D126" i="1"/>
  <c r="E126" i="1"/>
  <c r="F126" i="1"/>
  <c r="G126" i="1"/>
  <c r="H126" i="1"/>
  <c r="I126" i="1"/>
  <c r="J126" i="1"/>
  <c r="K126" i="1"/>
  <c r="L126" i="1"/>
  <c r="M126" i="1"/>
  <c r="C126" i="1"/>
  <c r="D125" i="1"/>
  <c r="E125" i="1"/>
  <c r="F125" i="1"/>
  <c r="G125" i="1"/>
  <c r="H125" i="1"/>
  <c r="I125" i="1"/>
  <c r="J125" i="1"/>
  <c r="K125" i="1"/>
  <c r="L125" i="1"/>
  <c r="M125" i="1"/>
  <c r="C125" i="1"/>
  <c r="D123" i="2"/>
  <c r="E123" i="2"/>
  <c r="F123" i="2"/>
  <c r="G123" i="2"/>
  <c r="H123" i="2"/>
  <c r="I123" i="2"/>
  <c r="J123" i="2"/>
  <c r="K123" i="2"/>
  <c r="L123" i="2"/>
  <c r="M123" i="2"/>
  <c r="C123" i="2"/>
  <c r="D122" i="2"/>
  <c r="E122" i="2"/>
  <c r="F122" i="2"/>
  <c r="G122" i="2"/>
  <c r="H122" i="2"/>
  <c r="I122" i="2"/>
  <c r="J122" i="2"/>
  <c r="K122" i="2"/>
  <c r="L122" i="2"/>
  <c r="M122" i="2"/>
  <c r="C122" i="2"/>
  <c r="D123" i="1"/>
  <c r="E123" i="1"/>
  <c r="F123" i="1"/>
  <c r="G123" i="1"/>
  <c r="H123" i="1"/>
  <c r="I123" i="1"/>
  <c r="J123" i="1"/>
  <c r="K123" i="1"/>
  <c r="L123" i="1"/>
  <c r="M123" i="1"/>
  <c r="C123" i="1"/>
  <c r="D122" i="1"/>
  <c r="E122" i="1"/>
  <c r="F122" i="1"/>
  <c r="G122" i="1"/>
  <c r="H122" i="1"/>
  <c r="I122" i="1"/>
  <c r="J122" i="1"/>
  <c r="K122" i="1"/>
  <c r="L122" i="1"/>
  <c r="M122" i="1"/>
  <c r="C122" i="1"/>
  <c r="D120" i="2"/>
  <c r="E120" i="2"/>
  <c r="F120" i="2"/>
  <c r="G120" i="2"/>
  <c r="H120" i="2"/>
  <c r="I120" i="2"/>
  <c r="J120" i="2"/>
  <c r="K120" i="2"/>
  <c r="L120" i="2"/>
  <c r="M120" i="2"/>
  <c r="D119" i="2"/>
  <c r="E119" i="2"/>
  <c r="F119" i="2"/>
  <c r="G119" i="2"/>
  <c r="H119" i="2"/>
  <c r="I119" i="2"/>
  <c r="J119" i="2"/>
  <c r="K119" i="2"/>
  <c r="L119" i="2"/>
  <c r="M119" i="2"/>
  <c r="C120" i="2"/>
  <c r="C119" i="2"/>
  <c r="D120" i="1"/>
  <c r="E120" i="1"/>
  <c r="F120" i="1"/>
  <c r="G120" i="1"/>
  <c r="H120" i="1"/>
  <c r="I120" i="1"/>
  <c r="J120" i="1"/>
  <c r="K120" i="1"/>
  <c r="L120" i="1"/>
  <c r="M120" i="1"/>
  <c r="D119" i="1"/>
  <c r="E119" i="1"/>
  <c r="F119" i="1"/>
  <c r="G119" i="1"/>
  <c r="H119" i="1"/>
  <c r="I119" i="1"/>
  <c r="J119" i="1"/>
  <c r="K119" i="1"/>
  <c r="L119" i="1"/>
  <c r="M119" i="1"/>
  <c r="C120" i="1"/>
  <c r="C119" i="1"/>
  <c r="D117" i="2"/>
  <c r="E117" i="2"/>
  <c r="F117" i="2"/>
  <c r="G117" i="2"/>
  <c r="H117" i="2"/>
  <c r="I117" i="2"/>
  <c r="J117" i="2"/>
  <c r="K117" i="2"/>
  <c r="L117" i="2"/>
  <c r="M117" i="2"/>
  <c r="C117" i="2"/>
  <c r="D116" i="2"/>
  <c r="E116" i="2"/>
  <c r="F116" i="2"/>
  <c r="G116" i="2"/>
  <c r="H116" i="2"/>
  <c r="I116" i="2"/>
  <c r="J116" i="2"/>
  <c r="K116" i="2"/>
  <c r="L116" i="2"/>
  <c r="M116" i="2"/>
  <c r="C116" i="2"/>
  <c r="D117" i="1"/>
  <c r="E117" i="1"/>
  <c r="F117" i="1"/>
  <c r="G117" i="1"/>
  <c r="H117" i="1"/>
  <c r="I117" i="1"/>
  <c r="J117" i="1"/>
  <c r="K117" i="1"/>
  <c r="L117" i="1"/>
  <c r="M117" i="1"/>
  <c r="C117" i="1"/>
  <c r="D116" i="1"/>
  <c r="E116" i="1"/>
  <c r="F116" i="1"/>
  <c r="G116" i="1"/>
  <c r="H116" i="1"/>
  <c r="I116" i="1"/>
  <c r="J116" i="1"/>
  <c r="K116" i="1"/>
  <c r="L116" i="1"/>
  <c r="M116" i="1"/>
  <c r="C116" i="1"/>
  <c r="D114" i="2"/>
  <c r="E114" i="2"/>
  <c r="F114" i="2"/>
  <c r="G114" i="2"/>
  <c r="H114" i="2"/>
  <c r="I114" i="2"/>
  <c r="J114" i="2"/>
  <c r="K114" i="2"/>
  <c r="L114" i="2"/>
  <c r="M114" i="2"/>
  <c r="C114" i="2"/>
  <c r="D113" i="2"/>
  <c r="E113" i="2"/>
  <c r="F113" i="2"/>
  <c r="G113" i="2"/>
  <c r="H113" i="2"/>
  <c r="I113" i="2"/>
  <c r="J113" i="2"/>
  <c r="K113" i="2"/>
  <c r="L113" i="2"/>
  <c r="M113" i="2"/>
  <c r="C113" i="2"/>
  <c r="D114" i="1"/>
  <c r="E114" i="1"/>
  <c r="F114" i="1"/>
  <c r="G114" i="1"/>
  <c r="H114" i="1"/>
  <c r="I114" i="1"/>
  <c r="J114" i="1"/>
  <c r="K114" i="1"/>
  <c r="L114" i="1"/>
  <c r="M114" i="1"/>
  <c r="C114" i="1"/>
  <c r="D113" i="1"/>
  <c r="E113" i="1"/>
  <c r="F113" i="1"/>
  <c r="G113" i="1"/>
  <c r="H113" i="1"/>
  <c r="I113" i="1"/>
  <c r="J113" i="1"/>
  <c r="K113" i="1"/>
  <c r="L113" i="1"/>
  <c r="M113" i="1"/>
  <c r="C113" i="1"/>
  <c r="D111" i="2"/>
  <c r="E111" i="2"/>
  <c r="F111" i="2"/>
  <c r="G111" i="2"/>
  <c r="H111" i="2"/>
  <c r="I111" i="2"/>
  <c r="J111" i="2"/>
  <c r="K111" i="2"/>
  <c r="L111" i="2"/>
  <c r="M111" i="2"/>
  <c r="C111" i="2"/>
  <c r="D110" i="2"/>
  <c r="E110" i="2"/>
  <c r="F110" i="2"/>
  <c r="G110" i="2"/>
  <c r="H110" i="2"/>
  <c r="I110" i="2"/>
  <c r="J110" i="2"/>
  <c r="K110" i="2"/>
  <c r="L110" i="2"/>
  <c r="M110" i="2"/>
  <c r="C110" i="2"/>
  <c r="D111" i="1"/>
  <c r="E111" i="1"/>
  <c r="F111" i="1"/>
  <c r="G111" i="1"/>
  <c r="H111" i="1"/>
  <c r="I111" i="1"/>
  <c r="J111" i="1"/>
  <c r="K111" i="1"/>
  <c r="L111" i="1"/>
  <c r="M111" i="1"/>
  <c r="C111" i="1"/>
  <c r="D110" i="1"/>
  <c r="E110" i="1"/>
  <c r="F110" i="1"/>
  <c r="G110" i="1"/>
  <c r="H110" i="1"/>
  <c r="I110" i="1"/>
  <c r="J110" i="1"/>
  <c r="K110" i="1"/>
  <c r="L110" i="1"/>
  <c r="M110" i="1"/>
  <c r="C110" i="1"/>
  <c r="D108" i="2"/>
  <c r="E108" i="2"/>
  <c r="F108" i="2"/>
  <c r="G108" i="2"/>
  <c r="H108" i="2"/>
  <c r="I108" i="2"/>
  <c r="J108" i="2"/>
  <c r="K108" i="2"/>
  <c r="L108" i="2"/>
  <c r="M108" i="2"/>
  <c r="C108" i="2"/>
  <c r="D107" i="2"/>
  <c r="E107" i="2"/>
  <c r="F107" i="2"/>
  <c r="G107" i="2"/>
  <c r="H107" i="2"/>
  <c r="I107" i="2"/>
  <c r="J107" i="2"/>
  <c r="K107" i="2"/>
  <c r="L107" i="2"/>
  <c r="M107" i="2"/>
  <c r="C107" i="2"/>
  <c r="D108" i="1"/>
  <c r="E108" i="1"/>
  <c r="F108" i="1"/>
  <c r="G108" i="1"/>
  <c r="H108" i="1"/>
  <c r="I108" i="1"/>
  <c r="J108" i="1"/>
  <c r="K108" i="1"/>
  <c r="L108" i="1"/>
  <c r="M108" i="1"/>
  <c r="C108" i="1"/>
  <c r="D107" i="1"/>
  <c r="E107" i="1"/>
  <c r="F107" i="1"/>
  <c r="G107" i="1"/>
  <c r="H107" i="1"/>
  <c r="I107" i="1"/>
  <c r="J107" i="1"/>
  <c r="K107" i="1"/>
  <c r="L107" i="1"/>
  <c r="M107" i="1"/>
  <c r="C107" i="1"/>
  <c r="D68" i="2"/>
  <c r="E68" i="2"/>
  <c r="F68" i="2"/>
  <c r="G68" i="2"/>
  <c r="H68" i="2"/>
  <c r="I68" i="2"/>
  <c r="J68" i="2"/>
  <c r="K68" i="2"/>
  <c r="L68" i="2"/>
  <c r="M68" i="2"/>
  <c r="D69" i="2"/>
  <c r="E69" i="2"/>
  <c r="F69" i="2"/>
  <c r="G69" i="2"/>
  <c r="H69" i="2"/>
  <c r="I69" i="2"/>
  <c r="J69" i="2"/>
  <c r="K69" i="2"/>
  <c r="L69" i="2"/>
  <c r="M69" i="2"/>
  <c r="D71" i="2"/>
  <c r="E71" i="2"/>
  <c r="F71" i="2"/>
  <c r="G71" i="2"/>
  <c r="H71" i="2"/>
  <c r="I71" i="2"/>
  <c r="J71" i="2"/>
  <c r="K71" i="2"/>
  <c r="L71" i="2"/>
  <c r="M71" i="2"/>
  <c r="D72" i="2"/>
  <c r="E72" i="2"/>
  <c r="F72" i="2"/>
  <c r="G72" i="2"/>
  <c r="H72" i="2"/>
  <c r="I72" i="2"/>
  <c r="J72" i="2"/>
  <c r="K72" i="2"/>
  <c r="L72" i="2"/>
  <c r="M72" i="2"/>
  <c r="C74" i="2"/>
  <c r="D74" i="2"/>
  <c r="E74" i="2"/>
  <c r="F74" i="2"/>
  <c r="G74" i="2"/>
  <c r="H74" i="2"/>
  <c r="I74" i="2"/>
  <c r="J74" i="2"/>
  <c r="K74" i="2"/>
  <c r="L74" i="2"/>
  <c r="M74" i="2"/>
  <c r="C75" i="2"/>
  <c r="D75" i="2"/>
  <c r="E75" i="2"/>
  <c r="F75" i="2"/>
  <c r="G75" i="2"/>
  <c r="H75" i="2"/>
  <c r="I75" i="2"/>
  <c r="J75" i="2"/>
  <c r="K75" i="2"/>
  <c r="L75" i="2"/>
  <c r="M75" i="2"/>
  <c r="C77" i="2"/>
  <c r="D77" i="2"/>
  <c r="E77" i="2"/>
  <c r="F77" i="2"/>
  <c r="G77" i="2"/>
  <c r="H77" i="2"/>
  <c r="I77" i="2"/>
  <c r="J77" i="2"/>
  <c r="K77" i="2"/>
  <c r="L77" i="2"/>
  <c r="M77" i="2"/>
  <c r="C78" i="2"/>
  <c r="D78" i="2"/>
  <c r="E78" i="2"/>
  <c r="F78" i="2"/>
  <c r="G78" i="2"/>
  <c r="H78" i="2"/>
  <c r="I78" i="2"/>
  <c r="J78" i="2"/>
  <c r="K78" i="2"/>
  <c r="L78" i="2"/>
  <c r="M78" i="2"/>
  <c r="C80" i="2"/>
  <c r="D80" i="2"/>
  <c r="E80" i="2"/>
  <c r="F80" i="2"/>
  <c r="G80" i="2"/>
  <c r="H80" i="2"/>
  <c r="I80" i="2"/>
  <c r="J80" i="2"/>
  <c r="K80" i="2"/>
  <c r="L80" i="2"/>
  <c r="M80" i="2"/>
  <c r="C81" i="2"/>
  <c r="D81" i="2"/>
  <c r="E81" i="2"/>
  <c r="F81" i="2"/>
  <c r="G81" i="2"/>
  <c r="H81" i="2"/>
  <c r="I81" i="2"/>
  <c r="J81" i="2"/>
  <c r="K81" i="2"/>
  <c r="L81" i="2"/>
  <c r="M81" i="2"/>
  <c r="C83" i="2"/>
  <c r="D83" i="2"/>
  <c r="E83" i="2"/>
  <c r="F83" i="2"/>
  <c r="G83" i="2"/>
  <c r="H83" i="2"/>
  <c r="I83" i="2"/>
  <c r="J83" i="2"/>
  <c r="K83" i="2"/>
  <c r="L83" i="2"/>
  <c r="M83" i="2"/>
  <c r="C84" i="2"/>
  <c r="D84" i="2"/>
  <c r="E84" i="2"/>
  <c r="F84" i="2"/>
  <c r="G84" i="2"/>
  <c r="H84" i="2"/>
  <c r="I84" i="2"/>
  <c r="J84" i="2"/>
  <c r="K84" i="2"/>
  <c r="L84" i="2"/>
  <c r="M84" i="2"/>
  <c r="C86" i="2"/>
  <c r="D86" i="2"/>
  <c r="E86" i="2"/>
  <c r="F86" i="2"/>
  <c r="G86" i="2"/>
  <c r="H86" i="2"/>
  <c r="I86" i="2"/>
  <c r="J86" i="2"/>
  <c r="K86" i="2"/>
  <c r="L86" i="2"/>
  <c r="M86" i="2"/>
  <c r="C87" i="2"/>
  <c r="D87" i="2"/>
  <c r="E87" i="2"/>
  <c r="F87" i="2"/>
  <c r="G87" i="2"/>
  <c r="H87" i="2"/>
  <c r="I87" i="2"/>
  <c r="J87" i="2"/>
  <c r="K87" i="2"/>
  <c r="L87" i="2"/>
  <c r="M87" i="2"/>
  <c r="C89" i="2"/>
  <c r="D89" i="2"/>
  <c r="E89" i="2"/>
  <c r="F89" i="2"/>
  <c r="G89" i="2"/>
  <c r="H89" i="2"/>
  <c r="I89" i="2"/>
  <c r="J89" i="2"/>
  <c r="K89" i="2"/>
  <c r="L89" i="2"/>
  <c r="M89" i="2"/>
  <c r="C90" i="2"/>
  <c r="D90" i="2"/>
  <c r="E90" i="2"/>
  <c r="F90" i="2"/>
  <c r="G90" i="2"/>
  <c r="H90" i="2"/>
  <c r="I90" i="2"/>
  <c r="J90" i="2"/>
  <c r="K90" i="2"/>
  <c r="L90" i="2"/>
  <c r="M90" i="2"/>
  <c r="C92" i="2"/>
  <c r="D92" i="2"/>
  <c r="E92" i="2"/>
  <c r="F92" i="2"/>
  <c r="G92" i="2"/>
  <c r="H92" i="2"/>
  <c r="I92" i="2"/>
  <c r="J92" i="2"/>
  <c r="K92" i="2"/>
  <c r="L92" i="2"/>
  <c r="M92" i="2"/>
  <c r="C93" i="2"/>
  <c r="D93" i="2"/>
  <c r="E93" i="2"/>
  <c r="F93" i="2"/>
  <c r="G93" i="2"/>
  <c r="H93" i="2"/>
  <c r="I93" i="2"/>
  <c r="J93" i="2"/>
  <c r="K93" i="2"/>
  <c r="L93" i="2"/>
  <c r="M93" i="2"/>
  <c r="C95" i="2"/>
  <c r="D95" i="2"/>
  <c r="E95" i="2"/>
  <c r="F95" i="2"/>
  <c r="G95" i="2"/>
  <c r="H95" i="2"/>
  <c r="I95" i="2"/>
  <c r="J95" i="2"/>
  <c r="K95" i="2"/>
  <c r="L95" i="2"/>
  <c r="M95" i="2"/>
  <c r="C96" i="2"/>
  <c r="D96" i="2"/>
  <c r="E96" i="2"/>
  <c r="F96" i="2"/>
  <c r="G96" i="2"/>
  <c r="H96" i="2"/>
  <c r="I96" i="2"/>
  <c r="J96" i="2"/>
  <c r="K96" i="2"/>
  <c r="L96" i="2"/>
  <c r="M96" i="2"/>
  <c r="D105" i="2"/>
  <c r="E105" i="2"/>
  <c r="F105" i="2"/>
  <c r="G105" i="2"/>
  <c r="H105" i="2"/>
  <c r="I105" i="2"/>
  <c r="J105" i="2"/>
  <c r="K105" i="2"/>
  <c r="L105" i="2"/>
  <c r="M105" i="2"/>
  <c r="C105" i="2"/>
  <c r="D104" i="2"/>
  <c r="E104" i="2"/>
  <c r="F104" i="2"/>
  <c r="G104" i="2"/>
  <c r="H104" i="2"/>
  <c r="I104" i="2"/>
  <c r="J104" i="2"/>
  <c r="K104" i="2"/>
  <c r="L104" i="2"/>
  <c r="M104" i="2"/>
  <c r="C104" i="2"/>
  <c r="D105" i="1"/>
  <c r="E105" i="1"/>
  <c r="F105" i="1"/>
  <c r="G105" i="1"/>
  <c r="H105" i="1"/>
  <c r="I105" i="1"/>
  <c r="J105" i="1"/>
  <c r="K105" i="1"/>
  <c r="L105" i="1"/>
  <c r="M105" i="1"/>
  <c r="D104" i="1"/>
  <c r="E104" i="1"/>
  <c r="F104" i="1"/>
  <c r="G104" i="1"/>
  <c r="H104" i="1"/>
  <c r="I104" i="1"/>
  <c r="J104" i="1"/>
  <c r="K104" i="1"/>
  <c r="L104" i="1"/>
  <c r="M104" i="1"/>
  <c r="C105" i="1"/>
  <c r="C104" i="1"/>
  <c r="D102" i="2"/>
  <c r="E102" i="2"/>
  <c r="F102" i="2"/>
  <c r="G102" i="2"/>
  <c r="H102" i="2"/>
  <c r="I102" i="2"/>
  <c r="J102" i="2"/>
  <c r="K102" i="2"/>
  <c r="L102" i="2"/>
  <c r="M102" i="2"/>
  <c r="C102" i="2"/>
  <c r="D101" i="2"/>
  <c r="E101" i="2"/>
  <c r="F101" i="2"/>
  <c r="G101" i="2"/>
  <c r="H101" i="2"/>
  <c r="I101" i="2"/>
  <c r="J101" i="2"/>
  <c r="K101" i="2"/>
  <c r="L101" i="2"/>
  <c r="M101" i="2"/>
  <c r="C101" i="2"/>
  <c r="D102" i="1"/>
  <c r="E102" i="1"/>
  <c r="F102" i="1"/>
  <c r="G102" i="1"/>
  <c r="H102" i="1"/>
  <c r="I102" i="1"/>
  <c r="J102" i="1"/>
  <c r="K102" i="1"/>
  <c r="L102" i="1"/>
  <c r="M102" i="1"/>
  <c r="C102" i="1"/>
  <c r="D101" i="1"/>
  <c r="E101" i="1"/>
  <c r="F101" i="1"/>
  <c r="G101" i="1"/>
  <c r="H101" i="1"/>
  <c r="I101" i="1"/>
  <c r="J101" i="1"/>
  <c r="K101" i="1"/>
  <c r="L101" i="1"/>
  <c r="M101" i="1"/>
  <c r="C101" i="1"/>
  <c r="D99" i="2"/>
  <c r="E99" i="2"/>
  <c r="F99" i="2"/>
  <c r="G99" i="2"/>
  <c r="H99" i="2"/>
  <c r="I99" i="2"/>
  <c r="J99" i="2"/>
  <c r="K99" i="2"/>
  <c r="L99" i="2"/>
  <c r="M99" i="2"/>
  <c r="C99" i="2"/>
  <c r="D98" i="2"/>
  <c r="E98" i="2"/>
  <c r="F98" i="2"/>
  <c r="G98" i="2"/>
  <c r="H98" i="2"/>
  <c r="I98" i="2"/>
  <c r="J98" i="2"/>
  <c r="K98" i="2"/>
  <c r="L98" i="2"/>
  <c r="M98" i="2"/>
  <c r="C98" i="2"/>
  <c r="C86" i="1"/>
  <c r="D86" i="1"/>
  <c r="E86" i="1"/>
  <c r="F86" i="1"/>
  <c r="G86" i="1"/>
  <c r="H86" i="1"/>
  <c r="I86" i="1"/>
  <c r="J86" i="1"/>
  <c r="K86" i="1"/>
  <c r="L86" i="1"/>
  <c r="M86" i="1"/>
  <c r="C87" i="1"/>
  <c r="D87" i="1"/>
  <c r="E87" i="1"/>
  <c r="F87" i="1"/>
  <c r="G87" i="1"/>
  <c r="H87" i="1"/>
  <c r="I87" i="1"/>
  <c r="J87" i="1"/>
  <c r="K87" i="1"/>
  <c r="L87" i="1"/>
  <c r="M87" i="1"/>
  <c r="C89" i="1"/>
  <c r="D89" i="1"/>
  <c r="E89" i="1"/>
  <c r="F89" i="1"/>
  <c r="G89" i="1"/>
  <c r="H89" i="1"/>
  <c r="I89" i="1"/>
  <c r="J89" i="1"/>
  <c r="K89" i="1"/>
  <c r="L89" i="1"/>
  <c r="M89" i="1"/>
  <c r="C90" i="1"/>
  <c r="D90" i="1"/>
  <c r="E90" i="1"/>
  <c r="F90" i="1"/>
  <c r="G90" i="1"/>
  <c r="H90" i="1"/>
  <c r="I90" i="1"/>
  <c r="J90" i="1"/>
  <c r="K90" i="1"/>
  <c r="L90" i="1"/>
  <c r="M90" i="1"/>
  <c r="C92" i="1"/>
  <c r="D92" i="1"/>
  <c r="E92" i="1"/>
  <c r="F92" i="1"/>
  <c r="G92" i="1"/>
  <c r="H92" i="1"/>
  <c r="I92" i="1"/>
  <c r="J92" i="1"/>
  <c r="K92" i="1"/>
  <c r="L92" i="1"/>
  <c r="M92" i="1"/>
  <c r="C93" i="1"/>
  <c r="D93" i="1"/>
  <c r="E93" i="1"/>
  <c r="F93" i="1"/>
  <c r="G93" i="1"/>
  <c r="H93" i="1"/>
  <c r="I93" i="1"/>
  <c r="J93" i="1"/>
  <c r="K93" i="1"/>
  <c r="L93" i="1"/>
  <c r="M93" i="1"/>
  <c r="C95" i="1"/>
  <c r="D95" i="1"/>
  <c r="E95" i="1"/>
  <c r="F95" i="1"/>
  <c r="G95" i="1"/>
  <c r="H95" i="1"/>
  <c r="I95" i="1"/>
  <c r="J95" i="1"/>
  <c r="K95" i="1"/>
  <c r="L95" i="1"/>
  <c r="M95" i="1"/>
  <c r="C96" i="1"/>
  <c r="D96" i="1"/>
  <c r="E96" i="1"/>
  <c r="F96" i="1"/>
  <c r="G96" i="1"/>
  <c r="H96" i="1"/>
  <c r="I96" i="1"/>
  <c r="J96" i="1"/>
  <c r="K96" i="1"/>
  <c r="L96" i="1"/>
  <c r="M96" i="1"/>
  <c r="C98" i="1"/>
  <c r="D98" i="1"/>
  <c r="E98" i="1"/>
  <c r="F98" i="1"/>
  <c r="G98" i="1"/>
  <c r="H98" i="1"/>
  <c r="I98" i="1"/>
  <c r="J98" i="1"/>
  <c r="K98" i="1"/>
  <c r="L98" i="1"/>
  <c r="M98" i="1"/>
  <c r="C99" i="1"/>
  <c r="D99" i="1"/>
  <c r="E99" i="1"/>
  <c r="F99" i="1"/>
  <c r="G99" i="1"/>
  <c r="H99" i="1"/>
  <c r="I99" i="1"/>
  <c r="J99" i="1"/>
  <c r="K99" i="1"/>
  <c r="L99" i="1"/>
  <c r="M99" i="1"/>
  <c r="F84" i="1"/>
  <c r="G84" i="1"/>
  <c r="H84" i="1"/>
  <c r="I84" i="1"/>
  <c r="J84" i="1"/>
  <c r="K84" i="1"/>
  <c r="L84" i="1"/>
  <c r="M84" i="1"/>
  <c r="F83" i="1"/>
  <c r="G83" i="1"/>
  <c r="H83" i="1"/>
  <c r="I83" i="1"/>
  <c r="J83" i="1"/>
  <c r="K83" i="1"/>
  <c r="L83" i="1"/>
  <c r="M83" i="1"/>
  <c r="E84" i="1"/>
  <c r="E83" i="1"/>
  <c r="D84" i="1"/>
  <c r="D83" i="1"/>
  <c r="C84" i="1"/>
  <c r="C83" i="1"/>
  <c r="D81" i="1"/>
  <c r="E81" i="1"/>
  <c r="F81" i="1"/>
  <c r="G81" i="1"/>
  <c r="H81" i="1"/>
  <c r="I81" i="1"/>
  <c r="J81" i="1"/>
  <c r="K81" i="1"/>
  <c r="L81" i="1"/>
  <c r="M81" i="1"/>
  <c r="D80" i="1"/>
  <c r="E80" i="1"/>
  <c r="F80" i="1"/>
  <c r="G80" i="1"/>
  <c r="H80" i="1"/>
  <c r="I80" i="1"/>
  <c r="J80" i="1"/>
  <c r="K80" i="1"/>
  <c r="L80" i="1"/>
  <c r="M80" i="1"/>
  <c r="C81" i="1"/>
  <c r="C80" i="1"/>
  <c r="D78" i="1" l="1"/>
  <c r="E78" i="1"/>
  <c r="F78" i="1"/>
  <c r="G78" i="1"/>
  <c r="H78" i="1"/>
  <c r="I78" i="1"/>
  <c r="J78" i="1"/>
  <c r="K78" i="1"/>
  <c r="L78" i="1"/>
  <c r="M78" i="1"/>
  <c r="C78" i="1"/>
  <c r="D77" i="1"/>
  <c r="E77" i="1"/>
  <c r="F77" i="1"/>
  <c r="G77" i="1"/>
  <c r="H77" i="1"/>
  <c r="I77" i="1"/>
  <c r="J77" i="1"/>
  <c r="K77" i="1"/>
  <c r="L77" i="1"/>
  <c r="M77" i="1"/>
  <c r="C77" i="1"/>
  <c r="M75" i="1"/>
  <c r="L75" i="1"/>
  <c r="K75" i="1"/>
  <c r="J75" i="1"/>
  <c r="I75" i="1"/>
  <c r="H75" i="1"/>
  <c r="G75" i="1"/>
  <c r="F75" i="1"/>
  <c r="E75" i="1"/>
  <c r="D75" i="1"/>
  <c r="M74" i="1"/>
  <c r="L74" i="1"/>
  <c r="K74" i="1"/>
  <c r="J74" i="1"/>
  <c r="I74" i="1"/>
  <c r="H74" i="1"/>
  <c r="G74" i="1"/>
  <c r="F74" i="1"/>
  <c r="E74" i="1"/>
  <c r="D74" i="1"/>
  <c r="M69" i="1"/>
  <c r="L69" i="1"/>
  <c r="K69" i="1"/>
  <c r="J69" i="1"/>
  <c r="I69" i="1"/>
  <c r="I68" i="1"/>
  <c r="H69" i="1"/>
  <c r="G69" i="1"/>
  <c r="F69" i="1"/>
  <c r="E69" i="1"/>
  <c r="D69" i="1"/>
  <c r="C41" i="1"/>
  <c r="C68" i="1" s="1"/>
  <c r="M68" i="1"/>
  <c r="L68" i="1"/>
  <c r="K68" i="1"/>
  <c r="J68" i="1"/>
  <c r="H68" i="1"/>
  <c r="G68" i="1"/>
  <c r="F68" i="1"/>
  <c r="E68" i="1"/>
  <c r="D68" i="1"/>
  <c r="C43" i="1"/>
  <c r="C74" i="1" s="1"/>
  <c r="M70" i="1"/>
  <c r="M72" i="1" s="1"/>
  <c r="L70" i="1"/>
  <c r="L72" i="1" s="1"/>
  <c r="K70" i="1"/>
  <c r="K72" i="1" s="1"/>
  <c r="J70" i="1"/>
  <c r="J72" i="1" s="1"/>
  <c r="I70" i="1"/>
  <c r="I72" i="1" s="1"/>
  <c r="H70" i="1"/>
  <c r="H71" i="1" s="1"/>
  <c r="G70" i="1"/>
  <c r="G71" i="1" s="1"/>
  <c r="F70" i="1"/>
  <c r="F72" i="1" s="1"/>
  <c r="E70" i="1"/>
  <c r="E72" i="1" s="1"/>
  <c r="D70" i="1"/>
  <c r="D72" i="1" s="1"/>
  <c r="M43" i="3"/>
  <c r="L43" i="3"/>
  <c r="K43" i="3"/>
  <c r="J43" i="3"/>
  <c r="I43" i="3"/>
  <c r="H43" i="3"/>
  <c r="G43" i="3"/>
  <c r="F43" i="3"/>
  <c r="E43" i="3"/>
  <c r="D43" i="3"/>
  <c r="C42" i="1"/>
  <c r="C42" i="2"/>
  <c r="C70" i="1" l="1"/>
  <c r="C72" i="1" s="1"/>
  <c r="C71" i="2"/>
  <c r="C72" i="2"/>
  <c r="C75" i="1"/>
  <c r="C43" i="3"/>
  <c r="I71" i="1"/>
  <c r="J71" i="1"/>
  <c r="C69" i="1"/>
  <c r="G72" i="1"/>
  <c r="H72" i="1"/>
  <c r="K71" i="1"/>
  <c r="D71" i="1"/>
  <c r="L71" i="1"/>
  <c r="E71" i="1"/>
  <c r="M71" i="1"/>
  <c r="F71" i="1"/>
  <c r="M42" i="3"/>
  <c r="L42" i="3"/>
  <c r="K42" i="3"/>
  <c r="J42" i="3"/>
  <c r="I42" i="3"/>
  <c r="H42" i="3"/>
  <c r="G42" i="3"/>
  <c r="F42" i="3"/>
  <c r="E42" i="3"/>
  <c r="D42" i="3"/>
  <c r="C41" i="2"/>
  <c r="C71" i="1" l="1"/>
  <c r="C69" i="2"/>
  <c r="C68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<sst xmlns="http://schemas.openxmlformats.org/spreadsheetml/2006/main" count="447" uniqueCount="76">
  <si>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</si>
  <si>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</si>
  <si>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</si>
  <si>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</si>
  <si>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</si>
  <si>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</si>
  <si>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</si>
  <si>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</si>
  <si>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</si>
  <si>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</si>
  <si>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</si>
  <si>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</si>
  <si>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</si>
  <si>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</si>
  <si>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</si>
  <si>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</si>
  <si>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</si>
  <si>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</si>
  <si>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</si>
  <si>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</si>
  <si>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</si>
  <si>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</si>
  <si>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</si>
  <si>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</si>
  <si>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</si>
  <si>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</si>
  <si>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</si>
  <si>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</si>
  <si>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</si>
  <si>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</si>
  <si>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</si>
  <si>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</si>
  <si>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</si>
  <si>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</si>
  <si>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</si>
  <si>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</si>
  <si>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</si>
  <si>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</si>
  <si>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</si>
  <si>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</si>
  <si>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</si>
  <si>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</si>
  <si>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</si>
  <si>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</si>
  <si>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</si>
  <si>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</si>
  <si>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</si>
  <si>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</si>
  <si>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</si>
  <si>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</si>
  <si>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</si>
  <si>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</si>
  <si>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</si>
  <si>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</si>
  <si>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</si>
  <si>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</si>
  <si>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</si>
  <si>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</si>
  <si>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</si>
  <si>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</si>
  <si>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</si>
  <si>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</si>
  <si>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</si>
  <si>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</si>
  <si>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</si>
  <si>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</si>
  <si>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</si>
  <si>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</si>
  <si>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</si>
  <si>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</si>
  <si>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Operated Marketing Network Domestic Flights January 2019 thru February 2024</t>
  </si>
  <si>
    <t>February 2024</t>
  </si>
  <si>
    <t>Percent operated compared to February 2019 (same month, pre-pandemic)</t>
  </si>
  <si>
    <t>Percent chg from February 2020</t>
  </si>
  <si>
    <t>Scheduled Marketing Network Domestic Flights January 2019 thru February 2024</t>
  </si>
  <si>
    <t>Canceled Marketing Network Domestic Flights January 2019 thru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</si>
</sst>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3" fontId="16" fillId="0" borderId="13" xfId="0" applyNumberFormat="1" applyFont="1" applyBorder="1"/>
    <xf numFmtId="10" fontId="16" fillId="0" borderId="13" xfId="0" applyNumberFormat="1" applyFont="1" applyBorder="1"/>
    <xf numFmtId="3" fontId="16" fillId="0" borderId="17" xfId="0" applyNumberFormat="1" applyFont="1" applyBorder="1"/>
    <xf numFmtId="10" fontId="16" fillId="0" borderId="17" xfId="0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" fontId="16" fillId="0" borderId="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0" xfId="0" applyFont="1" applyBorder="1" applyAlignment="1">
      <alignment horizontal="center"/>
    </xf>
    <xf numFmtId="0" fontId="0" fillId="0" borderId="0" xfId="0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0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5"/>
  <sheetViews>
    <sheetView tabSelected="1" topLeftCell="A16" workbookViewId="0">
      <selection activeCell="C73" sqref="C73"/>
    </sheetView>
  </sheetViews>
  <sheetFormatPr defaultColWidth="9.1796875" defaultRowHeight="14.5" x14ac:dyDescent="0.35"/>
  <cols>
    <col min="1" max="1" width="14.26953125" style="4" customWidth="1"/>
    <col min="2" max="2" width="18.81640625" style="4" customWidth="1"/>
    <col min="3" max="3" width="16.26953125" style="4" customWidth="1"/>
    <col min="4" max="4" width="10.1796875" style="4" bestFit="1" customWidth="1"/>
    <col min="5" max="5" width="9.1796875" style="4"/>
    <col min="6" max="6" width="11.54296875" style="4" customWidth="1"/>
    <col min="7" max="8" width="9.1796875" style="4"/>
    <col min="9" max="9" width="10.7265625" style="4" customWidth="1"/>
    <col min="10" max="10" width="9.1796875" style="4"/>
    <col min="11" max="11" width="10.1796875" style="4" customWidth="1"/>
    <col min="12" max="13" width="9.1796875" style="4"/>
    <col min="14" max="14" width="13.1796875" style="4" bestFit="1" customWidth="1"/>
    <col min="15" max="15" width="9.1796875" style="4"/>
    <col min="16" max="16" width="9.1796875" style="4" customWidth="1"/>
    <col min="17" max="16384" width="9.1796875" style="4"/>
  </cols>
  <sheetData>
    <row r="1" spans="1:13" x14ac:dyDescent="0.35">
      <c r="A1" s="130" t="s">
        <v>70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3" x14ac:dyDescent="0.35">
      <c r="A2" s="131" t="s">
        <v>54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x14ac:dyDescent="0.35">
      <c r="A3" s="131" t="s">
        <v>27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x14ac:dyDescent="0.35">
      <c r="A4" s="131" t="s">
        <v>39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13" ht="45" customHeight="1" x14ac:dyDescent="0.35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35">
      <c r="A6" s="4">
        <v>2019</v>
      </c>
      <c r="B6" s="4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5">
      <c r="B7" s="4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5">
      <c r="B8" s="4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5">
      <c r="B9" s="4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5">
      <c r="B10" s="4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5">
      <c r="B11" s="4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5">
      <c r="B12" s="4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5">
      <c r="B13" s="4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5">
      <c r="B14" s="4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5">
      <c r="B15" s="4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5">
      <c r="B16" s="4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5">
      <c r="B17" s="4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2"/>
    </row>
    <row r="18" spans="1:17" x14ac:dyDescent="0.35">
      <c r="A18" s="4">
        <v>2020</v>
      </c>
      <c r="B18" s="4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2"/>
      <c r="Q18" s="52"/>
    </row>
    <row r="19" spans="1:17" x14ac:dyDescent="0.35">
      <c r="B19" s="4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2"/>
      <c r="Q19" s="52"/>
    </row>
    <row r="20" spans="1:17" x14ac:dyDescent="0.35">
      <c r="B20" s="4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2"/>
      <c r="Q20" s="52"/>
    </row>
    <row r="21" spans="1:17" x14ac:dyDescent="0.35">
      <c r="A21" s="10"/>
      <c r="B21" s="10" t="s">
        <v>17</v>
      </c>
      <c r="C21" s="7">
        <v>194390</v>
      </c>
      <c r="D21" s="7">
        <v>9940</v>
      </c>
      <c r="E21" s="7">
        <v>958</v>
      </c>
      <c r="F21" s="7">
        <v>59604</v>
      </c>
      <c r="G21" s="7">
        <v>36717</v>
      </c>
      <c r="H21" s="7">
        <v>1432</v>
      </c>
      <c r="I21" s="7">
        <v>1358</v>
      </c>
      <c r="J21" s="7">
        <v>4422</v>
      </c>
      <c r="K21" s="7">
        <v>45655</v>
      </c>
      <c r="L21" s="7">
        <v>4444</v>
      </c>
      <c r="M21" s="7">
        <v>29860</v>
      </c>
      <c r="P21" s="52"/>
      <c r="Q21" s="52"/>
    </row>
    <row r="22" spans="1:17" s="9" customFormat="1" x14ac:dyDescent="0.35">
      <c r="A22" s="10"/>
      <c r="B22" s="10" t="s">
        <v>4</v>
      </c>
      <c r="C22" s="17">
        <v>180151</v>
      </c>
      <c r="D22" s="17">
        <v>9968</v>
      </c>
      <c r="E22" s="17">
        <v>4477</v>
      </c>
      <c r="F22" s="17">
        <v>53495</v>
      </c>
      <c r="G22" s="17">
        <v>30824</v>
      </c>
      <c r="H22" s="17">
        <v>2858</v>
      </c>
      <c r="I22" s="17">
        <v>1527</v>
      </c>
      <c r="J22" s="17">
        <v>2550</v>
      </c>
      <c r="K22" s="17">
        <v>42650</v>
      </c>
      <c r="L22" s="17">
        <v>1410</v>
      </c>
      <c r="M22" s="17">
        <v>30392</v>
      </c>
      <c r="P22" s="52"/>
      <c r="Q22" s="52"/>
    </row>
    <row r="23" spans="1:17" s="8" customFormat="1" x14ac:dyDescent="0.35">
      <c r="A23" s="10"/>
      <c r="B23" s="10" t="s">
        <v>28</v>
      </c>
      <c r="C23" s="17">
        <v>236234</v>
      </c>
      <c r="D23" s="17">
        <v>15662</v>
      </c>
      <c r="E23" s="17">
        <v>8885</v>
      </c>
      <c r="F23" s="17">
        <v>62388</v>
      </c>
      <c r="G23" s="17">
        <v>38696</v>
      </c>
      <c r="H23" s="17">
        <v>4749</v>
      </c>
      <c r="I23" s="17">
        <v>1947</v>
      </c>
      <c r="J23" s="17">
        <v>5327</v>
      </c>
      <c r="K23" s="17">
        <v>63656</v>
      </c>
      <c r="L23" s="17">
        <v>4395</v>
      </c>
      <c r="M23" s="17">
        <v>30529</v>
      </c>
      <c r="N23" s="10"/>
      <c r="P23" s="52"/>
      <c r="Q23" s="52"/>
    </row>
    <row r="24" spans="1:17" s="13" customFormat="1" x14ac:dyDescent="0.35">
      <c r="A24" s="10"/>
      <c r="B24" s="10" t="s">
        <v>32</v>
      </c>
      <c r="C24" s="17">
        <v>367933</v>
      </c>
      <c r="D24" s="17">
        <v>19524</v>
      </c>
      <c r="E24" s="17">
        <v>10265</v>
      </c>
      <c r="F24" s="17">
        <v>100269</v>
      </c>
      <c r="G24" s="17">
        <v>67766</v>
      </c>
      <c r="H24" s="17">
        <v>7295</v>
      </c>
      <c r="I24" s="17">
        <v>3161</v>
      </c>
      <c r="J24" s="17">
        <v>10206</v>
      </c>
      <c r="K24" s="17">
        <v>82164</v>
      </c>
      <c r="L24" s="17">
        <v>15985</v>
      </c>
      <c r="M24" s="17">
        <v>51298</v>
      </c>
      <c r="Q24" s="12"/>
    </row>
    <row r="25" spans="1:17" s="20" customFormat="1" x14ac:dyDescent="0.35">
      <c r="A25" s="10"/>
      <c r="B25" s="10" t="s">
        <v>7</v>
      </c>
      <c r="C25" s="17">
        <v>394143</v>
      </c>
      <c r="D25" s="17">
        <v>23051</v>
      </c>
      <c r="E25" s="17">
        <v>8362</v>
      </c>
      <c r="F25" s="17">
        <v>100246</v>
      </c>
      <c r="G25" s="17">
        <v>86926</v>
      </c>
      <c r="H25" s="17">
        <v>7068</v>
      </c>
      <c r="I25" s="17">
        <v>2679</v>
      </c>
      <c r="J25" s="17">
        <v>7640</v>
      </c>
      <c r="K25" s="17">
        <v>83791</v>
      </c>
      <c r="L25" s="17">
        <v>11515</v>
      </c>
      <c r="M25" s="17">
        <v>62865</v>
      </c>
      <c r="Q25" s="12"/>
    </row>
    <row r="26" spans="1:17" s="21" customFormat="1" x14ac:dyDescent="0.35">
      <c r="A26" s="10"/>
      <c r="B26" s="10" t="s">
        <v>33</v>
      </c>
      <c r="C26" s="17">
        <v>342771</v>
      </c>
      <c r="D26" s="17">
        <v>21580</v>
      </c>
      <c r="E26" s="17">
        <v>4837</v>
      </c>
      <c r="F26" s="17">
        <v>88952</v>
      </c>
      <c r="G26" s="17">
        <v>82294</v>
      </c>
      <c r="H26" s="17">
        <v>6726</v>
      </c>
      <c r="I26" s="17">
        <v>1812</v>
      </c>
      <c r="J26" s="17">
        <v>6320</v>
      </c>
      <c r="K26" s="17">
        <v>62996</v>
      </c>
      <c r="L26" s="17">
        <v>7460</v>
      </c>
      <c r="M26" s="17">
        <v>59794</v>
      </c>
      <c r="Q26" s="12"/>
    </row>
    <row r="27" spans="1:17" s="23" customFormat="1" x14ac:dyDescent="0.35">
      <c r="A27" s="10"/>
      <c r="B27" s="10" t="s">
        <v>34</v>
      </c>
      <c r="C27" s="17">
        <v>372544</v>
      </c>
      <c r="D27" s="17">
        <v>23599</v>
      </c>
      <c r="E27" s="17">
        <v>7081</v>
      </c>
      <c r="F27" s="17">
        <v>92727</v>
      </c>
      <c r="G27" s="17">
        <v>88521</v>
      </c>
      <c r="H27" s="17">
        <v>7897</v>
      </c>
      <c r="I27" s="17">
        <v>2476</v>
      </c>
      <c r="J27" s="17">
        <v>8794</v>
      </c>
      <c r="K27" s="17">
        <v>63892</v>
      </c>
      <c r="L27" s="17">
        <v>9115</v>
      </c>
      <c r="M27" s="17">
        <v>68442</v>
      </c>
      <c r="Q27" s="12"/>
    </row>
    <row r="28" spans="1:17" s="24" customFormat="1" x14ac:dyDescent="0.35">
      <c r="A28" s="10"/>
      <c r="B28" s="10" t="s">
        <v>35</v>
      </c>
      <c r="C28" s="17">
        <v>387481</v>
      </c>
      <c r="D28" s="17">
        <v>23703</v>
      </c>
      <c r="E28" s="17">
        <v>6878</v>
      </c>
      <c r="F28" s="17">
        <v>93402</v>
      </c>
      <c r="G28" s="17">
        <v>91070</v>
      </c>
      <c r="H28" s="17">
        <v>7412</v>
      </c>
      <c r="I28" s="17">
        <v>3136</v>
      </c>
      <c r="J28" s="17">
        <v>10659</v>
      </c>
      <c r="K28" s="17">
        <v>69784</v>
      </c>
      <c r="L28" s="17">
        <v>12271</v>
      </c>
      <c r="M28" s="17">
        <v>69166</v>
      </c>
      <c r="Q28" s="12"/>
    </row>
    <row r="29" spans="1:17" s="22" customFormat="1" x14ac:dyDescent="0.35">
      <c r="A29" s="10"/>
      <c r="B29" s="10" t="s">
        <v>36</v>
      </c>
      <c r="C29" s="17">
        <v>393549</v>
      </c>
      <c r="D29" s="17">
        <v>24634</v>
      </c>
      <c r="E29" s="17">
        <v>7216</v>
      </c>
      <c r="F29" s="17">
        <v>97556</v>
      </c>
      <c r="G29" s="17">
        <v>95890</v>
      </c>
      <c r="H29" s="17">
        <v>7284</v>
      </c>
      <c r="I29" s="17">
        <v>3331</v>
      </c>
      <c r="J29" s="17">
        <v>10835</v>
      </c>
      <c r="K29" s="17">
        <v>63707</v>
      </c>
      <c r="L29" s="17">
        <v>12609</v>
      </c>
      <c r="M29" s="17">
        <v>70487</v>
      </c>
      <c r="N29" s="1"/>
      <c r="O29" s="1"/>
      <c r="P29" s="25"/>
      <c r="Q29" s="12"/>
    </row>
    <row r="30" spans="1:17" s="27" customFormat="1" x14ac:dyDescent="0.35">
      <c r="A30" s="10">
        <v>2021</v>
      </c>
      <c r="B30" s="10" t="s">
        <v>0</v>
      </c>
      <c r="C30" s="17">
        <v>375229</v>
      </c>
      <c r="D30" s="17">
        <v>23742</v>
      </c>
      <c r="E30" s="17">
        <v>5550</v>
      </c>
      <c r="F30" s="17">
        <v>96435</v>
      </c>
      <c r="G30" s="17">
        <v>92429</v>
      </c>
      <c r="H30" s="17">
        <v>6243</v>
      </c>
      <c r="I30" s="17">
        <v>3304</v>
      </c>
      <c r="J30" s="17">
        <v>8838</v>
      </c>
      <c r="K30" s="17">
        <v>60630</v>
      </c>
      <c r="L30" s="17">
        <v>11103</v>
      </c>
      <c r="M30" s="17">
        <v>66955</v>
      </c>
      <c r="N30" s="1"/>
      <c r="O30" s="1"/>
      <c r="P30" s="25"/>
      <c r="Q30" s="12"/>
    </row>
    <row r="31" spans="1:17" s="29" customFormat="1" x14ac:dyDescent="0.35">
      <c r="A31" s="10"/>
      <c r="B31" s="10" t="s">
        <v>37</v>
      </c>
      <c r="C31" s="7">
        <v>329969</v>
      </c>
      <c r="D31" s="7">
        <v>22107</v>
      </c>
      <c r="E31" s="7">
        <v>7534</v>
      </c>
      <c r="F31" s="7">
        <v>81315</v>
      </c>
      <c r="G31" s="7">
        <v>81995</v>
      </c>
      <c r="H31" s="7">
        <v>6484</v>
      </c>
      <c r="I31" s="7">
        <v>2703</v>
      </c>
      <c r="J31" s="7">
        <v>9577</v>
      </c>
      <c r="K31" s="7">
        <v>48893</v>
      </c>
      <c r="L31" s="7">
        <v>9756</v>
      </c>
      <c r="M31" s="7">
        <v>59605</v>
      </c>
      <c r="N31" s="1"/>
      <c r="O31" s="1"/>
      <c r="P31" s="25"/>
      <c r="Q31" s="12"/>
    </row>
    <row r="32" spans="1:17" s="30" customFormat="1" x14ac:dyDescent="0.35">
      <c r="A32" s="10"/>
      <c r="B32" s="10" t="s">
        <v>2</v>
      </c>
      <c r="C32" s="17">
        <v>461222</v>
      </c>
      <c r="D32" s="17">
        <v>28118</v>
      </c>
      <c r="E32" s="17">
        <v>11622</v>
      </c>
      <c r="F32" s="17">
        <v>117467</v>
      </c>
      <c r="G32" s="17">
        <v>104828</v>
      </c>
      <c r="H32" s="17">
        <v>10561</v>
      </c>
      <c r="I32" s="17">
        <v>3261</v>
      </c>
      <c r="J32" s="17">
        <v>13653</v>
      </c>
      <c r="K32" s="17">
        <v>78792</v>
      </c>
      <c r="L32" s="17">
        <v>14631</v>
      </c>
      <c r="M32" s="17">
        <v>78289</v>
      </c>
      <c r="N32" s="1"/>
      <c r="O32" s="1"/>
      <c r="P32" s="25"/>
      <c r="Q32" s="12"/>
    </row>
    <row r="33" spans="1:17" s="33" customFormat="1" x14ac:dyDescent="0.35">
      <c r="A33" s="10"/>
      <c r="B33" s="10" t="s">
        <v>17</v>
      </c>
      <c r="C33" s="7">
        <v>471375</v>
      </c>
      <c r="D33" s="7">
        <v>29427</v>
      </c>
      <c r="E33" s="7">
        <v>9329</v>
      </c>
      <c r="F33" s="7">
        <v>125331</v>
      </c>
      <c r="G33" s="7">
        <v>105660</v>
      </c>
      <c r="H33" s="7">
        <v>10817</v>
      </c>
      <c r="I33" s="7">
        <v>4028</v>
      </c>
      <c r="J33" s="7">
        <v>15123</v>
      </c>
      <c r="K33" s="7">
        <v>79762</v>
      </c>
      <c r="L33" s="7">
        <v>14255</v>
      </c>
      <c r="M33" s="7">
        <v>77643</v>
      </c>
      <c r="N33" s="1"/>
      <c r="O33" s="1"/>
      <c r="P33" s="25"/>
      <c r="Q33" s="12"/>
    </row>
    <row r="34" spans="1:17" s="10" customFormat="1" x14ac:dyDescent="0.35">
      <c r="B34" s="10" t="s">
        <v>4</v>
      </c>
      <c r="C34" s="11">
        <v>517709</v>
      </c>
      <c r="D34" s="11">
        <v>31254</v>
      </c>
      <c r="E34" s="11">
        <v>8897</v>
      </c>
      <c r="F34" s="11">
        <v>140809</v>
      </c>
      <c r="G34" s="11">
        <v>115010</v>
      </c>
      <c r="H34" s="11">
        <v>11928</v>
      </c>
      <c r="I34" s="11">
        <v>4578</v>
      </c>
      <c r="J34" s="11">
        <v>17522</v>
      </c>
      <c r="K34" s="11">
        <v>87029</v>
      </c>
      <c r="L34" s="11">
        <v>17012</v>
      </c>
      <c r="M34" s="11">
        <v>83670</v>
      </c>
      <c r="N34" s="7"/>
      <c r="O34" s="7"/>
      <c r="P34" s="37"/>
      <c r="Q34" s="38"/>
    </row>
    <row r="35" spans="1:17" s="10" customFormat="1" x14ac:dyDescent="0.35">
      <c r="B35" s="16" t="s">
        <v>28</v>
      </c>
      <c r="C35" s="7">
        <f>'Scheduled Domestic Flights'!C34-'Canceled Domestic Flights'!C34</f>
        <v>564583</v>
      </c>
      <c r="D35" s="7">
        <f>'Scheduled Domestic Flights'!D34-'Canceled Domestic Flights'!D34</f>
        <v>32367</v>
      </c>
      <c r="E35" s="7">
        <f>'Scheduled Domestic Flights'!E34-'Canceled Domestic Flights'!E34</f>
        <v>12290</v>
      </c>
      <c r="F35" s="7">
        <f>'Scheduled Domestic Flights'!F34-'Canceled Domestic Flights'!F34</f>
        <v>153830</v>
      </c>
      <c r="G35" s="7">
        <f>'Scheduled Domestic Flights'!G34-'Canceled Domestic Flights'!G34</f>
        <v>122487</v>
      </c>
      <c r="H35" s="7">
        <f>'Scheduled Domestic Flights'!H34-'Canceled Domestic Flights'!H34</f>
        <v>12389</v>
      </c>
      <c r="I35" s="7">
        <f>'Scheduled Domestic Flights'!I34-'Canceled Domestic Flights'!I34</f>
        <v>5978</v>
      </c>
      <c r="J35" s="7">
        <f>'Scheduled Domestic Flights'!J34-'Canceled Domestic Flights'!J34</f>
        <v>18256</v>
      </c>
      <c r="K35" s="7">
        <f>'Scheduled Domestic Flights'!K34-'Canceled Domestic Flights'!K34</f>
        <v>95282</v>
      </c>
      <c r="L35" s="7">
        <f>'Scheduled Domestic Flights'!L34-'Canceled Domestic Flights'!L34</f>
        <v>16503</v>
      </c>
      <c r="M35" s="7">
        <f>'Scheduled Domestic Flights'!M34-'Canceled Domestic Flights'!M34</f>
        <v>95201</v>
      </c>
      <c r="N35" s="7"/>
      <c r="O35" s="7"/>
      <c r="P35" s="37"/>
      <c r="Q35" s="38"/>
    </row>
    <row r="36" spans="1:17" s="39" customFormat="1" x14ac:dyDescent="0.35">
      <c r="B36" s="16" t="s">
        <v>32</v>
      </c>
      <c r="C36" s="7">
        <f>'Scheduled Domestic Flights'!C35-'Canceled Domestic Flights'!C35</f>
        <v>605508</v>
      </c>
      <c r="D36" s="7">
        <f>'Scheduled Domestic Flights'!D35-'Canceled Domestic Flights'!D35</f>
        <v>33921</v>
      </c>
      <c r="E36" s="7">
        <f>'Scheduled Domestic Flights'!E35-'Canceled Domestic Flights'!E35</f>
        <v>13310</v>
      </c>
      <c r="F36" s="7">
        <f>'Scheduled Domestic Flights'!F35-'Canceled Domestic Flights'!F35</f>
        <v>160199</v>
      </c>
      <c r="G36" s="7">
        <f>'Scheduled Domestic Flights'!G35-'Canceled Domestic Flights'!G35</f>
        <v>127268</v>
      </c>
      <c r="H36" s="7">
        <f>'Scheduled Domestic Flights'!H35-'Canceled Domestic Flights'!H35</f>
        <v>13004</v>
      </c>
      <c r="I36" s="7">
        <f>'Scheduled Domestic Flights'!I35-'Canceled Domestic Flights'!I35</f>
        <v>6201</v>
      </c>
      <c r="J36" s="7">
        <f>'Scheduled Domestic Flights'!J35-'Canceled Domestic Flights'!J35</f>
        <v>19610</v>
      </c>
      <c r="K36" s="7">
        <f>'Scheduled Domestic Flights'!K35-'Canceled Domestic Flights'!K35</f>
        <v>102231</v>
      </c>
      <c r="L36" s="7">
        <f>'Scheduled Domestic Flights'!L35-'Canceled Domestic Flights'!L35</f>
        <v>18660</v>
      </c>
      <c r="M36" s="7">
        <f>'Scheduled Domestic Flights'!M35-'Canceled Domestic Flights'!M35</f>
        <v>111104</v>
      </c>
      <c r="N36" s="12"/>
      <c r="O36" s="1"/>
      <c r="P36" s="25"/>
      <c r="Q36" s="12"/>
    </row>
    <row r="37" spans="1:17" s="40" customFormat="1" x14ac:dyDescent="0.35">
      <c r="B37" s="16" t="s">
        <v>7</v>
      </c>
      <c r="C37" s="7">
        <f>'Scheduled Domestic Flights'!C36-'Canceled Domestic Flights'!C36</f>
        <v>592760</v>
      </c>
      <c r="D37" s="7">
        <f>'Scheduled Domestic Flights'!D36-'Canceled Domestic Flights'!D36</f>
        <v>34060</v>
      </c>
      <c r="E37" s="7">
        <f>'Scheduled Domestic Flights'!E36-'Canceled Domestic Flights'!E36</f>
        <v>9350</v>
      </c>
      <c r="F37" s="7">
        <f>'Scheduled Domestic Flights'!F36-'Canceled Domestic Flights'!F36</f>
        <v>155581</v>
      </c>
      <c r="G37" s="7">
        <f>'Scheduled Domestic Flights'!G36-'Canceled Domestic Flights'!G36</f>
        <v>124623</v>
      </c>
      <c r="H37" s="7">
        <f>'Scheduled Domestic Flights'!H36-'Canceled Domestic Flights'!H36</f>
        <v>13076</v>
      </c>
      <c r="I37" s="7">
        <f>'Scheduled Domestic Flights'!I36-'Canceled Domestic Flights'!I36</f>
        <v>6465</v>
      </c>
      <c r="J37" s="7">
        <f>'Scheduled Domestic Flights'!J36-'Canceled Domestic Flights'!J36</f>
        <v>19846</v>
      </c>
      <c r="K37" s="7">
        <f>'Scheduled Domestic Flights'!K36-'Canceled Domestic Flights'!K36</f>
        <v>100929</v>
      </c>
      <c r="L37" s="7">
        <f>'Scheduled Domestic Flights'!L36-'Canceled Domestic Flights'!L36</f>
        <v>16173</v>
      </c>
      <c r="M37" s="7">
        <f>'Scheduled Domestic Flights'!M36-'Canceled Domestic Flights'!M36</f>
        <v>112657</v>
      </c>
      <c r="N37" s="12"/>
      <c r="O37" s="1"/>
      <c r="P37" s="45"/>
      <c r="Q37" s="12"/>
    </row>
    <row r="38" spans="1:17" s="42" customFormat="1" x14ac:dyDescent="0.35">
      <c r="A38" s="10"/>
      <c r="B38" s="16" t="s">
        <v>33</v>
      </c>
      <c r="C38" s="7">
        <f>'Scheduled Domestic Flights'!C37-'Canceled Domestic Flights'!C37</f>
        <v>560140</v>
      </c>
      <c r="D38" s="7">
        <f>'Scheduled Domestic Flights'!D37-'Canceled Domestic Flights'!D37</f>
        <v>31577</v>
      </c>
      <c r="E38" s="7">
        <f>'Scheduled Domestic Flights'!E37-'Canceled Domestic Flights'!E37</f>
        <v>6654</v>
      </c>
      <c r="F38" s="7">
        <f>'Scheduled Domestic Flights'!F37-'Canceled Domestic Flights'!F37</f>
        <v>147057</v>
      </c>
      <c r="G38" s="7">
        <f>'Scheduled Domestic Flights'!G37-'Canceled Domestic Flights'!G37</f>
        <v>118317</v>
      </c>
      <c r="H38" s="7">
        <f>'Scheduled Domestic Flights'!H37-'Canceled Domestic Flights'!H37</f>
        <v>12076</v>
      </c>
      <c r="I38" s="7">
        <f>'Scheduled Domestic Flights'!I37-'Canceled Domestic Flights'!I37</f>
        <v>6197</v>
      </c>
      <c r="J38" s="7">
        <f>'Scheduled Domestic Flights'!J37-'Canceled Domestic Flights'!J37</f>
        <v>18088</v>
      </c>
      <c r="K38" s="7">
        <f>'Scheduled Domestic Flights'!K37-'Canceled Domestic Flights'!K37</f>
        <v>95112</v>
      </c>
      <c r="L38" s="7">
        <f>'Scheduled Domestic Flights'!L37-'Canceled Domestic Flights'!L37</f>
        <v>16551</v>
      </c>
      <c r="M38" s="7">
        <f>'Scheduled Domestic Flights'!M37-'Canceled Domestic Flights'!M37</f>
        <v>108511</v>
      </c>
      <c r="N38" s="12"/>
      <c r="O38" s="1"/>
      <c r="P38" s="25"/>
      <c r="Q38" s="12"/>
    </row>
    <row r="39" spans="1:17" s="47" customFormat="1" x14ac:dyDescent="0.35">
      <c r="A39" s="10"/>
      <c r="B39" s="16" t="s">
        <v>34</v>
      </c>
      <c r="C39" s="7">
        <f>'Scheduled Domestic Flights'!C38-'Canceled Domestic Flights'!C38</f>
        <v>582759</v>
      </c>
      <c r="D39" s="7">
        <f>'Scheduled Domestic Flights'!D38-'Canceled Domestic Flights'!D38</f>
        <v>30358</v>
      </c>
      <c r="E39" s="7">
        <f>'Scheduled Domestic Flights'!E38-'Canceled Domestic Flights'!E38</f>
        <v>8980</v>
      </c>
      <c r="F39" s="7">
        <f>'Scheduled Domestic Flights'!F38-'Canceled Domestic Flights'!F38</f>
        <v>154855</v>
      </c>
      <c r="G39" s="7">
        <f>'Scheduled Domestic Flights'!G38-'Canceled Domestic Flights'!G38</f>
        <v>122435</v>
      </c>
      <c r="H39" s="7">
        <f>'Scheduled Domestic Flights'!H38-'Canceled Domestic Flights'!H38</f>
        <v>12908</v>
      </c>
      <c r="I39" s="7">
        <f>'Scheduled Domestic Flights'!I38-'Canceled Domestic Flights'!I38</f>
        <v>5847</v>
      </c>
      <c r="J39" s="7">
        <f>'Scheduled Domestic Flights'!J38-'Canceled Domestic Flights'!J38</f>
        <v>19029</v>
      </c>
      <c r="K39" s="7">
        <f>'Scheduled Domestic Flights'!K38-'Canceled Domestic Flights'!K38</f>
        <v>99328</v>
      </c>
      <c r="L39" s="7">
        <f>'Scheduled Domestic Flights'!L38-'Canceled Domestic Flights'!L38</f>
        <v>16609</v>
      </c>
      <c r="M39" s="7">
        <f>'Scheduled Domestic Flights'!M38-'Canceled Domestic Flights'!M38</f>
        <v>112410</v>
      </c>
      <c r="N39" s="12"/>
      <c r="O39" s="1"/>
      <c r="P39" s="25"/>
      <c r="Q39" s="12"/>
    </row>
    <row r="40" spans="1:17" s="48" customFormat="1" x14ac:dyDescent="0.35">
      <c r="A40" s="10"/>
      <c r="B40" s="16" t="s">
        <v>35</v>
      </c>
      <c r="C40" s="7">
        <f>'Scheduled Domestic Flights'!C39-'Canceled Domestic Flights'!C39</f>
        <v>573134</v>
      </c>
      <c r="D40" s="7">
        <f>'Scheduled Domestic Flights'!D39-'Canceled Domestic Flights'!D39</f>
        <v>29056</v>
      </c>
      <c r="E40" s="7">
        <f>'Scheduled Domestic Flights'!E39-'Canceled Domestic Flights'!E39</f>
        <v>8846</v>
      </c>
      <c r="F40" s="7">
        <f>'Scheduled Domestic Flights'!F39-'Canceled Domestic Flights'!F39</f>
        <v>154179</v>
      </c>
      <c r="G40" s="7">
        <f>'Scheduled Domestic Flights'!G39-'Canceled Domestic Flights'!G39</f>
        <v>119193</v>
      </c>
      <c r="H40" s="7">
        <f>'Scheduled Domestic Flights'!H39-'Canceled Domestic Flights'!H39</f>
        <v>12779</v>
      </c>
      <c r="I40" s="7">
        <f>'Scheduled Domestic Flights'!I39-'Canceled Domestic Flights'!I39</f>
        <v>5745</v>
      </c>
      <c r="J40" s="7">
        <f>'Scheduled Domestic Flights'!J39-'Canceled Domestic Flights'!J39</f>
        <v>19598</v>
      </c>
      <c r="K40" s="7">
        <f>'Scheduled Domestic Flights'!K39-'Canceled Domestic Flights'!K39</f>
        <v>96908</v>
      </c>
      <c r="L40" s="7">
        <f>'Scheduled Domestic Flights'!L39-'Canceled Domestic Flights'!L39</f>
        <v>17333</v>
      </c>
      <c r="M40" s="7">
        <f>'Scheduled Domestic Flights'!M39-'Canceled Domestic Flights'!M39</f>
        <v>109497</v>
      </c>
      <c r="N40" s="60"/>
      <c r="O40" s="1"/>
      <c r="P40" s="25"/>
      <c r="Q40" s="12"/>
    </row>
    <row r="41" spans="1:17" s="52" customFormat="1" x14ac:dyDescent="0.35">
      <c r="A41" s="10"/>
      <c r="B41" s="16" t="s">
        <v>36</v>
      </c>
      <c r="C41" s="7">
        <f>'Scheduled Domestic Flights'!C40-'Canceled Domestic Flights'!C40</f>
        <v>566465</v>
      </c>
      <c r="D41" s="7">
        <f>'Scheduled Domestic Flights'!D40-'Canceled Domestic Flights'!D40</f>
        <v>27461</v>
      </c>
      <c r="E41" s="7">
        <f>'Scheduled Domestic Flights'!E40-'Canceled Domestic Flights'!E40</f>
        <v>9690</v>
      </c>
      <c r="F41" s="7">
        <f>'Scheduled Domestic Flights'!F40-'Canceled Domestic Flights'!F40</f>
        <v>153861</v>
      </c>
      <c r="G41" s="7">
        <f>'Scheduled Domestic Flights'!G40-'Canceled Domestic Flights'!G40</f>
        <v>115211</v>
      </c>
      <c r="H41" s="7">
        <f>'Scheduled Domestic Flights'!H40-'Canceled Domestic Flights'!H40</f>
        <v>12948</v>
      </c>
      <c r="I41" s="7">
        <f>'Scheduled Domestic Flights'!I40-'Canceled Domestic Flights'!I40</f>
        <v>6083</v>
      </c>
      <c r="J41" s="7">
        <f>'Scheduled Domestic Flights'!J40-'Canceled Domestic Flights'!J40</f>
        <v>20263</v>
      </c>
      <c r="K41" s="7">
        <f>'Scheduled Domestic Flights'!K40-'Canceled Domestic Flights'!K40</f>
        <v>96239</v>
      </c>
      <c r="L41" s="7">
        <f>'Scheduled Domestic Flights'!L40-'Canceled Domestic Flights'!L40</f>
        <v>17114</v>
      </c>
      <c r="M41" s="7">
        <f>'Scheduled Domestic Flights'!M40-'Canceled Domestic Flights'!M40</f>
        <v>107595</v>
      </c>
      <c r="N41" s="60"/>
      <c r="O41" s="61"/>
      <c r="P41" s="25"/>
      <c r="Q41" s="12"/>
    </row>
    <row r="42" spans="1:17" s="56" customFormat="1" x14ac:dyDescent="0.35">
      <c r="A42" s="10">
        <v>2022</v>
      </c>
      <c r="B42" s="16" t="s">
        <v>0</v>
      </c>
      <c r="C42" s="7">
        <f>'Scheduled Domestic Flights'!C41-'Canceled Domestic Flights'!C41</f>
        <v>528070</v>
      </c>
      <c r="D42" s="7">
        <f>'Scheduled Domestic Flights'!D41-'Canceled Domestic Flights'!D41</f>
        <v>27805</v>
      </c>
      <c r="E42" s="7">
        <f>'Scheduled Domestic Flights'!E41-'Canceled Domestic Flights'!E41</f>
        <v>7990</v>
      </c>
      <c r="F42" s="7">
        <f>'Scheduled Domestic Flights'!F41-'Canceled Domestic Flights'!F41</f>
        <v>140821</v>
      </c>
      <c r="G42" s="7">
        <f>'Scheduled Domestic Flights'!G41-'Canceled Domestic Flights'!G41</f>
        <v>112221</v>
      </c>
      <c r="H42" s="7">
        <f>'Scheduled Domestic Flights'!H41-'Canceled Domestic Flights'!H41</f>
        <v>11503</v>
      </c>
      <c r="I42" s="7">
        <f>'Scheduled Domestic Flights'!I41-'Canceled Domestic Flights'!I41</f>
        <v>5651</v>
      </c>
      <c r="J42" s="7">
        <f>'Scheduled Domestic Flights'!J41-'Canceled Domestic Flights'!J41</f>
        <v>19244</v>
      </c>
      <c r="K42" s="7">
        <f>'Scheduled Domestic Flights'!K41-'Canceled Domestic Flights'!K41</f>
        <v>90988</v>
      </c>
      <c r="L42" s="7">
        <f>'Scheduled Domestic Flights'!L41-'Canceled Domestic Flights'!L41</f>
        <v>16953</v>
      </c>
      <c r="M42" s="7">
        <f>'Scheduled Domestic Flights'!M41-'Canceled Domestic Flights'!M41</f>
        <v>94894</v>
      </c>
      <c r="N42" s="60"/>
      <c r="O42" s="61"/>
      <c r="P42" s="25"/>
      <c r="Q42" s="12"/>
    </row>
    <row r="43" spans="1:17" s="62" customFormat="1" x14ac:dyDescent="0.35">
      <c r="A43" s="10"/>
      <c r="B43" s="16" t="s">
        <v>37</v>
      </c>
      <c r="C43" s="7">
        <f>'Scheduled Domestic Flights'!C42-'Canceled Domestic Flights'!C42</f>
        <v>496531</v>
      </c>
      <c r="D43" s="7">
        <f>'Scheduled Domestic Flights'!D42-'Canceled Domestic Flights'!D42</f>
        <v>26694</v>
      </c>
      <c r="E43" s="7">
        <f>'Scheduled Domestic Flights'!E42-'Canceled Domestic Flights'!E42</f>
        <v>8179</v>
      </c>
      <c r="F43" s="7">
        <f>'Scheduled Domestic Flights'!F42-'Canceled Domestic Flights'!F42</f>
        <v>127685</v>
      </c>
      <c r="G43" s="7">
        <f>'Scheduled Domestic Flights'!G42-'Canceled Domestic Flights'!G42</f>
        <v>103364</v>
      </c>
      <c r="H43" s="7">
        <f>'Scheduled Domestic Flights'!H42-'Canceled Domestic Flights'!H42</f>
        <v>10649</v>
      </c>
      <c r="I43" s="7">
        <f>'Scheduled Domestic Flights'!I42-'Canceled Domestic Flights'!I42</f>
        <v>4973</v>
      </c>
      <c r="J43" s="7">
        <f>'Scheduled Domestic Flights'!J42-'Canceled Domestic Flights'!J42</f>
        <v>19531</v>
      </c>
      <c r="K43" s="7">
        <f>'Scheduled Domestic Flights'!K42-'Canceled Domestic Flights'!K42</f>
        <v>87186</v>
      </c>
      <c r="L43" s="7">
        <f>'Scheduled Domestic Flights'!L42-'Canceled Domestic Flights'!L42</f>
        <v>16170</v>
      </c>
      <c r="M43" s="7">
        <f>'Scheduled Domestic Flights'!M42-'Canceled Domestic Flights'!M42</f>
        <v>92100</v>
      </c>
      <c r="N43" s="60"/>
      <c r="O43" s="61"/>
      <c r="P43" s="25"/>
      <c r="Q43" s="12"/>
    </row>
    <row r="44" spans="1:17" s="64" customFormat="1" x14ac:dyDescent="0.35">
      <c r="A44" s="10"/>
      <c r="B44" s="16" t="s">
        <v>2</v>
      </c>
      <c r="C44" s="7">
        <v>581434</v>
      </c>
      <c r="D44" s="7">
        <v>30986</v>
      </c>
      <c r="E44" s="7">
        <v>11133</v>
      </c>
      <c r="F44" s="7">
        <v>148989</v>
      </c>
      <c r="G44" s="7">
        <v>122848</v>
      </c>
      <c r="H44" s="7">
        <v>12316</v>
      </c>
      <c r="I44" s="7">
        <v>5985</v>
      </c>
      <c r="J44" s="7">
        <v>22314</v>
      </c>
      <c r="K44" s="7">
        <v>101672</v>
      </c>
      <c r="L44" s="7">
        <v>18826</v>
      </c>
      <c r="M44" s="7">
        <v>106365</v>
      </c>
      <c r="N44" s="60"/>
      <c r="O44" s="61"/>
      <c r="P44" s="25"/>
      <c r="Q44" s="12"/>
    </row>
    <row r="45" spans="1:17" s="65" customFormat="1" x14ac:dyDescent="0.35">
      <c r="A45" s="10"/>
      <c r="B45" s="16" t="s">
        <v>17</v>
      </c>
      <c r="C45" s="7">
        <v>566893</v>
      </c>
      <c r="D45" s="7">
        <v>31269</v>
      </c>
      <c r="E45" s="7">
        <v>10232</v>
      </c>
      <c r="F45" s="7">
        <v>144520</v>
      </c>
      <c r="G45" s="7">
        <v>120262</v>
      </c>
      <c r="H45" s="7">
        <v>11765</v>
      </c>
      <c r="I45" s="7">
        <v>5937</v>
      </c>
      <c r="J45" s="7">
        <v>21978</v>
      </c>
      <c r="K45" s="7">
        <v>100990</v>
      </c>
      <c r="L45" s="7">
        <v>16733</v>
      </c>
      <c r="M45" s="7">
        <v>103207</v>
      </c>
      <c r="N45" s="60"/>
      <c r="O45" s="61"/>
      <c r="P45" s="25"/>
      <c r="Q45" s="12"/>
    </row>
    <row r="46" spans="1:17" s="72" customFormat="1" x14ac:dyDescent="0.35">
      <c r="A46" s="10"/>
      <c r="B46" s="16" t="s">
        <v>4</v>
      </c>
      <c r="C46" s="7">
        <v>590957</v>
      </c>
      <c r="D46" s="7">
        <v>32954</v>
      </c>
      <c r="E46" s="7">
        <v>9688</v>
      </c>
      <c r="F46" s="7">
        <v>148704</v>
      </c>
      <c r="G46" s="7">
        <v>123317</v>
      </c>
      <c r="H46" s="7">
        <v>12499</v>
      </c>
      <c r="I46" s="7">
        <v>6288</v>
      </c>
      <c r="J46" s="7">
        <v>23063</v>
      </c>
      <c r="K46" s="7">
        <v>107218</v>
      </c>
      <c r="L46" s="7">
        <v>18676</v>
      </c>
      <c r="M46" s="7">
        <v>108550</v>
      </c>
      <c r="N46" s="60"/>
      <c r="O46" s="61"/>
      <c r="P46" s="25"/>
      <c r="Q46" s="12"/>
    </row>
    <row r="47" spans="1:17" s="75" customFormat="1" x14ac:dyDescent="0.35">
      <c r="A47" s="10"/>
      <c r="B47" s="16" t="s">
        <v>28</v>
      </c>
      <c r="C47" s="7">
        <v>583584</v>
      </c>
      <c r="D47" s="7">
        <v>33493</v>
      </c>
      <c r="E47" s="7">
        <v>11142</v>
      </c>
      <c r="F47" s="7">
        <v>145831</v>
      </c>
      <c r="G47" s="7">
        <v>120803</v>
      </c>
      <c r="H47" s="7">
        <v>12294</v>
      </c>
      <c r="I47" s="7">
        <v>6279</v>
      </c>
      <c r="J47" s="7">
        <v>20580</v>
      </c>
      <c r="K47" s="7">
        <v>109706</v>
      </c>
      <c r="L47" s="7">
        <v>18328</v>
      </c>
      <c r="M47" s="7">
        <v>105128</v>
      </c>
      <c r="N47" s="60"/>
      <c r="O47" s="61"/>
      <c r="P47" s="25"/>
      <c r="Q47" s="12"/>
    </row>
    <row r="48" spans="1:17" s="79" customFormat="1" x14ac:dyDescent="0.35">
      <c r="A48" s="10"/>
      <c r="B48" s="16" t="s">
        <v>32</v>
      </c>
      <c r="C48" s="7">
        <v>607657</v>
      </c>
      <c r="D48" s="7">
        <v>35070</v>
      </c>
      <c r="E48" s="7">
        <v>12249</v>
      </c>
      <c r="F48" s="7">
        <v>150214</v>
      </c>
      <c r="G48" s="7">
        <v>125374</v>
      </c>
      <c r="H48" s="7">
        <v>13030</v>
      </c>
      <c r="I48" s="7">
        <v>6748</v>
      </c>
      <c r="J48" s="7">
        <v>22452</v>
      </c>
      <c r="K48" s="7">
        <v>116001</v>
      </c>
      <c r="L48" s="7">
        <v>19324</v>
      </c>
      <c r="M48" s="7">
        <v>107195</v>
      </c>
      <c r="N48" s="60"/>
      <c r="O48" s="61"/>
      <c r="P48" s="25"/>
      <c r="Q48" s="12"/>
    </row>
    <row r="49" spans="1:17" s="80" customFormat="1" x14ac:dyDescent="0.35">
      <c r="A49" s="10"/>
      <c r="B49" s="16" t="s">
        <v>7</v>
      </c>
      <c r="C49" s="7">
        <v>598166</v>
      </c>
      <c r="D49" s="7">
        <v>34757</v>
      </c>
      <c r="E49" s="7">
        <v>9179</v>
      </c>
      <c r="F49" s="7">
        <v>147371</v>
      </c>
      <c r="G49" s="7">
        <v>125053</v>
      </c>
      <c r="H49" s="7">
        <v>13211</v>
      </c>
      <c r="I49" s="7">
        <v>6505</v>
      </c>
      <c r="J49" s="7">
        <v>22549</v>
      </c>
      <c r="K49" s="7">
        <v>115732</v>
      </c>
      <c r="L49" s="7">
        <v>19405</v>
      </c>
      <c r="M49" s="7">
        <v>104404</v>
      </c>
      <c r="N49" s="60"/>
      <c r="O49" s="61"/>
      <c r="P49" s="25"/>
      <c r="Q49" s="12"/>
    </row>
    <row r="50" spans="1:17" s="82" customFormat="1" x14ac:dyDescent="0.35">
      <c r="A50" s="10"/>
      <c r="B50" s="16" t="s">
        <v>33</v>
      </c>
      <c r="C50" s="7">
        <v>571533</v>
      </c>
      <c r="D50" s="7">
        <v>33407</v>
      </c>
      <c r="E50" s="7">
        <v>6694</v>
      </c>
      <c r="F50" s="7">
        <v>139791</v>
      </c>
      <c r="G50" s="7">
        <v>119121</v>
      </c>
      <c r="H50" s="7">
        <v>12948</v>
      </c>
      <c r="I50" s="7">
        <v>6052</v>
      </c>
      <c r="J50" s="7">
        <v>21676</v>
      </c>
      <c r="K50" s="7">
        <v>110427</v>
      </c>
      <c r="L50" s="7">
        <v>19409</v>
      </c>
      <c r="M50" s="7">
        <v>102008</v>
      </c>
      <c r="N50" s="60"/>
      <c r="O50" s="61"/>
      <c r="P50" s="25"/>
      <c r="Q50" s="12"/>
    </row>
    <row r="51" spans="1:17" s="94" customFormat="1" x14ac:dyDescent="0.35">
      <c r="A51" s="10"/>
      <c r="B51" s="16" t="s">
        <v>34</v>
      </c>
      <c r="C51" s="7">
        <v>590444</v>
      </c>
      <c r="D51" s="7">
        <v>30679</v>
      </c>
      <c r="E51" s="7">
        <v>8411</v>
      </c>
      <c r="F51" s="7">
        <v>145350</v>
      </c>
      <c r="G51" s="7">
        <v>119615</v>
      </c>
      <c r="H51" s="7">
        <v>14274</v>
      </c>
      <c r="I51" s="7">
        <v>6228</v>
      </c>
      <c r="J51" s="7">
        <v>23019</v>
      </c>
      <c r="K51" s="7">
        <v>115151</v>
      </c>
      <c r="L51" s="7">
        <v>20829</v>
      </c>
      <c r="M51" s="7">
        <v>106888</v>
      </c>
      <c r="N51" s="60"/>
      <c r="O51" s="61"/>
      <c r="P51" s="25"/>
      <c r="Q51" s="12"/>
    </row>
    <row r="52" spans="1:17" s="95" customFormat="1" x14ac:dyDescent="0.35">
      <c r="A52" s="10"/>
      <c r="B52" s="16" t="s">
        <v>35</v>
      </c>
      <c r="C52" s="7">
        <v>561067</v>
      </c>
      <c r="D52" s="7">
        <v>29076</v>
      </c>
      <c r="E52" s="7">
        <v>7999</v>
      </c>
      <c r="F52" s="7">
        <v>134701</v>
      </c>
      <c r="G52" s="7">
        <v>116375</v>
      </c>
      <c r="H52" s="7">
        <v>13308</v>
      </c>
      <c r="I52" s="7">
        <v>6128</v>
      </c>
      <c r="J52" s="7">
        <v>23017</v>
      </c>
      <c r="K52" s="7">
        <v>110194</v>
      </c>
      <c r="L52" s="7">
        <v>20532</v>
      </c>
      <c r="M52" s="7">
        <v>99737</v>
      </c>
      <c r="N52" s="60"/>
      <c r="O52" s="61"/>
      <c r="P52" s="25"/>
      <c r="Q52" s="12"/>
    </row>
    <row r="53" spans="1:17" s="97" customFormat="1" x14ac:dyDescent="0.35">
      <c r="A53" s="10"/>
      <c r="B53" s="16" t="s">
        <v>36</v>
      </c>
      <c r="C53" s="7">
        <v>547134</v>
      </c>
      <c r="D53" s="7">
        <v>28080</v>
      </c>
      <c r="E53" s="7">
        <v>9871</v>
      </c>
      <c r="F53" s="7">
        <v>135864</v>
      </c>
      <c r="G53" s="7">
        <v>111532</v>
      </c>
      <c r="H53" s="7">
        <v>13230</v>
      </c>
      <c r="I53" s="7">
        <v>6411</v>
      </c>
      <c r="J53" s="7">
        <v>23416</v>
      </c>
      <c r="K53" s="7">
        <v>99229</v>
      </c>
      <c r="L53" s="7">
        <v>20242</v>
      </c>
      <c r="M53" s="7">
        <v>99259</v>
      </c>
      <c r="N53" s="60"/>
      <c r="O53" s="61"/>
      <c r="P53" s="25"/>
      <c r="Q53" s="12"/>
    </row>
    <row r="54" spans="1:17" s="103" customFormat="1" x14ac:dyDescent="0.35">
      <c r="A54" s="10">
        <v>2023</v>
      </c>
      <c r="B54" s="16" t="s">
        <v>0</v>
      </c>
      <c r="C54" s="7">
        <v>562845</v>
      </c>
      <c r="D54" s="7">
        <v>29888</v>
      </c>
      <c r="E54" s="7">
        <v>8500</v>
      </c>
      <c r="F54" s="7">
        <v>136129</v>
      </c>
      <c r="G54" s="7">
        <v>114945</v>
      </c>
      <c r="H54" s="7">
        <v>12847</v>
      </c>
      <c r="I54" s="7">
        <v>6625</v>
      </c>
      <c r="J54" s="7">
        <v>23055</v>
      </c>
      <c r="K54" s="7">
        <v>109196</v>
      </c>
      <c r="L54" s="7">
        <v>21369</v>
      </c>
      <c r="M54" s="7">
        <v>100291</v>
      </c>
      <c r="N54" s="60"/>
      <c r="O54" s="61"/>
      <c r="P54" s="25"/>
      <c r="Q54" s="12"/>
    </row>
    <row r="55" spans="1:17" s="104" customFormat="1" x14ac:dyDescent="0.35">
      <c r="A55" s="10"/>
      <c r="B55" s="16" t="s">
        <v>37</v>
      </c>
      <c r="C55" s="7">
        <v>526543</v>
      </c>
      <c r="D55" s="7">
        <v>27290</v>
      </c>
      <c r="E55" s="7">
        <v>8450</v>
      </c>
      <c r="F55" s="7">
        <v>129858</v>
      </c>
      <c r="G55" s="7">
        <v>105767</v>
      </c>
      <c r="H55" s="7">
        <v>12339</v>
      </c>
      <c r="I55" s="7">
        <v>5951</v>
      </c>
      <c r="J55" s="7">
        <v>21814</v>
      </c>
      <c r="K55" s="7">
        <v>99312</v>
      </c>
      <c r="L55" s="7">
        <v>19920</v>
      </c>
      <c r="M55" s="7">
        <v>95842</v>
      </c>
      <c r="N55" s="60"/>
      <c r="O55" s="61"/>
      <c r="P55" s="25"/>
      <c r="Q55" s="12"/>
    </row>
    <row r="56" spans="1:17" s="105" customFormat="1" x14ac:dyDescent="0.35">
      <c r="A56" s="10"/>
      <c r="B56" s="16" t="s">
        <v>2</v>
      </c>
      <c r="C56" s="7">
        <v>608387</v>
      </c>
      <c r="D56" s="7">
        <v>30852</v>
      </c>
      <c r="E56" s="7">
        <v>10976</v>
      </c>
      <c r="F56" s="7">
        <v>145828</v>
      </c>
      <c r="G56" s="7">
        <v>124989</v>
      </c>
      <c r="H56" s="7">
        <v>14250</v>
      </c>
      <c r="I56" s="7">
        <v>6769</v>
      </c>
      <c r="J56" s="7">
        <v>25390</v>
      </c>
      <c r="K56" s="7">
        <v>116881</v>
      </c>
      <c r="L56" s="7">
        <v>22232</v>
      </c>
      <c r="M56" s="7">
        <v>110220</v>
      </c>
      <c r="N56" s="60"/>
      <c r="O56" s="61"/>
      <c r="P56" s="25"/>
      <c r="Q56" s="12"/>
    </row>
    <row r="57" spans="1:17" s="107" customFormat="1" x14ac:dyDescent="0.35">
      <c r="A57" s="10"/>
      <c r="B57" s="16" t="s">
        <v>17</v>
      </c>
      <c r="C57" s="7">
        <v>586353</v>
      </c>
      <c r="D57" s="7">
        <v>30737</v>
      </c>
      <c r="E57" s="7">
        <v>10353</v>
      </c>
      <c r="F57" s="7">
        <v>140863</v>
      </c>
      <c r="G57" s="7">
        <v>120055</v>
      </c>
      <c r="H57" s="7">
        <v>13558</v>
      </c>
      <c r="I57" s="7">
        <v>6557</v>
      </c>
      <c r="J57" s="7">
        <v>23580</v>
      </c>
      <c r="K57" s="7">
        <v>114697</v>
      </c>
      <c r="L57" s="7">
        <v>21936</v>
      </c>
      <c r="M57" s="7">
        <v>104017</v>
      </c>
      <c r="N57" s="60"/>
      <c r="O57" s="61"/>
      <c r="P57" s="25"/>
      <c r="Q57" s="12"/>
    </row>
    <row r="58" spans="1:17" s="108" customFormat="1" x14ac:dyDescent="0.35">
      <c r="A58" s="10"/>
      <c r="B58" s="16" t="s">
        <v>4</v>
      </c>
      <c r="C58" s="7">
        <v>612797</v>
      </c>
      <c r="D58" s="7">
        <v>32752</v>
      </c>
      <c r="E58" s="7">
        <v>9407</v>
      </c>
      <c r="F58" s="7">
        <v>144946</v>
      </c>
      <c r="G58" s="7">
        <v>126261</v>
      </c>
      <c r="H58" s="7">
        <v>13941</v>
      </c>
      <c r="I58" s="7">
        <v>6715</v>
      </c>
      <c r="J58" s="7">
        <v>24454</v>
      </c>
      <c r="K58" s="7">
        <v>121898</v>
      </c>
      <c r="L58" s="7">
        <v>22334</v>
      </c>
      <c r="M58" s="7">
        <v>110089</v>
      </c>
      <c r="N58" s="60"/>
      <c r="O58" s="61"/>
      <c r="P58" s="25"/>
      <c r="Q58" s="12"/>
    </row>
    <row r="59" spans="1:17" s="109" customFormat="1" x14ac:dyDescent="0.35">
      <c r="A59" s="10"/>
      <c r="B59" s="16" t="s">
        <v>28</v>
      </c>
      <c r="C59" s="7">
        <v>600721</v>
      </c>
      <c r="D59" s="7">
        <v>33267</v>
      </c>
      <c r="E59" s="7">
        <v>11419</v>
      </c>
      <c r="F59" s="7">
        <v>146210</v>
      </c>
      <c r="G59" s="7">
        <v>124087</v>
      </c>
      <c r="H59" s="7">
        <v>13391</v>
      </c>
      <c r="I59" s="7">
        <v>6744</v>
      </c>
      <c r="J59" s="7">
        <v>21998</v>
      </c>
      <c r="K59" s="7">
        <v>118543</v>
      </c>
      <c r="L59" s="7">
        <v>20458</v>
      </c>
      <c r="M59" s="7">
        <v>104604</v>
      </c>
      <c r="N59" s="60"/>
      <c r="O59" s="61"/>
      <c r="P59" s="25"/>
      <c r="Q59" s="12"/>
    </row>
    <row r="60" spans="1:17" s="110" customFormat="1" x14ac:dyDescent="0.35">
      <c r="A60" s="10"/>
      <c r="B60" s="16" t="s">
        <v>32</v>
      </c>
      <c r="C60" s="7">
        <v>623120</v>
      </c>
      <c r="D60" s="7">
        <v>34955</v>
      </c>
      <c r="E60" s="7">
        <v>12076</v>
      </c>
      <c r="F60" s="7">
        <v>151975</v>
      </c>
      <c r="G60" s="7">
        <v>128242</v>
      </c>
      <c r="H60" s="7">
        <v>14139</v>
      </c>
      <c r="I60" s="7">
        <v>7030</v>
      </c>
      <c r="J60" s="7">
        <v>21289</v>
      </c>
      <c r="K60" s="7">
        <v>125178</v>
      </c>
      <c r="L60" s="7">
        <v>20720</v>
      </c>
      <c r="M60" s="7">
        <v>107416</v>
      </c>
      <c r="N60" s="60"/>
      <c r="O60" s="61"/>
      <c r="P60" s="25"/>
      <c r="Q60" s="12"/>
    </row>
    <row r="61" spans="1:17" s="111" customFormat="1" x14ac:dyDescent="0.35">
      <c r="A61" s="10"/>
      <c r="B61" s="16" t="s">
        <v>7</v>
      </c>
      <c r="C61" s="7">
        <v>630761</v>
      </c>
      <c r="D61" s="7">
        <v>35546</v>
      </c>
      <c r="E61" s="7">
        <v>8728</v>
      </c>
      <c r="F61" s="7">
        <v>155156</v>
      </c>
      <c r="G61" s="7">
        <v>129771</v>
      </c>
      <c r="H61" s="7">
        <v>14631</v>
      </c>
      <c r="I61" s="7">
        <v>6915</v>
      </c>
      <c r="J61" s="7">
        <v>22226</v>
      </c>
      <c r="K61" s="7">
        <v>123600</v>
      </c>
      <c r="L61" s="7">
        <v>21217</v>
      </c>
      <c r="M61" s="7">
        <v>112971</v>
      </c>
      <c r="N61" s="60"/>
      <c r="O61" s="61"/>
      <c r="P61" s="25"/>
      <c r="Q61" s="12"/>
    </row>
    <row r="62" spans="1:17" s="115" customFormat="1" x14ac:dyDescent="0.35">
      <c r="A62" s="10"/>
      <c r="B62" s="16" t="s">
        <v>33</v>
      </c>
      <c r="C62" s="7">
        <v>597223</v>
      </c>
      <c r="D62" s="7">
        <v>33798</v>
      </c>
      <c r="E62" s="7">
        <v>6870</v>
      </c>
      <c r="F62" s="7">
        <v>145037</v>
      </c>
      <c r="G62" s="7">
        <v>122402</v>
      </c>
      <c r="H62" s="7">
        <v>16024</v>
      </c>
      <c r="I62" s="7">
        <v>6649</v>
      </c>
      <c r="J62" s="7">
        <v>20688</v>
      </c>
      <c r="K62" s="7">
        <v>117210</v>
      </c>
      <c r="L62" s="7">
        <v>20702</v>
      </c>
      <c r="M62" s="7">
        <v>107843</v>
      </c>
      <c r="N62" s="60"/>
      <c r="O62" s="61"/>
      <c r="P62" s="25"/>
      <c r="Q62" s="12"/>
    </row>
    <row r="63" spans="1:17" s="122" customFormat="1" x14ac:dyDescent="0.35">
      <c r="A63" s="10"/>
      <c r="B63" s="16" t="s">
        <v>34</v>
      </c>
      <c r="C63" s="7">
        <v>633349</v>
      </c>
      <c r="D63" s="7">
        <v>32258</v>
      </c>
      <c r="E63" s="7">
        <v>9627</v>
      </c>
      <c r="F63" s="7">
        <v>152270</v>
      </c>
      <c r="G63" s="7">
        <v>128471</v>
      </c>
      <c r="H63" s="7">
        <v>17146</v>
      </c>
      <c r="I63" s="7">
        <v>6800</v>
      </c>
      <c r="J63" s="7">
        <v>22031</v>
      </c>
      <c r="K63" s="7">
        <v>128301</v>
      </c>
      <c r="L63" s="7">
        <v>22932</v>
      </c>
      <c r="M63" s="7">
        <v>113513</v>
      </c>
      <c r="N63" s="60"/>
      <c r="O63" s="61"/>
      <c r="P63" s="25"/>
      <c r="Q63" s="12"/>
    </row>
    <row r="64" spans="1:17" s="123" customFormat="1" x14ac:dyDescent="0.35">
      <c r="A64" s="10"/>
      <c r="B64" s="16" t="s">
        <v>35</v>
      </c>
      <c r="C64" s="7">
        <v>598987</v>
      </c>
      <c r="D64" s="7">
        <v>31029</v>
      </c>
      <c r="E64" s="7">
        <v>8933</v>
      </c>
      <c r="F64" s="7">
        <v>145876</v>
      </c>
      <c r="G64" s="7">
        <v>120552</v>
      </c>
      <c r="H64" s="7">
        <v>15880</v>
      </c>
      <c r="I64" s="7">
        <v>6557</v>
      </c>
      <c r="J64" s="7">
        <v>21249</v>
      </c>
      <c r="K64" s="7">
        <v>122257</v>
      </c>
      <c r="L64" s="7">
        <v>23080</v>
      </c>
      <c r="M64" s="7">
        <v>103574</v>
      </c>
      <c r="N64" s="60"/>
      <c r="O64" s="61"/>
      <c r="P64" s="25"/>
      <c r="Q64" s="12"/>
    </row>
    <row r="65" spans="1:17" s="124" customFormat="1" x14ac:dyDescent="0.35">
      <c r="A65" s="10"/>
      <c r="B65" s="16" t="s">
        <v>36</v>
      </c>
      <c r="C65" s="7">
        <v>603756</v>
      </c>
      <c r="D65" s="7">
        <v>30724</v>
      </c>
      <c r="E65" s="7">
        <v>9418</v>
      </c>
      <c r="F65" s="7">
        <v>144455</v>
      </c>
      <c r="G65" s="7">
        <v>120671</v>
      </c>
      <c r="H65" s="7">
        <v>15622</v>
      </c>
      <c r="I65" s="7">
        <v>6602</v>
      </c>
      <c r="J65" s="7">
        <v>21315</v>
      </c>
      <c r="K65" s="7">
        <v>126967</v>
      </c>
      <c r="L65" s="7">
        <v>22485</v>
      </c>
      <c r="M65" s="7">
        <v>105497</v>
      </c>
      <c r="N65" s="60"/>
      <c r="O65" s="61"/>
      <c r="P65" s="25"/>
      <c r="Q65" s="12"/>
    </row>
    <row r="66" spans="1:17" s="125" customFormat="1" x14ac:dyDescent="0.35">
      <c r="A66" s="10">
        <v>2024</v>
      </c>
      <c r="B66" s="16" t="s">
        <v>0</v>
      </c>
      <c r="C66" s="7">
        <v>560352</v>
      </c>
      <c r="D66" s="7">
        <v>25600</v>
      </c>
      <c r="E66" s="7">
        <v>8403</v>
      </c>
      <c r="F66" s="7">
        <v>142967</v>
      </c>
      <c r="G66" s="7">
        <v>114087</v>
      </c>
      <c r="H66" s="7">
        <v>14068</v>
      </c>
      <c r="I66" s="7">
        <v>6480</v>
      </c>
      <c r="J66" s="7">
        <v>19246</v>
      </c>
      <c r="K66" s="7">
        <v>111823</v>
      </c>
      <c r="L66" s="7">
        <v>20112</v>
      </c>
      <c r="M66" s="7">
        <v>97566</v>
      </c>
      <c r="N66" s="60"/>
      <c r="O66" s="61"/>
      <c r="P66" s="25"/>
      <c r="Q66" s="12"/>
    </row>
    <row r="67" spans="1:17" s="127" customFormat="1" x14ac:dyDescent="0.35">
      <c r="A67" s="10"/>
      <c r="B67" s="16" t="s">
        <v>37</v>
      </c>
      <c r="C67" s="7">
        <v>549439</v>
      </c>
      <c r="D67" s="7">
        <v>27424</v>
      </c>
      <c r="E67" s="7">
        <v>8474</v>
      </c>
      <c r="F67" s="7">
        <v>140945</v>
      </c>
      <c r="G67" s="7">
        <v>109986</v>
      </c>
      <c r="H67" s="7">
        <v>14122</v>
      </c>
      <c r="I67" s="7">
        <v>5999</v>
      </c>
      <c r="J67" s="7">
        <v>18968</v>
      </c>
      <c r="K67" s="7">
        <v>104741</v>
      </c>
      <c r="L67" s="7">
        <v>19791</v>
      </c>
      <c r="M67" s="7">
        <v>98989</v>
      </c>
      <c r="N67" s="60"/>
      <c r="O67" s="61"/>
      <c r="P67" s="25"/>
      <c r="Q67" s="12"/>
    </row>
    <row r="68" spans="1:17" x14ac:dyDescent="0.35">
      <c r="A68" s="128" t="s">
        <v>71</v>
      </c>
      <c r="B68" s="85" t="s">
        <v>26</v>
      </c>
      <c r="C68" s="86">
        <v>552691</v>
      </c>
      <c r="D68" s="86">
        <v>27728</v>
      </c>
      <c r="E68" s="86">
        <v>8486</v>
      </c>
      <c r="F68" s="86">
        <v>141303</v>
      </c>
      <c r="G68" s="86">
        <v>110498</v>
      </c>
      <c r="H68" s="86">
        <v>14157</v>
      </c>
      <c r="I68" s="86">
        <v>6067</v>
      </c>
      <c r="J68" s="86">
        <v>19235</v>
      </c>
      <c r="K68" s="86">
        <v>105207</v>
      </c>
      <c r="L68" s="86">
        <v>19929</v>
      </c>
      <c r="M68" s="86">
        <v>100081</v>
      </c>
      <c r="N68" s="10"/>
      <c r="P68" s="46"/>
    </row>
    <row r="69" spans="1:17" x14ac:dyDescent="0.35">
      <c r="A69" s="129"/>
      <c r="B69" s="85" t="s">
        <v>23</v>
      </c>
      <c r="C69" s="87">
        <f>(C68-C67)/C68</f>
        <v>5.8839387650604048E-3</v>
      </c>
      <c r="D69" s="87">
        <f t="shared" ref="D69:M69" si="0">(D68-D67)/D68</f>
        <v>1.0963646855164455E-2</v>
      </c>
      <c r="E69" s="87">
        <f t="shared" si="0"/>
        <v>1.4140938015555031E-3</v>
      </c>
      <c r="F69" s="87">
        <f t="shared" si="0"/>
        <v>2.5335626278281424E-3</v>
      </c>
      <c r="G69" s="87">
        <f t="shared" si="0"/>
        <v>4.6335680283806045E-3</v>
      </c>
      <c r="H69" s="87">
        <f t="shared" si="0"/>
        <v>2.4722751995479267E-3</v>
      </c>
      <c r="I69" s="87">
        <f t="shared" si="0"/>
        <v>1.1208175374979397E-2</v>
      </c>
      <c r="J69" s="87">
        <f t="shared" si="0"/>
        <v>1.3880946191837796E-2</v>
      </c>
      <c r="K69" s="87">
        <f t="shared" si="0"/>
        <v>4.4293630651952819E-3</v>
      </c>
      <c r="L69" s="87">
        <f t="shared" si="0"/>
        <v>6.9245822670480203E-3</v>
      </c>
      <c r="M69" s="87">
        <f t="shared" si="0"/>
        <v>1.0911161958813361E-2</v>
      </c>
      <c r="P69" s="46"/>
    </row>
    <row r="70" spans="1:17" s="8" customFormat="1" ht="29" x14ac:dyDescent="0.35">
      <c r="A70" s="129"/>
      <c r="B70" s="88" t="s">
        <v>40</v>
      </c>
      <c r="C70" s="89">
        <f>(C67-C55)/C55</f>
        <v>4.348362811774157E-2</v>
      </c>
      <c r="D70" s="89">
        <f t="shared" ref="D70:M70" si="1">(D67-D55)/D55</f>
        <v>4.9102235251007693E-3</v>
      </c>
      <c r="E70" s="89">
        <f t="shared" si="1"/>
        <v>2.8402366863905324E-3</v>
      </c>
      <c r="F70" s="89">
        <f t="shared" si="1"/>
        <v>8.5377874293459013E-2</v>
      </c>
      <c r="G70" s="89">
        <f t="shared" si="1"/>
        <v>3.9889568579991867E-2</v>
      </c>
      <c r="H70" s="89">
        <f t="shared" si="1"/>
        <v>0.14450117513574845</v>
      </c>
      <c r="I70" s="89">
        <f t="shared" si="1"/>
        <v>8.0658712821374563E-3</v>
      </c>
      <c r="J70" s="89">
        <f t="shared" si="1"/>
        <v>-0.1304666727789493</v>
      </c>
      <c r="K70" s="89">
        <f t="shared" si="1"/>
        <v>5.466610278717577E-2</v>
      </c>
      <c r="L70" s="89">
        <f t="shared" si="1"/>
        <v>-6.4759036144578317E-3</v>
      </c>
      <c r="M70" s="89">
        <f t="shared" si="1"/>
        <v>3.2835291417124018E-2</v>
      </c>
      <c r="P70" s="46"/>
    </row>
    <row r="71" spans="1:17" s="31" customFormat="1" ht="29" x14ac:dyDescent="0.35">
      <c r="A71" s="129"/>
      <c r="B71" s="88" t="s">
        <v>41</v>
      </c>
      <c r="C71" s="89">
        <f>(C67-C66)/C66</f>
        <v>-1.9475258409000058E-2</v>
      </c>
      <c r="D71" s="89">
        <f t="shared" ref="D71:M71" si="2">(D67-D66)/D66</f>
        <v>7.1249999999999994E-2</v>
      </c>
      <c r="E71" s="89">
        <f t="shared" si="2"/>
        <v>8.4493633226228725E-3</v>
      </c>
      <c r="F71" s="89">
        <f t="shared" si="2"/>
        <v>-1.4143123937691914E-2</v>
      </c>
      <c r="G71" s="89">
        <f t="shared" si="2"/>
        <v>-3.5946251544873652E-2</v>
      </c>
      <c r="H71" s="89">
        <f t="shared" si="2"/>
        <v>3.8384987205004263E-3</v>
      </c>
      <c r="I71" s="89">
        <f t="shared" si="2"/>
        <v>-7.4228395061728389E-2</v>
      </c>
      <c r="J71" s="89">
        <f t="shared" si="2"/>
        <v>-1.4444559908552427E-2</v>
      </c>
      <c r="K71" s="89">
        <f t="shared" si="2"/>
        <v>-6.3332230399828299E-2</v>
      </c>
      <c r="L71" s="89">
        <f t="shared" si="2"/>
        <v>-1.5960620525059664E-2</v>
      </c>
      <c r="M71" s="89">
        <f t="shared" si="2"/>
        <v>1.4584998872558064E-2</v>
      </c>
    </row>
    <row r="72" spans="1:17" ht="61.9" customHeight="1" x14ac:dyDescent="0.35">
      <c r="A72" s="129"/>
      <c r="B72" s="88" t="s">
        <v>72</v>
      </c>
      <c r="C72" s="89">
        <f>C67/C7</f>
        <v>0.97312323109239229</v>
      </c>
      <c r="D72" s="89">
        <f t="shared" ref="D72:L72" si="3">D67/D7</f>
        <v>0.91203565133526221</v>
      </c>
      <c r="E72" s="89">
        <f t="shared" si="3"/>
        <v>1.1802228412256268</v>
      </c>
      <c r="F72" s="89">
        <f t="shared" si="3"/>
        <v>0.93584627540552567</v>
      </c>
      <c r="G72" s="89">
        <f t="shared" si="3"/>
        <v>0.90699630558121125</v>
      </c>
      <c r="H72" s="89">
        <f t="shared" si="3"/>
        <v>1.6339234062246906</v>
      </c>
      <c r="I72" s="89">
        <f t="shared" si="3"/>
        <v>0.89967006598680266</v>
      </c>
      <c r="J72" s="89">
        <f t="shared" si="3"/>
        <v>0.86010973563687476</v>
      </c>
      <c r="K72" s="89">
        <f t="shared" si="3"/>
        <v>1.1034428267419565</v>
      </c>
      <c r="L72" s="89">
        <f t="shared" si="3"/>
        <v>1.4717780917676806</v>
      </c>
      <c r="M72" s="89">
        <f>M67/M7</f>
        <v>0.90185949472034699</v>
      </c>
    </row>
    <row r="73" spans="1:17" s="40" customFormat="1" ht="29" x14ac:dyDescent="0.35">
      <c r="A73" s="84"/>
      <c r="B73" s="88" t="s">
        <v>73</v>
      </c>
      <c r="C73" s="89">
        <f>(C67-C43)/C19</f>
        <v>8.5749293364105486E-2</v>
      </c>
      <c r="D73" s="89">
        <f t="shared" ref="D73:M73" si="4">(D67-D43)/D19</f>
        <v>2.1902190219021903E-2</v>
      </c>
      <c r="E73" s="89">
        <f t="shared" si="4"/>
        <v>3.394706559263521E-2</v>
      </c>
      <c r="F73" s="89">
        <f t="shared" si="4"/>
        <v>8.2880698047990795E-2</v>
      </c>
      <c r="G73" s="89">
        <f t="shared" si="4"/>
        <v>4.9556224088126564E-2</v>
      </c>
      <c r="H73" s="89">
        <f t="shared" si="4"/>
        <v>0.30353085124978152</v>
      </c>
      <c r="I73" s="89">
        <f t="shared" si="4"/>
        <v>0.14379817799579536</v>
      </c>
      <c r="J73" s="89">
        <f t="shared" si="4"/>
        <v>-2.3958466317715647E-2</v>
      </c>
      <c r="K73" s="89">
        <f t="shared" si="4"/>
        <v>0.17472529660004776</v>
      </c>
      <c r="L73" s="89">
        <f t="shared" si="4"/>
        <v>0.20924588269286334</v>
      </c>
      <c r="M73" s="89">
        <f t="shared" si="4"/>
        <v>5.6690256747860435E-2</v>
      </c>
    </row>
    <row r="74" spans="1:17" ht="14.5" customHeight="1" x14ac:dyDescent="0.35">
      <c r="A74" s="44" t="s">
        <v>24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1:17" x14ac:dyDescent="0.35"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</row>
  </sheetData>
  <mergeCells count="5">
    <mergeCell ref="A68:A72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56"/>
  <sheetViews>
    <sheetView topLeftCell="A136" workbookViewId="0">
      <selection activeCell="G8" sqref="G8"/>
    </sheetView>
  </sheetViews>
  <sheetFormatPr defaultRowHeight="14.5" x14ac:dyDescent="0.35"/>
  <cols>
    <col min="1" max="1" width="15.453125" customWidth="1"/>
    <col min="2" max="2" width="24.54296875" customWidth="1"/>
    <col min="3" max="3" width="16.26953125" customWidth="1"/>
    <col min="4" max="4" width="10.1796875" bestFit="1" customWidth="1"/>
    <col min="6" max="6" width="11.54296875" customWidth="1"/>
    <col min="9" max="9" width="10.7265625" customWidth="1"/>
    <col min="11" max="11" width="10.1796875" customWidth="1"/>
  </cols>
  <sheetData>
    <row r="1" spans="1:14" x14ac:dyDescent="0.35">
      <c r="A1" s="130" t="s">
        <v>74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4" x14ac:dyDescent="0.35">
      <c r="A2" s="131" t="s">
        <v>54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4" x14ac:dyDescent="0.35">
      <c r="A3" s="131" t="s">
        <v>39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4" ht="45" customHeight="1" x14ac:dyDescent="0.35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35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6"/>
    </row>
    <row r="7" spans="1:14" x14ac:dyDescent="0.35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6"/>
    </row>
    <row r="8" spans="1:14" x14ac:dyDescent="0.35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6"/>
    </row>
    <row r="9" spans="1:14" x14ac:dyDescent="0.35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6"/>
    </row>
    <row r="10" spans="1:14" x14ac:dyDescent="0.35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6"/>
    </row>
    <row r="11" spans="1:14" x14ac:dyDescent="0.35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6"/>
    </row>
    <row r="12" spans="1:14" x14ac:dyDescent="0.35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6"/>
    </row>
    <row r="13" spans="1:14" x14ac:dyDescent="0.35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6"/>
    </row>
    <row r="14" spans="1:14" x14ac:dyDescent="0.35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6"/>
    </row>
    <row r="15" spans="1:14" x14ac:dyDescent="0.35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6"/>
    </row>
    <row r="16" spans="1:14" x14ac:dyDescent="0.35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35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35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35">
      <c r="B19" t="s">
        <v>2</v>
      </c>
      <c r="C19" s="7">
        <v>701274</v>
      </c>
      <c r="D19" s="7">
        <v>36232</v>
      </c>
      <c r="E19" s="7">
        <v>11754</v>
      </c>
      <c r="F19" s="7">
        <v>180502</v>
      </c>
      <c r="G19" s="7">
        <v>152194</v>
      </c>
      <c r="H19" s="7">
        <v>12765</v>
      </c>
      <c r="I19" s="7">
        <v>7532</v>
      </c>
      <c r="J19" s="7">
        <v>25657</v>
      </c>
      <c r="K19" s="7">
        <v>116689</v>
      </c>
      <c r="L19" s="7">
        <v>19729</v>
      </c>
      <c r="M19" s="7">
        <v>138220</v>
      </c>
    </row>
    <row r="20" spans="1:14" x14ac:dyDescent="0.35">
      <c r="A20" s="10"/>
      <c r="B20" s="10" t="s">
        <v>17</v>
      </c>
      <c r="C20" s="11">
        <v>331238</v>
      </c>
      <c r="D20" s="11">
        <v>12473</v>
      </c>
      <c r="E20" s="11">
        <v>6256</v>
      </c>
      <c r="F20" s="11">
        <v>103173</v>
      </c>
      <c r="G20" s="11">
        <v>50314</v>
      </c>
      <c r="H20" s="11">
        <v>2736</v>
      </c>
      <c r="I20" s="11">
        <v>1648</v>
      </c>
      <c r="J20" s="11">
        <v>6886</v>
      </c>
      <c r="K20" s="11">
        <v>94362</v>
      </c>
      <c r="L20" s="11">
        <v>5543</v>
      </c>
      <c r="M20" s="11">
        <v>47847</v>
      </c>
      <c r="N20" s="36"/>
    </row>
    <row r="21" spans="1:14" s="9" customFormat="1" x14ac:dyDescent="0.35">
      <c r="A21" s="10"/>
      <c r="B21" s="10" t="s">
        <v>4</v>
      </c>
      <c r="C21" s="11">
        <v>192412</v>
      </c>
      <c r="D21" s="14">
        <v>10581</v>
      </c>
      <c r="E21" s="15">
        <v>9643</v>
      </c>
      <c r="F21" s="15">
        <v>54099</v>
      </c>
      <c r="G21" s="15">
        <v>32473</v>
      </c>
      <c r="H21" s="15">
        <v>2863</v>
      </c>
      <c r="I21" s="15">
        <v>1531</v>
      </c>
      <c r="J21" s="15">
        <v>2762</v>
      </c>
      <c r="K21" s="15">
        <v>45347</v>
      </c>
      <c r="L21" s="15">
        <v>1410</v>
      </c>
      <c r="M21" s="15">
        <v>31703</v>
      </c>
      <c r="N21" s="36"/>
    </row>
    <row r="22" spans="1:14" s="8" customFormat="1" x14ac:dyDescent="0.35">
      <c r="A22" s="10"/>
      <c r="B22" s="16" t="s">
        <v>28</v>
      </c>
      <c r="C22" s="18">
        <v>237264</v>
      </c>
      <c r="D22" s="18">
        <v>15976</v>
      </c>
      <c r="E22" s="18">
        <v>9019</v>
      </c>
      <c r="F22" s="18">
        <v>62436</v>
      </c>
      <c r="G22" s="18">
        <v>38946</v>
      </c>
      <c r="H22" s="18">
        <v>4754</v>
      </c>
      <c r="I22" s="18">
        <v>1952</v>
      </c>
      <c r="J22" s="18">
        <v>5367</v>
      </c>
      <c r="K22" s="18">
        <v>63828</v>
      </c>
      <c r="L22" s="18">
        <v>4395</v>
      </c>
      <c r="M22" s="18">
        <v>30591</v>
      </c>
      <c r="N22" s="36"/>
    </row>
    <row r="23" spans="1:14" s="13" customFormat="1" x14ac:dyDescent="0.35">
      <c r="A23" s="10"/>
      <c r="B23" s="10" t="s">
        <v>32</v>
      </c>
      <c r="C23" s="18">
        <v>370859</v>
      </c>
      <c r="D23" s="18">
        <v>19675</v>
      </c>
      <c r="E23" s="18">
        <v>10349</v>
      </c>
      <c r="F23" s="18">
        <v>100841</v>
      </c>
      <c r="G23" s="18">
        <v>68278</v>
      </c>
      <c r="H23" s="18">
        <v>7533</v>
      </c>
      <c r="I23" s="18">
        <v>3296</v>
      </c>
      <c r="J23" s="18">
        <v>10495</v>
      </c>
      <c r="K23" s="18">
        <v>82736</v>
      </c>
      <c r="L23" s="18">
        <v>15993</v>
      </c>
      <c r="M23" s="18">
        <v>51663</v>
      </c>
      <c r="N23" s="36"/>
    </row>
    <row r="24" spans="1:14" s="20" customFormat="1" x14ac:dyDescent="0.35">
      <c r="A24" s="10"/>
      <c r="B24" s="16" t="s">
        <v>7</v>
      </c>
      <c r="C24" s="18">
        <v>398470</v>
      </c>
      <c r="D24" s="18">
        <v>23260</v>
      </c>
      <c r="E24" s="18">
        <v>8619</v>
      </c>
      <c r="F24" s="18">
        <v>100805</v>
      </c>
      <c r="G24" s="18">
        <v>87235</v>
      </c>
      <c r="H24" s="18">
        <v>7112</v>
      </c>
      <c r="I24" s="18">
        <v>2945</v>
      </c>
      <c r="J24" s="18">
        <v>7870</v>
      </c>
      <c r="K24" s="18">
        <v>84843</v>
      </c>
      <c r="L24" s="18">
        <v>11578</v>
      </c>
      <c r="M24" s="18">
        <v>64203</v>
      </c>
      <c r="N24" s="36"/>
    </row>
    <row r="25" spans="1:14" s="21" customFormat="1" x14ac:dyDescent="0.35">
      <c r="A25" s="10"/>
      <c r="B25" s="16" t="s">
        <v>33</v>
      </c>
      <c r="C25" s="18">
        <v>345294</v>
      </c>
      <c r="D25" s="18">
        <v>22272</v>
      </c>
      <c r="E25" s="18">
        <v>4917</v>
      </c>
      <c r="F25" s="18">
        <v>89490</v>
      </c>
      <c r="G25" s="18">
        <v>82525</v>
      </c>
      <c r="H25" s="18">
        <v>6734</v>
      </c>
      <c r="I25" s="18">
        <v>1824</v>
      </c>
      <c r="J25" s="18">
        <v>6378</v>
      </c>
      <c r="K25" s="18">
        <v>63439</v>
      </c>
      <c r="L25" s="18">
        <v>7460</v>
      </c>
      <c r="M25" s="18">
        <v>60255</v>
      </c>
      <c r="N25" s="36"/>
    </row>
    <row r="26" spans="1:14" s="23" customFormat="1" x14ac:dyDescent="0.35">
      <c r="A26" s="10"/>
      <c r="B26" s="16" t="s">
        <v>9</v>
      </c>
      <c r="C26" s="18">
        <v>374538</v>
      </c>
      <c r="D26" s="18">
        <v>23703</v>
      </c>
      <c r="E26" s="18">
        <v>7141</v>
      </c>
      <c r="F26" s="18">
        <v>92958</v>
      </c>
      <c r="G26" s="18">
        <v>88613</v>
      </c>
      <c r="H26" s="18">
        <v>7917</v>
      </c>
      <c r="I26" s="18">
        <v>3237</v>
      </c>
      <c r="J26" s="18">
        <v>8811</v>
      </c>
      <c r="K26" s="18">
        <v>64101</v>
      </c>
      <c r="L26" s="18">
        <v>9117</v>
      </c>
      <c r="M26" s="18">
        <v>68940</v>
      </c>
      <c r="N26" s="36"/>
    </row>
    <row r="27" spans="1:14" s="24" customFormat="1" x14ac:dyDescent="0.35">
      <c r="A27" s="10"/>
      <c r="B27" s="16" t="s">
        <v>35</v>
      </c>
      <c r="C27" s="18">
        <v>389587</v>
      </c>
      <c r="D27" s="18">
        <v>23966</v>
      </c>
      <c r="E27" s="18">
        <v>6935</v>
      </c>
      <c r="F27" s="18">
        <v>93559</v>
      </c>
      <c r="G27" s="18">
        <v>91944</v>
      </c>
      <c r="H27" s="18">
        <v>7425</v>
      </c>
      <c r="I27" s="18">
        <v>3154</v>
      </c>
      <c r="J27" s="18">
        <v>10737</v>
      </c>
      <c r="K27" s="18">
        <v>70238</v>
      </c>
      <c r="L27" s="18">
        <v>12291</v>
      </c>
      <c r="M27" s="18">
        <v>69338</v>
      </c>
      <c r="N27" s="36"/>
    </row>
    <row r="28" spans="1:14" s="22" customFormat="1" x14ac:dyDescent="0.35">
      <c r="A28" s="10"/>
      <c r="B28" s="10" t="s">
        <v>36</v>
      </c>
      <c r="C28" s="18">
        <v>397802</v>
      </c>
      <c r="D28" s="18">
        <v>25011</v>
      </c>
      <c r="E28" s="18">
        <v>7368</v>
      </c>
      <c r="F28" s="18">
        <v>98250</v>
      </c>
      <c r="G28" s="18">
        <v>96881</v>
      </c>
      <c r="H28" s="18">
        <v>7320</v>
      </c>
      <c r="I28" s="18">
        <v>3387</v>
      </c>
      <c r="J28" s="18">
        <v>10964</v>
      </c>
      <c r="K28" s="18">
        <v>64342</v>
      </c>
      <c r="L28" s="18">
        <v>12745</v>
      </c>
      <c r="M28" s="18">
        <v>71534</v>
      </c>
      <c r="N28" s="36"/>
    </row>
    <row r="29" spans="1:14" s="27" customFormat="1" x14ac:dyDescent="0.35">
      <c r="A29" s="10">
        <v>2021</v>
      </c>
      <c r="B29" s="10" t="s">
        <v>0</v>
      </c>
      <c r="C29" s="18">
        <v>379384</v>
      </c>
      <c r="D29" s="18">
        <v>23947</v>
      </c>
      <c r="E29" s="18">
        <v>5827</v>
      </c>
      <c r="F29" s="18">
        <v>97830</v>
      </c>
      <c r="G29" s="18">
        <v>92599</v>
      </c>
      <c r="H29" s="18">
        <v>6264</v>
      </c>
      <c r="I29" s="18">
        <v>3311</v>
      </c>
      <c r="J29" s="18">
        <v>8937</v>
      </c>
      <c r="K29" s="18">
        <v>61307</v>
      </c>
      <c r="L29" s="18">
        <v>11202</v>
      </c>
      <c r="M29" s="18">
        <v>68160</v>
      </c>
      <c r="N29" s="36"/>
    </row>
    <row r="30" spans="1:14" s="29" customFormat="1" x14ac:dyDescent="0.35">
      <c r="A30" s="10"/>
      <c r="B30" s="10" t="s">
        <v>37</v>
      </c>
      <c r="C30" s="18">
        <v>350170</v>
      </c>
      <c r="D30" s="18">
        <v>23585</v>
      </c>
      <c r="E30" s="18">
        <v>7977</v>
      </c>
      <c r="F30" s="18">
        <v>87883</v>
      </c>
      <c r="G30" s="18">
        <v>83997</v>
      </c>
      <c r="H30" s="18">
        <v>6582</v>
      </c>
      <c r="I30" s="18">
        <v>2707</v>
      </c>
      <c r="J30" s="18">
        <v>10003</v>
      </c>
      <c r="K30" s="18">
        <v>52733</v>
      </c>
      <c r="L30" s="18">
        <v>10105</v>
      </c>
      <c r="M30" s="18">
        <v>64598</v>
      </c>
      <c r="N30" s="36"/>
    </row>
    <row r="31" spans="1:14" s="30" customFormat="1" x14ac:dyDescent="0.35">
      <c r="A31" s="10"/>
      <c r="B31" s="10" t="s">
        <v>2</v>
      </c>
      <c r="C31" s="18">
        <v>467126</v>
      </c>
      <c r="D31" s="18">
        <v>28459</v>
      </c>
      <c r="E31" s="18">
        <v>11709</v>
      </c>
      <c r="F31" s="18">
        <v>118297</v>
      </c>
      <c r="G31" s="18">
        <v>104997</v>
      </c>
      <c r="H31" s="18">
        <v>10886</v>
      </c>
      <c r="I31" s="18">
        <v>3268</v>
      </c>
      <c r="J31" s="18">
        <v>13724</v>
      </c>
      <c r="K31" s="18">
        <v>80574</v>
      </c>
      <c r="L31" s="18">
        <v>14687</v>
      </c>
      <c r="M31" s="18">
        <v>80525</v>
      </c>
      <c r="N31" s="36"/>
    </row>
    <row r="32" spans="1:14" s="33" customFormat="1" x14ac:dyDescent="0.35">
      <c r="A32" s="10"/>
      <c r="B32" s="10" t="s">
        <v>17</v>
      </c>
      <c r="C32" s="18">
        <v>473936</v>
      </c>
      <c r="D32" s="18">
        <v>29659</v>
      </c>
      <c r="E32" s="18">
        <v>9475</v>
      </c>
      <c r="F32" s="18">
        <v>125976</v>
      </c>
      <c r="G32" s="18">
        <v>106021</v>
      </c>
      <c r="H32" s="18">
        <v>10910</v>
      </c>
      <c r="I32" s="18">
        <v>4032</v>
      </c>
      <c r="J32" s="18">
        <v>15243</v>
      </c>
      <c r="K32" s="18">
        <v>80253</v>
      </c>
      <c r="L32" s="18">
        <v>14487</v>
      </c>
      <c r="M32" s="18">
        <v>77880</v>
      </c>
      <c r="N32" s="36"/>
    </row>
    <row r="33" spans="1:14" s="10" customFormat="1" x14ac:dyDescent="0.35">
      <c r="B33" s="10" t="s">
        <v>4</v>
      </c>
      <c r="C33" s="18">
        <v>520059</v>
      </c>
      <c r="D33" s="18">
        <v>31376</v>
      </c>
      <c r="E33" s="18">
        <v>8920</v>
      </c>
      <c r="F33" s="18">
        <v>142408</v>
      </c>
      <c r="G33" s="18">
        <v>115034</v>
      </c>
      <c r="H33" s="18">
        <v>11940</v>
      </c>
      <c r="I33" s="18">
        <v>4580</v>
      </c>
      <c r="J33" s="18">
        <v>17565</v>
      </c>
      <c r="K33" s="18">
        <v>87286</v>
      </c>
      <c r="L33" s="18">
        <v>17032</v>
      </c>
      <c r="M33" s="18">
        <v>83918</v>
      </c>
      <c r="N33" s="36"/>
    </row>
    <row r="34" spans="1:14" s="26" customFormat="1" x14ac:dyDescent="0.35">
      <c r="B34" s="10" t="s">
        <v>28</v>
      </c>
      <c r="C34" s="18">
        <f t="shared" ref="C34:C43" si="0">SUM(D34:M34)</f>
        <v>573779</v>
      </c>
      <c r="D34" s="18">
        <v>32845</v>
      </c>
      <c r="E34" s="18">
        <v>12568</v>
      </c>
      <c r="F34" s="18">
        <v>157537</v>
      </c>
      <c r="G34" s="18">
        <v>122641</v>
      </c>
      <c r="H34" s="18">
        <v>12590</v>
      </c>
      <c r="I34" s="18">
        <v>5980</v>
      </c>
      <c r="J34" s="18">
        <v>18369</v>
      </c>
      <c r="K34" s="18">
        <v>98532</v>
      </c>
      <c r="L34" s="18">
        <v>16608</v>
      </c>
      <c r="M34" s="18">
        <v>96109</v>
      </c>
      <c r="N34" s="36"/>
    </row>
    <row r="35" spans="1:14" s="39" customFormat="1" x14ac:dyDescent="0.35">
      <c r="B35" s="16" t="s">
        <v>32</v>
      </c>
      <c r="C35" s="18">
        <f t="shared" si="0"/>
        <v>615703</v>
      </c>
      <c r="D35" s="18">
        <v>34194</v>
      </c>
      <c r="E35" s="18">
        <v>14130</v>
      </c>
      <c r="F35" s="18">
        <v>162954</v>
      </c>
      <c r="G35" s="18">
        <v>127674</v>
      </c>
      <c r="H35" s="18">
        <v>13467</v>
      </c>
      <c r="I35" s="18">
        <v>6214</v>
      </c>
      <c r="J35" s="18">
        <v>20126</v>
      </c>
      <c r="K35" s="18">
        <v>103956</v>
      </c>
      <c r="L35" s="18">
        <v>18993</v>
      </c>
      <c r="M35" s="18">
        <v>113995</v>
      </c>
      <c r="N35" s="36"/>
    </row>
    <row r="36" spans="1:14" s="40" customFormat="1" x14ac:dyDescent="0.35">
      <c r="B36" s="16" t="s">
        <v>7</v>
      </c>
      <c r="C36" s="18">
        <f t="shared" si="0"/>
        <v>611494</v>
      </c>
      <c r="D36" s="18">
        <v>34394</v>
      </c>
      <c r="E36" s="18">
        <v>9920</v>
      </c>
      <c r="F36" s="18">
        <v>162110</v>
      </c>
      <c r="G36" s="18">
        <v>124983</v>
      </c>
      <c r="H36" s="18">
        <v>13398</v>
      </c>
      <c r="I36" s="18">
        <v>6518</v>
      </c>
      <c r="J36" s="18">
        <v>20271</v>
      </c>
      <c r="K36" s="18">
        <v>104524</v>
      </c>
      <c r="L36" s="18">
        <v>19096</v>
      </c>
      <c r="M36" s="18">
        <v>116280</v>
      </c>
      <c r="N36" s="36"/>
    </row>
    <row r="37" spans="1:14" s="10" customFormat="1" x14ac:dyDescent="0.35">
      <c r="B37" s="16" t="s">
        <v>33</v>
      </c>
      <c r="C37" s="18">
        <f t="shared" si="0"/>
        <v>567916</v>
      </c>
      <c r="D37" s="18">
        <v>31764</v>
      </c>
      <c r="E37" s="18">
        <v>6704</v>
      </c>
      <c r="F37" s="18">
        <v>148592</v>
      </c>
      <c r="G37" s="18">
        <v>118854</v>
      </c>
      <c r="H37" s="18">
        <v>12155</v>
      </c>
      <c r="I37" s="18">
        <v>6233</v>
      </c>
      <c r="J37" s="18">
        <v>18575</v>
      </c>
      <c r="K37" s="18">
        <v>97438</v>
      </c>
      <c r="L37" s="18">
        <v>16867</v>
      </c>
      <c r="M37" s="18">
        <v>110734</v>
      </c>
      <c r="N37" s="36"/>
    </row>
    <row r="38" spans="1:14" s="51" customFormat="1" x14ac:dyDescent="0.35">
      <c r="B38" s="49" t="s">
        <v>9</v>
      </c>
      <c r="C38" s="18">
        <f t="shared" si="0"/>
        <v>595373</v>
      </c>
      <c r="D38" s="18">
        <v>30792</v>
      </c>
      <c r="E38" s="18">
        <v>9313</v>
      </c>
      <c r="F38" s="50">
        <v>159334</v>
      </c>
      <c r="G38" s="50">
        <v>123084</v>
      </c>
      <c r="H38" s="50">
        <v>12987</v>
      </c>
      <c r="I38" s="50">
        <v>5856</v>
      </c>
      <c r="J38" s="50">
        <v>19083</v>
      </c>
      <c r="K38" s="50">
        <v>103300</v>
      </c>
      <c r="L38" s="50">
        <v>16858</v>
      </c>
      <c r="M38" s="50">
        <v>114766</v>
      </c>
      <c r="N38" s="43"/>
    </row>
    <row r="39" spans="1:14" s="51" customFormat="1" x14ac:dyDescent="0.35">
      <c r="B39" s="49" t="s">
        <v>35</v>
      </c>
      <c r="C39" s="18">
        <f t="shared" si="0"/>
        <v>576693</v>
      </c>
      <c r="D39" s="18">
        <v>29399</v>
      </c>
      <c r="E39" s="18">
        <v>8999</v>
      </c>
      <c r="F39" s="50">
        <v>155826</v>
      </c>
      <c r="G39" s="50">
        <v>119239</v>
      </c>
      <c r="H39" s="50">
        <v>12803</v>
      </c>
      <c r="I39" s="50">
        <v>5749</v>
      </c>
      <c r="J39" s="50">
        <v>19625</v>
      </c>
      <c r="K39" s="50">
        <v>97398</v>
      </c>
      <c r="L39" s="50">
        <v>17441</v>
      </c>
      <c r="M39" s="50">
        <v>110214</v>
      </c>
    </row>
    <row r="40" spans="1:14" s="51" customFormat="1" x14ac:dyDescent="0.35">
      <c r="B40" s="49" t="s">
        <v>36</v>
      </c>
      <c r="C40" s="18">
        <f t="shared" si="0"/>
        <v>580238</v>
      </c>
      <c r="D40" s="18">
        <v>29044</v>
      </c>
      <c r="E40" s="18">
        <v>10339</v>
      </c>
      <c r="F40" s="50">
        <v>155624</v>
      </c>
      <c r="G40" s="50">
        <v>118199</v>
      </c>
      <c r="H40" s="50">
        <v>13160</v>
      </c>
      <c r="I40" s="50">
        <v>6206</v>
      </c>
      <c r="J40" s="50">
        <v>21181</v>
      </c>
      <c r="K40" s="50">
        <v>97339</v>
      </c>
      <c r="L40" s="50">
        <v>17985</v>
      </c>
      <c r="M40" s="50">
        <v>111161</v>
      </c>
    </row>
    <row r="41" spans="1:14" s="56" customFormat="1" x14ac:dyDescent="0.35">
      <c r="A41" s="10">
        <v>2022</v>
      </c>
      <c r="B41" s="16" t="s">
        <v>0</v>
      </c>
      <c r="C41" s="7">
        <f t="shared" si="0"/>
        <v>563737</v>
      </c>
      <c r="D41" s="7">
        <v>29671</v>
      </c>
      <c r="E41" s="7">
        <v>8714</v>
      </c>
      <c r="F41" s="7">
        <v>149453</v>
      </c>
      <c r="G41" s="7">
        <v>117742</v>
      </c>
      <c r="H41" s="7">
        <v>12039</v>
      </c>
      <c r="I41" s="7">
        <v>5868</v>
      </c>
      <c r="J41" s="7">
        <v>21332</v>
      </c>
      <c r="K41" s="7">
        <v>97436</v>
      </c>
      <c r="L41" s="7">
        <v>17554</v>
      </c>
      <c r="M41" s="7">
        <v>103928</v>
      </c>
      <c r="N41" s="25"/>
    </row>
    <row r="42" spans="1:14" s="62" customFormat="1" x14ac:dyDescent="0.35">
      <c r="A42" s="10"/>
      <c r="B42" s="49" t="s">
        <v>37</v>
      </c>
      <c r="C42" s="7">
        <f t="shared" si="0"/>
        <v>519952</v>
      </c>
      <c r="D42" s="7">
        <v>27087</v>
      </c>
      <c r="E42" s="7">
        <v>8672</v>
      </c>
      <c r="F42" s="7">
        <v>137618</v>
      </c>
      <c r="G42" s="7">
        <v>105862</v>
      </c>
      <c r="H42" s="7">
        <v>11131</v>
      </c>
      <c r="I42" s="7">
        <v>4984</v>
      </c>
      <c r="J42" s="7">
        <v>20579</v>
      </c>
      <c r="K42" s="7">
        <v>90965</v>
      </c>
      <c r="L42" s="7">
        <v>16729</v>
      </c>
      <c r="M42" s="7">
        <v>96325</v>
      </c>
      <c r="N42" s="25"/>
    </row>
    <row r="43" spans="1:14" s="63" customFormat="1" x14ac:dyDescent="0.35">
      <c r="A43" s="10"/>
      <c r="B43" s="49" t="s">
        <v>2</v>
      </c>
      <c r="C43" s="7">
        <f t="shared" si="0"/>
        <v>590542</v>
      </c>
      <c r="D43" s="7">
        <v>31388</v>
      </c>
      <c r="E43" s="7">
        <v>11766</v>
      </c>
      <c r="F43" s="7">
        <v>151200</v>
      </c>
      <c r="G43" s="7">
        <v>123959</v>
      </c>
      <c r="H43" s="7">
        <v>12901</v>
      </c>
      <c r="I43" s="7">
        <v>6009</v>
      </c>
      <c r="J43" s="7">
        <v>22949</v>
      </c>
      <c r="K43" s="7">
        <v>103720</v>
      </c>
      <c r="L43" s="7">
        <v>19236</v>
      </c>
      <c r="M43" s="7">
        <v>107414</v>
      </c>
      <c r="N43" s="25"/>
    </row>
    <row r="44" spans="1:14" s="65" customFormat="1" x14ac:dyDescent="0.35">
      <c r="A44" s="10"/>
      <c r="B44" s="49" t="s">
        <v>17</v>
      </c>
      <c r="C44" s="7">
        <v>580290</v>
      </c>
      <c r="D44" s="7">
        <v>32496</v>
      </c>
      <c r="E44" s="7">
        <v>10542</v>
      </c>
      <c r="F44" s="7">
        <v>146833</v>
      </c>
      <c r="G44" s="7">
        <v>121603</v>
      </c>
      <c r="H44" s="7">
        <v>12203</v>
      </c>
      <c r="I44" s="7">
        <v>6019</v>
      </c>
      <c r="J44" s="7">
        <v>24141</v>
      </c>
      <c r="K44" s="7">
        <v>102931</v>
      </c>
      <c r="L44" s="7">
        <v>18653</v>
      </c>
      <c r="M44" s="7">
        <v>104869</v>
      </c>
      <c r="N44" s="25"/>
    </row>
    <row r="45" spans="1:14" s="72" customFormat="1" x14ac:dyDescent="0.35">
      <c r="A45" s="10"/>
      <c r="B45" s="49" t="s">
        <v>4</v>
      </c>
      <c r="C45" s="7">
        <v>602950</v>
      </c>
      <c r="D45" s="7">
        <v>33700</v>
      </c>
      <c r="E45" s="7">
        <v>9867</v>
      </c>
      <c r="F45" s="7">
        <v>151756</v>
      </c>
      <c r="G45" s="7">
        <v>126715</v>
      </c>
      <c r="H45" s="7">
        <v>12678</v>
      </c>
      <c r="I45" s="7">
        <v>6292</v>
      </c>
      <c r="J45" s="7">
        <v>23602</v>
      </c>
      <c r="K45" s="7">
        <v>108027</v>
      </c>
      <c r="L45" s="7">
        <v>19089</v>
      </c>
      <c r="M45" s="7">
        <v>111224</v>
      </c>
      <c r="N45" s="25"/>
    </row>
    <row r="46" spans="1:14" s="78" customFormat="1" x14ac:dyDescent="0.35">
      <c r="A46" s="10"/>
      <c r="B46" s="49" t="s">
        <v>28</v>
      </c>
      <c r="C46" s="7">
        <v>602057</v>
      </c>
      <c r="D46" s="7">
        <v>33721</v>
      </c>
      <c r="E46" s="7">
        <v>11510</v>
      </c>
      <c r="F46" s="7">
        <v>152585</v>
      </c>
      <c r="G46" s="7">
        <v>125660</v>
      </c>
      <c r="H46" s="7">
        <v>12430</v>
      </c>
      <c r="I46" s="7">
        <v>6286</v>
      </c>
      <c r="J46" s="7">
        <v>21323</v>
      </c>
      <c r="K46" s="7">
        <v>111002</v>
      </c>
      <c r="L46" s="7">
        <v>18555</v>
      </c>
      <c r="M46" s="7">
        <v>108985</v>
      </c>
      <c r="N46" s="25"/>
    </row>
    <row r="47" spans="1:14" s="79" customFormat="1" x14ac:dyDescent="0.35">
      <c r="A47" s="10"/>
      <c r="B47" s="49" t="s">
        <v>32</v>
      </c>
      <c r="C47" s="7">
        <v>618790</v>
      </c>
      <c r="D47" s="7">
        <v>35224</v>
      </c>
      <c r="E47" s="7">
        <v>12433</v>
      </c>
      <c r="F47" s="7">
        <v>154085</v>
      </c>
      <c r="G47" s="7">
        <v>127617</v>
      </c>
      <c r="H47" s="7">
        <v>13175</v>
      </c>
      <c r="I47" s="7">
        <v>6754</v>
      </c>
      <c r="J47" s="7">
        <v>22867</v>
      </c>
      <c r="K47" s="7">
        <v>117844</v>
      </c>
      <c r="L47" s="7">
        <v>19392</v>
      </c>
      <c r="M47" s="7">
        <v>109399</v>
      </c>
      <c r="N47" s="25"/>
    </row>
    <row r="48" spans="1:14" s="80" customFormat="1" x14ac:dyDescent="0.35">
      <c r="A48" s="10"/>
      <c r="B48" s="49" t="s">
        <v>7</v>
      </c>
      <c r="C48" s="7">
        <v>613649</v>
      </c>
      <c r="D48" s="7">
        <v>34943</v>
      </c>
      <c r="E48" s="7">
        <v>9282</v>
      </c>
      <c r="F48" s="7">
        <v>152743</v>
      </c>
      <c r="G48" s="7">
        <v>126982</v>
      </c>
      <c r="H48" s="7">
        <v>13337</v>
      </c>
      <c r="I48" s="7">
        <v>6514</v>
      </c>
      <c r="J48" s="7">
        <v>23100</v>
      </c>
      <c r="K48" s="7">
        <v>118889</v>
      </c>
      <c r="L48" s="7">
        <v>19581</v>
      </c>
      <c r="M48" s="7">
        <v>108278</v>
      </c>
      <c r="N48" s="25"/>
    </row>
    <row r="49" spans="1:14" s="82" customFormat="1" x14ac:dyDescent="0.35">
      <c r="A49" s="10"/>
      <c r="B49" s="49" t="s">
        <v>33</v>
      </c>
      <c r="C49" s="7">
        <v>580391</v>
      </c>
      <c r="D49" s="7">
        <v>33627</v>
      </c>
      <c r="E49" s="7">
        <v>7017</v>
      </c>
      <c r="F49" s="7">
        <v>142006</v>
      </c>
      <c r="G49" s="7">
        <v>120179</v>
      </c>
      <c r="H49" s="7">
        <v>13512</v>
      </c>
      <c r="I49" s="7">
        <v>6062</v>
      </c>
      <c r="J49" s="7">
        <v>22469</v>
      </c>
      <c r="K49" s="7">
        <v>112410</v>
      </c>
      <c r="L49" s="7">
        <v>20123</v>
      </c>
      <c r="M49" s="7">
        <v>102986</v>
      </c>
      <c r="N49" s="25"/>
    </row>
    <row r="50" spans="1:14" s="94" customFormat="1" x14ac:dyDescent="0.35">
      <c r="A50" s="10"/>
      <c r="B50" s="49" t="s">
        <v>9</v>
      </c>
      <c r="C50" s="7">
        <v>595322</v>
      </c>
      <c r="D50" s="7">
        <v>30807</v>
      </c>
      <c r="E50" s="7">
        <v>8531</v>
      </c>
      <c r="F50" s="7">
        <v>146279</v>
      </c>
      <c r="G50" s="7">
        <v>120340</v>
      </c>
      <c r="H50" s="7">
        <v>14522</v>
      </c>
      <c r="I50" s="7">
        <v>6258</v>
      </c>
      <c r="J50" s="7">
        <v>23353</v>
      </c>
      <c r="K50" s="7">
        <v>116520</v>
      </c>
      <c r="L50" s="7">
        <v>21317</v>
      </c>
      <c r="M50" s="7">
        <v>107395</v>
      </c>
      <c r="N50" s="25"/>
    </row>
    <row r="51" spans="1:14" s="95" customFormat="1" x14ac:dyDescent="0.35">
      <c r="A51" s="10"/>
      <c r="B51" s="49" t="s">
        <v>35</v>
      </c>
      <c r="C51" s="7">
        <v>567507</v>
      </c>
      <c r="D51" s="7">
        <v>29479</v>
      </c>
      <c r="E51" s="7">
        <v>8122</v>
      </c>
      <c r="F51" s="7">
        <v>136301</v>
      </c>
      <c r="G51" s="7">
        <v>117430</v>
      </c>
      <c r="H51" s="7">
        <v>13659</v>
      </c>
      <c r="I51" s="7">
        <v>6177</v>
      </c>
      <c r="J51" s="7">
        <v>23462</v>
      </c>
      <c r="K51" s="7">
        <v>111176</v>
      </c>
      <c r="L51" s="7">
        <v>20935</v>
      </c>
      <c r="M51" s="7">
        <v>100766</v>
      </c>
      <c r="N51" s="25"/>
    </row>
    <row r="52" spans="1:14" s="97" customFormat="1" x14ac:dyDescent="0.35">
      <c r="A52" s="10"/>
      <c r="B52" s="49" t="s">
        <v>36</v>
      </c>
      <c r="C52" s="7">
        <v>578321</v>
      </c>
      <c r="D52" s="7">
        <v>30401</v>
      </c>
      <c r="E52" s="7">
        <v>10421</v>
      </c>
      <c r="F52" s="7">
        <v>138398</v>
      </c>
      <c r="G52" s="7">
        <v>114831</v>
      </c>
      <c r="H52" s="7">
        <v>13895</v>
      </c>
      <c r="I52" s="7">
        <v>6642</v>
      </c>
      <c r="J52" s="7">
        <v>23881</v>
      </c>
      <c r="K52" s="7">
        <v>116229</v>
      </c>
      <c r="L52" s="7">
        <v>21236</v>
      </c>
      <c r="M52" s="7">
        <v>102387</v>
      </c>
      <c r="N52" s="25"/>
    </row>
    <row r="53" spans="1:14" s="103" customFormat="1" x14ac:dyDescent="0.35">
      <c r="A53" s="10">
        <v>2023</v>
      </c>
      <c r="B53" s="49" t="s">
        <v>0</v>
      </c>
      <c r="C53" s="7">
        <v>573877</v>
      </c>
      <c r="D53" s="7">
        <v>30304</v>
      </c>
      <c r="E53" s="7">
        <v>8615</v>
      </c>
      <c r="F53" s="7">
        <v>138943</v>
      </c>
      <c r="G53" s="7">
        <v>116273</v>
      </c>
      <c r="H53" s="7">
        <v>13285</v>
      </c>
      <c r="I53" s="7">
        <v>6697</v>
      </c>
      <c r="J53" s="7">
        <v>23249</v>
      </c>
      <c r="K53" s="7">
        <v>112430</v>
      </c>
      <c r="L53" s="7">
        <v>21876</v>
      </c>
      <c r="M53" s="7">
        <v>102205</v>
      </c>
      <c r="N53" s="25"/>
    </row>
    <row r="54" spans="1:14" s="104" customFormat="1" x14ac:dyDescent="0.35">
      <c r="A54" s="10"/>
      <c r="B54" s="49" t="s">
        <v>37</v>
      </c>
      <c r="C54" s="7">
        <v>536229</v>
      </c>
      <c r="D54" s="7">
        <v>28047</v>
      </c>
      <c r="E54" s="7">
        <v>8508</v>
      </c>
      <c r="F54" s="7">
        <v>132358</v>
      </c>
      <c r="G54" s="7">
        <v>107674</v>
      </c>
      <c r="H54" s="7">
        <v>12524</v>
      </c>
      <c r="I54" s="7">
        <v>5997</v>
      </c>
      <c r="J54" s="7">
        <v>22186</v>
      </c>
      <c r="K54" s="7">
        <v>101455</v>
      </c>
      <c r="L54" s="7">
        <v>20192</v>
      </c>
      <c r="M54" s="7">
        <v>97288</v>
      </c>
      <c r="N54" s="25"/>
    </row>
    <row r="55" spans="1:14" s="105" customFormat="1" x14ac:dyDescent="0.35">
      <c r="A55" s="10"/>
      <c r="B55" s="49" t="s">
        <v>2</v>
      </c>
      <c r="C55" s="7">
        <v>616234</v>
      </c>
      <c r="D55" s="7">
        <v>31157</v>
      </c>
      <c r="E55" s="7">
        <v>11070</v>
      </c>
      <c r="F55" s="7">
        <v>147624</v>
      </c>
      <c r="G55" s="7">
        <v>127186</v>
      </c>
      <c r="H55" s="7">
        <v>14461</v>
      </c>
      <c r="I55" s="7">
        <v>6814</v>
      </c>
      <c r="J55" s="7">
        <v>25793</v>
      </c>
      <c r="K55" s="7">
        <v>117997</v>
      </c>
      <c r="L55" s="7">
        <v>22613</v>
      </c>
      <c r="M55" s="7">
        <v>111519</v>
      </c>
      <c r="N55" s="25"/>
    </row>
    <row r="56" spans="1:14" s="107" customFormat="1" x14ac:dyDescent="0.35">
      <c r="A56" s="10"/>
      <c r="B56" s="49" t="s">
        <v>17</v>
      </c>
      <c r="C56" s="7">
        <v>596676</v>
      </c>
      <c r="D56" s="7">
        <v>31019</v>
      </c>
      <c r="E56" s="7">
        <v>10492</v>
      </c>
      <c r="F56" s="7">
        <v>143141</v>
      </c>
      <c r="G56" s="7">
        <v>122188</v>
      </c>
      <c r="H56" s="7">
        <v>13772</v>
      </c>
      <c r="I56" s="7">
        <v>6668</v>
      </c>
      <c r="J56" s="7">
        <v>24285</v>
      </c>
      <c r="K56" s="7">
        <v>115946</v>
      </c>
      <c r="L56" s="7">
        <v>22751</v>
      </c>
      <c r="M56" s="7">
        <v>106414</v>
      </c>
      <c r="N56" s="25"/>
    </row>
    <row r="57" spans="1:14" s="108" customFormat="1" x14ac:dyDescent="0.35">
      <c r="A57" s="10"/>
      <c r="B57" s="49" t="s">
        <v>4</v>
      </c>
      <c r="C57" s="7">
        <v>616630</v>
      </c>
      <c r="D57" s="7">
        <v>32852</v>
      </c>
      <c r="E57" s="7">
        <v>9422</v>
      </c>
      <c r="F57" s="7">
        <v>145530</v>
      </c>
      <c r="G57" s="7">
        <v>126708</v>
      </c>
      <c r="H57" s="7">
        <v>14122</v>
      </c>
      <c r="I57" s="7">
        <v>6894</v>
      </c>
      <c r="J57" s="7">
        <v>24639</v>
      </c>
      <c r="K57" s="7">
        <v>122521</v>
      </c>
      <c r="L57" s="7">
        <v>22506</v>
      </c>
      <c r="M57" s="7">
        <v>111436</v>
      </c>
      <c r="N57" s="25"/>
    </row>
    <row r="58" spans="1:14" s="109" customFormat="1" x14ac:dyDescent="0.35">
      <c r="A58" s="10"/>
      <c r="B58" s="49" t="s">
        <v>28</v>
      </c>
      <c r="C58" s="7">
        <v>613577</v>
      </c>
      <c r="D58" s="7">
        <v>33364</v>
      </c>
      <c r="E58" s="7">
        <v>11483</v>
      </c>
      <c r="F58" s="7">
        <v>148576</v>
      </c>
      <c r="G58" s="7">
        <v>126648</v>
      </c>
      <c r="H58" s="7">
        <v>13937</v>
      </c>
      <c r="I58" s="7">
        <v>6832</v>
      </c>
      <c r="J58" s="7">
        <v>22795</v>
      </c>
      <c r="K58" s="7">
        <v>119251</v>
      </c>
      <c r="L58" s="7">
        <v>21155</v>
      </c>
      <c r="M58" s="7">
        <v>109536</v>
      </c>
      <c r="N58" s="25"/>
    </row>
    <row r="59" spans="1:14" s="110" customFormat="1" x14ac:dyDescent="0.35">
      <c r="A59" s="10"/>
      <c r="B59" s="49" t="s">
        <v>32</v>
      </c>
      <c r="C59" s="7">
        <v>638995</v>
      </c>
      <c r="D59" s="7">
        <v>35080</v>
      </c>
      <c r="E59" s="7">
        <v>12181</v>
      </c>
      <c r="F59" s="7">
        <v>155350</v>
      </c>
      <c r="G59" s="7">
        <v>131502</v>
      </c>
      <c r="H59" s="7">
        <v>14811</v>
      </c>
      <c r="I59" s="7">
        <v>7085</v>
      </c>
      <c r="J59" s="7">
        <v>22853</v>
      </c>
      <c r="K59" s="7">
        <v>126469</v>
      </c>
      <c r="L59" s="7">
        <v>21187</v>
      </c>
      <c r="M59" s="7">
        <v>112477</v>
      </c>
      <c r="N59" s="25"/>
    </row>
    <row r="60" spans="1:14" s="111" customFormat="1" x14ac:dyDescent="0.35">
      <c r="A60" s="10"/>
      <c r="B60" s="49" t="s">
        <v>7</v>
      </c>
      <c r="C60" s="7">
        <v>640236</v>
      </c>
      <c r="D60" s="7">
        <v>35673</v>
      </c>
      <c r="E60" s="7">
        <v>8813</v>
      </c>
      <c r="F60" s="7">
        <v>157182</v>
      </c>
      <c r="G60" s="7">
        <v>131797</v>
      </c>
      <c r="H60" s="7">
        <v>15405</v>
      </c>
      <c r="I60" s="7">
        <v>7024</v>
      </c>
      <c r="J60" s="7">
        <v>22895</v>
      </c>
      <c r="K60" s="7">
        <v>125664</v>
      </c>
      <c r="L60" s="7">
        <v>21514</v>
      </c>
      <c r="M60" s="7">
        <v>114269</v>
      </c>
      <c r="N60" s="25"/>
    </row>
    <row r="61" spans="1:14" ht="14.5" customHeight="1" x14ac:dyDescent="0.35">
      <c r="A61" s="10"/>
      <c r="B61" s="49" t="s">
        <v>33</v>
      </c>
      <c r="C61" s="7">
        <v>604715</v>
      </c>
      <c r="D61" s="7">
        <v>33901</v>
      </c>
      <c r="E61" s="7">
        <v>6892</v>
      </c>
      <c r="F61" s="7">
        <v>146825</v>
      </c>
      <c r="G61" s="7">
        <v>124220</v>
      </c>
      <c r="H61" s="7">
        <v>16353</v>
      </c>
      <c r="I61" s="7">
        <v>6718</v>
      </c>
      <c r="J61" s="7">
        <v>21412</v>
      </c>
      <c r="K61" s="7">
        <v>117870</v>
      </c>
      <c r="L61" s="7">
        <v>21036</v>
      </c>
      <c r="M61" s="7">
        <v>109488</v>
      </c>
      <c r="N61" s="10"/>
    </row>
    <row r="62" spans="1:14" s="122" customFormat="1" ht="14.5" customHeight="1" x14ac:dyDescent="0.35">
      <c r="A62" s="10"/>
      <c r="B62" s="49" t="s">
        <v>9</v>
      </c>
      <c r="C62" s="7">
        <v>635538</v>
      </c>
      <c r="D62" s="7">
        <v>32331</v>
      </c>
      <c r="E62" s="7">
        <v>9643</v>
      </c>
      <c r="F62" s="7">
        <v>153035</v>
      </c>
      <c r="G62" s="7">
        <v>128532</v>
      </c>
      <c r="H62" s="7">
        <v>17270</v>
      </c>
      <c r="I62" s="7">
        <v>6915</v>
      </c>
      <c r="J62" s="7">
        <v>22066</v>
      </c>
      <c r="K62" s="7">
        <v>128588</v>
      </c>
      <c r="L62" s="7">
        <v>23294</v>
      </c>
      <c r="M62" s="7">
        <v>113864</v>
      </c>
      <c r="N62" s="10"/>
    </row>
    <row r="63" spans="1:14" s="123" customFormat="1" ht="14.5" customHeight="1" x14ac:dyDescent="0.35">
      <c r="A63" s="10"/>
      <c r="B63" s="49" t="s">
        <v>35</v>
      </c>
      <c r="C63" s="7">
        <v>599814</v>
      </c>
      <c r="D63" s="7">
        <v>31197</v>
      </c>
      <c r="E63" s="7">
        <v>8940</v>
      </c>
      <c r="F63" s="7">
        <v>145949</v>
      </c>
      <c r="G63" s="7">
        <v>120569</v>
      </c>
      <c r="H63" s="7">
        <v>15904</v>
      </c>
      <c r="I63" s="7">
        <v>6621</v>
      </c>
      <c r="J63" s="7">
        <v>21281</v>
      </c>
      <c r="K63" s="7">
        <v>122501</v>
      </c>
      <c r="L63" s="7">
        <v>23164</v>
      </c>
      <c r="M63" s="7">
        <v>103688</v>
      </c>
      <c r="N63" s="10"/>
    </row>
    <row r="64" spans="1:14" s="124" customFormat="1" ht="14.5" customHeight="1" x14ac:dyDescent="0.35">
      <c r="A64" s="10"/>
      <c r="B64" s="49" t="s">
        <v>36</v>
      </c>
      <c r="C64" s="7">
        <v>606218</v>
      </c>
      <c r="D64" s="7">
        <v>31020</v>
      </c>
      <c r="E64" s="7">
        <v>9480</v>
      </c>
      <c r="F64" s="7">
        <v>144663</v>
      </c>
      <c r="G64" s="7">
        <v>121097</v>
      </c>
      <c r="H64" s="7">
        <v>15698</v>
      </c>
      <c r="I64" s="7">
        <v>6702</v>
      </c>
      <c r="J64" s="7">
        <v>21398</v>
      </c>
      <c r="K64" s="7">
        <v>127773</v>
      </c>
      <c r="L64" s="7">
        <v>22583</v>
      </c>
      <c r="M64" s="7">
        <v>105804</v>
      </c>
      <c r="N64" s="10"/>
    </row>
    <row r="65" spans="1:14" s="125" customFormat="1" ht="14.5" customHeight="1" x14ac:dyDescent="0.35">
      <c r="A65" s="10">
        <v>2024</v>
      </c>
      <c r="B65" s="49" t="s">
        <v>0</v>
      </c>
      <c r="C65" s="7">
        <v>582425</v>
      </c>
      <c r="D65" s="7">
        <v>29057</v>
      </c>
      <c r="E65" s="7">
        <v>8596</v>
      </c>
      <c r="F65" s="7">
        <v>147443</v>
      </c>
      <c r="G65" s="7">
        <v>116199</v>
      </c>
      <c r="H65" s="7">
        <v>14379</v>
      </c>
      <c r="I65" s="7">
        <v>6576</v>
      </c>
      <c r="J65" s="7">
        <v>19580</v>
      </c>
      <c r="K65" s="7">
        <v>115389</v>
      </c>
      <c r="L65" s="7">
        <v>20415</v>
      </c>
      <c r="M65" s="7">
        <v>104791</v>
      </c>
      <c r="N65" s="10"/>
    </row>
    <row r="66" spans="1:14" s="127" customFormat="1" ht="14.5" customHeight="1" x14ac:dyDescent="0.35">
      <c r="A66" s="10"/>
      <c r="B66" s="49" t="s">
        <v>37</v>
      </c>
      <c r="C66" s="7">
        <v>552691</v>
      </c>
      <c r="D66" s="7">
        <v>27728</v>
      </c>
      <c r="E66" s="7">
        <v>8486</v>
      </c>
      <c r="F66" s="7">
        <v>141303</v>
      </c>
      <c r="G66" s="7">
        <v>110498</v>
      </c>
      <c r="H66" s="7">
        <v>14157</v>
      </c>
      <c r="I66" s="7">
        <v>6067</v>
      </c>
      <c r="J66" s="7">
        <v>19235</v>
      </c>
      <c r="K66" s="7">
        <v>105207</v>
      </c>
      <c r="L66" s="7">
        <v>19929</v>
      </c>
      <c r="M66" s="7">
        <v>100081</v>
      </c>
      <c r="N66" s="10"/>
    </row>
    <row r="67" spans="1:14" s="63" customFormat="1" ht="14.5" customHeight="1" x14ac:dyDescent="0.35">
      <c r="A67" s="133" t="s">
        <v>42</v>
      </c>
      <c r="B67" s="55" t="s">
        <v>43</v>
      </c>
      <c r="C67" s="54">
        <v>35667</v>
      </c>
      <c r="D67" s="54">
        <v>1866</v>
      </c>
      <c r="E67" s="54">
        <v>724</v>
      </c>
      <c r="F67" s="54">
        <v>8609</v>
      </c>
      <c r="G67" s="54">
        <v>5521</v>
      </c>
      <c r="H67" s="54">
        <v>536</v>
      </c>
      <c r="I67" s="54">
        <v>205</v>
      </c>
      <c r="J67" s="54">
        <v>2088</v>
      </c>
      <c r="K67" s="54">
        <v>6448</v>
      </c>
      <c r="L67" s="54">
        <v>601</v>
      </c>
      <c r="M67" s="54">
        <v>8149</v>
      </c>
      <c r="N67" s="10"/>
    </row>
    <row r="68" spans="1:14" s="63" customFormat="1" x14ac:dyDescent="0.35">
      <c r="A68" s="134"/>
      <c r="B68" s="6" t="s">
        <v>23</v>
      </c>
      <c r="C68" s="32">
        <f t="shared" ref="C68:M68" si="1">C67/C41</f>
        <v>6.3268864736570424E-2</v>
      </c>
      <c r="D68" s="32">
        <f t="shared" si="1"/>
        <v>6.2889690269960566E-2</v>
      </c>
      <c r="E68" s="32">
        <f t="shared" si="1"/>
        <v>8.3084691301354138E-2</v>
      </c>
      <c r="F68" s="32">
        <f t="shared" si="1"/>
        <v>5.7603393709059036E-2</v>
      </c>
      <c r="G68" s="32">
        <f t="shared" si="1"/>
        <v>4.6890659237994937E-2</v>
      </c>
      <c r="H68" s="32">
        <f t="shared" si="1"/>
        <v>4.4521970263310909E-2</v>
      </c>
      <c r="I68" s="32">
        <f t="shared" si="1"/>
        <v>3.4935241990456715E-2</v>
      </c>
      <c r="J68" s="32">
        <f t="shared" si="1"/>
        <v>9.7881117569848117E-2</v>
      </c>
      <c r="K68" s="32">
        <f t="shared" si="1"/>
        <v>6.6176772445502685E-2</v>
      </c>
      <c r="L68" s="32">
        <f t="shared" si="1"/>
        <v>3.4237210892104367E-2</v>
      </c>
      <c r="M68" s="32">
        <f t="shared" si="1"/>
        <v>7.8410053113694089E-2</v>
      </c>
      <c r="N68" s="10"/>
    </row>
    <row r="69" spans="1:14" s="63" customFormat="1" x14ac:dyDescent="0.35">
      <c r="A69" s="135"/>
      <c r="B69" s="5" t="s">
        <v>25</v>
      </c>
      <c r="C69" s="34">
        <f t="shared" ref="C69:M69" si="2">C41-C67</f>
        <v>528070</v>
      </c>
      <c r="D69" s="34">
        <f t="shared" si="2"/>
        <v>27805</v>
      </c>
      <c r="E69" s="34">
        <f t="shared" si="2"/>
        <v>7990</v>
      </c>
      <c r="F69" s="34">
        <f t="shared" si="2"/>
        <v>140844</v>
      </c>
      <c r="G69" s="34">
        <f t="shared" si="2"/>
        <v>112221</v>
      </c>
      <c r="H69" s="34">
        <f t="shared" si="2"/>
        <v>11503</v>
      </c>
      <c r="I69" s="34">
        <f t="shared" si="2"/>
        <v>5663</v>
      </c>
      <c r="J69" s="34">
        <f t="shared" si="2"/>
        <v>19244</v>
      </c>
      <c r="K69" s="34">
        <f t="shared" si="2"/>
        <v>90988</v>
      </c>
      <c r="L69" s="34">
        <f t="shared" si="2"/>
        <v>16953</v>
      </c>
      <c r="M69" s="34">
        <f t="shared" si="2"/>
        <v>95779</v>
      </c>
      <c r="N69" s="10"/>
    </row>
    <row r="70" spans="1:14" ht="14.5" customHeight="1" x14ac:dyDescent="0.35">
      <c r="A70" s="133" t="s">
        <v>45</v>
      </c>
      <c r="B70" s="55" t="s">
        <v>43</v>
      </c>
      <c r="C70" s="54">
        <f>'Canceled Domestic Flights'!C42</f>
        <v>23421</v>
      </c>
      <c r="D70" s="54">
        <f>'Canceled Domestic Flights'!D42</f>
        <v>393</v>
      </c>
      <c r="E70" s="54">
        <f>'Canceled Domestic Flights'!E42</f>
        <v>493</v>
      </c>
      <c r="F70" s="54">
        <f>'Canceled Domestic Flights'!F42</f>
        <v>9933</v>
      </c>
      <c r="G70" s="54">
        <f>'Canceled Domestic Flights'!G42</f>
        <v>2498</v>
      </c>
      <c r="H70" s="54">
        <f>'Canceled Domestic Flights'!H42</f>
        <v>482</v>
      </c>
      <c r="I70" s="54">
        <f>'Canceled Domestic Flights'!I42</f>
        <v>11</v>
      </c>
      <c r="J70" s="54">
        <f>'Canceled Domestic Flights'!J42</f>
        <v>1048</v>
      </c>
      <c r="K70" s="54">
        <f>'Canceled Domestic Flights'!K42</f>
        <v>3779</v>
      </c>
      <c r="L70" s="54">
        <f>'Canceled Domestic Flights'!L42</f>
        <v>559</v>
      </c>
      <c r="M70" s="54">
        <f>'Canceled Domestic Flights'!M42</f>
        <v>4225</v>
      </c>
      <c r="N70" s="10"/>
    </row>
    <row r="71" spans="1:14" x14ac:dyDescent="0.35">
      <c r="A71" s="134"/>
      <c r="B71" s="6" t="s">
        <v>23</v>
      </c>
      <c r="C71" s="32">
        <f t="shared" ref="C71:M71" si="3">C70/C42</f>
        <v>4.5044542573160602E-2</v>
      </c>
      <c r="D71" s="32">
        <f t="shared" si="3"/>
        <v>1.4508804961789789E-2</v>
      </c>
      <c r="E71" s="32">
        <f t="shared" si="3"/>
        <v>5.6849630996309963E-2</v>
      </c>
      <c r="F71" s="32">
        <f t="shared" si="3"/>
        <v>7.2178058102864456E-2</v>
      </c>
      <c r="G71" s="32">
        <f t="shared" si="3"/>
        <v>2.3596758043490582E-2</v>
      </c>
      <c r="H71" s="32">
        <f t="shared" si="3"/>
        <v>4.3302488545503545E-2</v>
      </c>
      <c r="I71" s="32">
        <f t="shared" si="3"/>
        <v>2.2070626003210273E-3</v>
      </c>
      <c r="J71" s="32">
        <f t="shared" si="3"/>
        <v>5.0925700957286553E-2</v>
      </c>
      <c r="K71" s="32">
        <f t="shared" si="3"/>
        <v>4.1543450777771669E-2</v>
      </c>
      <c r="L71" s="32">
        <f t="shared" si="3"/>
        <v>3.3415027796042801E-2</v>
      </c>
      <c r="M71" s="32">
        <f t="shared" si="3"/>
        <v>4.3861925772125616E-2</v>
      </c>
      <c r="N71" s="10"/>
    </row>
    <row r="72" spans="1:14" x14ac:dyDescent="0.35">
      <c r="A72" s="135"/>
      <c r="B72" s="5" t="s">
        <v>25</v>
      </c>
      <c r="C72" s="34">
        <f t="shared" ref="C72:M72" si="4">C42-C70</f>
        <v>496531</v>
      </c>
      <c r="D72" s="34">
        <f t="shared" si="4"/>
        <v>26694</v>
      </c>
      <c r="E72" s="34">
        <f t="shared" si="4"/>
        <v>8179</v>
      </c>
      <c r="F72" s="34">
        <f t="shared" si="4"/>
        <v>127685</v>
      </c>
      <c r="G72" s="34">
        <f t="shared" si="4"/>
        <v>103364</v>
      </c>
      <c r="H72" s="34">
        <f t="shared" si="4"/>
        <v>10649</v>
      </c>
      <c r="I72" s="34">
        <f t="shared" si="4"/>
        <v>4973</v>
      </c>
      <c r="J72" s="34">
        <f t="shared" si="4"/>
        <v>19531</v>
      </c>
      <c r="K72" s="34">
        <f t="shared" si="4"/>
        <v>87186</v>
      </c>
      <c r="L72" s="34">
        <f t="shared" si="4"/>
        <v>16170</v>
      </c>
      <c r="M72" s="34">
        <f t="shared" si="4"/>
        <v>92100</v>
      </c>
      <c r="N72" s="10"/>
    </row>
    <row r="73" spans="1:14" s="65" customFormat="1" x14ac:dyDescent="0.35">
      <c r="A73" s="133" t="s">
        <v>46</v>
      </c>
      <c r="B73" s="55" t="s">
        <v>43</v>
      </c>
      <c r="C73" s="54">
        <v>9108</v>
      </c>
      <c r="D73" s="54">
        <v>402</v>
      </c>
      <c r="E73" s="54">
        <v>633</v>
      </c>
      <c r="F73" s="54">
        <v>2211</v>
      </c>
      <c r="G73" s="54">
        <v>1111</v>
      </c>
      <c r="H73" s="54">
        <v>585</v>
      </c>
      <c r="I73" s="54">
        <v>24</v>
      </c>
      <c r="J73" s="54">
        <v>635</v>
      </c>
      <c r="K73" s="54">
        <v>2048</v>
      </c>
      <c r="L73" s="54">
        <v>410</v>
      </c>
      <c r="M73" s="54">
        <v>1049</v>
      </c>
      <c r="N73" s="10"/>
    </row>
    <row r="74" spans="1:14" s="65" customFormat="1" x14ac:dyDescent="0.35">
      <c r="A74" s="134"/>
      <c r="B74" s="6" t="s">
        <v>23</v>
      </c>
      <c r="C74" s="32">
        <f t="shared" ref="C74:M74" si="5">C73/C43</f>
        <v>1.5423119778102149E-2</v>
      </c>
      <c r="D74" s="32">
        <f t="shared" si="5"/>
        <v>1.2807442334650185E-2</v>
      </c>
      <c r="E74" s="32">
        <f t="shared" si="5"/>
        <v>5.3799082100968891E-2</v>
      </c>
      <c r="F74" s="32">
        <f t="shared" si="5"/>
        <v>1.4623015873015873E-2</v>
      </c>
      <c r="G74" s="32">
        <f t="shared" si="5"/>
        <v>8.9626408731919432E-3</v>
      </c>
      <c r="H74" s="32">
        <f t="shared" si="5"/>
        <v>4.5345322068056741E-2</v>
      </c>
      <c r="I74" s="32">
        <f t="shared" si="5"/>
        <v>3.99400898652022E-3</v>
      </c>
      <c r="J74" s="32">
        <f t="shared" si="5"/>
        <v>2.7670050982613621E-2</v>
      </c>
      <c r="K74" s="32">
        <f t="shared" si="5"/>
        <v>1.9745468569224836E-2</v>
      </c>
      <c r="L74" s="32">
        <f t="shared" si="5"/>
        <v>2.1314202536909962E-2</v>
      </c>
      <c r="M74" s="32">
        <f t="shared" si="5"/>
        <v>9.765952296721097E-3</v>
      </c>
      <c r="N74" s="10"/>
    </row>
    <row r="75" spans="1:14" s="65" customFormat="1" x14ac:dyDescent="0.35">
      <c r="A75" s="135"/>
      <c r="B75" s="55" t="s">
        <v>25</v>
      </c>
      <c r="C75" s="66">
        <f t="shared" ref="C75:M75" si="6">C43-C73</f>
        <v>581434</v>
      </c>
      <c r="D75" s="66">
        <f t="shared" si="6"/>
        <v>30986</v>
      </c>
      <c r="E75" s="66">
        <f t="shared" si="6"/>
        <v>11133</v>
      </c>
      <c r="F75" s="66">
        <f t="shared" si="6"/>
        <v>148989</v>
      </c>
      <c r="G75" s="66">
        <f t="shared" si="6"/>
        <v>122848</v>
      </c>
      <c r="H75" s="66">
        <f t="shared" si="6"/>
        <v>12316</v>
      </c>
      <c r="I75" s="66">
        <f t="shared" si="6"/>
        <v>5985</v>
      </c>
      <c r="J75" s="66">
        <f t="shared" si="6"/>
        <v>22314</v>
      </c>
      <c r="K75" s="66">
        <f t="shared" si="6"/>
        <v>101672</v>
      </c>
      <c r="L75" s="66">
        <f t="shared" si="6"/>
        <v>18826</v>
      </c>
      <c r="M75" s="66">
        <f t="shared" si="6"/>
        <v>106365</v>
      </c>
      <c r="N75" s="10"/>
    </row>
    <row r="76" spans="1:14" x14ac:dyDescent="0.35">
      <c r="A76" s="133" t="s">
        <v>47</v>
      </c>
      <c r="B76" s="55" t="s">
        <v>43</v>
      </c>
      <c r="C76" s="68">
        <v>13397</v>
      </c>
      <c r="D76" s="68">
        <v>1227</v>
      </c>
      <c r="E76" s="68">
        <v>310</v>
      </c>
      <c r="F76" s="68">
        <v>2313</v>
      </c>
      <c r="G76" s="68">
        <v>1341</v>
      </c>
      <c r="H76" s="68">
        <v>438</v>
      </c>
      <c r="I76" s="68">
        <v>82</v>
      </c>
      <c r="J76" s="68">
        <v>2163</v>
      </c>
      <c r="K76" s="68">
        <v>1941</v>
      </c>
      <c r="L76" s="68">
        <v>1920</v>
      </c>
      <c r="M76" s="68">
        <v>1662</v>
      </c>
      <c r="N76" s="59"/>
    </row>
    <row r="77" spans="1:14" x14ac:dyDescent="0.35">
      <c r="A77" s="134"/>
      <c r="B77" s="55" t="s">
        <v>23</v>
      </c>
      <c r="C77" s="69">
        <f t="shared" ref="C77:M77" si="7">C76/C44</f>
        <v>2.3086732495821057E-2</v>
      </c>
      <c r="D77" s="69">
        <f t="shared" si="7"/>
        <v>3.7758493353028062E-2</v>
      </c>
      <c r="E77" s="69">
        <f t="shared" si="7"/>
        <v>2.9406184784670841E-2</v>
      </c>
      <c r="F77" s="69">
        <f t="shared" si="7"/>
        <v>1.5752589676707552E-2</v>
      </c>
      <c r="G77" s="69">
        <f t="shared" si="7"/>
        <v>1.1027688461633349E-2</v>
      </c>
      <c r="H77" s="69">
        <f t="shared" si="7"/>
        <v>3.5892813242645254E-2</v>
      </c>
      <c r="I77" s="69">
        <f t="shared" si="7"/>
        <v>1.3623525502575179E-2</v>
      </c>
      <c r="J77" s="69">
        <f t="shared" si="7"/>
        <v>8.9598608176960359E-2</v>
      </c>
      <c r="K77" s="69">
        <f t="shared" si="7"/>
        <v>1.8857292749511808E-2</v>
      </c>
      <c r="L77" s="69">
        <f t="shared" si="7"/>
        <v>0.10293250415482764</v>
      </c>
      <c r="M77" s="69">
        <f t="shared" si="7"/>
        <v>1.5848344124574469E-2</v>
      </c>
      <c r="N77" s="59"/>
    </row>
    <row r="78" spans="1:14" x14ac:dyDescent="0.35">
      <c r="A78" s="135"/>
      <c r="B78" s="6" t="s">
        <v>25</v>
      </c>
      <c r="C78" s="67">
        <f t="shared" ref="C78:M78" si="8">C44-C76</f>
        <v>566893</v>
      </c>
      <c r="D78" s="67">
        <f t="shared" si="8"/>
        <v>31269</v>
      </c>
      <c r="E78" s="67">
        <f t="shared" si="8"/>
        <v>10232</v>
      </c>
      <c r="F78" s="67">
        <f t="shared" si="8"/>
        <v>144520</v>
      </c>
      <c r="G78" s="67">
        <f t="shared" si="8"/>
        <v>120262</v>
      </c>
      <c r="H78" s="67">
        <f t="shared" si="8"/>
        <v>11765</v>
      </c>
      <c r="I78" s="67">
        <f t="shared" si="8"/>
        <v>5937</v>
      </c>
      <c r="J78" s="67">
        <f t="shared" si="8"/>
        <v>21978</v>
      </c>
      <c r="K78" s="67">
        <f t="shared" si="8"/>
        <v>100990</v>
      </c>
      <c r="L78" s="67">
        <f t="shared" si="8"/>
        <v>16733</v>
      </c>
      <c r="M78" s="67">
        <f t="shared" si="8"/>
        <v>103207</v>
      </c>
      <c r="N78" s="59"/>
    </row>
    <row r="79" spans="1:14" s="78" customFormat="1" x14ac:dyDescent="0.35">
      <c r="A79"/>
      <c r="B79" s="55" t="s">
        <v>43</v>
      </c>
      <c r="C79" s="34">
        <v>11993</v>
      </c>
      <c r="D79" s="34">
        <v>746</v>
      </c>
      <c r="E79" s="34">
        <v>179</v>
      </c>
      <c r="F79" s="34">
        <v>3052</v>
      </c>
      <c r="G79" s="34">
        <v>3398</v>
      </c>
      <c r="H79" s="34">
        <v>179</v>
      </c>
      <c r="I79" s="34">
        <v>4</v>
      </c>
      <c r="J79" s="34">
        <v>539</v>
      </c>
      <c r="K79" s="34">
        <v>809</v>
      </c>
      <c r="L79" s="34">
        <v>413</v>
      </c>
      <c r="M79" s="34">
        <v>2674</v>
      </c>
      <c r="N79" s="59"/>
    </row>
    <row r="80" spans="1:14" s="78" customFormat="1" x14ac:dyDescent="0.35">
      <c r="A80" s="73" t="s">
        <v>48</v>
      </c>
      <c r="B80" s="55" t="s">
        <v>23</v>
      </c>
      <c r="C80" s="74">
        <f t="shared" ref="C80:M80" si="9">C79/C45</f>
        <v>1.9890538187246041E-2</v>
      </c>
      <c r="D80" s="74">
        <f t="shared" si="9"/>
        <v>2.2136498516320473E-2</v>
      </c>
      <c r="E80" s="74">
        <f t="shared" si="9"/>
        <v>1.8141279010844228E-2</v>
      </c>
      <c r="F80" s="74">
        <f t="shared" si="9"/>
        <v>2.0111231186905297E-2</v>
      </c>
      <c r="G80" s="74">
        <f t="shared" si="9"/>
        <v>2.6816083336621551E-2</v>
      </c>
      <c r="H80" s="74">
        <f t="shared" si="9"/>
        <v>1.4118946206026188E-2</v>
      </c>
      <c r="I80" s="74">
        <f t="shared" si="9"/>
        <v>6.3572790845518119E-4</v>
      </c>
      <c r="J80" s="74">
        <f t="shared" si="9"/>
        <v>2.283704770782137E-2</v>
      </c>
      <c r="K80" s="74">
        <f t="shared" si="9"/>
        <v>7.4888685236098379E-3</v>
      </c>
      <c r="L80" s="74">
        <f t="shared" si="9"/>
        <v>2.1635496883021636E-2</v>
      </c>
      <c r="M80" s="74">
        <f t="shared" si="9"/>
        <v>2.4041573761058765E-2</v>
      </c>
      <c r="N80" s="59"/>
    </row>
    <row r="81" spans="1:14" s="78" customFormat="1" x14ac:dyDescent="0.35">
      <c r="A81" s="2"/>
      <c r="B81" s="6" t="s">
        <v>25</v>
      </c>
      <c r="C81" s="67">
        <f t="shared" ref="C81:M81" si="10">C45-C79</f>
        <v>590957</v>
      </c>
      <c r="D81" s="67">
        <f t="shared" si="10"/>
        <v>32954</v>
      </c>
      <c r="E81" s="67">
        <f t="shared" si="10"/>
        <v>9688</v>
      </c>
      <c r="F81" s="67">
        <f t="shared" si="10"/>
        <v>148704</v>
      </c>
      <c r="G81" s="67">
        <f t="shared" si="10"/>
        <v>123317</v>
      </c>
      <c r="H81" s="67">
        <f t="shared" si="10"/>
        <v>12499</v>
      </c>
      <c r="I81" s="67">
        <f t="shared" si="10"/>
        <v>6288</v>
      </c>
      <c r="J81" s="67">
        <f t="shared" si="10"/>
        <v>23063</v>
      </c>
      <c r="K81" s="67">
        <f t="shared" si="10"/>
        <v>107218</v>
      </c>
      <c r="L81" s="67">
        <f t="shared" si="10"/>
        <v>18676</v>
      </c>
      <c r="M81" s="67">
        <f t="shared" si="10"/>
        <v>108550</v>
      </c>
      <c r="N81" s="59"/>
    </row>
    <row r="82" spans="1:14" x14ac:dyDescent="0.35">
      <c r="A82" s="78"/>
      <c r="B82" s="55" t="s">
        <v>43</v>
      </c>
      <c r="C82" s="34">
        <v>18473</v>
      </c>
      <c r="D82" s="34">
        <v>228</v>
      </c>
      <c r="E82" s="34">
        <v>368</v>
      </c>
      <c r="F82" s="34">
        <v>6754</v>
      </c>
      <c r="G82" s="34">
        <v>4847</v>
      </c>
      <c r="H82" s="34">
        <v>136</v>
      </c>
      <c r="I82" s="34">
        <v>7</v>
      </c>
      <c r="J82" s="34">
        <v>743</v>
      </c>
      <c r="K82" s="34">
        <v>1296</v>
      </c>
      <c r="L82" s="34">
        <v>227</v>
      </c>
      <c r="M82" s="34">
        <v>3857</v>
      </c>
    </row>
    <row r="83" spans="1:14" x14ac:dyDescent="0.35">
      <c r="A83" s="73" t="s">
        <v>49</v>
      </c>
      <c r="B83" s="55" t="s">
        <v>23</v>
      </c>
      <c r="C83" s="74">
        <f t="shared" ref="C83:M83" si="11">C82/C46</f>
        <v>3.0683141297252584E-2</v>
      </c>
      <c r="D83" s="74">
        <f t="shared" si="11"/>
        <v>6.7613653213131281E-3</v>
      </c>
      <c r="E83" s="74">
        <f t="shared" si="11"/>
        <v>3.1972198088618592E-2</v>
      </c>
      <c r="F83" s="74">
        <f t="shared" si="11"/>
        <v>4.4263852934429991E-2</v>
      </c>
      <c r="G83" s="74">
        <f t="shared" si="11"/>
        <v>3.8572338055069232E-2</v>
      </c>
      <c r="H83" s="74">
        <f t="shared" si="11"/>
        <v>1.0941271118262269E-2</v>
      </c>
      <c r="I83" s="74">
        <f t="shared" si="11"/>
        <v>1.1135857461024498E-3</v>
      </c>
      <c r="J83" s="74">
        <f t="shared" si="11"/>
        <v>3.4845003048351544E-2</v>
      </c>
      <c r="K83" s="74">
        <f t="shared" si="11"/>
        <v>1.1675465306931407E-2</v>
      </c>
      <c r="L83" s="74">
        <f t="shared" si="11"/>
        <v>1.2233899218539478E-2</v>
      </c>
      <c r="M83" s="74">
        <f t="shared" si="11"/>
        <v>3.5390191310730831E-2</v>
      </c>
    </row>
    <row r="84" spans="1:14" x14ac:dyDescent="0.35">
      <c r="A84" s="2"/>
      <c r="B84" s="6" t="s">
        <v>25</v>
      </c>
      <c r="C84" s="67">
        <f t="shared" ref="C84:M84" si="12">C46-C82</f>
        <v>583584</v>
      </c>
      <c r="D84" s="67">
        <f t="shared" si="12"/>
        <v>33493</v>
      </c>
      <c r="E84" s="67">
        <f t="shared" si="12"/>
        <v>11142</v>
      </c>
      <c r="F84" s="67">
        <f t="shared" si="12"/>
        <v>145831</v>
      </c>
      <c r="G84" s="67">
        <f t="shared" si="12"/>
        <v>120813</v>
      </c>
      <c r="H84" s="67">
        <f t="shared" si="12"/>
        <v>12294</v>
      </c>
      <c r="I84" s="67">
        <f t="shared" si="12"/>
        <v>6279</v>
      </c>
      <c r="J84" s="67">
        <f t="shared" si="12"/>
        <v>20580</v>
      </c>
      <c r="K84" s="67">
        <f t="shared" si="12"/>
        <v>109706</v>
      </c>
      <c r="L84" s="67">
        <f t="shared" si="12"/>
        <v>18328</v>
      </c>
      <c r="M84" s="67">
        <f t="shared" si="12"/>
        <v>105128</v>
      </c>
    </row>
    <row r="85" spans="1:14" s="80" customFormat="1" x14ac:dyDescent="0.35">
      <c r="A85" s="79"/>
      <c r="B85" s="55" t="s">
        <v>43</v>
      </c>
      <c r="C85" s="34">
        <v>11133</v>
      </c>
      <c r="D85" s="34">
        <v>154</v>
      </c>
      <c r="E85" s="34">
        <v>184</v>
      </c>
      <c r="F85" s="34">
        <v>3871</v>
      </c>
      <c r="G85" s="34">
        <v>2243</v>
      </c>
      <c r="H85" s="34">
        <v>145</v>
      </c>
      <c r="I85" s="34">
        <v>6</v>
      </c>
      <c r="J85" s="34">
        <v>415</v>
      </c>
      <c r="K85" s="34">
        <v>1843</v>
      </c>
      <c r="L85" s="34">
        <v>68</v>
      </c>
      <c r="M85" s="34">
        <v>2204</v>
      </c>
    </row>
    <row r="86" spans="1:14" s="80" customFormat="1" x14ac:dyDescent="0.35">
      <c r="A86" s="73" t="s">
        <v>50</v>
      </c>
      <c r="B86" s="55" t="s">
        <v>23</v>
      </c>
      <c r="C86" s="74">
        <f t="shared" ref="C86:M86" si="13">C85/C47</f>
        <v>1.7991564181709465E-2</v>
      </c>
      <c r="D86" s="74">
        <f t="shared" si="13"/>
        <v>4.3720190779014305E-3</v>
      </c>
      <c r="E86" s="74">
        <f t="shared" si="13"/>
        <v>1.4799324378669669E-2</v>
      </c>
      <c r="F86" s="74">
        <f t="shared" si="13"/>
        <v>2.5122497322906188E-2</v>
      </c>
      <c r="G86" s="74">
        <f t="shared" si="13"/>
        <v>1.7576028272095409E-2</v>
      </c>
      <c r="H86" s="74">
        <f t="shared" si="13"/>
        <v>1.1005692599620493E-2</v>
      </c>
      <c r="I86" s="74">
        <f t="shared" si="13"/>
        <v>8.8836245188036718E-4</v>
      </c>
      <c r="J86" s="74">
        <f t="shared" si="13"/>
        <v>1.8148423492368917E-2</v>
      </c>
      <c r="K86" s="74">
        <f t="shared" si="13"/>
        <v>1.5639319778690472E-2</v>
      </c>
      <c r="L86" s="74">
        <f t="shared" si="13"/>
        <v>3.5066006600660065E-3</v>
      </c>
      <c r="M86" s="74">
        <f t="shared" si="13"/>
        <v>2.0146436439089938E-2</v>
      </c>
    </row>
    <row r="87" spans="1:14" s="80" customFormat="1" x14ac:dyDescent="0.35">
      <c r="A87" s="2"/>
      <c r="B87" s="6" t="s">
        <v>25</v>
      </c>
      <c r="C87" s="67">
        <f t="shared" ref="C87:M87" si="14">C47-C85</f>
        <v>607657</v>
      </c>
      <c r="D87" s="67">
        <f t="shared" si="14"/>
        <v>35070</v>
      </c>
      <c r="E87" s="67">
        <f t="shared" si="14"/>
        <v>12249</v>
      </c>
      <c r="F87" s="67">
        <f t="shared" si="14"/>
        <v>150214</v>
      </c>
      <c r="G87" s="67">
        <f t="shared" si="14"/>
        <v>125374</v>
      </c>
      <c r="H87" s="67">
        <f t="shared" si="14"/>
        <v>13030</v>
      </c>
      <c r="I87" s="67">
        <f t="shared" si="14"/>
        <v>6748</v>
      </c>
      <c r="J87" s="67">
        <f t="shared" si="14"/>
        <v>22452</v>
      </c>
      <c r="K87" s="67">
        <f t="shared" si="14"/>
        <v>116001</v>
      </c>
      <c r="L87" s="67">
        <f t="shared" si="14"/>
        <v>19324</v>
      </c>
      <c r="M87" s="67">
        <f t="shared" si="14"/>
        <v>107195</v>
      </c>
    </row>
    <row r="88" spans="1:14" x14ac:dyDescent="0.35">
      <c r="A88" s="83"/>
      <c r="B88" s="55" t="s">
        <v>43</v>
      </c>
      <c r="C88" s="34">
        <v>15483</v>
      </c>
      <c r="D88" s="34">
        <v>186</v>
      </c>
      <c r="E88" s="34">
        <v>103</v>
      </c>
      <c r="F88" s="34">
        <v>5372</v>
      </c>
      <c r="G88" s="34">
        <v>1929</v>
      </c>
      <c r="H88" s="34">
        <v>126</v>
      </c>
      <c r="I88" s="34">
        <v>9</v>
      </c>
      <c r="J88" s="34">
        <v>551</v>
      </c>
      <c r="K88" s="34">
        <v>3157</v>
      </c>
      <c r="L88" s="34">
        <v>176</v>
      </c>
      <c r="M88" s="34">
        <v>3874</v>
      </c>
    </row>
    <row r="89" spans="1:14" x14ac:dyDescent="0.35">
      <c r="A89" s="81" t="s">
        <v>51</v>
      </c>
      <c r="B89" s="55" t="s">
        <v>23</v>
      </c>
      <c r="C89" s="74">
        <f t="shared" ref="C89:M89" si="15">C88/C48</f>
        <v>2.5231035983110866E-2</v>
      </c>
      <c r="D89" s="74">
        <f t="shared" si="15"/>
        <v>5.3229545259422485E-3</v>
      </c>
      <c r="E89" s="74">
        <f t="shared" si="15"/>
        <v>1.1096746390864038E-2</v>
      </c>
      <c r="F89" s="74">
        <f t="shared" si="15"/>
        <v>3.5170187831848269E-2</v>
      </c>
      <c r="G89" s="74">
        <f t="shared" si="15"/>
        <v>1.5191129451418312E-2</v>
      </c>
      <c r="H89" s="74">
        <f t="shared" si="15"/>
        <v>9.4474019644597736E-3</v>
      </c>
      <c r="I89" s="74">
        <f t="shared" si="15"/>
        <v>1.3816395455941051E-3</v>
      </c>
      <c r="J89" s="74">
        <f t="shared" si="15"/>
        <v>2.3852813852813851E-2</v>
      </c>
      <c r="K89" s="74">
        <f t="shared" si="15"/>
        <v>2.6554180790485243E-2</v>
      </c>
      <c r="L89" s="74">
        <f t="shared" si="15"/>
        <v>8.9883049895306683E-3</v>
      </c>
      <c r="M89" s="74">
        <f t="shared" si="15"/>
        <v>3.5778274441714844E-2</v>
      </c>
    </row>
    <row r="90" spans="1:14" x14ac:dyDescent="0.35">
      <c r="A90" s="116"/>
      <c r="B90" s="6" t="s">
        <v>25</v>
      </c>
      <c r="C90" s="67">
        <f t="shared" ref="C90:M90" si="16">C48-C88</f>
        <v>598166</v>
      </c>
      <c r="D90" s="67">
        <f t="shared" si="16"/>
        <v>34757</v>
      </c>
      <c r="E90" s="67">
        <f t="shared" si="16"/>
        <v>9179</v>
      </c>
      <c r="F90" s="67">
        <f t="shared" si="16"/>
        <v>147371</v>
      </c>
      <c r="G90" s="67">
        <f t="shared" si="16"/>
        <v>125053</v>
      </c>
      <c r="H90" s="67">
        <f t="shared" si="16"/>
        <v>13211</v>
      </c>
      <c r="I90" s="67">
        <f t="shared" si="16"/>
        <v>6505</v>
      </c>
      <c r="J90" s="67">
        <f t="shared" si="16"/>
        <v>22549</v>
      </c>
      <c r="K90" s="67">
        <f t="shared" si="16"/>
        <v>115732</v>
      </c>
      <c r="L90" s="67">
        <f t="shared" si="16"/>
        <v>19405</v>
      </c>
      <c r="M90" s="67">
        <f t="shared" si="16"/>
        <v>104404</v>
      </c>
    </row>
    <row r="91" spans="1:14" s="94" customFormat="1" x14ac:dyDescent="0.35">
      <c r="A91" s="117"/>
      <c r="B91" s="55" t="s">
        <v>43</v>
      </c>
      <c r="C91" s="34">
        <v>8858</v>
      </c>
      <c r="D91" s="34">
        <v>220</v>
      </c>
      <c r="E91" s="34">
        <v>323</v>
      </c>
      <c r="F91" s="34">
        <v>2215</v>
      </c>
      <c r="G91" s="34">
        <v>1058</v>
      </c>
      <c r="H91" s="34">
        <v>564</v>
      </c>
      <c r="I91" s="34">
        <v>10</v>
      </c>
      <c r="J91" s="34">
        <v>793</v>
      </c>
      <c r="K91" s="34">
        <v>1983</v>
      </c>
      <c r="L91" s="34">
        <v>714</v>
      </c>
      <c r="M91" s="34">
        <v>978</v>
      </c>
    </row>
    <row r="92" spans="1:14" s="94" customFormat="1" x14ac:dyDescent="0.35">
      <c r="A92" s="73" t="s">
        <v>52</v>
      </c>
      <c r="B92" s="55" t="s">
        <v>23</v>
      </c>
      <c r="C92" s="74">
        <f t="shared" ref="C92:M92" si="17">C91/C49</f>
        <v>1.5262125015722159E-2</v>
      </c>
      <c r="D92" s="74">
        <f t="shared" si="17"/>
        <v>6.542361792607131E-3</v>
      </c>
      <c r="E92" s="74">
        <f t="shared" si="17"/>
        <v>4.6031067407724099E-2</v>
      </c>
      <c r="F92" s="74">
        <f t="shared" si="17"/>
        <v>1.5597932481726124E-2</v>
      </c>
      <c r="G92" s="74">
        <f t="shared" si="17"/>
        <v>8.8035347273650137E-3</v>
      </c>
      <c r="H92" s="74">
        <f t="shared" si="17"/>
        <v>4.1740674955595025E-2</v>
      </c>
      <c r="I92" s="74">
        <f t="shared" si="17"/>
        <v>1.649620587264929E-3</v>
      </c>
      <c r="J92" s="74">
        <f t="shared" si="17"/>
        <v>3.5293070452623615E-2</v>
      </c>
      <c r="K92" s="74">
        <f t="shared" si="17"/>
        <v>1.7640779290098746E-2</v>
      </c>
      <c r="L92" s="74">
        <f t="shared" si="17"/>
        <v>3.548178700988918E-2</v>
      </c>
      <c r="M92" s="74">
        <f t="shared" si="17"/>
        <v>9.4964364088322688E-3</v>
      </c>
    </row>
    <row r="93" spans="1:14" s="94" customFormat="1" x14ac:dyDescent="0.35">
      <c r="A93" s="117"/>
      <c r="B93" s="5" t="s">
        <v>25</v>
      </c>
      <c r="C93" s="34">
        <f t="shared" ref="C93:M93" si="18">C49-C91</f>
        <v>571533</v>
      </c>
      <c r="D93" s="34">
        <f t="shared" si="18"/>
        <v>33407</v>
      </c>
      <c r="E93" s="34">
        <f t="shared" si="18"/>
        <v>6694</v>
      </c>
      <c r="F93" s="34">
        <f t="shared" si="18"/>
        <v>139791</v>
      </c>
      <c r="G93" s="34">
        <f t="shared" si="18"/>
        <v>119121</v>
      </c>
      <c r="H93" s="34">
        <f t="shared" si="18"/>
        <v>12948</v>
      </c>
      <c r="I93" s="34">
        <f t="shared" si="18"/>
        <v>6052</v>
      </c>
      <c r="J93" s="34">
        <f t="shared" si="18"/>
        <v>21676</v>
      </c>
      <c r="K93" s="34">
        <f t="shared" si="18"/>
        <v>110427</v>
      </c>
      <c r="L93" s="34">
        <f t="shared" si="18"/>
        <v>19409</v>
      </c>
      <c r="M93" s="34">
        <f t="shared" si="18"/>
        <v>102008</v>
      </c>
    </row>
    <row r="94" spans="1:14" s="95" customFormat="1" x14ac:dyDescent="0.35">
      <c r="A94" s="118"/>
      <c r="B94" s="55" t="s">
        <v>43</v>
      </c>
      <c r="C94" s="68">
        <v>4878</v>
      </c>
      <c r="D94" s="68">
        <v>128</v>
      </c>
      <c r="E94" s="68">
        <v>120</v>
      </c>
      <c r="F94" s="68">
        <v>929</v>
      </c>
      <c r="G94" s="68">
        <v>725</v>
      </c>
      <c r="H94" s="68">
        <v>248</v>
      </c>
      <c r="I94" s="68">
        <v>30</v>
      </c>
      <c r="J94" s="68">
        <v>334</v>
      </c>
      <c r="K94" s="68">
        <v>1369</v>
      </c>
      <c r="L94" s="68">
        <v>488</v>
      </c>
      <c r="M94" s="68">
        <v>507</v>
      </c>
    </row>
    <row r="95" spans="1:14" s="95" customFormat="1" x14ac:dyDescent="0.35">
      <c r="A95" s="73" t="s">
        <v>53</v>
      </c>
      <c r="B95" s="55" t="s">
        <v>23</v>
      </c>
      <c r="C95" s="74">
        <f t="shared" ref="C95:M95" si="19">C94/C50</f>
        <v>8.1938849899718131E-3</v>
      </c>
      <c r="D95" s="74">
        <f t="shared" si="19"/>
        <v>4.1548998604213332E-3</v>
      </c>
      <c r="E95" s="74">
        <f t="shared" si="19"/>
        <v>1.4066346266557261E-2</v>
      </c>
      <c r="F95" s="74">
        <f t="shared" si="19"/>
        <v>6.3508774328509222E-3</v>
      </c>
      <c r="G95" s="74">
        <f t="shared" si="19"/>
        <v>6.0245969752368289E-3</v>
      </c>
      <c r="H95" s="74">
        <f t="shared" si="19"/>
        <v>1.707753752926594E-2</v>
      </c>
      <c r="I95" s="74">
        <f t="shared" si="19"/>
        <v>4.7938638542665392E-3</v>
      </c>
      <c r="J95" s="74">
        <f t="shared" si="19"/>
        <v>1.4302230976748169E-2</v>
      </c>
      <c r="K95" s="74">
        <f t="shared" si="19"/>
        <v>1.1749055956059046E-2</v>
      </c>
      <c r="L95" s="74">
        <f t="shared" si="19"/>
        <v>2.2892527091054087E-2</v>
      </c>
      <c r="M95" s="74">
        <f t="shared" si="19"/>
        <v>4.7208901717957072E-3</v>
      </c>
    </row>
    <row r="96" spans="1:14" s="95" customFormat="1" x14ac:dyDescent="0.35">
      <c r="A96" s="117"/>
      <c r="B96" s="6" t="s">
        <v>25</v>
      </c>
      <c r="C96" s="34">
        <f t="shared" ref="C96:M96" si="20">C50-C94</f>
        <v>590444</v>
      </c>
      <c r="D96" s="34">
        <f t="shared" si="20"/>
        <v>30679</v>
      </c>
      <c r="E96" s="34">
        <f t="shared" si="20"/>
        <v>8411</v>
      </c>
      <c r="F96" s="34">
        <f t="shared" si="20"/>
        <v>145350</v>
      </c>
      <c r="G96" s="34">
        <f t="shared" si="20"/>
        <v>119615</v>
      </c>
      <c r="H96" s="34">
        <f t="shared" si="20"/>
        <v>14274</v>
      </c>
      <c r="I96" s="34">
        <f t="shared" si="20"/>
        <v>6228</v>
      </c>
      <c r="J96" s="34">
        <f t="shared" si="20"/>
        <v>23019</v>
      </c>
      <c r="K96" s="34">
        <f t="shared" si="20"/>
        <v>115151</v>
      </c>
      <c r="L96" s="34">
        <f t="shared" si="20"/>
        <v>20829</v>
      </c>
      <c r="M96" s="34">
        <f t="shared" si="20"/>
        <v>106888</v>
      </c>
    </row>
    <row r="97" spans="1:13" s="97" customFormat="1" x14ac:dyDescent="0.35">
      <c r="A97" s="118"/>
      <c r="B97" s="55" t="s">
        <v>43</v>
      </c>
      <c r="C97" s="68">
        <v>6440</v>
      </c>
      <c r="D97" s="68">
        <v>403</v>
      </c>
      <c r="E97" s="68">
        <v>123</v>
      </c>
      <c r="F97" s="68">
        <v>1600</v>
      </c>
      <c r="G97" s="68">
        <v>1055</v>
      </c>
      <c r="H97" s="68">
        <v>351</v>
      </c>
      <c r="I97" s="68">
        <v>49</v>
      </c>
      <c r="J97" s="68">
        <v>445</v>
      </c>
      <c r="K97" s="68">
        <v>982</v>
      </c>
      <c r="L97" s="68">
        <v>403</v>
      </c>
      <c r="M97" s="68">
        <v>1029</v>
      </c>
    </row>
    <row r="98" spans="1:13" s="97" customFormat="1" x14ac:dyDescent="0.35">
      <c r="A98" s="73" t="s">
        <v>55</v>
      </c>
      <c r="B98" s="55" t="s">
        <v>23</v>
      </c>
      <c r="C98" s="74">
        <f t="shared" ref="C98:M98" si="21">C97/C51</f>
        <v>1.1347877647324174E-2</v>
      </c>
      <c r="D98" s="74">
        <f t="shared" si="21"/>
        <v>1.367074866854371E-2</v>
      </c>
      <c r="E98" s="74">
        <f t="shared" si="21"/>
        <v>1.5144053188869737E-2</v>
      </c>
      <c r="F98" s="74">
        <f t="shared" si="21"/>
        <v>1.1738725321164187E-2</v>
      </c>
      <c r="G98" s="74">
        <f t="shared" si="21"/>
        <v>8.9840756195180109E-3</v>
      </c>
      <c r="H98" s="74">
        <f t="shared" si="21"/>
        <v>2.5697342411596748E-2</v>
      </c>
      <c r="I98" s="74">
        <f t="shared" si="21"/>
        <v>7.9326533916140515E-3</v>
      </c>
      <c r="J98" s="74">
        <f t="shared" si="21"/>
        <v>1.896683999659023E-2</v>
      </c>
      <c r="K98" s="74">
        <f t="shared" si="21"/>
        <v>8.8328416204936314E-3</v>
      </c>
      <c r="L98" s="74">
        <f t="shared" si="21"/>
        <v>1.9250059708621925E-2</v>
      </c>
      <c r="M98" s="74">
        <f t="shared" si="21"/>
        <v>1.0211777782188437E-2</v>
      </c>
    </row>
    <row r="99" spans="1:13" s="97" customFormat="1" x14ac:dyDescent="0.35">
      <c r="A99" s="119"/>
      <c r="B99" s="6" t="s">
        <v>25</v>
      </c>
      <c r="C99" s="67">
        <f t="shared" ref="C99:M99" si="22">C51-C97</f>
        <v>561067</v>
      </c>
      <c r="D99" s="67">
        <f t="shared" si="22"/>
        <v>29076</v>
      </c>
      <c r="E99" s="67">
        <f t="shared" si="22"/>
        <v>7999</v>
      </c>
      <c r="F99" s="67">
        <f t="shared" si="22"/>
        <v>134701</v>
      </c>
      <c r="G99" s="67">
        <f t="shared" si="22"/>
        <v>116375</v>
      </c>
      <c r="H99" s="67">
        <f t="shared" si="22"/>
        <v>13308</v>
      </c>
      <c r="I99" s="67">
        <f t="shared" si="22"/>
        <v>6128</v>
      </c>
      <c r="J99" s="67">
        <f t="shared" si="22"/>
        <v>23017</v>
      </c>
      <c r="K99" s="67">
        <f t="shared" si="22"/>
        <v>110194</v>
      </c>
      <c r="L99" s="67">
        <f t="shared" si="22"/>
        <v>20532</v>
      </c>
      <c r="M99" s="67">
        <f t="shared" si="22"/>
        <v>99737</v>
      </c>
    </row>
    <row r="100" spans="1:13" s="103" customFormat="1" x14ac:dyDescent="0.35">
      <c r="A100" s="118"/>
      <c r="B100" s="55" t="s">
        <v>43</v>
      </c>
      <c r="C100" s="34">
        <v>31187</v>
      </c>
      <c r="D100" s="34">
        <v>2321</v>
      </c>
      <c r="E100" s="34">
        <v>550</v>
      </c>
      <c r="F100" s="34">
        <v>2534</v>
      </c>
      <c r="G100" s="34">
        <v>3299</v>
      </c>
      <c r="H100" s="34">
        <v>665</v>
      </c>
      <c r="I100" s="34">
        <v>231</v>
      </c>
      <c r="J100" s="34">
        <v>465</v>
      </c>
      <c r="K100" s="34">
        <v>17000</v>
      </c>
      <c r="L100" s="34">
        <v>994</v>
      </c>
      <c r="M100" s="34">
        <v>3128</v>
      </c>
    </row>
    <row r="101" spans="1:13" s="103" customFormat="1" x14ac:dyDescent="0.35">
      <c r="A101" s="73" t="s">
        <v>56</v>
      </c>
      <c r="B101" s="55" t="s">
        <v>23</v>
      </c>
      <c r="C101" s="74">
        <f t="shared" ref="C101:M101" si="23">C100/C52</f>
        <v>5.3926798438929245E-2</v>
      </c>
      <c r="D101" s="74">
        <f t="shared" si="23"/>
        <v>7.6346172823262393E-2</v>
      </c>
      <c r="E101" s="74">
        <f t="shared" si="23"/>
        <v>5.2778044333557241E-2</v>
      </c>
      <c r="F101" s="74">
        <f t="shared" si="23"/>
        <v>1.8309513143253516E-2</v>
      </c>
      <c r="G101" s="74">
        <f t="shared" si="23"/>
        <v>2.8729175919394587E-2</v>
      </c>
      <c r="H101" s="74">
        <f t="shared" si="23"/>
        <v>4.7858942065491183E-2</v>
      </c>
      <c r="I101" s="74">
        <f t="shared" si="23"/>
        <v>3.4778681120144532E-2</v>
      </c>
      <c r="J101" s="74">
        <f t="shared" si="23"/>
        <v>1.9471546417654202E-2</v>
      </c>
      <c r="K101" s="74">
        <f t="shared" si="23"/>
        <v>0.1462629808395495</v>
      </c>
      <c r="L101" s="74">
        <f t="shared" si="23"/>
        <v>4.6807308344320966E-2</v>
      </c>
      <c r="M101" s="74">
        <f t="shared" si="23"/>
        <v>3.055075351362966E-2</v>
      </c>
    </row>
    <row r="102" spans="1:13" s="103" customFormat="1" x14ac:dyDescent="0.35">
      <c r="A102" s="119"/>
      <c r="B102" s="6" t="s">
        <v>25</v>
      </c>
      <c r="C102" s="67">
        <f t="shared" ref="C102:M102" si="24">C52-C100</f>
        <v>547134</v>
      </c>
      <c r="D102" s="67">
        <f t="shared" si="24"/>
        <v>28080</v>
      </c>
      <c r="E102" s="67">
        <f t="shared" si="24"/>
        <v>9871</v>
      </c>
      <c r="F102" s="67">
        <f t="shared" si="24"/>
        <v>135864</v>
      </c>
      <c r="G102" s="67">
        <f t="shared" si="24"/>
        <v>111532</v>
      </c>
      <c r="H102" s="67">
        <f t="shared" si="24"/>
        <v>13230</v>
      </c>
      <c r="I102" s="67">
        <f t="shared" si="24"/>
        <v>6411</v>
      </c>
      <c r="J102" s="67">
        <f t="shared" si="24"/>
        <v>23416</v>
      </c>
      <c r="K102" s="67">
        <f t="shared" si="24"/>
        <v>99229</v>
      </c>
      <c r="L102" s="67">
        <f t="shared" si="24"/>
        <v>20242</v>
      </c>
      <c r="M102" s="67">
        <f t="shared" si="24"/>
        <v>99259</v>
      </c>
    </row>
    <row r="103" spans="1:13" s="104" customFormat="1" x14ac:dyDescent="0.35">
      <c r="A103" s="120"/>
      <c r="B103" s="55" t="s">
        <v>43</v>
      </c>
      <c r="C103" s="34">
        <v>11032</v>
      </c>
      <c r="D103" s="34">
        <v>416</v>
      </c>
      <c r="E103" s="34">
        <v>115</v>
      </c>
      <c r="F103" s="34">
        <v>2814</v>
      </c>
      <c r="G103" s="34">
        <v>1328</v>
      </c>
      <c r="H103" s="34">
        <v>438</v>
      </c>
      <c r="I103" s="34">
        <v>72</v>
      </c>
      <c r="J103" s="34">
        <v>194</v>
      </c>
      <c r="K103" s="34">
        <v>3234</v>
      </c>
      <c r="L103" s="34">
        <v>507</v>
      </c>
      <c r="M103" s="34">
        <v>1914</v>
      </c>
    </row>
    <row r="104" spans="1:13" s="104" customFormat="1" x14ac:dyDescent="0.35">
      <c r="A104" s="81" t="s">
        <v>57</v>
      </c>
      <c r="B104" s="55" t="s">
        <v>23</v>
      </c>
      <c r="C104" s="74">
        <f t="shared" ref="C104:M104" si="25">C103/C53</f>
        <v>1.9223631544738679E-2</v>
      </c>
      <c r="D104" s="74">
        <f t="shared" si="25"/>
        <v>1.3727560718057022E-2</v>
      </c>
      <c r="E104" s="74">
        <f t="shared" si="25"/>
        <v>1.3348810214741729E-2</v>
      </c>
      <c r="F104" s="74">
        <f t="shared" si="25"/>
        <v>2.0252909466471864E-2</v>
      </c>
      <c r="G104" s="74">
        <f t="shared" si="25"/>
        <v>1.1421396196881477E-2</v>
      </c>
      <c r="H104" s="74">
        <f t="shared" si="25"/>
        <v>3.2969514490026344E-2</v>
      </c>
      <c r="I104" s="74">
        <f t="shared" si="25"/>
        <v>1.0751082574286995E-2</v>
      </c>
      <c r="J104" s="74">
        <f t="shared" si="25"/>
        <v>8.344444922362252E-3</v>
      </c>
      <c r="K104" s="74">
        <f t="shared" si="25"/>
        <v>2.8764564617984524E-2</v>
      </c>
      <c r="L104" s="74">
        <f t="shared" si="25"/>
        <v>2.3176083379045528E-2</v>
      </c>
      <c r="M104" s="74">
        <f t="shared" si="25"/>
        <v>1.8727068147350912E-2</v>
      </c>
    </row>
    <row r="105" spans="1:13" s="104" customFormat="1" x14ac:dyDescent="0.35">
      <c r="A105" s="119"/>
      <c r="B105" s="6" t="s">
        <v>25</v>
      </c>
      <c r="C105" s="67">
        <f t="shared" ref="C105:M105" si="26">C53-C103</f>
        <v>562845</v>
      </c>
      <c r="D105" s="67">
        <f t="shared" si="26"/>
        <v>29888</v>
      </c>
      <c r="E105" s="67">
        <f t="shared" si="26"/>
        <v>8500</v>
      </c>
      <c r="F105" s="67">
        <f t="shared" si="26"/>
        <v>136129</v>
      </c>
      <c r="G105" s="67">
        <f t="shared" si="26"/>
        <v>114945</v>
      </c>
      <c r="H105" s="67">
        <f t="shared" si="26"/>
        <v>12847</v>
      </c>
      <c r="I105" s="67">
        <f t="shared" si="26"/>
        <v>6625</v>
      </c>
      <c r="J105" s="67">
        <f t="shared" si="26"/>
        <v>23055</v>
      </c>
      <c r="K105" s="67">
        <f t="shared" si="26"/>
        <v>109196</v>
      </c>
      <c r="L105" s="67">
        <f t="shared" si="26"/>
        <v>21369</v>
      </c>
      <c r="M105" s="67">
        <f t="shared" si="26"/>
        <v>100291</v>
      </c>
    </row>
    <row r="106" spans="1:13" s="105" customFormat="1" x14ac:dyDescent="0.35">
      <c r="A106" s="120"/>
      <c r="B106" s="55" t="s">
        <v>43</v>
      </c>
      <c r="C106" s="34">
        <v>9686</v>
      </c>
      <c r="D106" s="34">
        <v>757</v>
      </c>
      <c r="E106" s="34">
        <v>58</v>
      </c>
      <c r="F106" s="34">
        <v>2500</v>
      </c>
      <c r="G106" s="34">
        <v>1907</v>
      </c>
      <c r="H106" s="34">
        <v>185</v>
      </c>
      <c r="I106" s="34">
        <v>46</v>
      </c>
      <c r="J106" s="34">
        <v>372</v>
      </c>
      <c r="K106" s="34">
        <v>2143</v>
      </c>
      <c r="L106" s="34">
        <v>272</v>
      </c>
      <c r="M106" s="34">
        <v>1446</v>
      </c>
    </row>
    <row r="107" spans="1:13" s="105" customFormat="1" x14ac:dyDescent="0.35">
      <c r="A107" s="81" t="s">
        <v>58</v>
      </c>
      <c r="B107" s="55" t="s">
        <v>23</v>
      </c>
      <c r="C107" s="74">
        <f t="shared" ref="C107:M107" si="27">C106/C54</f>
        <v>1.8063178231688327E-2</v>
      </c>
      <c r="D107" s="74">
        <f t="shared" si="27"/>
        <v>2.6990408956394624E-2</v>
      </c>
      <c r="E107" s="74">
        <f t="shared" si="27"/>
        <v>6.8171133051245884E-3</v>
      </c>
      <c r="F107" s="74">
        <f t="shared" si="27"/>
        <v>1.8888166941174692E-2</v>
      </c>
      <c r="G107" s="74">
        <f t="shared" si="27"/>
        <v>1.7710867990415515E-2</v>
      </c>
      <c r="H107" s="74">
        <f t="shared" si="27"/>
        <v>1.4771638454167997E-2</v>
      </c>
      <c r="I107" s="74">
        <f t="shared" si="27"/>
        <v>7.6705019176254797E-3</v>
      </c>
      <c r="J107" s="74">
        <f t="shared" si="27"/>
        <v>1.6767330749121068E-2</v>
      </c>
      <c r="K107" s="74">
        <f t="shared" si="27"/>
        <v>2.1122665221033957E-2</v>
      </c>
      <c r="L107" s="74">
        <f t="shared" si="27"/>
        <v>1.347068145800317E-2</v>
      </c>
      <c r="M107" s="74">
        <f t="shared" si="27"/>
        <v>1.4863086917194309E-2</v>
      </c>
    </row>
    <row r="108" spans="1:13" s="105" customFormat="1" x14ac:dyDescent="0.35">
      <c r="A108" s="119"/>
      <c r="B108" s="6" t="s">
        <v>25</v>
      </c>
      <c r="C108" s="67">
        <f t="shared" ref="C108:M108" si="28">C54-C106</f>
        <v>526543</v>
      </c>
      <c r="D108" s="67">
        <f t="shared" si="28"/>
        <v>27290</v>
      </c>
      <c r="E108" s="67">
        <f t="shared" si="28"/>
        <v>8450</v>
      </c>
      <c r="F108" s="67">
        <f t="shared" si="28"/>
        <v>129858</v>
      </c>
      <c r="G108" s="67">
        <f t="shared" si="28"/>
        <v>105767</v>
      </c>
      <c r="H108" s="67">
        <f t="shared" si="28"/>
        <v>12339</v>
      </c>
      <c r="I108" s="67">
        <f t="shared" si="28"/>
        <v>5951</v>
      </c>
      <c r="J108" s="67">
        <f t="shared" si="28"/>
        <v>21814</v>
      </c>
      <c r="K108" s="67">
        <f t="shared" si="28"/>
        <v>99312</v>
      </c>
      <c r="L108" s="67">
        <f t="shared" si="28"/>
        <v>19920</v>
      </c>
      <c r="M108" s="67">
        <f t="shared" si="28"/>
        <v>95842</v>
      </c>
    </row>
    <row r="109" spans="1:13" s="107" customFormat="1" x14ac:dyDescent="0.35">
      <c r="A109" s="120"/>
      <c r="B109" s="55" t="s">
        <v>43</v>
      </c>
      <c r="C109" s="34">
        <v>7847</v>
      </c>
      <c r="D109" s="34">
        <v>305</v>
      </c>
      <c r="E109" s="34">
        <v>94</v>
      </c>
      <c r="F109" s="34">
        <v>1796</v>
      </c>
      <c r="G109" s="34">
        <v>2197</v>
      </c>
      <c r="H109" s="34">
        <v>211</v>
      </c>
      <c r="I109" s="34">
        <v>45</v>
      </c>
      <c r="J109" s="34">
        <v>403</v>
      </c>
      <c r="K109" s="34">
        <v>1116</v>
      </c>
      <c r="L109" s="34">
        <v>381</v>
      </c>
      <c r="M109" s="34">
        <v>1299</v>
      </c>
    </row>
    <row r="110" spans="1:13" s="107" customFormat="1" x14ac:dyDescent="0.35">
      <c r="A110" s="81" t="s">
        <v>59</v>
      </c>
      <c r="B110" s="55" t="s">
        <v>23</v>
      </c>
      <c r="C110" s="74">
        <f t="shared" ref="C110:M110" si="29">C109/C55</f>
        <v>1.2733799173690514E-2</v>
      </c>
      <c r="D110" s="74">
        <f t="shared" si="29"/>
        <v>9.7891324581955898E-3</v>
      </c>
      <c r="E110" s="74">
        <f t="shared" si="29"/>
        <v>8.4914182475158088E-3</v>
      </c>
      <c r="F110" s="74">
        <f t="shared" si="29"/>
        <v>1.2166043461767735E-2</v>
      </c>
      <c r="G110" s="74">
        <f t="shared" si="29"/>
        <v>1.7273913795543536E-2</v>
      </c>
      <c r="H110" s="74">
        <f t="shared" si="29"/>
        <v>1.4590968812668557E-2</v>
      </c>
      <c r="I110" s="74">
        <f t="shared" si="29"/>
        <v>6.6040504842970358E-3</v>
      </c>
      <c r="J110" s="74">
        <f t="shared" si="29"/>
        <v>1.5624394215484821E-2</v>
      </c>
      <c r="K110" s="74">
        <f t="shared" si="29"/>
        <v>9.4578675729043958E-3</v>
      </c>
      <c r="L110" s="74">
        <f t="shared" si="29"/>
        <v>1.6848715340733206E-2</v>
      </c>
      <c r="M110" s="74">
        <f t="shared" si="29"/>
        <v>1.1648239313480213E-2</v>
      </c>
    </row>
    <row r="111" spans="1:13" s="107" customFormat="1" x14ac:dyDescent="0.35">
      <c r="A111" s="119"/>
      <c r="B111" s="6" t="s">
        <v>25</v>
      </c>
      <c r="C111" s="67">
        <f t="shared" ref="C111:M111" si="30">C55-C109</f>
        <v>608387</v>
      </c>
      <c r="D111" s="67">
        <f t="shared" si="30"/>
        <v>30852</v>
      </c>
      <c r="E111" s="67">
        <f t="shared" si="30"/>
        <v>10976</v>
      </c>
      <c r="F111" s="67">
        <f t="shared" si="30"/>
        <v>145828</v>
      </c>
      <c r="G111" s="67">
        <f t="shared" si="30"/>
        <v>124989</v>
      </c>
      <c r="H111" s="67">
        <f t="shared" si="30"/>
        <v>14250</v>
      </c>
      <c r="I111" s="67">
        <f t="shared" si="30"/>
        <v>6769</v>
      </c>
      <c r="J111" s="67">
        <f t="shared" si="30"/>
        <v>25390</v>
      </c>
      <c r="K111" s="67">
        <f t="shared" si="30"/>
        <v>116881</v>
      </c>
      <c r="L111" s="67">
        <f t="shared" si="30"/>
        <v>22232</v>
      </c>
      <c r="M111" s="67">
        <f t="shared" si="30"/>
        <v>110220</v>
      </c>
    </row>
    <row r="112" spans="1:13" x14ac:dyDescent="0.35">
      <c r="A112" s="120"/>
      <c r="B112" s="55" t="s">
        <v>43</v>
      </c>
      <c r="C112" s="34">
        <v>10323</v>
      </c>
      <c r="D112" s="34">
        <v>282</v>
      </c>
      <c r="E112" s="34">
        <v>139</v>
      </c>
      <c r="F112" s="34">
        <v>2278</v>
      </c>
      <c r="G112" s="34">
        <v>2133</v>
      </c>
      <c r="H112" s="34">
        <v>214</v>
      </c>
      <c r="I112" s="34">
        <v>111</v>
      </c>
      <c r="J112" s="34">
        <v>705</v>
      </c>
      <c r="K112" s="34">
        <v>1249</v>
      </c>
      <c r="L112" s="34">
        <v>815</v>
      </c>
      <c r="M112" s="34">
        <v>2397</v>
      </c>
    </row>
    <row r="113" spans="1:13" x14ac:dyDescent="0.35">
      <c r="A113" s="81" t="s">
        <v>60</v>
      </c>
      <c r="B113" s="55" t="s">
        <v>23</v>
      </c>
      <c r="C113" s="74">
        <f t="shared" ref="C113:M113" si="31">C112/C56</f>
        <v>1.730084669066629E-2</v>
      </c>
      <c r="D113" s="74">
        <f t="shared" si="31"/>
        <v>9.0912021664141338E-3</v>
      </c>
      <c r="E113" s="74">
        <f t="shared" si="31"/>
        <v>1.3248189096454442E-2</v>
      </c>
      <c r="F113" s="74">
        <f t="shared" si="31"/>
        <v>1.591437813065439E-2</v>
      </c>
      <c r="G113" s="74">
        <f t="shared" si="31"/>
        <v>1.7456706059514847E-2</v>
      </c>
      <c r="H113" s="74">
        <f t="shared" si="31"/>
        <v>1.5538774324716816E-2</v>
      </c>
      <c r="I113" s="74">
        <f t="shared" si="31"/>
        <v>1.6646670665866826E-2</v>
      </c>
      <c r="J113" s="74">
        <f t="shared" si="31"/>
        <v>2.9030265596046944E-2</v>
      </c>
      <c r="K113" s="74">
        <f t="shared" si="31"/>
        <v>1.0772256050230279E-2</v>
      </c>
      <c r="L113" s="74">
        <f t="shared" si="31"/>
        <v>3.5822601204342663E-2</v>
      </c>
      <c r="M113" s="74">
        <f t="shared" si="31"/>
        <v>2.2525231642453059E-2</v>
      </c>
    </row>
    <row r="114" spans="1:13" x14ac:dyDescent="0.35">
      <c r="A114" s="119"/>
      <c r="B114" s="6" t="s">
        <v>25</v>
      </c>
      <c r="C114" s="67">
        <f t="shared" ref="C114:M114" si="32">C56-C112</f>
        <v>586353</v>
      </c>
      <c r="D114" s="67">
        <f t="shared" si="32"/>
        <v>30737</v>
      </c>
      <c r="E114" s="67">
        <f t="shared" si="32"/>
        <v>10353</v>
      </c>
      <c r="F114" s="67">
        <f t="shared" si="32"/>
        <v>140863</v>
      </c>
      <c r="G114" s="67">
        <f t="shared" si="32"/>
        <v>120055</v>
      </c>
      <c r="H114" s="67">
        <f t="shared" si="32"/>
        <v>13558</v>
      </c>
      <c r="I114" s="67">
        <f t="shared" si="32"/>
        <v>6557</v>
      </c>
      <c r="J114" s="67">
        <f t="shared" si="32"/>
        <v>23580</v>
      </c>
      <c r="K114" s="67">
        <f t="shared" si="32"/>
        <v>114697</v>
      </c>
      <c r="L114" s="67">
        <f t="shared" si="32"/>
        <v>21936</v>
      </c>
      <c r="M114" s="67">
        <f t="shared" si="32"/>
        <v>104017</v>
      </c>
    </row>
    <row r="115" spans="1:13" s="109" customFormat="1" x14ac:dyDescent="0.35">
      <c r="A115" s="120"/>
      <c r="B115" s="55" t="s">
        <v>43</v>
      </c>
      <c r="C115" s="34">
        <v>3833</v>
      </c>
      <c r="D115" s="34">
        <v>100</v>
      </c>
      <c r="E115" s="34">
        <v>15</v>
      </c>
      <c r="F115" s="34">
        <v>584</v>
      </c>
      <c r="G115" s="34">
        <v>447</v>
      </c>
      <c r="H115" s="34">
        <v>181</v>
      </c>
      <c r="I115" s="34">
        <v>179</v>
      </c>
      <c r="J115" s="34">
        <v>185</v>
      </c>
      <c r="K115" s="34">
        <v>623</v>
      </c>
      <c r="L115" s="34">
        <v>172</v>
      </c>
      <c r="M115" s="34">
        <v>1347</v>
      </c>
    </row>
    <row r="116" spans="1:13" s="109" customFormat="1" x14ac:dyDescent="0.35">
      <c r="A116" s="81" t="s">
        <v>61</v>
      </c>
      <c r="B116" s="55" t="s">
        <v>23</v>
      </c>
      <c r="C116" s="74">
        <f t="shared" ref="C116:M116" si="33">C115/C57</f>
        <v>6.2160452783679033E-3</v>
      </c>
      <c r="D116" s="74">
        <f t="shared" si="33"/>
        <v>3.0439547059539756E-3</v>
      </c>
      <c r="E116" s="74">
        <f t="shared" si="33"/>
        <v>1.5920186796858416E-3</v>
      </c>
      <c r="F116" s="74">
        <f t="shared" si="33"/>
        <v>4.0129182986325847E-3</v>
      </c>
      <c r="G116" s="74">
        <f t="shared" si="33"/>
        <v>3.5277961928212899E-3</v>
      </c>
      <c r="H116" s="74">
        <f t="shared" si="33"/>
        <v>1.2816881461549356E-2</v>
      </c>
      <c r="I116" s="74">
        <f t="shared" si="33"/>
        <v>2.5964606904554686E-2</v>
      </c>
      <c r="J116" s="74">
        <f t="shared" si="33"/>
        <v>7.5084216080198059E-3</v>
      </c>
      <c r="K116" s="74">
        <f t="shared" si="33"/>
        <v>5.0848425984117013E-3</v>
      </c>
      <c r="L116" s="74">
        <f t="shared" si="33"/>
        <v>7.6424064693859416E-3</v>
      </c>
      <c r="M116" s="74">
        <f t="shared" si="33"/>
        <v>1.2087655694748555E-2</v>
      </c>
    </row>
    <row r="117" spans="1:13" s="109" customFormat="1" x14ac:dyDescent="0.35">
      <c r="A117" s="119"/>
      <c r="B117" s="6" t="s">
        <v>25</v>
      </c>
      <c r="C117" s="67">
        <f t="shared" ref="C117:M117" si="34">C57-C115</f>
        <v>612797</v>
      </c>
      <c r="D117" s="67">
        <f t="shared" si="34"/>
        <v>32752</v>
      </c>
      <c r="E117" s="67">
        <f t="shared" si="34"/>
        <v>9407</v>
      </c>
      <c r="F117" s="67">
        <f t="shared" si="34"/>
        <v>144946</v>
      </c>
      <c r="G117" s="67">
        <f t="shared" si="34"/>
        <v>126261</v>
      </c>
      <c r="H117" s="67">
        <f t="shared" si="34"/>
        <v>13941</v>
      </c>
      <c r="I117" s="67">
        <f t="shared" si="34"/>
        <v>6715</v>
      </c>
      <c r="J117" s="67">
        <f t="shared" si="34"/>
        <v>24454</v>
      </c>
      <c r="K117" s="67">
        <f t="shared" si="34"/>
        <v>121898</v>
      </c>
      <c r="L117" s="67">
        <f t="shared" si="34"/>
        <v>22334</v>
      </c>
      <c r="M117" s="67">
        <f t="shared" si="34"/>
        <v>110089</v>
      </c>
    </row>
    <row r="118" spans="1:13" x14ac:dyDescent="0.35">
      <c r="A118" s="120"/>
      <c r="B118" s="55" t="s">
        <v>43</v>
      </c>
      <c r="C118" s="34">
        <v>12856</v>
      </c>
      <c r="D118" s="34">
        <v>97</v>
      </c>
      <c r="E118" s="34">
        <v>64</v>
      </c>
      <c r="F118" s="34">
        <v>2366</v>
      </c>
      <c r="G118" s="34">
        <v>2561</v>
      </c>
      <c r="H118" s="34">
        <v>546</v>
      </c>
      <c r="I118" s="34">
        <v>88</v>
      </c>
      <c r="J118" s="34">
        <v>797</v>
      </c>
      <c r="K118" s="34">
        <v>708</v>
      </c>
      <c r="L118" s="34">
        <v>697</v>
      </c>
      <c r="M118" s="34">
        <v>4932</v>
      </c>
    </row>
    <row r="119" spans="1:13" x14ac:dyDescent="0.35">
      <c r="A119" s="81" t="s">
        <v>62</v>
      </c>
      <c r="B119" s="55" t="s">
        <v>23</v>
      </c>
      <c r="C119" s="74">
        <f t="shared" ref="C119:M119" si="35">C118/C58</f>
        <v>2.0952545483288974E-2</v>
      </c>
      <c r="D119" s="74">
        <f t="shared" si="35"/>
        <v>2.9073252607601007E-3</v>
      </c>
      <c r="E119" s="74">
        <f t="shared" si="35"/>
        <v>5.5734564138291386E-3</v>
      </c>
      <c r="F119" s="74">
        <f t="shared" si="35"/>
        <v>1.592451001507646E-2</v>
      </c>
      <c r="G119" s="74">
        <f t="shared" si="35"/>
        <v>2.0221401048575581E-2</v>
      </c>
      <c r="H119" s="74">
        <f t="shared" si="35"/>
        <v>3.9176293319939728E-2</v>
      </c>
      <c r="I119" s="74">
        <f t="shared" si="35"/>
        <v>1.288056206088993E-2</v>
      </c>
      <c r="J119" s="74">
        <f t="shared" si="35"/>
        <v>3.4963807852599255E-2</v>
      </c>
      <c r="K119" s="74">
        <f t="shared" si="35"/>
        <v>5.9370571315963804E-3</v>
      </c>
      <c r="L119" s="74">
        <f t="shared" si="35"/>
        <v>3.2947293783975422E-2</v>
      </c>
      <c r="M119" s="74">
        <f t="shared" si="35"/>
        <v>4.5026292725679228E-2</v>
      </c>
    </row>
    <row r="120" spans="1:13" x14ac:dyDescent="0.35">
      <c r="A120" s="119"/>
      <c r="B120" s="6" t="s">
        <v>25</v>
      </c>
      <c r="C120" s="67">
        <f t="shared" ref="C120:M120" si="36">C58-C118</f>
        <v>600721</v>
      </c>
      <c r="D120" s="67">
        <f t="shared" si="36"/>
        <v>33267</v>
      </c>
      <c r="E120" s="67">
        <f t="shared" si="36"/>
        <v>11419</v>
      </c>
      <c r="F120" s="67">
        <f t="shared" si="36"/>
        <v>146210</v>
      </c>
      <c r="G120" s="67">
        <f t="shared" si="36"/>
        <v>124087</v>
      </c>
      <c r="H120" s="67">
        <f t="shared" si="36"/>
        <v>13391</v>
      </c>
      <c r="I120" s="67">
        <f t="shared" si="36"/>
        <v>6744</v>
      </c>
      <c r="J120" s="67">
        <f t="shared" si="36"/>
        <v>21998</v>
      </c>
      <c r="K120" s="67">
        <f t="shared" si="36"/>
        <v>118543</v>
      </c>
      <c r="L120" s="67">
        <f t="shared" si="36"/>
        <v>20458</v>
      </c>
      <c r="M120" s="67">
        <f t="shared" si="36"/>
        <v>104604</v>
      </c>
    </row>
    <row r="121" spans="1:13" x14ac:dyDescent="0.35">
      <c r="A121" s="120"/>
      <c r="B121" s="55" t="s">
        <v>43</v>
      </c>
      <c r="C121" s="34">
        <v>15875</v>
      </c>
      <c r="D121" s="34">
        <v>125</v>
      </c>
      <c r="E121" s="34">
        <v>105</v>
      </c>
      <c r="F121" s="34">
        <v>3375</v>
      </c>
      <c r="G121" s="34">
        <v>3260</v>
      </c>
      <c r="H121" s="34">
        <v>672</v>
      </c>
      <c r="I121" s="34">
        <v>55</v>
      </c>
      <c r="J121" s="34">
        <v>1564</v>
      </c>
      <c r="K121" s="34">
        <v>1191</v>
      </c>
      <c r="L121" s="34">
        <v>467</v>
      </c>
      <c r="M121" s="34">
        <v>5061</v>
      </c>
    </row>
    <row r="122" spans="1:13" x14ac:dyDescent="0.35">
      <c r="A122" s="81" t="s">
        <v>63</v>
      </c>
      <c r="B122" s="55" t="s">
        <v>23</v>
      </c>
      <c r="C122" s="74">
        <f t="shared" ref="C122:M122" si="37">C121/C59</f>
        <v>2.4843699872455965E-2</v>
      </c>
      <c r="D122" s="74">
        <f t="shared" si="37"/>
        <v>3.563283922462942E-3</v>
      </c>
      <c r="E122" s="74">
        <f t="shared" si="37"/>
        <v>8.619981939085461E-3</v>
      </c>
      <c r="F122" s="74">
        <f t="shared" si="37"/>
        <v>2.1725136787898294E-2</v>
      </c>
      <c r="G122" s="74">
        <f t="shared" si="37"/>
        <v>2.4790497482928015E-2</v>
      </c>
      <c r="H122" s="74">
        <f t="shared" si="37"/>
        <v>4.5371683208426168E-2</v>
      </c>
      <c r="I122" s="74">
        <f t="shared" si="37"/>
        <v>7.7628793225123505E-3</v>
      </c>
      <c r="J122" s="74">
        <f t="shared" si="37"/>
        <v>6.843740427952566E-2</v>
      </c>
      <c r="K122" s="74">
        <f t="shared" si="37"/>
        <v>9.4173275664392059E-3</v>
      </c>
      <c r="L122" s="74">
        <f t="shared" si="37"/>
        <v>2.2041818096002266E-2</v>
      </c>
      <c r="M122" s="74">
        <f t="shared" si="37"/>
        <v>4.4995865821456829E-2</v>
      </c>
    </row>
    <row r="123" spans="1:13" x14ac:dyDescent="0.35">
      <c r="A123" s="119"/>
      <c r="B123" s="6" t="s">
        <v>25</v>
      </c>
      <c r="C123" s="67">
        <f t="shared" ref="C123:M123" si="38">C59-C121</f>
        <v>623120</v>
      </c>
      <c r="D123" s="67">
        <f t="shared" si="38"/>
        <v>34955</v>
      </c>
      <c r="E123" s="67">
        <f t="shared" si="38"/>
        <v>12076</v>
      </c>
      <c r="F123" s="67">
        <f t="shared" si="38"/>
        <v>151975</v>
      </c>
      <c r="G123" s="67">
        <f t="shared" si="38"/>
        <v>128242</v>
      </c>
      <c r="H123" s="67">
        <f t="shared" si="38"/>
        <v>14139</v>
      </c>
      <c r="I123" s="67">
        <f t="shared" si="38"/>
        <v>7030</v>
      </c>
      <c r="J123" s="67">
        <f t="shared" si="38"/>
        <v>21289</v>
      </c>
      <c r="K123" s="67">
        <f t="shared" si="38"/>
        <v>125278</v>
      </c>
      <c r="L123" s="67">
        <f t="shared" si="38"/>
        <v>20720</v>
      </c>
      <c r="M123" s="67">
        <f t="shared" si="38"/>
        <v>107416</v>
      </c>
    </row>
    <row r="124" spans="1:13" x14ac:dyDescent="0.35">
      <c r="A124" s="120"/>
      <c r="B124" s="55" t="s">
        <v>43</v>
      </c>
      <c r="C124" s="34">
        <v>9475</v>
      </c>
      <c r="D124" s="34">
        <v>127</v>
      </c>
      <c r="E124" s="34">
        <v>85</v>
      </c>
      <c r="F124" s="34">
        <v>2026</v>
      </c>
      <c r="G124" s="34">
        <v>2026</v>
      </c>
      <c r="H124" s="34">
        <v>774</v>
      </c>
      <c r="I124" s="34">
        <v>109</v>
      </c>
      <c r="J124" s="34">
        <v>669</v>
      </c>
      <c r="K124" s="34">
        <v>2064</v>
      </c>
      <c r="L124" s="34">
        <v>297</v>
      </c>
      <c r="M124" s="34">
        <v>1298</v>
      </c>
    </row>
    <row r="125" spans="1:13" x14ac:dyDescent="0.35">
      <c r="A125" s="81" t="s">
        <v>64</v>
      </c>
      <c r="B125" s="55" t="s">
        <v>23</v>
      </c>
      <c r="C125" s="74">
        <f t="shared" ref="C125:M125" si="39">C124/C60</f>
        <v>1.4799230283832837E-2</v>
      </c>
      <c r="D125" s="74">
        <f t="shared" si="39"/>
        <v>3.5601154935104981E-3</v>
      </c>
      <c r="E125" s="74">
        <f t="shared" si="39"/>
        <v>9.6448428457959826E-3</v>
      </c>
      <c r="F125" s="74">
        <f t="shared" si="39"/>
        <v>1.2889516611316817E-2</v>
      </c>
      <c r="G125" s="74">
        <f t="shared" si="39"/>
        <v>1.5372125313929756E-2</v>
      </c>
      <c r="H125" s="74">
        <f t="shared" si="39"/>
        <v>5.0243427458617332E-2</v>
      </c>
      <c r="I125" s="74">
        <f t="shared" si="39"/>
        <v>1.5518223234624146E-2</v>
      </c>
      <c r="J125" s="74">
        <f t="shared" si="39"/>
        <v>2.9220353789036906E-2</v>
      </c>
      <c r="K125" s="74">
        <f t="shared" si="39"/>
        <v>1.6424751718869365E-2</v>
      </c>
      <c r="L125" s="74">
        <f t="shared" si="39"/>
        <v>1.3804964209352049E-2</v>
      </c>
      <c r="M125" s="74">
        <f t="shared" si="39"/>
        <v>1.1359161277336811E-2</v>
      </c>
    </row>
    <row r="126" spans="1:13" x14ac:dyDescent="0.35">
      <c r="A126" s="119"/>
      <c r="B126" s="6" t="s">
        <v>25</v>
      </c>
      <c r="C126" s="67">
        <f t="shared" ref="C126:M126" si="40">C60-C124</f>
        <v>630761</v>
      </c>
      <c r="D126" s="67">
        <f t="shared" si="40"/>
        <v>35546</v>
      </c>
      <c r="E126" s="67">
        <f t="shared" si="40"/>
        <v>8728</v>
      </c>
      <c r="F126" s="67">
        <f t="shared" si="40"/>
        <v>155156</v>
      </c>
      <c r="G126" s="67">
        <f t="shared" si="40"/>
        <v>129771</v>
      </c>
      <c r="H126" s="67">
        <f t="shared" si="40"/>
        <v>14631</v>
      </c>
      <c r="I126" s="67">
        <f t="shared" si="40"/>
        <v>6915</v>
      </c>
      <c r="J126" s="67">
        <f t="shared" si="40"/>
        <v>22226</v>
      </c>
      <c r="K126" s="67">
        <f t="shared" si="40"/>
        <v>123600</v>
      </c>
      <c r="L126" s="67">
        <f t="shared" si="40"/>
        <v>21217</v>
      </c>
      <c r="M126" s="67">
        <f t="shared" si="40"/>
        <v>112971</v>
      </c>
    </row>
    <row r="127" spans="1:13" x14ac:dyDescent="0.35">
      <c r="A127" s="120"/>
      <c r="B127" s="55" t="s">
        <v>43</v>
      </c>
      <c r="C127" s="121">
        <v>7492</v>
      </c>
      <c r="D127" s="121">
        <v>103</v>
      </c>
      <c r="E127" s="121">
        <v>22</v>
      </c>
      <c r="F127" s="121">
        <v>1788</v>
      </c>
      <c r="G127" s="121">
        <v>1818</v>
      </c>
      <c r="H127" s="121">
        <v>329</v>
      </c>
      <c r="I127" s="121">
        <v>69</v>
      </c>
      <c r="J127" s="121">
        <v>724</v>
      </c>
      <c r="K127" s="121">
        <v>660</v>
      </c>
      <c r="L127" s="121">
        <v>334</v>
      </c>
      <c r="M127" s="121">
        <v>1645</v>
      </c>
    </row>
    <row r="128" spans="1:13" x14ac:dyDescent="0.35">
      <c r="A128" s="81" t="s">
        <v>65</v>
      </c>
      <c r="B128" s="55" t="s">
        <v>23</v>
      </c>
      <c r="C128" s="69">
        <f t="shared" ref="C128:M128" si="41">C127/C61</f>
        <v>1.2389307359665296E-2</v>
      </c>
      <c r="D128" s="69">
        <f t="shared" si="41"/>
        <v>3.0382584584525531E-3</v>
      </c>
      <c r="E128" s="69">
        <f t="shared" si="41"/>
        <v>3.192106790481718E-3</v>
      </c>
      <c r="F128" s="69">
        <f t="shared" si="41"/>
        <v>1.2177762642601737E-2</v>
      </c>
      <c r="G128" s="69">
        <f t="shared" si="41"/>
        <v>1.4635324424408307E-2</v>
      </c>
      <c r="H128" s="69">
        <f t="shared" si="41"/>
        <v>2.0118632666788969E-2</v>
      </c>
      <c r="I128" s="69">
        <f t="shared" si="41"/>
        <v>1.0270913962488836E-2</v>
      </c>
      <c r="J128" s="69">
        <f t="shared" si="41"/>
        <v>3.3812815243788527E-2</v>
      </c>
      <c r="K128" s="69">
        <f t="shared" si="41"/>
        <v>5.5993891575464496E-3</v>
      </c>
      <c r="L128" s="69">
        <f t="shared" si="41"/>
        <v>1.5877543259174749E-2</v>
      </c>
      <c r="M128" s="69">
        <f t="shared" si="41"/>
        <v>1.502447756831799E-2</v>
      </c>
    </row>
    <row r="129" spans="1:13" x14ac:dyDescent="0.35">
      <c r="A129" s="119"/>
      <c r="B129" s="6" t="s">
        <v>25</v>
      </c>
      <c r="C129" s="67">
        <f t="shared" ref="C129:M129" si="42">C61-C127</f>
        <v>597223</v>
      </c>
      <c r="D129" s="67">
        <f t="shared" si="42"/>
        <v>33798</v>
      </c>
      <c r="E129" s="67">
        <f t="shared" si="42"/>
        <v>6870</v>
      </c>
      <c r="F129" s="67">
        <f t="shared" si="42"/>
        <v>145037</v>
      </c>
      <c r="G129" s="67">
        <f t="shared" si="42"/>
        <v>122402</v>
      </c>
      <c r="H129" s="67">
        <f t="shared" si="42"/>
        <v>16024</v>
      </c>
      <c r="I129" s="67">
        <f t="shared" si="42"/>
        <v>6649</v>
      </c>
      <c r="J129" s="67">
        <f t="shared" si="42"/>
        <v>20688</v>
      </c>
      <c r="K129" s="67">
        <f t="shared" si="42"/>
        <v>117210</v>
      </c>
      <c r="L129" s="67">
        <f t="shared" si="42"/>
        <v>20702</v>
      </c>
      <c r="M129" s="67">
        <f t="shared" si="42"/>
        <v>107843</v>
      </c>
    </row>
    <row r="130" spans="1:13" x14ac:dyDescent="0.35">
      <c r="A130" s="120"/>
      <c r="B130" s="55" t="s">
        <v>43</v>
      </c>
      <c r="C130" s="121">
        <v>2189</v>
      </c>
      <c r="D130" s="121">
        <v>73</v>
      </c>
      <c r="E130" s="121">
        <v>16</v>
      </c>
      <c r="F130" s="121">
        <v>765</v>
      </c>
      <c r="G130" s="121">
        <v>61</v>
      </c>
      <c r="H130" s="121">
        <v>124</v>
      </c>
      <c r="I130" s="121">
        <v>115</v>
      </c>
      <c r="J130" s="121">
        <v>35</v>
      </c>
      <c r="K130" s="121">
        <v>287</v>
      </c>
      <c r="L130" s="121">
        <v>362</v>
      </c>
      <c r="M130" s="121">
        <v>351</v>
      </c>
    </row>
    <row r="131" spans="1:13" x14ac:dyDescent="0.35">
      <c r="A131" s="81" t="s">
        <v>66</v>
      </c>
      <c r="B131" s="55" t="s">
        <v>23</v>
      </c>
      <c r="C131" s="69">
        <f t="shared" ref="C131:M131" si="43">C130/C62</f>
        <v>3.4443259097017014E-3</v>
      </c>
      <c r="D131" s="69">
        <f t="shared" si="43"/>
        <v>2.2578948996319322E-3</v>
      </c>
      <c r="E131" s="69">
        <f t="shared" si="43"/>
        <v>1.6592346780047703E-3</v>
      </c>
      <c r="F131" s="69">
        <f t="shared" si="43"/>
        <v>4.9988564707419874E-3</v>
      </c>
      <c r="G131" s="69">
        <f t="shared" si="43"/>
        <v>4.7458998537329227E-4</v>
      </c>
      <c r="H131" s="69">
        <f t="shared" si="43"/>
        <v>7.1800810654313839E-3</v>
      </c>
      <c r="I131" s="69">
        <f t="shared" si="43"/>
        <v>1.6630513376717282E-2</v>
      </c>
      <c r="J131" s="69">
        <f t="shared" si="43"/>
        <v>1.5861506389921146E-3</v>
      </c>
      <c r="K131" s="69">
        <f t="shared" si="43"/>
        <v>2.2319345506579152E-3</v>
      </c>
      <c r="L131" s="69">
        <f t="shared" si="43"/>
        <v>1.5540482527689534E-2</v>
      </c>
      <c r="M131" s="69">
        <f t="shared" si="43"/>
        <v>3.0826248858287081E-3</v>
      </c>
    </row>
    <row r="132" spans="1:13" x14ac:dyDescent="0.35">
      <c r="A132" s="119"/>
      <c r="B132" s="6" t="s">
        <v>25</v>
      </c>
      <c r="C132" s="67">
        <f t="shared" ref="C132:M132" si="44">C62-C130</f>
        <v>633349</v>
      </c>
      <c r="D132" s="67">
        <f t="shared" si="44"/>
        <v>32258</v>
      </c>
      <c r="E132" s="67">
        <f t="shared" si="44"/>
        <v>9627</v>
      </c>
      <c r="F132" s="67">
        <f t="shared" si="44"/>
        <v>152270</v>
      </c>
      <c r="G132" s="67">
        <f t="shared" si="44"/>
        <v>128471</v>
      </c>
      <c r="H132" s="67">
        <f t="shared" si="44"/>
        <v>17146</v>
      </c>
      <c r="I132" s="67">
        <f t="shared" si="44"/>
        <v>6800</v>
      </c>
      <c r="J132" s="67">
        <f t="shared" si="44"/>
        <v>22031</v>
      </c>
      <c r="K132" s="67">
        <f t="shared" si="44"/>
        <v>128301</v>
      </c>
      <c r="L132" s="67">
        <f t="shared" si="44"/>
        <v>22932</v>
      </c>
      <c r="M132" s="67">
        <f t="shared" si="44"/>
        <v>113513</v>
      </c>
    </row>
    <row r="133" spans="1:13" s="123" customFormat="1" x14ac:dyDescent="0.35">
      <c r="A133" s="120"/>
      <c r="B133" s="55" t="s">
        <v>43</v>
      </c>
      <c r="C133" s="121">
        <v>827</v>
      </c>
      <c r="D133" s="121">
        <v>168</v>
      </c>
      <c r="E133" s="121">
        <v>7</v>
      </c>
      <c r="F133" s="121">
        <v>73</v>
      </c>
      <c r="G133" s="121">
        <v>17</v>
      </c>
      <c r="H133" s="121">
        <v>24</v>
      </c>
      <c r="I133" s="121">
        <v>64</v>
      </c>
      <c r="J133" s="121">
        <v>32</v>
      </c>
      <c r="K133" s="121">
        <v>244</v>
      </c>
      <c r="L133" s="121">
        <v>84</v>
      </c>
      <c r="M133" s="121">
        <v>114</v>
      </c>
    </row>
    <row r="134" spans="1:13" s="123" customFormat="1" x14ac:dyDescent="0.35">
      <c r="A134" s="81" t="s">
        <v>67</v>
      </c>
      <c r="B134" s="55" t="s">
        <v>23</v>
      </c>
      <c r="C134" s="69">
        <f t="shared" ref="C134:M134" si="45">C133/C63</f>
        <v>1.3787607491655746E-3</v>
      </c>
      <c r="D134" s="69">
        <f t="shared" si="45"/>
        <v>5.3851331858832579E-3</v>
      </c>
      <c r="E134" s="69">
        <f t="shared" si="45"/>
        <v>7.8299776286353472E-4</v>
      </c>
      <c r="F134" s="69">
        <f t="shared" si="45"/>
        <v>5.0017471856607441E-4</v>
      </c>
      <c r="G134" s="69">
        <f t="shared" si="45"/>
        <v>1.4099810067264387E-4</v>
      </c>
      <c r="H134" s="69">
        <f t="shared" si="45"/>
        <v>1.5090543259557343E-3</v>
      </c>
      <c r="I134" s="69">
        <f t="shared" si="45"/>
        <v>9.6662135629059058E-3</v>
      </c>
      <c r="J134" s="69">
        <f t="shared" si="45"/>
        <v>1.5036887364315587E-3</v>
      </c>
      <c r="K134" s="69">
        <f t="shared" si="45"/>
        <v>1.9918204749348983E-3</v>
      </c>
      <c r="L134" s="69">
        <f t="shared" si="45"/>
        <v>3.6263166983249869E-3</v>
      </c>
      <c r="M134" s="69">
        <f t="shared" si="45"/>
        <v>1.0994522027621325E-3</v>
      </c>
    </row>
    <row r="135" spans="1:13" s="123" customFormat="1" x14ac:dyDescent="0.35">
      <c r="A135" s="119"/>
      <c r="B135" s="6" t="s">
        <v>25</v>
      </c>
      <c r="C135" s="67">
        <f t="shared" ref="C135:M135" si="46">C63-C133</f>
        <v>598987</v>
      </c>
      <c r="D135" s="67">
        <f t="shared" si="46"/>
        <v>31029</v>
      </c>
      <c r="E135" s="67">
        <f t="shared" si="46"/>
        <v>8933</v>
      </c>
      <c r="F135" s="67">
        <f t="shared" si="46"/>
        <v>145876</v>
      </c>
      <c r="G135" s="67">
        <f t="shared" si="46"/>
        <v>120552</v>
      </c>
      <c r="H135" s="67">
        <f t="shared" si="46"/>
        <v>15880</v>
      </c>
      <c r="I135" s="67">
        <f t="shared" si="46"/>
        <v>6557</v>
      </c>
      <c r="J135" s="67">
        <f t="shared" si="46"/>
        <v>21249</v>
      </c>
      <c r="K135" s="67">
        <f t="shared" si="46"/>
        <v>122257</v>
      </c>
      <c r="L135" s="67">
        <f t="shared" si="46"/>
        <v>23080</v>
      </c>
      <c r="M135" s="67">
        <f t="shared" si="46"/>
        <v>103574</v>
      </c>
    </row>
    <row r="136" spans="1:13" s="124" customFormat="1" x14ac:dyDescent="0.35">
      <c r="A136" s="120"/>
      <c r="B136" s="55" t="s">
        <v>43</v>
      </c>
      <c r="C136" s="121">
        <v>2462</v>
      </c>
      <c r="D136" s="121">
        <v>296</v>
      </c>
      <c r="E136" s="121">
        <v>62</v>
      </c>
      <c r="F136" s="121">
        <v>208</v>
      </c>
      <c r="G136" s="121">
        <v>426</v>
      </c>
      <c r="H136" s="121">
        <v>76</v>
      </c>
      <c r="I136" s="121">
        <v>100</v>
      </c>
      <c r="J136" s="121">
        <v>83</v>
      </c>
      <c r="K136" s="121">
        <v>806</v>
      </c>
      <c r="L136" s="121">
        <v>98</v>
      </c>
      <c r="M136" s="121">
        <v>307</v>
      </c>
    </row>
    <row r="137" spans="1:13" s="124" customFormat="1" x14ac:dyDescent="0.35">
      <c r="A137" s="81" t="s">
        <v>68</v>
      </c>
      <c r="B137" s="55" t="s">
        <v>23</v>
      </c>
      <c r="C137" s="69">
        <f>C136/C64</f>
        <v>4.0612452945969933E-3</v>
      </c>
      <c r="D137" s="69">
        <f t="shared" ref="D137:M137" si="47">D136/D64</f>
        <v>9.5422308188265643E-3</v>
      </c>
      <c r="E137" s="69">
        <f t="shared" si="47"/>
        <v>6.5400843881856536E-3</v>
      </c>
      <c r="F137" s="69">
        <f t="shared" si="47"/>
        <v>1.4378244609886425E-3</v>
      </c>
      <c r="G137" s="69">
        <f t="shared" si="47"/>
        <v>3.5178410695558106E-3</v>
      </c>
      <c r="H137" s="69">
        <f t="shared" si="47"/>
        <v>4.8413810676519306E-3</v>
      </c>
      <c r="I137" s="69">
        <f t="shared" si="47"/>
        <v>1.4920919128618322E-2</v>
      </c>
      <c r="J137" s="69">
        <f t="shared" si="47"/>
        <v>3.878867183848958E-3</v>
      </c>
      <c r="K137" s="69">
        <f t="shared" si="47"/>
        <v>6.3080619536208743E-3</v>
      </c>
      <c r="L137" s="69">
        <f t="shared" si="47"/>
        <v>4.3395474471947925E-3</v>
      </c>
      <c r="M137" s="69">
        <f t="shared" si="47"/>
        <v>2.9015916222449056E-3</v>
      </c>
    </row>
    <row r="138" spans="1:13" s="124" customFormat="1" x14ac:dyDescent="0.35">
      <c r="A138" s="119"/>
      <c r="B138" s="6" t="s">
        <v>25</v>
      </c>
      <c r="C138" s="67">
        <f>C64-C136</f>
        <v>603756</v>
      </c>
      <c r="D138" s="67">
        <f t="shared" ref="D138:M138" si="48">D64-D136</f>
        <v>30724</v>
      </c>
      <c r="E138" s="67">
        <f t="shared" si="48"/>
        <v>9418</v>
      </c>
      <c r="F138" s="67">
        <f t="shared" si="48"/>
        <v>144455</v>
      </c>
      <c r="G138" s="67">
        <f t="shared" si="48"/>
        <v>120671</v>
      </c>
      <c r="H138" s="67">
        <f t="shared" si="48"/>
        <v>15622</v>
      </c>
      <c r="I138" s="67">
        <f t="shared" si="48"/>
        <v>6602</v>
      </c>
      <c r="J138" s="67">
        <f t="shared" si="48"/>
        <v>21315</v>
      </c>
      <c r="K138" s="67">
        <f t="shared" si="48"/>
        <v>126967</v>
      </c>
      <c r="L138" s="67">
        <f t="shared" si="48"/>
        <v>22485</v>
      </c>
      <c r="M138" s="67">
        <f t="shared" si="48"/>
        <v>105497</v>
      </c>
    </row>
    <row r="139" spans="1:13" s="125" customFormat="1" x14ac:dyDescent="0.35">
      <c r="A139" s="120"/>
      <c r="B139" s="55" t="s">
        <v>43</v>
      </c>
      <c r="C139" s="121">
        <v>22073</v>
      </c>
      <c r="D139" s="121">
        <v>3457</v>
      </c>
      <c r="E139" s="121">
        <v>193</v>
      </c>
      <c r="F139" s="121">
        <v>4476</v>
      </c>
      <c r="G139" s="121">
        <v>2112</v>
      </c>
      <c r="H139" s="121">
        <v>311</v>
      </c>
      <c r="I139" s="121">
        <v>96</v>
      </c>
      <c r="J139" s="121">
        <v>334</v>
      </c>
      <c r="K139" s="121">
        <v>3566</v>
      </c>
      <c r="L139" s="121">
        <v>303</v>
      </c>
      <c r="M139" s="121">
        <v>7225</v>
      </c>
    </row>
    <row r="140" spans="1:13" s="125" customFormat="1" x14ac:dyDescent="0.35">
      <c r="A140" s="81" t="s">
        <v>69</v>
      </c>
      <c r="B140" s="55" t="s">
        <v>23</v>
      </c>
      <c r="C140" s="69">
        <f>C139/C65</f>
        <v>3.7898441859466885E-2</v>
      </c>
      <c r="D140" s="69">
        <f t="shared" ref="D140:M140" si="49">D139/D65</f>
        <v>0.11897305296486217</v>
      </c>
      <c r="E140" s="69">
        <f t="shared" si="49"/>
        <v>2.2452303396928806E-2</v>
      </c>
      <c r="F140" s="69">
        <f t="shared" si="49"/>
        <v>3.0357494082458983E-2</v>
      </c>
      <c r="G140" s="69">
        <f t="shared" si="49"/>
        <v>1.8175715797898433E-2</v>
      </c>
      <c r="H140" s="69">
        <f t="shared" si="49"/>
        <v>2.1628764169970095E-2</v>
      </c>
      <c r="I140" s="69">
        <f t="shared" si="49"/>
        <v>1.4598540145985401E-2</v>
      </c>
      <c r="J140" s="69">
        <f t="shared" si="49"/>
        <v>1.7058222676200205E-2</v>
      </c>
      <c r="K140" s="69">
        <f t="shared" si="49"/>
        <v>3.0904158975292272E-2</v>
      </c>
      <c r="L140" s="69">
        <f t="shared" si="49"/>
        <v>1.4842027920646584E-2</v>
      </c>
      <c r="M140" s="69">
        <f t="shared" si="49"/>
        <v>6.8946760695097864E-2</v>
      </c>
    </row>
    <row r="141" spans="1:13" s="125" customFormat="1" x14ac:dyDescent="0.35">
      <c r="A141" s="119"/>
      <c r="B141" s="6" t="s">
        <v>25</v>
      </c>
      <c r="C141" s="67">
        <f>C65-C139</f>
        <v>560352</v>
      </c>
      <c r="D141" s="67">
        <f t="shared" ref="D141:M141" si="50">D65-D139</f>
        <v>25600</v>
      </c>
      <c r="E141" s="67">
        <f t="shared" si="50"/>
        <v>8403</v>
      </c>
      <c r="F141" s="67">
        <f t="shared" si="50"/>
        <v>142967</v>
      </c>
      <c r="G141" s="67">
        <f t="shared" si="50"/>
        <v>114087</v>
      </c>
      <c r="H141" s="67">
        <f t="shared" si="50"/>
        <v>14068</v>
      </c>
      <c r="I141" s="67">
        <f t="shared" si="50"/>
        <v>6480</v>
      </c>
      <c r="J141" s="67">
        <f t="shared" si="50"/>
        <v>19246</v>
      </c>
      <c r="K141" s="67">
        <f t="shared" si="50"/>
        <v>111823</v>
      </c>
      <c r="L141" s="67">
        <f t="shared" si="50"/>
        <v>20112</v>
      </c>
      <c r="M141" s="67">
        <f t="shared" si="50"/>
        <v>97566</v>
      </c>
    </row>
    <row r="142" spans="1:13" x14ac:dyDescent="0.35">
      <c r="A142" s="120"/>
      <c r="B142" s="55" t="s">
        <v>43</v>
      </c>
      <c r="C142" s="121">
        <v>3252</v>
      </c>
      <c r="D142" s="121">
        <v>304</v>
      </c>
      <c r="E142" s="121">
        <v>12</v>
      </c>
      <c r="F142" s="121">
        <v>358</v>
      </c>
      <c r="G142" s="121">
        <v>512</v>
      </c>
      <c r="H142" s="121">
        <v>35</v>
      </c>
      <c r="I142" s="121">
        <v>68</v>
      </c>
      <c r="J142" s="121">
        <v>267</v>
      </c>
      <c r="K142" s="121">
        <v>466</v>
      </c>
      <c r="L142" s="121">
        <v>138</v>
      </c>
      <c r="M142" s="121">
        <v>1092</v>
      </c>
    </row>
    <row r="143" spans="1:13" x14ac:dyDescent="0.35">
      <c r="A143" s="81" t="s">
        <v>71</v>
      </c>
      <c r="B143" s="55" t="s">
        <v>23</v>
      </c>
      <c r="C143" s="69">
        <f>C142/C66</f>
        <v>5.8839387650604048E-3</v>
      </c>
      <c r="D143" s="69">
        <f t="shared" ref="D143:M143" si="51">D142/D66</f>
        <v>1.0963646855164455E-2</v>
      </c>
      <c r="E143" s="69">
        <f t="shared" si="51"/>
        <v>1.4140938015555031E-3</v>
      </c>
      <c r="F143" s="69">
        <f t="shared" si="51"/>
        <v>2.5335626278281424E-3</v>
      </c>
      <c r="G143" s="69">
        <f t="shared" si="51"/>
        <v>4.6335680283806045E-3</v>
      </c>
      <c r="H143" s="69">
        <f t="shared" si="51"/>
        <v>2.4722751995479267E-3</v>
      </c>
      <c r="I143" s="69">
        <f t="shared" si="51"/>
        <v>1.1208175374979397E-2</v>
      </c>
      <c r="J143" s="69">
        <f t="shared" si="51"/>
        <v>1.3880946191837796E-2</v>
      </c>
      <c r="K143" s="69">
        <f t="shared" si="51"/>
        <v>4.4293630651952819E-3</v>
      </c>
      <c r="L143" s="69">
        <f t="shared" si="51"/>
        <v>6.9245822670480203E-3</v>
      </c>
      <c r="M143" s="69">
        <f t="shared" si="51"/>
        <v>1.0911161958813361E-2</v>
      </c>
    </row>
    <row r="144" spans="1:13" x14ac:dyDescent="0.35">
      <c r="A144" s="119"/>
      <c r="B144" s="6" t="s">
        <v>25</v>
      </c>
      <c r="C144" s="67">
        <f>C66-C142</f>
        <v>549439</v>
      </c>
      <c r="D144" s="67">
        <f t="shared" ref="D144:M144" si="52">D66-D142</f>
        <v>27424</v>
      </c>
      <c r="E144" s="67">
        <f t="shared" si="52"/>
        <v>8474</v>
      </c>
      <c r="F144" s="67">
        <f t="shared" si="52"/>
        <v>140945</v>
      </c>
      <c r="G144" s="67">
        <f t="shared" si="52"/>
        <v>109986</v>
      </c>
      <c r="H144" s="67">
        <f t="shared" si="52"/>
        <v>14122</v>
      </c>
      <c r="I144" s="67">
        <f t="shared" si="52"/>
        <v>5999</v>
      </c>
      <c r="J144" s="67">
        <f t="shared" si="52"/>
        <v>18968</v>
      </c>
      <c r="K144" s="67">
        <f t="shared" si="52"/>
        <v>104741</v>
      </c>
      <c r="L144" s="67">
        <f t="shared" si="52"/>
        <v>19791</v>
      </c>
      <c r="M144" s="67">
        <f t="shared" si="52"/>
        <v>98989</v>
      </c>
    </row>
    <row r="145" spans="1:13" x14ac:dyDescent="0.35">
      <c r="A145" s="132" t="s">
        <v>24</v>
      </c>
      <c r="B145" s="132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</row>
    <row r="146" spans="1:13" x14ac:dyDescent="0.35">
      <c r="A146" s="63"/>
      <c r="B146" s="6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35">
      <c r="C147" s="96"/>
      <c r="L147" s="10"/>
    </row>
    <row r="148" spans="1:13" x14ac:dyDescent="0.35">
      <c r="C148" s="96"/>
    </row>
    <row r="149" spans="1:13" x14ac:dyDescent="0.35">
      <c r="C149" s="96"/>
    </row>
    <row r="150" spans="1:13" x14ac:dyDescent="0.35">
      <c r="C150" s="96"/>
    </row>
    <row r="151" spans="1:13" x14ac:dyDescent="0.35">
      <c r="C151" s="96"/>
    </row>
    <row r="152" spans="1:13" x14ac:dyDescent="0.35">
      <c r="C152" s="96"/>
    </row>
    <row r="153" spans="1:13" x14ac:dyDescent="0.35">
      <c r="C153" s="96"/>
    </row>
    <row r="154" spans="1:13" x14ac:dyDescent="0.35">
      <c r="C154" s="96"/>
    </row>
    <row r="155" spans="1:13" x14ac:dyDescent="0.35">
      <c r="C155" s="96"/>
    </row>
    <row r="156" spans="1:13" x14ac:dyDescent="0.35">
      <c r="C156" s="96"/>
    </row>
  </sheetData>
  <sortState xmlns:xlrd2="http://schemas.microsoft.com/office/spreadsheetml/2017/richdata2" ref="N39:N78">
    <sortCondition ref="N39:N78"/>
  </sortState>
  <mergeCells count="8">
    <mergeCell ref="A145:M145"/>
    <mergeCell ref="A1:M1"/>
    <mergeCell ref="A2:M2"/>
    <mergeCell ref="A3:M3"/>
    <mergeCell ref="A70:A72"/>
    <mergeCell ref="A73:A75"/>
    <mergeCell ref="A67:A69"/>
    <mergeCell ref="A76:A78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51"/>
  <sheetViews>
    <sheetView topLeftCell="A138" workbookViewId="0">
      <selection activeCell="C148" sqref="C148"/>
    </sheetView>
  </sheetViews>
  <sheetFormatPr defaultColWidth="9.1796875" defaultRowHeight="14.5" x14ac:dyDescent="0.35"/>
  <cols>
    <col min="1" max="1" width="14.54296875" style="4" customWidth="1"/>
    <col min="2" max="2" width="18.81640625" style="4" customWidth="1"/>
    <col min="3" max="3" width="16.26953125" style="4" customWidth="1"/>
    <col min="4" max="4" width="10.1796875" style="4" bestFit="1" customWidth="1"/>
    <col min="5" max="5" width="9.1796875" style="4"/>
    <col min="6" max="6" width="11.54296875" style="4" customWidth="1"/>
    <col min="7" max="8" width="9.1796875" style="4"/>
    <col min="9" max="9" width="10.7265625" style="4" customWidth="1"/>
    <col min="10" max="10" width="9.1796875" style="4"/>
    <col min="11" max="11" width="10.1796875" style="4" customWidth="1"/>
    <col min="12" max="16384" width="9.1796875" style="4"/>
  </cols>
  <sheetData>
    <row r="1" spans="1:14" x14ac:dyDescent="0.35">
      <c r="A1" s="130" t="s">
        <v>75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4" x14ac:dyDescent="0.35">
      <c r="A2" s="131" t="s">
        <v>54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4" x14ac:dyDescent="0.35">
      <c r="A3" s="131" t="s">
        <v>39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4" ht="45" customHeight="1" x14ac:dyDescent="0.35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 s="4">
        <v>2019</v>
      </c>
      <c r="B5" s="4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1"/>
    </row>
    <row r="6" spans="1:14" x14ac:dyDescent="0.35">
      <c r="B6" s="4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1"/>
    </row>
    <row r="7" spans="1:14" x14ac:dyDescent="0.35">
      <c r="B7" s="4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1"/>
    </row>
    <row r="8" spans="1:14" x14ac:dyDescent="0.35">
      <c r="B8" s="4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1"/>
    </row>
    <row r="9" spans="1:14" x14ac:dyDescent="0.35">
      <c r="B9" s="4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1"/>
    </row>
    <row r="10" spans="1:14" x14ac:dyDescent="0.35">
      <c r="B10" s="4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1"/>
    </row>
    <row r="11" spans="1:14" x14ac:dyDescent="0.35">
      <c r="B11" s="4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1"/>
    </row>
    <row r="12" spans="1:14" x14ac:dyDescent="0.35">
      <c r="B12" s="4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1"/>
    </row>
    <row r="13" spans="1:14" x14ac:dyDescent="0.35">
      <c r="B13" s="4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1"/>
    </row>
    <row r="14" spans="1:14" x14ac:dyDescent="0.35">
      <c r="B14" s="4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1"/>
    </row>
    <row r="15" spans="1:14" x14ac:dyDescent="0.35">
      <c r="B15" s="4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1"/>
    </row>
    <row r="16" spans="1:14" x14ac:dyDescent="0.35">
      <c r="A16" s="2"/>
      <c r="B16" s="2" t="s">
        <v>11</v>
      </c>
      <c r="C16" s="28">
        <v>7176</v>
      </c>
      <c r="D16" s="28">
        <v>701</v>
      </c>
      <c r="E16" s="28">
        <v>70</v>
      </c>
      <c r="F16" s="28">
        <v>1760</v>
      </c>
      <c r="G16" s="28">
        <v>888</v>
      </c>
      <c r="H16" s="28">
        <v>139</v>
      </c>
      <c r="I16" s="28">
        <v>73</v>
      </c>
      <c r="J16" s="28">
        <v>183</v>
      </c>
      <c r="K16" s="28">
        <v>1194</v>
      </c>
      <c r="L16" s="28">
        <v>98</v>
      </c>
      <c r="M16" s="28">
        <v>2070</v>
      </c>
      <c r="N16" s="61"/>
    </row>
    <row r="17" spans="1:14" x14ac:dyDescent="0.35">
      <c r="A17" s="4">
        <v>2020</v>
      </c>
      <c r="B17" s="4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1"/>
    </row>
    <row r="18" spans="1:14" x14ac:dyDescent="0.35">
      <c r="B18" s="4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1"/>
    </row>
    <row r="19" spans="1:14" x14ac:dyDescent="0.35">
      <c r="B19" s="4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1"/>
    </row>
    <row r="20" spans="1:14" x14ac:dyDescent="0.35">
      <c r="A20" s="10"/>
      <c r="B20" s="10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1"/>
    </row>
    <row r="21" spans="1:14" s="9" customFormat="1" x14ac:dyDescent="0.35">
      <c r="A21" s="10"/>
      <c r="B21" s="10" t="s">
        <v>4</v>
      </c>
      <c r="C21" s="1">
        <f t="shared" si="0"/>
        <v>12261</v>
      </c>
      <c r="D21" s="14">
        <v>613</v>
      </c>
      <c r="E21" s="15">
        <v>5166</v>
      </c>
      <c r="F21" s="15">
        <v>604</v>
      </c>
      <c r="G21" s="15">
        <v>1649</v>
      </c>
      <c r="H21" s="15">
        <v>5</v>
      </c>
      <c r="I21" s="15">
        <v>4</v>
      </c>
      <c r="J21" s="15">
        <v>212</v>
      </c>
      <c r="K21" s="15">
        <v>2697</v>
      </c>
      <c r="L21" s="15">
        <v>0</v>
      </c>
      <c r="M21" s="15">
        <v>1311</v>
      </c>
      <c r="N21" s="61"/>
    </row>
    <row r="22" spans="1:14" s="8" customFormat="1" x14ac:dyDescent="0.35">
      <c r="A22" s="10"/>
      <c r="B22" s="10" t="s">
        <v>5</v>
      </c>
      <c r="C22" s="1">
        <f t="shared" si="0"/>
        <v>1030</v>
      </c>
      <c r="D22" s="19">
        <v>314</v>
      </c>
      <c r="E22" s="19">
        <v>134</v>
      </c>
      <c r="F22" s="19">
        <v>48</v>
      </c>
      <c r="G22" s="19">
        <v>250</v>
      </c>
      <c r="H22" s="19">
        <v>5</v>
      </c>
      <c r="I22" s="19">
        <v>5</v>
      </c>
      <c r="J22" s="19">
        <v>40</v>
      </c>
      <c r="K22" s="19">
        <v>172</v>
      </c>
      <c r="L22" s="19">
        <v>0</v>
      </c>
      <c r="M22" s="19">
        <v>62</v>
      </c>
      <c r="N22" s="61"/>
    </row>
    <row r="23" spans="1:14" s="13" customFormat="1" x14ac:dyDescent="0.35">
      <c r="A23" s="10"/>
      <c r="B23" s="10" t="s">
        <v>32</v>
      </c>
      <c r="C23" s="1">
        <f t="shared" si="0"/>
        <v>2926</v>
      </c>
      <c r="D23" s="18">
        <v>151</v>
      </c>
      <c r="E23" s="18">
        <v>84</v>
      </c>
      <c r="F23" s="18">
        <v>572</v>
      </c>
      <c r="G23" s="18">
        <v>512</v>
      </c>
      <c r="H23" s="18">
        <v>238</v>
      </c>
      <c r="I23" s="18">
        <v>135</v>
      </c>
      <c r="J23" s="18">
        <v>289</v>
      </c>
      <c r="K23" s="18">
        <v>572</v>
      </c>
      <c r="L23" s="18">
        <v>8</v>
      </c>
      <c r="M23" s="18">
        <v>365</v>
      </c>
      <c r="N23" s="61"/>
    </row>
    <row r="24" spans="1:14" s="20" customFormat="1" x14ac:dyDescent="0.35">
      <c r="A24" s="10"/>
      <c r="B24" s="10" t="s">
        <v>7</v>
      </c>
      <c r="C24" s="1">
        <f t="shared" si="0"/>
        <v>4327</v>
      </c>
      <c r="D24" s="18">
        <v>209</v>
      </c>
      <c r="E24" s="18">
        <v>257</v>
      </c>
      <c r="F24" s="18">
        <v>559</v>
      </c>
      <c r="G24" s="18">
        <v>309</v>
      </c>
      <c r="H24" s="18">
        <v>44</v>
      </c>
      <c r="I24" s="18">
        <v>266</v>
      </c>
      <c r="J24" s="18">
        <v>230</v>
      </c>
      <c r="K24" s="18">
        <v>1052</v>
      </c>
      <c r="L24" s="18">
        <v>63</v>
      </c>
      <c r="M24" s="18">
        <v>1338</v>
      </c>
      <c r="N24" s="61"/>
    </row>
    <row r="25" spans="1:14" s="21" customFormat="1" x14ac:dyDescent="0.35">
      <c r="A25" s="10"/>
      <c r="B25" s="16" t="s">
        <v>33</v>
      </c>
      <c r="C25" s="1">
        <f t="shared" si="0"/>
        <v>2523</v>
      </c>
      <c r="D25" s="19">
        <v>692</v>
      </c>
      <c r="E25" s="19">
        <v>80</v>
      </c>
      <c r="F25" s="19">
        <v>538</v>
      </c>
      <c r="G25" s="19">
        <v>231</v>
      </c>
      <c r="H25" s="19">
        <v>8</v>
      </c>
      <c r="I25" s="19">
        <v>12</v>
      </c>
      <c r="J25" s="19">
        <v>58</v>
      </c>
      <c r="K25" s="19">
        <v>443</v>
      </c>
      <c r="L25" s="19">
        <v>0</v>
      </c>
      <c r="M25" s="19">
        <v>461</v>
      </c>
      <c r="N25" s="61"/>
    </row>
    <row r="26" spans="1:14" s="23" customFormat="1" x14ac:dyDescent="0.35">
      <c r="A26" s="10"/>
      <c r="B26" s="16" t="s">
        <v>9</v>
      </c>
      <c r="C26" s="1">
        <f t="shared" si="0"/>
        <v>1994</v>
      </c>
      <c r="D26" s="18">
        <v>104</v>
      </c>
      <c r="E26" s="18">
        <v>60</v>
      </c>
      <c r="F26" s="18">
        <v>231</v>
      </c>
      <c r="G26" s="18">
        <v>92</v>
      </c>
      <c r="H26" s="18">
        <v>20</v>
      </c>
      <c r="I26" s="18">
        <v>761</v>
      </c>
      <c r="J26" s="18">
        <v>17</v>
      </c>
      <c r="K26" s="18">
        <v>209</v>
      </c>
      <c r="L26" s="18">
        <v>2</v>
      </c>
      <c r="M26" s="18">
        <v>498</v>
      </c>
      <c r="N26" s="61"/>
    </row>
    <row r="27" spans="1:14" s="24" customFormat="1" x14ac:dyDescent="0.35">
      <c r="A27" s="10"/>
      <c r="B27" s="10" t="s">
        <v>35</v>
      </c>
      <c r="C27" s="1">
        <f t="shared" si="0"/>
        <v>2106</v>
      </c>
      <c r="D27" s="19">
        <v>263</v>
      </c>
      <c r="E27" s="19">
        <v>57</v>
      </c>
      <c r="F27" s="19">
        <v>157</v>
      </c>
      <c r="G27" s="19">
        <v>874</v>
      </c>
      <c r="H27" s="19">
        <v>13</v>
      </c>
      <c r="I27" s="19">
        <v>18</v>
      </c>
      <c r="J27" s="19">
        <v>78</v>
      </c>
      <c r="K27" s="19">
        <v>454</v>
      </c>
      <c r="L27" s="19">
        <v>20</v>
      </c>
      <c r="M27" s="19">
        <v>172</v>
      </c>
      <c r="N27" s="61"/>
    </row>
    <row r="28" spans="1:14" s="22" customFormat="1" x14ac:dyDescent="0.35">
      <c r="A28" s="2"/>
      <c r="B28" s="2" t="s">
        <v>36</v>
      </c>
      <c r="C28" s="28">
        <f t="shared" si="0"/>
        <v>4253</v>
      </c>
      <c r="D28" s="99">
        <v>377</v>
      </c>
      <c r="E28" s="99">
        <v>152</v>
      </c>
      <c r="F28" s="99">
        <v>694</v>
      </c>
      <c r="G28" s="99">
        <v>991</v>
      </c>
      <c r="H28" s="99">
        <v>36</v>
      </c>
      <c r="I28" s="99">
        <v>56</v>
      </c>
      <c r="J28" s="99">
        <v>129</v>
      </c>
      <c r="K28" s="99">
        <v>635</v>
      </c>
      <c r="L28" s="99">
        <v>136</v>
      </c>
      <c r="M28" s="100">
        <v>1047</v>
      </c>
      <c r="N28" s="61"/>
    </row>
    <row r="29" spans="1:14" s="27" customFormat="1" x14ac:dyDescent="0.35">
      <c r="A29" s="10">
        <v>2021</v>
      </c>
      <c r="B29" s="10" t="s">
        <v>0</v>
      </c>
      <c r="C29" s="1">
        <f t="shared" si="0"/>
        <v>4155</v>
      </c>
      <c r="D29" s="18">
        <v>205</v>
      </c>
      <c r="E29" s="18">
        <v>277</v>
      </c>
      <c r="F29" s="18">
        <v>1395</v>
      </c>
      <c r="G29" s="18">
        <v>170</v>
      </c>
      <c r="H29" s="18">
        <v>21</v>
      </c>
      <c r="I29" s="18">
        <v>7</v>
      </c>
      <c r="J29" s="18">
        <v>99</v>
      </c>
      <c r="K29" s="18">
        <v>677</v>
      </c>
      <c r="L29" s="18">
        <v>99</v>
      </c>
      <c r="M29" s="18">
        <v>1205</v>
      </c>
      <c r="N29" s="61"/>
    </row>
    <row r="30" spans="1:14" s="29" customFormat="1" x14ac:dyDescent="0.35">
      <c r="A30" s="10"/>
      <c r="B30" s="10" t="s">
        <v>37</v>
      </c>
      <c r="C30" s="1">
        <f t="shared" si="0"/>
        <v>20201</v>
      </c>
      <c r="D30" s="18">
        <v>1478</v>
      </c>
      <c r="E30" s="18">
        <v>443</v>
      </c>
      <c r="F30" s="18">
        <v>6568</v>
      </c>
      <c r="G30" s="18">
        <v>2002</v>
      </c>
      <c r="H30" s="18">
        <v>98</v>
      </c>
      <c r="I30" s="18">
        <v>4</v>
      </c>
      <c r="J30" s="18">
        <v>426</v>
      </c>
      <c r="K30" s="18">
        <v>3840</v>
      </c>
      <c r="L30" s="18">
        <v>349</v>
      </c>
      <c r="M30" s="18">
        <v>4993</v>
      </c>
      <c r="N30" s="61"/>
    </row>
    <row r="31" spans="1:14" s="30" customFormat="1" x14ac:dyDescent="0.35">
      <c r="A31" s="10"/>
      <c r="B31" s="10" t="s">
        <v>2</v>
      </c>
      <c r="C31" s="1">
        <f t="shared" si="0"/>
        <v>5904</v>
      </c>
      <c r="D31" s="18">
        <v>341</v>
      </c>
      <c r="E31" s="18">
        <v>87</v>
      </c>
      <c r="F31" s="18">
        <v>830</v>
      </c>
      <c r="G31" s="18">
        <v>169</v>
      </c>
      <c r="H31" s="18">
        <v>325</v>
      </c>
      <c r="I31" s="18">
        <v>7</v>
      </c>
      <c r="J31" s="18">
        <v>71</v>
      </c>
      <c r="K31" s="18">
        <v>1782</v>
      </c>
      <c r="L31" s="18">
        <v>56</v>
      </c>
      <c r="M31" s="18">
        <v>2236</v>
      </c>
      <c r="N31" s="61"/>
    </row>
    <row r="32" spans="1:14" s="33" customFormat="1" x14ac:dyDescent="0.35">
      <c r="A32" s="10"/>
      <c r="B32" s="10" t="s">
        <v>17</v>
      </c>
      <c r="C32" s="1">
        <f t="shared" si="0"/>
        <v>2561</v>
      </c>
      <c r="D32" s="19">
        <v>232</v>
      </c>
      <c r="E32" s="19">
        <v>146</v>
      </c>
      <c r="F32" s="19">
        <v>645</v>
      </c>
      <c r="G32" s="19">
        <v>361</v>
      </c>
      <c r="H32" s="19">
        <v>93</v>
      </c>
      <c r="I32" s="19">
        <v>4</v>
      </c>
      <c r="J32" s="19">
        <v>120</v>
      </c>
      <c r="K32" s="19">
        <v>491</v>
      </c>
      <c r="L32" s="19">
        <v>232</v>
      </c>
      <c r="M32" s="19">
        <v>237</v>
      </c>
      <c r="N32" s="61"/>
    </row>
    <row r="33" spans="1:14" s="35" customFormat="1" x14ac:dyDescent="0.35">
      <c r="A33" s="10"/>
      <c r="B33" s="10" t="s">
        <v>4</v>
      </c>
      <c r="C33" s="7">
        <f t="shared" si="0"/>
        <v>2350</v>
      </c>
      <c r="D33" s="18">
        <v>122</v>
      </c>
      <c r="E33" s="18">
        <v>23</v>
      </c>
      <c r="F33" s="18">
        <v>1599</v>
      </c>
      <c r="G33" s="18">
        <v>24</v>
      </c>
      <c r="H33" s="18">
        <v>12</v>
      </c>
      <c r="I33" s="18">
        <v>2</v>
      </c>
      <c r="J33" s="18">
        <v>43</v>
      </c>
      <c r="K33" s="18">
        <v>257</v>
      </c>
      <c r="L33" s="18">
        <v>20</v>
      </c>
      <c r="M33" s="18">
        <v>248</v>
      </c>
      <c r="N33" s="61"/>
    </row>
    <row r="34" spans="1:14" s="10" customFormat="1" x14ac:dyDescent="0.35">
      <c r="B34" s="10" t="s">
        <v>5</v>
      </c>
      <c r="C34" s="7">
        <f t="shared" si="0"/>
        <v>9196</v>
      </c>
      <c r="D34" s="18">
        <v>478</v>
      </c>
      <c r="E34" s="18">
        <v>278</v>
      </c>
      <c r="F34" s="18">
        <v>3707</v>
      </c>
      <c r="G34" s="18">
        <v>154</v>
      </c>
      <c r="H34" s="18">
        <v>201</v>
      </c>
      <c r="I34" s="18">
        <v>2</v>
      </c>
      <c r="J34" s="18">
        <v>113</v>
      </c>
      <c r="K34" s="18">
        <v>3250</v>
      </c>
      <c r="L34" s="18">
        <v>105</v>
      </c>
      <c r="M34" s="18">
        <v>908</v>
      </c>
      <c r="N34" s="61"/>
    </row>
    <row r="35" spans="1:14" s="39" customFormat="1" x14ac:dyDescent="0.35">
      <c r="B35" s="10" t="s">
        <v>32</v>
      </c>
      <c r="C35" s="7">
        <f t="shared" si="0"/>
        <v>10195</v>
      </c>
      <c r="D35" s="18">
        <v>273</v>
      </c>
      <c r="E35" s="18">
        <v>820</v>
      </c>
      <c r="F35" s="18">
        <v>2755</v>
      </c>
      <c r="G35" s="18">
        <v>406</v>
      </c>
      <c r="H35" s="18">
        <v>463</v>
      </c>
      <c r="I35" s="18">
        <v>13</v>
      </c>
      <c r="J35" s="18">
        <v>516</v>
      </c>
      <c r="K35" s="18">
        <v>1725</v>
      </c>
      <c r="L35" s="18">
        <v>333</v>
      </c>
      <c r="M35" s="18">
        <v>2891</v>
      </c>
      <c r="N35" s="61"/>
    </row>
    <row r="36" spans="1:14" s="40" customFormat="1" x14ac:dyDescent="0.35">
      <c r="B36" s="10" t="s">
        <v>7</v>
      </c>
      <c r="C36" s="7">
        <f t="shared" si="0"/>
        <v>18734</v>
      </c>
      <c r="D36" s="18">
        <v>334</v>
      </c>
      <c r="E36" s="18">
        <v>570</v>
      </c>
      <c r="F36" s="18">
        <v>6529</v>
      </c>
      <c r="G36" s="18">
        <v>360</v>
      </c>
      <c r="H36" s="18">
        <v>322</v>
      </c>
      <c r="I36" s="18">
        <v>53</v>
      </c>
      <c r="J36" s="18">
        <v>425</v>
      </c>
      <c r="K36" s="18">
        <v>3595</v>
      </c>
      <c r="L36" s="18">
        <v>2923</v>
      </c>
      <c r="M36" s="18">
        <v>3623</v>
      </c>
      <c r="N36" s="61"/>
    </row>
    <row r="37" spans="1:14" s="10" customFormat="1" x14ac:dyDescent="0.35">
      <c r="B37" s="16" t="s">
        <v>33</v>
      </c>
      <c r="C37" s="7">
        <f t="shared" si="0"/>
        <v>7776</v>
      </c>
      <c r="D37" s="18">
        <v>187</v>
      </c>
      <c r="E37" s="18">
        <v>50</v>
      </c>
      <c r="F37" s="18">
        <v>1535</v>
      </c>
      <c r="G37" s="18">
        <v>537</v>
      </c>
      <c r="H37" s="18">
        <v>79</v>
      </c>
      <c r="I37" s="18">
        <v>36</v>
      </c>
      <c r="J37" s="18">
        <v>487</v>
      </c>
      <c r="K37" s="18">
        <v>2326</v>
      </c>
      <c r="L37" s="18">
        <v>316</v>
      </c>
      <c r="M37" s="18">
        <v>2223</v>
      </c>
      <c r="N37" s="61"/>
    </row>
    <row r="38" spans="1:14" s="10" customFormat="1" x14ac:dyDescent="0.35">
      <c r="B38" s="16" t="s">
        <v>9</v>
      </c>
      <c r="C38" s="7">
        <f t="shared" si="0"/>
        <v>12614</v>
      </c>
      <c r="D38" s="18">
        <v>434</v>
      </c>
      <c r="E38" s="18">
        <v>333</v>
      </c>
      <c r="F38" s="18">
        <v>4479</v>
      </c>
      <c r="G38" s="18">
        <v>649</v>
      </c>
      <c r="H38" s="18">
        <v>79</v>
      </c>
      <c r="I38" s="18">
        <v>9</v>
      </c>
      <c r="J38" s="18">
        <v>54</v>
      </c>
      <c r="K38" s="18">
        <v>3972</v>
      </c>
      <c r="L38" s="18">
        <v>249</v>
      </c>
      <c r="M38" s="18">
        <v>2356</v>
      </c>
      <c r="N38" s="61"/>
    </row>
    <row r="39" spans="1:14" s="10" customFormat="1" x14ac:dyDescent="0.35">
      <c r="B39" s="16" t="s">
        <v>35</v>
      </c>
      <c r="C39" s="7">
        <f t="shared" si="0"/>
        <v>3559</v>
      </c>
      <c r="D39" s="18">
        <v>343</v>
      </c>
      <c r="E39" s="18">
        <v>153</v>
      </c>
      <c r="F39" s="18">
        <v>1647</v>
      </c>
      <c r="G39" s="18">
        <v>46</v>
      </c>
      <c r="H39" s="18">
        <v>24</v>
      </c>
      <c r="I39" s="18">
        <v>4</v>
      </c>
      <c r="J39" s="18">
        <v>27</v>
      </c>
      <c r="K39" s="18">
        <v>490</v>
      </c>
      <c r="L39" s="18">
        <v>108</v>
      </c>
      <c r="M39" s="18">
        <v>717</v>
      </c>
      <c r="N39" s="61"/>
    </row>
    <row r="40" spans="1:14" s="10" customFormat="1" x14ac:dyDescent="0.35">
      <c r="A40" s="2"/>
      <c r="B40" s="101" t="s">
        <v>36</v>
      </c>
      <c r="C40" s="102">
        <f t="shared" si="0"/>
        <v>13773</v>
      </c>
      <c r="D40" s="28">
        <v>1583</v>
      </c>
      <c r="E40" s="100">
        <v>649</v>
      </c>
      <c r="F40" s="100">
        <v>1763</v>
      </c>
      <c r="G40" s="100">
        <v>2988</v>
      </c>
      <c r="H40" s="100">
        <v>212</v>
      </c>
      <c r="I40" s="100">
        <v>123</v>
      </c>
      <c r="J40" s="100">
        <v>918</v>
      </c>
      <c r="K40" s="100">
        <v>1100</v>
      </c>
      <c r="L40" s="100">
        <v>871</v>
      </c>
      <c r="M40" s="100">
        <v>3566</v>
      </c>
      <c r="N40" s="61"/>
    </row>
    <row r="41" spans="1:14" s="10" customFormat="1" x14ac:dyDescent="0.35">
      <c r="A41" s="10">
        <v>2022</v>
      </c>
      <c r="B41" s="16" t="s">
        <v>0</v>
      </c>
      <c r="C41" s="57">
        <f t="shared" si="0"/>
        <v>35667</v>
      </c>
      <c r="D41" s="7">
        <v>1866</v>
      </c>
      <c r="E41" s="18">
        <v>724</v>
      </c>
      <c r="F41" s="18">
        <v>8632</v>
      </c>
      <c r="G41" s="18">
        <v>5521</v>
      </c>
      <c r="H41" s="18">
        <v>536</v>
      </c>
      <c r="I41" s="18">
        <v>217</v>
      </c>
      <c r="J41" s="18">
        <v>2088</v>
      </c>
      <c r="K41" s="18">
        <v>6448</v>
      </c>
      <c r="L41" s="18">
        <v>601</v>
      </c>
      <c r="M41" s="18">
        <v>9034</v>
      </c>
      <c r="N41" s="61"/>
    </row>
    <row r="42" spans="1:14" s="10" customFormat="1" x14ac:dyDescent="0.35">
      <c r="B42" s="16" t="s">
        <v>37</v>
      </c>
      <c r="C42" s="57">
        <f t="shared" si="0"/>
        <v>23421</v>
      </c>
      <c r="D42" s="7">
        <v>393</v>
      </c>
      <c r="E42" s="18">
        <v>493</v>
      </c>
      <c r="F42" s="18">
        <v>9933</v>
      </c>
      <c r="G42" s="18">
        <v>2498</v>
      </c>
      <c r="H42" s="18">
        <v>482</v>
      </c>
      <c r="I42" s="18">
        <v>11</v>
      </c>
      <c r="J42" s="18">
        <v>1048</v>
      </c>
      <c r="K42" s="18">
        <v>3779</v>
      </c>
      <c r="L42" s="18">
        <v>559</v>
      </c>
      <c r="M42" s="18">
        <v>4225</v>
      </c>
      <c r="N42" s="61"/>
    </row>
    <row r="43" spans="1:14" s="10" customFormat="1" x14ac:dyDescent="0.35">
      <c r="B43" s="16" t="s">
        <v>2</v>
      </c>
      <c r="C43" s="57">
        <v>9108</v>
      </c>
      <c r="D43" s="7">
        <v>402</v>
      </c>
      <c r="E43" s="18">
        <v>633</v>
      </c>
      <c r="F43" s="18">
        <v>2211</v>
      </c>
      <c r="G43" s="18">
        <v>1111</v>
      </c>
      <c r="H43" s="18">
        <v>585</v>
      </c>
      <c r="I43" s="18">
        <v>24</v>
      </c>
      <c r="J43" s="18">
        <v>635</v>
      </c>
      <c r="K43" s="18">
        <v>2048</v>
      </c>
      <c r="L43" s="18">
        <v>410</v>
      </c>
      <c r="M43" s="18">
        <v>1049</v>
      </c>
      <c r="N43" s="61"/>
    </row>
    <row r="44" spans="1:14" s="10" customFormat="1" x14ac:dyDescent="0.35">
      <c r="B44" s="16" t="s">
        <v>17</v>
      </c>
      <c r="C44" s="57">
        <v>13397</v>
      </c>
      <c r="D44" s="7">
        <v>1227</v>
      </c>
      <c r="E44" s="18">
        <v>310</v>
      </c>
      <c r="F44" s="18">
        <v>2313</v>
      </c>
      <c r="G44" s="18">
        <v>1341</v>
      </c>
      <c r="H44" s="18">
        <v>438</v>
      </c>
      <c r="I44" s="18">
        <v>82</v>
      </c>
      <c r="J44" s="18">
        <v>2163</v>
      </c>
      <c r="K44" s="18">
        <v>1941</v>
      </c>
      <c r="L44" s="18">
        <v>1920</v>
      </c>
      <c r="M44" s="18">
        <v>1662</v>
      </c>
      <c r="N44" s="61"/>
    </row>
    <row r="45" spans="1:14" s="10" customFormat="1" x14ac:dyDescent="0.35">
      <c r="B45" s="16" t="s">
        <v>4</v>
      </c>
      <c r="C45" s="57">
        <v>11993</v>
      </c>
      <c r="D45" s="7">
        <v>746</v>
      </c>
      <c r="E45" s="18">
        <v>179</v>
      </c>
      <c r="F45" s="18">
        <v>3052</v>
      </c>
      <c r="G45" s="18">
        <v>3398</v>
      </c>
      <c r="H45" s="18">
        <v>179</v>
      </c>
      <c r="I45" s="18">
        <v>4</v>
      </c>
      <c r="J45" s="18">
        <v>539</v>
      </c>
      <c r="K45" s="18">
        <v>809</v>
      </c>
      <c r="L45" s="18">
        <v>413</v>
      </c>
      <c r="M45" s="18">
        <v>2674</v>
      </c>
      <c r="N45" s="61"/>
    </row>
    <row r="46" spans="1:14" s="10" customFormat="1" x14ac:dyDescent="0.35">
      <c r="B46" s="16" t="s">
        <v>5</v>
      </c>
      <c r="C46" s="57">
        <v>18473</v>
      </c>
      <c r="D46" s="7">
        <v>228</v>
      </c>
      <c r="E46" s="18">
        <v>368</v>
      </c>
      <c r="F46" s="18">
        <v>6754</v>
      </c>
      <c r="G46" s="18">
        <v>4857</v>
      </c>
      <c r="H46" s="18">
        <v>136</v>
      </c>
      <c r="I46" s="18">
        <v>7</v>
      </c>
      <c r="J46" s="18">
        <v>743</v>
      </c>
      <c r="K46" s="18">
        <v>1296</v>
      </c>
      <c r="L46" s="18">
        <v>227</v>
      </c>
      <c r="M46" s="18">
        <v>3857</v>
      </c>
      <c r="N46" s="61"/>
    </row>
    <row r="47" spans="1:14" s="10" customFormat="1" x14ac:dyDescent="0.35">
      <c r="B47" s="16" t="s">
        <v>32</v>
      </c>
      <c r="C47" s="57">
        <v>11133</v>
      </c>
      <c r="D47" s="7">
        <v>154</v>
      </c>
      <c r="E47" s="18">
        <v>184</v>
      </c>
      <c r="F47" s="18">
        <v>3871</v>
      </c>
      <c r="G47" s="18">
        <v>2243</v>
      </c>
      <c r="H47" s="18">
        <v>145</v>
      </c>
      <c r="I47" s="18">
        <v>6</v>
      </c>
      <c r="J47" s="18">
        <v>415</v>
      </c>
      <c r="K47" s="18">
        <v>1843</v>
      </c>
      <c r="L47" s="18">
        <v>68</v>
      </c>
      <c r="M47" s="18">
        <v>2204</v>
      </c>
      <c r="N47" s="61"/>
    </row>
    <row r="48" spans="1:14" s="10" customFormat="1" x14ac:dyDescent="0.35">
      <c r="B48" s="16" t="s">
        <v>7</v>
      </c>
      <c r="C48" s="57">
        <v>15483</v>
      </c>
      <c r="D48" s="7">
        <v>186</v>
      </c>
      <c r="E48" s="18">
        <v>103</v>
      </c>
      <c r="F48" s="18">
        <v>5372</v>
      </c>
      <c r="G48" s="18">
        <v>1929</v>
      </c>
      <c r="H48" s="18">
        <v>126</v>
      </c>
      <c r="I48" s="18">
        <v>9</v>
      </c>
      <c r="J48" s="18">
        <v>551</v>
      </c>
      <c r="K48" s="18">
        <v>3157</v>
      </c>
      <c r="L48" s="18">
        <v>176</v>
      </c>
      <c r="M48" s="18">
        <v>3874</v>
      </c>
      <c r="N48" s="61"/>
    </row>
    <row r="49" spans="1:14" s="10" customFormat="1" x14ac:dyDescent="0.35">
      <c r="B49" s="16" t="s">
        <v>33</v>
      </c>
      <c r="C49" s="57">
        <v>8858</v>
      </c>
      <c r="D49" s="7">
        <v>220</v>
      </c>
      <c r="E49" s="18">
        <v>323</v>
      </c>
      <c r="F49" s="18">
        <v>2215</v>
      </c>
      <c r="G49" s="18">
        <v>1058</v>
      </c>
      <c r="H49" s="18">
        <v>564</v>
      </c>
      <c r="I49" s="18">
        <v>10</v>
      </c>
      <c r="J49" s="18">
        <v>793</v>
      </c>
      <c r="K49" s="18">
        <v>1983</v>
      </c>
      <c r="L49" s="18">
        <v>714</v>
      </c>
      <c r="M49" s="18">
        <v>978</v>
      </c>
      <c r="N49" s="61"/>
    </row>
    <row r="50" spans="1:14" s="10" customFormat="1" x14ac:dyDescent="0.35">
      <c r="B50" s="16" t="s">
        <v>9</v>
      </c>
      <c r="C50" s="57">
        <v>4878</v>
      </c>
      <c r="D50" s="7">
        <v>128</v>
      </c>
      <c r="E50" s="18">
        <v>120</v>
      </c>
      <c r="F50" s="18">
        <v>929</v>
      </c>
      <c r="G50" s="18">
        <v>725</v>
      </c>
      <c r="H50" s="18">
        <v>248</v>
      </c>
      <c r="I50" s="18">
        <v>30</v>
      </c>
      <c r="J50" s="18">
        <v>334</v>
      </c>
      <c r="K50" s="18">
        <v>1369</v>
      </c>
      <c r="L50" s="18">
        <v>488</v>
      </c>
      <c r="M50" s="18">
        <v>507</v>
      </c>
      <c r="N50" s="61"/>
    </row>
    <row r="51" spans="1:14" s="10" customFormat="1" x14ac:dyDescent="0.35">
      <c r="B51" s="16" t="s">
        <v>35</v>
      </c>
      <c r="C51" s="57">
        <v>6440</v>
      </c>
      <c r="D51" s="7">
        <v>403</v>
      </c>
      <c r="E51" s="18">
        <v>123</v>
      </c>
      <c r="F51" s="18">
        <v>1600</v>
      </c>
      <c r="G51" s="18">
        <v>1055</v>
      </c>
      <c r="H51" s="18">
        <v>351</v>
      </c>
      <c r="I51" s="18">
        <v>49</v>
      </c>
      <c r="J51" s="18">
        <v>445</v>
      </c>
      <c r="K51" s="18">
        <v>982</v>
      </c>
      <c r="L51" s="18">
        <v>403</v>
      </c>
      <c r="M51" s="18">
        <v>1029</v>
      </c>
      <c r="N51" s="61"/>
    </row>
    <row r="52" spans="1:14" s="10" customFormat="1" x14ac:dyDescent="0.35">
      <c r="A52" s="2"/>
      <c r="B52" s="101" t="s">
        <v>36</v>
      </c>
      <c r="C52" s="102">
        <v>31187</v>
      </c>
      <c r="D52" s="28">
        <v>2321</v>
      </c>
      <c r="E52" s="100">
        <v>550</v>
      </c>
      <c r="F52" s="100">
        <v>2534</v>
      </c>
      <c r="G52" s="100">
        <v>3299</v>
      </c>
      <c r="H52" s="100">
        <v>665</v>
      </c>
      <c r="I52" s="100">
        <v>231</v>
      </c>
      <c r="J52" s="100">
        <v>465</v>
      </c>
      <c r="K52" s="100">
        <v>17000</v>
      </c>
      <c r="L52" s="100">
        <v>994</v>
      </c>
      <c r="M52" s="100">
        <v>3128</v>
      </c>
      <c r="N52" s="61"/>
    </row>
    <row r="53" spans="1:14" s="10" customFormat="1" x14ac:dyDescent="0.35">
      <c r="A53" s="10">
        <v>2023</v>
      </c>
      <c r="B53" s="16" t="s">
        <v>0</v>
      </c>
      <c r="C53" s="57">
        <v>11032</v>
      </c>
      <c r="D53" s="7">
        <v>416</v>
      </c>
      <c r="E53" s="18">
        <v>115</v>
      </c>
      <c r="F53" s="18">
        <v>2814</v>
      </c>
      <c r="G53" s="18">
        <v>1328</v>
      </c>
      <c r="H53" s="18">
        <v>438</v>
      </c>
      <c r="I53" s="18">
        <v>72</v>
      </c>
      <c r="J53" s="18">
        <v>194</v>
      </c>
      <c r="K53" s="18">
        <v>3234</v>
      </c>
      <c r="L53" s="18">
        <v>507</v>
      </c>
      <c r="M53" s="18">
        <v>1914</v>
      </c>
      <c r="N53" s="61"/>
    </row>
    <row r="54" spans="1:14" s="10" customFormat="1" x14ac:dyDescent="0.35">
      <c r="B54" s="16" t="s">
        <v>37</v>
      </c>
      <c r="C54" s="57">
        <v>9686</v>
      </c>
      <c r="D54" s="7">
        <v>757</v>
      </c>
      <c r="E54" s="18">
        <v>58</v>
      </c>
      <c r="F54" s="18">
        <v>2500</v>
      </c>
      <c r="G54" s="18">
        <v>1907</v>
      </c>
      <c r="H54" s="18">
        <v>185</v>
      </c>
      <c r="I54" s="18">
        <v>46</v>
      </c>
      <c r="J54" s="18">
        <v>372</v>
      </c>
      <c r="K54" s="18">
        <v>2143</v>
      </c>
      <c r="L54" s="18">
        <v>272</v>
      </c>
      <c r="M54" s="18">
        <v>1446</v>
      </c>
      <c r="N54" s="61"/>
    </row>
    <row r="55" spans="1:14" x14ac:dyDescent="0.35">
      <c r="B55" s="16" t="s">
        <v>2</v>
      </c>
      <c r="C55" s="57">
        <v>7847</v>
      </c>
      <c r="D55" s="57">
        <v>305</v>
      </c>
      <c r="E55" s="106">
        <v>94</v>
      </c>
      <c r="F55" s="106">
        <v>1796</v>
      </c>
      <c r="G55" s="106">
        <v>2197</v>
      </c>
      <c r="H55" s="106">
        <v>211</v>
      </c>
      <c r="I55" s="106">
        <v>45</v>
      </c>
      <c r="J55" s="106">
        <v>403</v>
      </c>
      <c r="K55" s="106">
        <v>1116</v>
      </c>
      <c r="L55" s="106">
        <v>381</v>
      </c>
      <c r="M55" s="106">
        <v>1299</v>
      </c>
    </row>
    <row r="56" spans="1:14" s="107" customFormat="1" x14ac:dyDescent="0.35">
      <c r="B56" s="16" t="s">
        <v>17</v>
      </c>
      <c r="C56" s="57">
        <v>10323</v>
      </c>
      <c r="D56" s="57">
        <v>282</v>
      </c>
      <c r="E56" s="106">
        <v>139</v>
      </c>
      <c r="F56" s="106">
        <v>2278</v>
      </c>
      <c r="G56" s="106">
        <v>2133</v>
      </c>
      <c r="H56" s="106">
        <v>214</v>
      </c>
      <c r="I56" s="106">
        <v>111</v>
      </c>
      <c r="J56" s="106">
        <v>705</v>
      </c>
      <c r="K56" s="106">
        <v>1249</v>
      </c>
      <c r="L56" s="106">
        <v>815</v>
      </c>
      <c r="M56" s="106">
        <v>2397</v>
      </c>
    </row>
    <row r="57" spans="1:14" s="108" customFormat="1" x14ac:dyDescent="0.35">
      <c r="B57" s="16" t="s">
        <v>4</v>
      </c>
      <c r="C57" s="57">
        <v>3833</v>
      </c>
      <c r="D57" s="57">
        <v>100</v>
      </c>
      <c r="E57" s="106">
        <v>15</v>
      </c>
      <c r="F57" s="106">
        <v>584</v>
      </c>
      <c r="G57" s="106">
        <v>447</v>
      </c>
      <c r="H57" s="106">
        <v>181</v>
      </c>
      <c r="I57" s="106">
        <v>179</v>
      </c>
      <c r="J57" s="106">
        <v>185</v>
      </c>
      <c r="K57" s="106">
        <v>623</v>
      </c>
      <c r="L57" s="106">
        <v>172</v>
      </c>
      <c r="M57" s="106">
        <v>1347</v>
      </c>
    </row>
    <row r="58" spans="1:14" s="109" customFormat="1" x14ac:dyDescent="0.35">
      <c r="B58" s="16" t="s">
        <v>5</v>
      </c>
      <c r="C58" s="57">
        <v>12856</v>
      </c>
      <c r="D58" s="57">
        <v>97</v>
      </c>
      <c r="E58" s="106">
        <v>64</v>
      </c>
      <c r="F58" s="106">
        <v>2366</v>
      </c>
      <c r="G58" s="106">
        <v>2561</v>
      </c>
      <c r="H58" s="106">
        <v>546</v>
      </c>
      <c r="I58" s="106">
        <v>88</v>
      </c>
      <c r="J58" s="106">
        <v>797</v>
      </c>
      <c r="K58" s="106">
        <v>708</v>
      </c>
      <c r="L58" s="106">
        <v>697</v>
      </c>
      <c r="M58" s="106">
        <v>4932</v>
      </c>
    </row>
    <row r="59" spans="1:14" s="110" customFormat="1" x14ac:dyDescent="0.35">
      <c r="B59" s="16" t="s">
        <v>32</v>
      </c>
      <c r="C59" s="57">
        <v>15875</v>
      </c>
      <c r="D59" s="57">
        <v>125</v>
      </c>
      <c r="E59" s="106">
        <v>105</v>
      </c>
      <c r="F59" s="106">
        <v>3375</v>
      </c>
      <c r="G59" s="106">
        <v>3260</v>
      </c>
      <c r="H59" s="106">
        <v>672</v>
      </c>
      <c r="I59" s="106">
        <v>55</v>
      </c>
      <c r="J59" s="106">
        <v>1564</v>
      </c>
      <c r="K59" s="106">
        <v>1191</v>
      </c>
      <c r="L59" s="106">
        <v>467</v>
      </c>
      <c r="M59" s="106">
        <v>5061</v>
      </c>
    </row>
    <row r="60" spans="1:14" s="111" customFormat="1" x14ac:dyDescent="0.35">
      <c r="B60" s="16" t="s">
        <v>7</v>
      </c>
      <c r="C60" s="57">
        <v>9475</v>
      </c>
      <c r="D60" s="57">
        <v>127</v>
      </c>
      <c r="E60" s="106">
        <v>85</v>
      </c>
      <c r="F60" s="106">
        <v>2026</v>
      </c>
      <c r="G60" s="106">
        <v>2026</v>
      </c>
      <c r="H60" s="106">
        <v>774</v>
      </c>
      <c r="I60" s="106">
        <v>109</v>
      </c>
      <c r="J60" s="106">
        <v>669</v>
      </c>
      <c r="K60" s="106">
        <v>2064</v>
      </c>
      <c r="L60" s="106">
        <v>297</v>
      </c>
      <c r="M60" s="106">
        <v>1298</v>
      </c>
    </row>
    <row r="61" spans="1:14" ht="15" customHeight="1" x14ac:dyDescent="0.35">
      <c r="A61" s="115"/>
      <c r="B61" s="16" t="s">
        <v>33</v>
      </c>
      <c r="C61" s="57">
        <v>7492</v>
      </c>
      <c r="D61" s="57">
        <v>103</v>
      </c>
      <c r="E61" s="106">
        <v>22</v>
      </c>
      <c r="F61" s="106">
        <v>1788</v>
      </c>
      <c r="G61" s="106">
        <v>1818</v>
      </c>
      <c r="H61" s="106">
        <v>329</v>
      </c>
      <c r="I61" s="106">
        <v>69</v>
      </c>
      <c r="J61" s="106">
        <v>724</v>
      </c>
      <c r="K61" s="106">
        <v>660</v>
      </c>
      <c r="L61" s="106">
        <v>334</v>
      </c>
      <c r="M61" s="106">
        <v>1645</v>
      </c>
    </row>
    <row r="62" spans="1:14" s="122" customFormat="1" ht="15" customHeight="1" x14ac:dyDescent="0.35">
      <c r="B62" s="16" t="s">
        <v>9</v>
      </c>
      <c r="C62" s="57">
        <v>2189</v>
      </c>
      <c r="D62" s="57">
        <v>73</v>
      </c>
      <c r="E62" s="106">
        <v>16</v>
      </c>
      <c r="F62" s="106">
        <v>765</v>
      </c>
      <c r="G62" s="106">
        <v>61</v>
      </c>
      <c r="H62" s="106">
        <v>124</v>
      </c>
      <c r="I62" s="106">
        <v>115</v>
      </c>
      <c r="J62" s="106">
        <v>35</v>
      </c>
      <c r="K62" s="106">
        <v>287</v>
      </c>
      <c r="L62" s="106">
        <v>362</v>
      </c>
      <c r="M62" s="106">
        <v>351</v>
      </c>
    </row>
    <row r="63" spans="1:14" s="123" customFormat="1" ht="15" customHeight="1" x14ac:dyDescent="0.35">
      <c r="B63" s="16" t="s">
        <v>35</v>
      </c>
      <c r="C63" s="57">
        <v>827</v>
      </c>
      <c r="D63" s="57">
        <v>168</v>
      </c>
      <c r="E63" s="106">
        <v>7</v>
      </c>
      <c r="F63" s="106">
        <v>73</v>
      </c>
      <c r="G63" s="106">
        <v>17</v>
      </c>
      <c r="H63" s="106">
        <v>24</v>
      </c>
      <c r="I63" s="106">
        <v>64</v>
      </c>
      <c r="J63" s="106">
        <v>32</v>
      </c>
      <c r="K63" s="106">
        <v>244</v>
      </c>
      <c r="L63" s="106">
        <v>84</v>
      </c>
      <c r="M63" s="106">
        <v>114</v>
      </c>
    </row>
    <row r="64" spans="1:14" s="124" customFormat="1" ht="15" customHeight="1" x14ac:dyDescent="0.35">
      <c r="B64" s="16" t="s">
        <v>36</v>
      </c>
      <c r="C64" s="57">
        <v>2462</v>
      </c>
      <c r="D64" s="57">
        <v>296</v>
      </c>
      <c r="E64" s="106">
        <v>62</v>
      </c>
      <c r="F64" s="106">
        <v>208</v>
      </c>
      <c r="G64" s="106">
        <v>426</v>
      </c>
      <c r="H64" s="106">
        <v>76</v>
      </c>
      <c r="I64" s="106">
        <v>100</v>
      </c>
      <c r="J64" s="106">
        <v>83</v>
      </c>
      <c r="K64" s="106">
        <v>806</v>
      </c>
      <c r="L64" s="106">
        <v>98</v>
      </c>
      <c r="M64" s="106">
        <v>307</v>
      </c>
    </row>
    <row r="65" spans="1:13" s="125" customFormat="1" ht="15" customHeight="1" x14ac:dyDescent="0.35">
      <c r="A65" s="125">
        <v>2024</v>
      </c>
      <c r="B65" s="16" t="s">
        <v>0</v>
      </c>
      <c r="C65" s="57">
        <v>22073</v>
      </c>
      <c r="D65" s="57">
        <v>3457</v>
      </c>
      <c r="E65" s="106">
        <v>193</v>
      </c>
      <c r="F65" s="106">
        <v>4476</v>
      </c>
      <c r="G65" s="106">
        <v>2112</v>
      </c>
      <c r="H65" s="106">
        <v>311</v>
      </c>
      <c r="I65" s="106">
        <v>96</v>
      </c>
      <c r="J65" s="106">
        <v>334</v>
      </c>
      <c r="K65" s="106">
        <v>3566</v>
      </c>
      <c r="L65" s="106">
        <v>303</v>
      </c>
      <c r="M65" s="106">
        <v>7225</v>
      </c>
    </row>
    <row r="66" spans="1:13" s="127" customFormat="1" ht="15" customHeight="1" x14ac:dyDescent="0.35">
      <c r="B66" s="16" t="s">
        <v>37</v>
      </c>
      <c r="C66" s="57">
        <v>3252</v>
      </c>
      <c r="D66" s="57">
        <v>304</v>
      </c>
      <c r="E66" s="106">
        <v>12</v>
      </c>
      <c r="F66" s="106">
        <v>358</v>
      </c>
      <c r="G66" s="106">
        <v>512</v>
      </c>
      <c r="H66" s="106">
        <v>35</v>
      </c>
      <c r="I66" s="106">
        <v>68</v>
      </c>
      <c r="J66" s="106">
        <v>267</v>
      </c>
      <c r="K66" s="106">
        <v>466</v>
      </c>
      <c r="L66" s="106">
        <v>138</v>
      </c>
      <c r="M66" s="106">
        <v>1092</v>
      </c>
    </row>
    <row r="67" spans="1:13" ht="14" customHeight="1" x14ac:dyDescent="0.35">
      <c r="A67" s="133" t="s">
        <v>42</v>
      </c>
      <c r="B67" s="53" t="s">
        <v>44</v>
      </c>
      <c r="C67" s="54">
        <v>563737</v>
      </c>
      <c r="D67" s="54">
        <v>29671</v>
      </c>
      <c r="E67" s="54">
        <v>8714</v>
      </c>
      <c r="F67" s="54">
        <v>149453</v>
      </c>
      <c r="G67" s="54">
        <v>117742</v>
      </c>
      <c r="H67" s="54">
        <v>12039</v>
      </c>
      <c r="I67" s="54">
        <v>5856</v>
      </c>
      <c r="J67" s="54">
        <v>21332</v>
      </c>
      <c r="K67" s="54">
        <v>97436</v>
      </c>
      <c r="L67" s="54">
        <v>17554</v>
      </c>
      <c r="M67" s="54">
        <v>103043</v>
      </c>
    </row>
    <row r="68" spans="1:13" ht="14.5" customHeight="1" x14ac:dyDescent="0.35">
      <c r="A68" s="134"/>
      <c r="B68" s="6" t="s">
        <v>23</v>
      </c>
      <c r="C68" s="32">
        <f t="shared" ref="C68:M68" si="1">C41/C67</f>
        <v>6.3268864736570424E-2</v>
      </c>
      <c r="D68" s="32">
        <f t="shared" si="1"/>
        <v>6.2889690269960566E-2</v>
      </c>
      <c r="E68" s="32">
        <f t="shared" si="1"/>
        <v>8.3084691301354138E-2</v>
      </c>
      <c r="F68" s="32">
        <f t="shared" si="1"/>
        <v>5.7757288244464813E-2</v>
      </c>
      <c r="G68" s="32">
        <f t="shared" si="1"/>
        <v>4.6890659237994937E-2</v>
      </c>
      <c r="H68" s="32">
        <f t="shared" si="1"/>
        <v>4.4521970263310909E-2</v>
      </c>
      <c r="I68" s="32">
        <f t="shared" si="1"/>
        <v>3.7056010928961748E-2</v>
      </c>
      <c r="J68" s="32">
        <f t="shared" si="1"/>
        <v>9.7881117569848117E-2</v>
      </c>
      <c r="K68" s="32">
        <f t="shared" si="1"/>
        <v>6.6176772445502685E-2</v>
      </c>
      <c r="L68" s="32">
        <f t="shared" si="1"/>
        <v>3.4237210892104367E-2</v>
      </c>
      <c r="M68" s="32">
        <f t="shared" si="1"/>
        <v>8.7672136874896889E-2</v>
      </c>
    </row>
    <row r="69" spans="1:13" x14ac:dyDescent="0.35">
      <c r="A69" s="135"/>
      <c r="B69" s="5" t="s">
        <v>25</v>
      </c>
      <c r="C69" s="34">
        <f t="shared" ref="C69:M69" si="2">C67-C41</f>
        <v>528070</v>
      </c>
      <c r="D69" s="34">
        <f t="shared" si="2"/>
        <v>27805</v>
      </c>
      <c r="E69" s="34">
        <f t="shared" si="2"/>
        <v>7990</v>
      </c>
      <c r="F69" s="34">
        <f t="shared" si="2"/>
        <v>140821</v>
      </c>
      <c r="G69" s="34">
        <f t="shared" si="2"/>
        <v>112221</v>
      </c>
      <c r="H69" s="34">
        <f t="shared" si="2"/>
        <v>11503</v>
      </c>
      <c r="I69" s="34">
        <f t="shared" si="2"/>
        <v>5639</v>
      </c>
      <c r="J69" s="34">
        <f t="shared" si="2"/>
        <v>19244</v>
      </c>
      <c r="K69" s="34">
        <f t="shared" si="2"/>
        <v>90988</v>
      </c>
      <c r="L69" s="34">
        <f t="shared" si="2"/>
        <v>16953</v>
      </c>
      <c r="M69" s="34">
        <f t="shared" si="2"/>
        <v>94009</v>
      </c>
    </row>
    <row r="70" spans="1:13" x14ac:dyDescent="0.35">
      <c r="A70" s="133" t="s">
        <v>45</v>
      </c>
      <c r="B70" s="53" t="s">
        <v>44</v>
      </c>
      <c r="C70" s="54">
        <v>519952</v>
      </c>
      <c r="D70" s="54">
        <v>27087</v>
      </c>
      <c r="E70" s="54">
        <v>8672</v>
      </c>
      <c r="F70" s="54">
        <v>137618</v>
      </c>
      <c r="G70" s="54">
        <v>105862</v>
      </c>
      <c r="H70" s="54">
        <v>11131</v>
      </c>
      <c r="I70" s="54">
        <v>4984</v>
      </c>
      <c r="J70" s="54">
        <v>20579</v>
      </c>
      <c r="K70" s="54">
        <v>90965</v>
      </c>
      <c r="L70" s="54">
        <v>16729</v>
      </c>
      <c r="M70" s="54">
        <v>96325</v>
      </c>
    </row>
    <row r="71" spans="1:13" x14ac:dyDescent="0.35">
      <c r="A71" s="134"/>
      <c r="B71" s="6" t="s">
        <v>23</v>
      </c>
      <c r="C71" s="32">
        <f t="shared" ref="C71:M71" si="3">C42/C70</f>
        <v>4.5044542573160602E-2</v>
      </c>
      <c r="D71" s="32">
        <f t="shared" si="3"/>
        <v>1.4508804961789789E-2</v>
      </c>
      <c r="E71" s="32">
        <f t="shared" si="3"/>
        <v>5.6849630996309963E-2</v>
      </c>
      <c r="F71" s="32">
        <f t="shared" si="3"/>
        <v>7.2178058102864456E-2</v>
      </c>
      <c r="G71" s="32">
        <f t="shared" si="3"/>
        <v>2.3596758043490582E-2</v>
      </c>
      <c r="H71" s="32">
        <f t="shared" si="3"/>
        <v>4.3302488545503545E-2</v>
      </c>
      <c r="I71" s="32">
        <f t="shared" si="3"/>
        <v>2.2070626003210273E-3</v>
      </c>
      <c r="J71" s="32">
        <f t="shared" si="3"/>
        <v>5.0925700957286553E-2</v>
      </c>
      <c r="K71" s="32">
        <f t="shared" si="3"/>
        <v>4.1543450777771669E-2</v>
      </c>
      <c r="L71" s="32">
        <f t="shared" si="3"/>
        <v>3.3415027796042801E-2</v>
      </c>
      <c r="M71" s="32">
        <f t="shared" si="3"/>
        <v>4.3861925772125616E-2</v>
      </c>
    </row>
    <row r="72" spans="1:13" x14ac:dyDescent="0.35">
      <c r="A72" s="135"/>
      <c r="B72" s="55" t="s">
        <v>25</v>
      </c>
      <c r="C72" s="66">
        <f t="shared" ref="C72:M72" si="4">C70-C42</f>
        <v>496531</v>
      </c>
      <c r="D72" s="66">
        <f t="shared" si="4"/>
        <v>26694</v>
      </c>
      <c r="E72" s="66">
        <f t="shared" si="4"/>
        <v>8179</v>
      </c>
      <c r="F72" s="66">
        <f t="shared" si="4"/>
        <v>127685</v>
      </c>
      <c r="G72" s="66">
        <f t="shared" si="4"/>
        <v>103364</v>
      </c>
      <c r="H72" s="66">
        <f t="shared" si="4"/>
        <v>10649</v>
      </c>
      <c r="I72" s="66">
        <f t="shared" si="4"/>
        <v>4973</v>
      </c>
      <c r="J72" s="66">
        <f t="shared" si="4"/>
        <v>19531</v>
      </c>
      <c r="K72" s="66">
        <f t="shared" si="4"/>
        <v>87186</v>
      </c>
      <c r="L72" s="66">
        <f t="shared" si="4"/>
        <v>16170</v>
      </c>
      <c r="M72" s="66">
        <f t="shared" si="4"/>
        <v>92100</v>
      </c>
    </row>
    <row r="73" spans="1:13" s="65" customFormat="1" x14ac:dyDescent="0.35">
      <c r="A73" s="133" t="s">
        <v>46</v>
      </c>
      <c r="B73" s="53" t="s">
        <v>44</v>
      </c>
      <c r="C73" s="54">
        <v>590542</v>
      </c>
      <c r="D73" s="54">
        <v>31388</v>
      </c>
      <c r="E73" s="54">
        <v>11766</v>
      </c>
      <c r="F73" s="54">
        <v>151200</v>
      </c>
      <c r="G73" s="54">
        <v>123959</v>
      </c>
      <c r="H73" s="54">
        <v>12901</v>
      </c>
      <c r="I73" s="54">
        <v>6009</v>
      </c>
      <c r="J73" s="54">
        <v>22949</v>
      </c>
      <c r="K73" s="54">
        <v>103720</v>
      </c>
      <c r="L73" s="54">
        <v>19236</v>
      </c>
      <c r="M73" s="54">
        <v>107414</v>
      </c>
    </row>
    <row r="74" spans="1:13" s="65" customFormat="1" x14ac:dyDescent="0.35">
      <c r="A74" s="134"/>
      <c r="B74" s="6" t="s">
        <v>23</v>
      </c>
      <c r="C74" s="32">
        <f t="shared" ref="C74:M74" si="5">C43/C73</f>
        <v>1.5423119778102149E-2</v>
      </c>
      <c r="D74" s="32">
        <f t="shared" si="5"/>
        <v>1.2807442334650185E-2</v>
      </c>
      <c r="E74" s="32">
        <f t="shared" si="5"/>
        <v>5.3799082100968891E-2</v>
      </c>
      <c r="F74" s="32">
        <f t="shared" si="5"/>
        <v>1.4623015873015873E-2</v>
      </c>
      <c r="G74" s="32">
        <f t="shared" si="5"/>
        <v>8.9626408731919432E-3</v>
      </c>
      <c r="H74" s="32">
        <f t="shared" si="5"/>
        <v>4.5345322068056741E-2</v>
      </c>
      <c r="I74" s="32">
        <f t="shared" si="5"/>
        <v>3.99400898652022E-3</v>
      </c>
      <c r="J74" s="32">
        <f t="shared" si="5"/>
        <v>2.7670050982613621E-2</v>
      </c>
      <c r="K74" s="32">
        <f t="shared" si="5"/>
        <v>1.9745468569224836E-2</v>
      </c>
      <c r="L74" s="32">
        <f t="shared" si="5"/>
        <v>2.1314202536909962E-2</v>
      </c>
      <c r="M74" s="32">
        <f t="shared" si="5"/>
        <v>9.765952296721097E-3</v>
      </c>
    </row>
    <row r="75" spans="1:13" s="65" customFormat="1" x14ac:dyDescent="0.35">
      <c r="A75" s="135"/>
      <c r="B75" s="55" t="s">
        <v>25</v>
      </c>
      <c r="C75" s="66">
        <f t="shared" ref="C75:M75" si="6">C73-C43</f>
        <v>581434</v>
      </c>
      <c r="D75" s="66">
        <f t="shared" si="6"/>
        <v>30986</v>
      </c>
      <c r="E75" s="66">
        <f t="shared" si="6"/>
        <v>11133</v>
      </c>
      <c r="F75" s="66">
        <f t="shared" si="6"/>
        <v>148989</v>
      </c>
      <c r="G75" s="66">
        <f t="shared" si="6"/>
        <v>122848</v>
      </c>
      <c r="H75" s="66">
        <f t="shared" si="6"/>
        <v>12316</v>
      </c>
      <c r="I75" s="66">
        <f t="shared" si="6"/>
        <v>5985</v>
      </c>
      <c r="J75" s="66">
        <f t="shared" si="6"/>
        <v>22314</v>
      </c>
      <c r="K75" s="66">
        <f t="shared" si="6"/>
        <v>101672</v>
      </c>
      <c r="L75" s="66">
        <f t="shared" si="6"/>
        <v>18826</v>
      </c>
      <c r="M75" s="66">
        <f t="shared" si="6"/>
        <v>106365</v>
      </c>
    </row>
    <row r="76" spans="1:13" x14ac:dyDescent="0.35">
      <c r="A76" s="112"/>
      <c r="B76" s="70" t="s">
        <v>44</v>
      </c>
      <c r="C76" s="68">
        <v>580290</v>
      </c>
      <c r="D76" s="68">
        <v>32496</v>
      </c>
      <c r="E76" s="68">
        <v>10542</v>
      </c>
      <c r="F76" s="68">
        <v>146833</v>
      </c>
      <c r="G76" s="68">
        <v>121603</v>
      </c>
      <c r="H76" s="68">
        <v>12203</v>
      </c>
      <c r="I76" s="68">
        <v>6019</v>
      </c>
      <c r="J76" s="68">
        <v>24141</v>
      </c>
      <c r="K76" s="68">
        <v>102931</v>
      </c>
      <c r="L76" s="68">
        <v>18653</v>
      </c>
      <c r="M76" s="68">
        <v>104869</v>
      </c>
    </row>
    <row r="77" spans="1:13" x14ac:dyDescent="0.35">
      <c r="A77" s="113" t="s">
        <v>47</v>
      </c>
      <c r="B77" s="70" t="s">
        <v>23</v>
      </c>
      <c r="C77" s="71">
        <f t="shared" ref="C77:M77" si="7">C44/C76</f>
        <v>2.3086732495821057E-2</v>
      </c>
      <c r="D77" s="71">
        <f t="shared" si="7"/>
        <v>3.7758493353028062E-2</v>
      </c>
      <c r="E77" s="71">
        <f t="shared" si="7"/>
        <v>2.9406184784670841E-2</v>
      </c>
      <c r="F77" s="71">
        <f t="shared" si="7"/>
        <v>1.5752589676707552E-2</v>
      </c>
      <c r="G77" s="71">
        <f t="shared" si="7"/>
        <v>1.1027688461633349E-2</v>
      </c>
      <c r="H77" s="71">
        <f t="shared" si="7"/>
        <v>3.5892813242645254E-2</v>
      </c>
      <c r="I77" s="71">
        <f t="shared" si="7"/>
        <v>1.3623525502575179E-2</v>
      </c>
      <c r="J77" s="71">
        <f t="shared" si="7"/>
        <v>8.9598608176960359E-2</v>
      </c>
      <c r="K77" s="71">
        <f t="shared" si="7"/>
        <v>1.8857292749511808E-2</v>
      </c>
      <c r="L77" s="71">
        <f t="shared" si="7"/>
        <v>0.10293250415482764</v>
      </c>
      <c r="M77" s="71">
        <f t="shared" si="7"/>
        <v>1.5848344124574469E-2</v>
      </c>
    </row>
    <row r="78" spans="1:13" x14ac:dyDescent="0.35">
      <c r="A78" s="114"/>
      <c r="B78" s="70" t="s">
        <v>25</v>
      </c>
      <c r="C78" s="66">
        <f t="shared" ref="C78:M78" si="8">C76-C44</f>
        <v>566893</v>
      </c>
      <c r="D78" s="66">
        <f t="shared" si="8"/>
        <v>31269</v>
      </c>
      <c r="E78" s="66">
        <f t="shared" si="8"/>
        <v>10232</v>
      </c>
      <c r="F78" s="66">
        <f t="shared" si="8"/>
        <v>144520</v>
      </c>
      <c r="G78" s="66">
        <f t="shared" si="8"/>
        <v>120262</v>
      </c>
      <c r="H78" s="66">
        <f t="shared" si="8"/>
        <v>11765</v>
      </c>
      <c r="I78" s="66">
        <f t="shared" si="8"/>
        <v>5937</v>
      </c>
      <c r="J78" s="66">
        <f t="shared" si="8"/>
        <v>21978</v>
      </c>
      <c r="K78" s="66">
        <f t="shared" si="8"/>
        <v>100990</v>
      </c>
      <c r="L78" s="66">
        <f t="shared" si="8"/>
        <v>16733</v>
      </c>
      <c r="M78" s="66">
        <f t="shared" si="8"/>
        <v>103207</v>
      </c>
    </row>
    <row r="79" spans="1:13" ht="14.5" customHeight="1" x14ac:dyDescent="0.35">
      <c r="A79" s="118"/>
      <c r="B79" s="70" t="s">
        <v>44</v>
      </c>
      <c r="C79" s="76">
        <v>602950</v>
      </c>
      <c r="D79" s="67">
        <v>33700</v>
      </c>
      <c r="E79" s="67">
        <v>9867</v>
      </c>
      <c r="F79" s="67">
        <v>151756</v>
      </c>
      <c r="G79" s="67">
        <v>126715</v>
      </c>
      <c r="H79" s="67">
        <v>12678</v>
      </c>
      <c r="I79" s="67">
        <v>6292</v>
      </c>
      <c r="J79" s="67">
        <v>23602</v>
      </c>
      <c r="K79" s="67">
        <v>108027</v>
      </c>
      <c r="L79" s="67">
        <v>19089</v>
      </c>
      <c r="M79" s="67">
        <v>111224</v>
      </c>
    </row>
    <row r="80" spans="1:13" x14ac:dyDescent="0.35">
      <c r="A80" s="81" t="s">
        <v>48</v>
      </c>
      <c r="B80" s="70" t="s">
        <v>23</v>
      </c>
      <c r="C80" s="77">
        <f t="shared" ref="C80:M80" si="9">C45/C79</f>
        <v>1.9890538187246041E-2</v>
      </c>
      <c r="D80" s="77">
        <f t="shared" si="9"/>
        <v>2.2136498516320473E-2</v>
      </c>
      <c r="E80" s="77">
        <f t="shared" si="9"/>
        <v>1.8141279010844228E-2</v>
      </c>
      <c r="F80" s="77">
        <f t="shared" si="9"/>
        <v>2.0111231186905297E-2</v>
      </c>
      <c r="G80" s="77">
        <f t="shared" si="9"/>
        <v>2.6816083336621551E-2</v>
      </c>
      <c r="H80" s="77">
        <f t="shared" si="9"/>
        <v>1.4118946206026188E-2</v>
      </c>
      <c r="I80" s="77">
        <f t="shared" si="9"/>
        <v>6.3572790845518119E-4</v>
      </c>
      <c r="J80" s="77">
        <f t="shared" si="9"/>
        <v>2.283704770782137E-2</v>
      </c>
      <c r="K80" s="77">
        <f t="shared" si="9"/>
        <v>7.4888685236098379E-3</v>
      </c>
      <c r="L80" s="77">
        <f t="shared" si="9"/>
        <v>2.1635496883021636E-2</v>
      </c>
      <c r="M80" s="77">
        <f t="shared" si="9"/>
        <v>2.4041573761058765E-2</v>
      </c>
    </row>
    <row r="81" spans="1:13" x14ac:dyDescent="0.35">
      <c r="A81" s="119"/>
      <c r="B81" s="70" t="s">
        <v>25</v>
      </c>
      <c r="C81" s="67">
        <f t="shared" ref="C81:M81" si="10">C79-C45</f>
        <v>590957</v>
      </c>
      <c r="D81" s="67">
        <f t="shared" si="10"/>
        <v>32954</v>
      </c>
      <c r="E81" s="67">
        <f t="shared" si="10"/>
        <v>9688</v>
      </c>
      <c r="F81" s="67">
        <f t="shared" si="10"/>
        <v>148704</v>
      </c>
      <c r="G81" s="67">
        <f t="shared" si="10"/>
        <v>123317</v>
      </c>
      <c r="H81" s="67">
        <f t="shared" si="10"/>
        <v>12499</v>
      </c>
      <c r="I81" s="67">
        <f t="shared" si="10"/>
        <v>6288</v>
      </c>
      <c r="J81" s="67">
        <f t="shared" si="10"/>
        <v>23063</v>
      </c>
      <c r="K81" s="67">
        <f t="shared" si="10"/>
        <v>107218</v>
      </c>
      <c r="L81" s="67">
        <f t="shared" si="10"/>
        <v>18676</v>
      </c>
      <c r="M81" s="67">
        <f t="shared" si="10"/>
        <v>108550</v>
      </c>
    </row>
    <row r="82" spans="1:13" x14ac:dyDescent="0.35">
      <c r="A82" s="118"/>
      <c r="B82" s="70" t="s">
        <v>44</v>
      </c>
      <c r="C82" s="67">
        <v>602057</v>
      </c>
      <c r="D82" s="67">
        <v>33721</v>
      </c>
      <c r="E82" s="67">
        <v>11510</v>
      </c>
      <c r="F82" s="67">
        <v>152585</v>
      </c>
      <c r="G82" s="67">
        <v>125660</v>
      </c>
      <c r="H82" s="67">
        <v>12430</v>
      </c>
      <c r="I82" s="67">
        <v>6286</v>
      </c>
      <c r="J82" s="67">
        <v>21323</v>
      </c>
      <c r="K82" s="67">
        <v>111002</v>
      </c>
      <c r="L82" s="67">
        <v>18555</v>
      </c>
      <c r="M82" s="67">
        <v>108985</v>
      </c>
    </row>
    <row r="83" spans="1:13" x14ac:dyDescent="0.35">
      <c r="A83" s="81" t="s">
        <v>49</v>
      </c>
      <c r="B83" s="70" t="s">
        <v>23</v>
      </c>
      <c r="C83" s="77">
        <f t="shared" ref="C83:M83" si="11">C46/C82</f>
        <v>3.0683141297252584E-2</v>
      </c>
      <c r="D83" s="77">
        <f t="shared" si="11"/>
        <v>6.7613653213131281E-3</v>
      </c>
      <c r="E83" s="77">
        <f t="shared" si="11"/>
        <v>3.1972198088618592E-2</v>
      </c>
      <c r="F83" s="77">
        <f t="shared" si="11"/>
        <v>4.4263852934429991E-2</v>
      </c>
      <c r="G83" s="77">
        <f t="shared" si="11"/>
        <v>3.8651917873627248E-2</v>
      </c>
      <c r="H83" s="77">
        <f t="shared" si="11"/>
        <v>1.0941271118262269E-2</v>
      </c>
      <c r="I83" s="77">
        <f t="shared" si="11"/>
        <v>1.1135857461024498E-3</v>
      </c>
      <c r="J83" s="77">
        <f t="shared" si="11"/>
        <v>3.4845003048351544E-2</v>
      </c>
      <c r="K83" s="77">
        <f t="shared" si="11"/>
        <v>1.1675465306931407E-2</v>
      </c>
      <c r="L83" s="77">
        <f t="shared" si="11"/>
        <v>1.2233899218539478E-2</v>
      </c>
      <c r="M83" s="77">
        <f t="shared" si="11"/>
        <v>3.5390191310730831E-2</v>
      </c>
    </row>
    <row r="84" spans="1:13" x14ac:dyDescent="0.35">
      <c r="A84" s="119"/>
      <c r="B84" s="70" t="s">
        <v>25</v>
      </c>
      <c r="C84" s="67">
        <f t="shared" ref="C84:M84" si="12">C82-C46</f>
        <v>583584</v>
      </c>
      <c r="D84" s="67">
        <f t="shared" si="12"/>
        <v>33493</v>
      </c>
      <c r="E84" s="67">
        <f t="shared" si="12"/>
        <v>11142</v>
      </c>
      <c r="F84" s="67">
        <f t="shared" si="12"/>
        <v>145831</v>
      </c>
      <c r="G84" s="67">
        <f t="shared" si="12"/>
        <v>120803</v>
      </c>
      <c r="H84" s="67">
        <f t="shared" si="12"/>
        <v>12294</v>
      </c>
      <c r="I84" s="67">
        <f t="shared" si="12"/>
        <v>6279</v>
      </c>
      <c r="J84" s="67">
        <f t="shared" si="12"/>
        <v>20580</v>
      </c>
      <c r="K84" s="67">
        <f t="shared" si="12"/>
        <v>109706</v>
      </c>
      <c r="L84" s="67">
        <f t="shared" si="12"/>
        <v>18328</v>
      </c>
      <c r="M84" s="67">
        <f t="shared" si="12"/>
        <v>105128</v>
      </c>
    </row>
    <row r="85" spans="1:13" x14ac:dyDescent="0.35">
      <c r="A85" s="117"/>
      <c r="B85" s="70" t="s">
        <v>44</v>
      </c>
      <c r="C85" s="67">
        <v>618790</v>
      </c>
      <c r="D85" s="67">
        <v>35224</v>
      </c>
      <c r="E85" s="67">
        <v>12433</v>
      </c>
      <c r="F85" s="67">
        <v>154085</v>
      </c>
      <c r="G85" s="67">
        <v>127617</v>
      </c>
      <c r="H85" s="67">
        <v>13175</v>
      </c>
      <c r="I85" s="67">
        <v>6754</v>
      </c>
      <c r="J85" s="67">
        <v>22867</v>
      </c>
      <c r="K85" s="67">
        <v>117844</v>
      </c>
      <c r="L85" s="67">
        <v>19392</v>
      </c>
      <c r="M85" s="67">
        <v>109399</v>
      </c>
    </row>
    <row r="86" spans="1:13" x14ac:dyDescent="0.35">
      <c r="A86" s="73" t="s">
        <v>50</v>
      </c>
      <c r="B86" s="70" t="s">
        <v>23</v>
      </c>
      <c r="C86" s="77">
        <f t="shared" ref="C86:M86" si="13">C47/C85</f>
        <v>1.7991564181709465E-2</v>
      </c>
      <c r="D86" s="77">
        <f t="shared" si="13"/>
        <v>4.3720190779014305E-3</v>
      </c>
      <c r="E86" s="77">
        <f t="shared" si="13"/>
        <v>1.4799324378669669E-2</v>
      </c>
      <c r="F86" s="77">
        <f t="shared" si="13"/>
        <v>2.5122497322906188E-2</v>
      </c>
      <c r="G86" s="77">
        <f t="shared" si="13"/>
        <v>1.7576028272095409E-2</v>
      </c>
      <c r="H86" s="77">
        <f t="shared" si="13"/>
        <v>1.1005692599620493E-2</v>
      </c>
      <c r="I86" s="77">
        <f t="shared" si="13"/>
        <v>8.8836245188036718E-4</v>
      </c>
      <c r="J86" s="77">
        <f t="shared" si="13"/>
        <v>1.8148423492368917E-2</v>
      </c>
      <c r="K86" s="77">
        <f t="shared" si="13"/>
        <v>1.5639319778690472E-2</v>
      </c>
      <c r="L86" s="77">
        <f t="shared" si="13"/>
        <v>3.5066006600660065E-3</v>
      </c>
      <c r="M86" s="77">
        <f t="shared" si="13"/>
        <v>2.0146436439089938E-2</v>
      </c>
    </row>
    <row r="87" spans="1:13" x14ac:dyDescent="0.35">
      <c r="A87" s="119"/>
      <c r="B87" s="70" t="s">
        <v>25</v>
      </c>
      <c r="C87" s="67">
        <f t="shared" ref="C87:M87" si="14">C85-C47</f>
        <v>607657</v>
      </c>
      <c r="D87" s="67">
        <f t="shared" si="14"/>
        <v>35070</v>
      </c>
      <c r="E87" s="67">
        <f t="shared" si="14"/>
        <v>12249</v>
      </c>
      <c r="F87" s="67">
        <f t="shared" si="14"/>
        <v>150214</v>
      </c>
      <c r="G87" s="67">
        <f t="shared" si="14"/>
        <v>125374</v>
      </c>
      <c r="H87" s="67">
        <f t="shared" si="14"/>
        <v>13030</v>
      </c>
      <c r="I87" s="67">
        <f t="shared" si="14"/>
        <v>6748</v>
      </c>
      <c r="J87" s="67">
        <f t="shared" si="14"/>
        <v>22452</v>
      </c>
      <c r="K87" s="67">
        <f t="shared" si="14"/>
        <v>116001</v>
      </c>
      <c r="L87" s="67">
        <f t="shared" si="14"/>
        <v>19324</v>
      </c>
      <c r="M87" s="67">
        <f t="shared" si="14"/>
        <v>107195</v>
      </c>
    </row>
    <row r="88" spans="1:13" x14ac:dyDescent="0.35">
      <c r="A88" s="117"/>
      <c r="B88" s="70" t="s">
        <v>44</v>
      </c>
      <c r="C88" s="67">
        <v>613649</v>
      </c>
      <c r="D88" s="67">
        <v>34943</v>
      </c>
      <c r="E88" s="67">
        <v>9282</v>
      </c>
      <c r="F88" s="67">
        <v>152743</v>
      </c>
      <c r="G88" s="67">
        <v>126982</v>
      </c>
      <c r="H88" s="67">
        <v>13337</v>
      </c>
      <c r="I88" s="67">
        <v>6514</v>
      </c>
      <c r="J88" s="67">
        <v>23100</v>
      </c>
      <c r="K88" s="67">
        <v>118889</v>
      </c>
      <c r="L88" s="67">
        <v>19581</v>
      </c>
      <c r="M88" s="67">
        <v>108278</v>
      </c>
    </row>
    <row r="89" spans="1:13" x14ac:dyDescent="0.35">
      <c r="A89" s="73" t="s">
        <v>51</v>
      </c>
      <c r="B89" s="70" t="s">
        <v>23</v>
      </c>
      <c r="C89" s="77">
        <f t="shared" ref="C89:M89" si="15">C48/C88</f>
        <v>2.5231035983110866E-2</v>
      </c>
      <c r="D89" s="77">
        <f t="shared" si="15"/>
        <v>5.3229545259422485E-3</v>
      </c>
      <c r="E89" s="77">
        <f t="shared" si="15"/>
        <v>1.1096746390864038E-2</v>
      </c>
      <c r="F89" s="77">
        <f t="shared" si="15"/>
        <v>3.5170187831848269E-2</v>
      </c>
      <c r="G89" s="77">
        <f t="shared" si="15"/>
        <v>1.5191129451418312E-2</v>
      </c>
      <c r="H89" s="77">
        <f t="shared" si="15"/>
        <v>9.4474019644597736E-3</v>
      </c>
      <c r="I89" s="77">
        <f t="shared" si="15"/>
        <v>1.3816395455941051E-3</v>
      </c>
      <c r="J89" s="77">
        <f t="shared" si="15"/>
        <v>2.3852813852813851E-2</v>
      </c>
      <c r="K89" s="77">
        <f t="shared" si="15"/>
        <v>2.6554180790485243E-2</v>
      </c>
      <c r="L89" s="77">
        <f t="shared" si="15"/>
        <v>8.9883049895306683E-3</v>
      </c>
      <c r="M89" s="77">
        <f t="shared" si="15"/>
        <v>3.5778274441714844E-2</v>
      </c>
    </row>
    <row r="90" spans="1:13" x14ac:dyDescent="0.35">
      <c r="A90" s="119"/>
      <c r="B90" s="70" t="s">
        <v>25</v>
      </c>
      <c r="C90" s="67">
        <f t="shared" ref="C90:M90" si="16">C88-C48</f>
        <v>598166</v>
      </c>
      <c r="D90" s="67">
        <f t="shared" si="16"/>
        <v>34757</v>
      </c>
      <c r="E90" s="67">
        <f t="shared" si="16"/>
        <v>9179</v>
      </c>
      <c r="F90" s="67">
        <f t="shared" si="16"/>
        <v>147371</v>
      </c>
      <c r="G90" s="67">
        <f t="shared" si="16"/>
        <v>125053</v>
      </c>
      <c r="H90" s="67">
        <f t="shared" si="16"/>
        <v>13211</v>
      </c>
      <c r="I90" s="67">
        <f t="shared" si="16"/>
        <v>6505</v>
      </c>
      <c r="J90" s="67">
        <f t="shared" si="16"/>
        <v>22549</v>
      </c>
      <c r="K90" s="67">
        <f t="shared" si="16"/>
        <v>115732</v>
      </c>
      <c r="L90" s="67">
        <f t="shared" si="16"/>
        <v>19405</v>
      </c>
      <c r="M90" s="67">
        <f t="shared" si="16"/>
        <v>104404</v>
      </c>
    </row>
    <row r="91" spans="1:13" x14ac:dyDescent="0.35">
      <c r="A91" s="117"/>
      <c r="B91" s="55" t="s">
        <v>44</v>
      </c>
      <c r="C91" s="92">
        <v>580391</v>
      </c>
      <c r="D91" s="90">
        <v>33627</v>
      </c>
      <c r="E91" s="90">
        <v>7017</v>
      </c>
      <c r="F91" s="90">
        <v>142006</v>
      </c>
      <c r="G91" s="90">
        <v>120179</v>
      </c>
      <c r="H91" s="90">
        <v>13512</v>
      </c>
      <c r="I91" s="90">
        <v>6062</v>
      </c>
      <c r="J91" s="90">
        <v>22469</v>
      </c>
      <c r="K91" s="90">
        <v>112410</v>
      </c>
      <c r="L91" s="90">
        <v>20123</v>
      </c>
      <c r="M91" s="90">
        <v>102986</v>
      </c>
    </row>
    <row r="92" spans="1:13" x14ac:dyDescent="0.35">
      <c r="A92" s="73" t="s">
        <v>52</v>
      </c>
      <c r="B92" s="55" t="s">
        <v>23</v>
      </c>
      <c r="C92" s="93">
        <f t="shared" ref="C92:M92" si="17">C49/C91</f>
        <v>1.5262125015722159E-2</v>
      </c>
      <c r="D92" s="91">
        <f t="shared" si="17"/>
        <v>6.542361792607131E-3</v>
      </c>
      <c r="E92" s="91">
        <f t="shared" si="17"/>
        <v>4.6031067407724099E-2</v>
      </c>
      <c r="F92" s="91">
        <f t="shared" si="17"/>
        <v>1.5597932481726124E-2</v>
      </c>
      <c r="G92" s="91">
        <f t="shared" si="17"/>
        <v>8.8035347273650137E-3</v>
      </c>
      <c r="H92" s="91">
        <f t="shared" si="17"/>
        <v>4.1740674955595025E-2</v>
      </c>
      <c r="I92" s="91">
        <f t="shared" si="17"/>
        <v>1.649620587264929E-3</v>
      </c>
      <c r="J92" s="91">
        <f t="shared" si="17"/>
        <v>3.5293070452623615E-2</v>
      </c>
      <c r="K92" s="91">
        <f t="shared" si="17"/>
        <v>1.7640779290098746E-2</v>
      </c>
      <c r="L92" s="91">
        <f t="shared" si="17"/>
        <v>3.548178700988918E-2</v>
      </c>
      <c r="M92" s="91">
        <f t="shared" si="17"/>
        <v>9.4964364088322688E-3</v>
      </c>
    </row>
    <row r="93" spans="1:13" x14ac:dyDescent="0.35">
      <c r="A93" s="119"/>
      <c r="B93" s="6" t="s">
        <v>25</v>
      </c>
      <c r="C93" s="92">
        <f t="shared" ref="C93:M93" si="18">C91-C49</f>
        <v>571533</v>
      </c>
      <c r="D93" s="90">
        <f t="shared" si="18"/>
        <v>33407</v>
      </c>
      <c r="E93" s="90">
        <f t="shared" si="18"/>
        <v>6694</v>
      </c>
      <c r="F93" s="90">
        <f t="shared" si="18"/>
        <v>139791</v>
      </c>
      <c r="G93" s="90">
        <f t="shared" si="18"/>
        <v>119121</v>
      </c>
      <c r="H93" s="90">
        <f t="shared" si="18"/>
        <v>12948</v>
      </c>
      <c r="I93" s="90">
        <f t="shared" si="18"/>
        <v>6052</v>
      </c>
      <c r="J93" s="90">
        <f t="shared" si="18"/>
        <v>21676</v>
      </c>
      <c r="K93" s="90">
        <f t="shared" si="18"/>
        <v>110427</v>
      </c>
      <c r="L93" s="90">
        <f t="shared" si="18"/>
        <v>19409</v>
      </c>
      <c r="M93" s="90">
        <f t="shared" si="18"/>
        <v>102008</v>
      </c>
    </row>
    <row r="94" spans="1:13" s="95" customFormat="1" x14ac:dyDescent="0.35">
      <c r="A94" s="117"/>
      <c r="B94" s="55" t="s">
        <v>44</v>
      </c>
      <c r="C94" s="68">
        <v>595322</v>
      </c>
      <c r="D94" s="68">
        <v>30807</v>
      </c>
      <c r="E94" s="68">
        <v>8531</v>
      </c>
      <c r="F94" s="68">
        <v>146279</v>
      </c>
      <c r="G94" s="68">
        <v>120340</v>
      </c>
      <c r="H94" s="68">
        <v>14522</v>
      </c>
      <c r="I94" s="68">
        <v>6258</v>
      </c>
      <c r="J94" s="68">
        <v>23353</v>
      </c>
      <c r="K94" s="68">
        <v>116520</v>
      </c>
      <c r="L94" s="68">
        <v>21317</v>
      </c>
      <c r="M94" s="68">
        <v>107395</v>
      </c>
    </row>
    <row r="95" spans="1:13" s="95" customFormat="1" x14ac:dyDescent="0.35">
      <c r="A95" s="73" t="s">
        <v>53</v>
      </c>
      <c r="B95" s="55" t="s">
        <v>23</v>
      </c>
      <c r="C95" s="71">
        <f t="shared" ref="C95:M95" si="19">C50/C94</f>
        <v>8.1938849899718131E-3</v>
      </c>
      <c r="D95" s="71">
        <f t="shared" si="19"/>
        <v>4.1548998604213332E-3</v>
      </c>
      <c r="E95" s="71">
        <f t="shared" si="19"/>
        <v>1.4066346266557261E-2</v>
      </c>
      <c r="F95" s="71">
        <f t="shared" si="19"/>
        <v>6.3508774328509222E-3</v>
      </c>
      <c r="G95" s="71">
        <f t="shared" si="19"/>
        <v>6.0245969752368289E-3</v>
      </c>
      <c r="H95" s="71">
        <f t="shared" si="19"/>
        <v>1.707753752926594E-2</v>
      </c>
      <c r="I95" s="71">
        <f t="shared" si="19"/>
        <v>4.7938638542665392E-3</v>
      </c>
      <c r="J95" s="71">
        <f t="shared" si="19"/>
        <v>1.4302230976748169E-2</v>
      </c>
      <c r="K95" s="71">
        <f t="shared" si="19"/>
        <v>1.1749055956059046E-2</v>
      </c>
      <c r="L95" s="71">
        <f t="shared" si="19"/>
        <v>2.2892527091054087E-2</v>
      </c>
      <c r="M95" s="71">
        <f t="shared" si="19"/>
        <v>4.7208901717957072E-3</v>
      </c>
    </row>
    <row r="96" spans="1:13" s="95" customFormat="1" x14ac:dyDescent="0.35">
      <c r="A96" s="119"/>
      <c r="B96" s="6" t="s">
        <v>25</v>
      </c>
      <c r="C96" s="68">
        <f t="shared" ref="C96:M96" si="20">C94-C50</f>
        <v>590444</v>
      </c>
      <c r="D96" s="68">
        <f t="shared" si="20"/>
        <v>30679</v>
      </c>
      <c r="E96" s="68">
        <f t="shared" si="20"/>
        <v>8411</v>
      </c>
      <c r="F96" s="68">
        <f t="shared" si="20"/>
        <v>145350</v>
      </c>
      <c r="G96" s="68">
        <f t="shared" si="20"/>
        <v>119615</v>
      </c>
      <c r="H96" s="68">
        <f t="shared" si="20"/>
        <v>14274</v>
      </c>
      <c r="I96" s="68">
        <f t="shared" si="20"/>
        <v>6228</v>
      </c>
      <c r="J96" s="68">
        <f t="shared" si="20"/>
        <v>23019</v>
      </c>
      <c r="K96" s="68">
        <f t="shared" si="20"/>
        <v>115151</v>
      </c>
      <c r="L96" s="68">
        <f t="shared" si="20"/>
        <v>20829</v>
      </c>
      <c r="M96" s="68">
        <f t="shared" si="20"/>
        <v>106888</v>
      </c>
    </row>
    <row r="97" spans="1:17" s="97" customFormat="1" x14ac:dyDescent="0.35">
      <c r="A97" s="117"/>
      <c r="B97" s="55" t="s">
        <v>44</v>
      </c>
      <c r="C97" s="68">
        <v>567507</v>
      </c>
      <c r="D97" s="68">
        <v>29479</v>
      </c>
      <c r="E97" s="68">
        <v>8122</v>
      </c>
      <c r="F97" s="68">
        <v>136301</v>
      </c>
      <c r="G97" s="68">
        <v>117430</v>
      </c>
      <c r="H97" s="68">
        <v>13659</v>
      </c>
      <c r="I97" s="68">
        <v>6177</v>
      </c>
      <c r="J97" s="68">
        <v>23462</v>
      </c>
      <c r="K97" s="68">
        <v>111176</v>
      </c>
      <c r="L97" s="68">
        <v>20935</v>
      </c>
      <c r="M97" s="68">
        <v>100766</v>
      </c>
    </row>
    <row r="98" spans="1:17" s="97" customFormat="1" x14ac:dyDescent="0.35">
      <c r="A98" s="73" t="s">
        <v>55</v>
      </c>
      <c r="B98" s="55" t="s">
        <v>23</v>
      </c>
      <c r="C98" s="71">
        <f t="shared" ref="C98:M98" si="21">C51/C97</f>
        <v>1.1347877647324174E-2</v>
      </c>
      <c r="D98" s="71">
        <f t="shared" si="21"/>
        <v>1.367074866854371E-2</v>
      </c>
      <c r="E98" s="71">
        <f t="shared" si="21"/>
        <v>1.5144053188869737E-2</v>
      </c>
      <c r="F98" s="71">
        <f t="shared" si="21"/>
        <v>1.1738725321164187E-2</v>
      </c>
      <c r="G98" s="71">
        <f t="shared" si="21"/>
        <v>8.9840756195180109E-3</v>
      </c>
      <c r="H98" s="71">
        <f t="shared" si="21"/>
        <v>2.5697342411596748E-2</v>
      </c>
      <c r="I98" s="71">
        <f t="shared" si="21"/>
        <v>7.9326533916140515E-3</v>
      </c>
      <c r="J98" s="71">
        <f t="shared" si="21"/>
        <v>1.896683999659023E-2</v>
      </c>
      <c r="K98" s="71">
        <f t="shared" si="21"/>
        <v>8.8328416204936314E-3</v>
      </c>
      <c r="L98" s="71">
        <f t="shared" si="21"/>
        <v>1.9250059708621925E-2</v>
      </c>
      <c r="M98" s="71">
        <f t="shared" si="21"/>
        <v>1.0211777782188437E-2</v>
      </c>
    </row>
    <row r="99" spans="1:17" s="97" customFormat="1" x14ac:dyDescent="0.35">
      <c r="A99" s="119"/>
      <c r="B99" s="6" t="s">
        <v>25</v>
      </c>
      <c r="C99" s="68">
        <f t="shared" ref="C99:M99" si="22">C97-C51</f>
        <v>561067</v>
      </c>
      <c r="D99" s="68">
        <f t="shared" si="22"/>
        <v>29076</v>
      </c>
      <c r="E99" s="68">
        <f t="shared" si="22"/>
        <v>7999</v>
      </c>
      <c r="F99" s="68">
        <f t="shared" si="22"/>
        <v>134701</v>
      </c>
      <c r="G99" s="68">
        <f t="shared" si="22"/>
        <v>116375</v>
      </c>
      <c r="H99" s="68">
        <f t="shared" si="22"/>
        <v>13308</v>
      </c>
      <c r="I99" s="68">
        <f t="shared" si="22"/>
        <v>6128</v>
      </c>
      <c r="J99" s="68">
        <f t="shared" si="22"/>
        <v>23017</v>
      </c>
      <c r="K99" s="68">
        <f t="shared" si="22"/>
        <v>110194</v>
      </c>
      <c r="L99" s="68">
        <f t="shared" si="22"/>
        <v>20532</v>
      </c>
      <c r="M99" s="68">
        <f t="shared" si="22"/>
        <v>99737</v>
      </c>
    </row>
    <row r="100" spans="1:17" s="103" customFormat="1" x14ac:dyDescent="0.35">
      <c r="A100" s="117"/>
      <c r="B100" s="55" t="s">
        <v>44</v>
      </c>
      <c r="C100" s="68">
        <v>578321</v>
      </c>
      <c r="D100" s="68">
        <v>30401</v>
      </c>
      <c r="E100" s="68">
        <v>10421</v>
      </c>
      <c r="F100" s="68">
        <v>138398</v>
      </c>
      <c r="G100" s="68">
        <v>114831</v>
      </c>
      <c r="H100" s="68">
        <v>13895</v>
      </c>
      <c r="I100" s="68">
        <v>6642</v>
      </c>
      <c r="J100" s="68">
        <v>23881</v>
      </c>
      <c r="K100" s="68">
        <v>116229</v>
      </c>
      <c r="L100" s="68">
        <v>21236</v>
      </c>
      <c r="M100" s="68">
        <v>102387</v>
      </c>
    </row>
    <row r="101" spans="1:17" s="103" customFormat="1" x14ac:dyDescent="0.35">
      <c r="A101" s="73" t="s">
        <v>56</v>
      </c>
      <c r="B101" s="55" t="s">
        <v>23</v>
      </c>
      <c r="C101" s="71">
        <f t="shared" ref="C101:M101" si="23">C52/C100</f>
        <v>5.3926798438929245E-2</v>
      </c>
      <c r="D101" s="71">
        <f t="shared" si="23"/>
        <v>7.6346172823262393E-2</v>
      </c>
      <c r="E101" s="71">
        <f t="shared" si="23"/>
        <v>5.2778044333557241E-2</v>
      </c>
      <c r="F101" s="71">
        <f t="shared" si="23"/>
        <v>1.8309513143253516E-2</v>
      </c>
      <c r="G101" s="71">
        <f t="shared" si="23"/>
        <v>2.8729175919394587E-2</v>
      </c>
      <c r="H101" s="71">
        <f t="shared" si="23"/>
        <v>4.7858942065491183E-2</v>
      </c>
      <c r="I101" s="71">
        <f t="shared" si="23"/>
        <v>3.4778681120144532E-2</v>
      </c>
      <c r="J101" s="71">
        <f t="shared" si="23"/>
        <v>1.9471546417654202E-2</v>
      </c>
      <c r="K101" s="71">
        <f t="shared" si="23"/>
        <v>0.1462629808395495</v>
      </c>
      <c r="L101" s="71">
        <f t="shared" si="23"/>
        <v>4.6807308344320966E-2</v>
      </c>
      <c r="M101" s="71">
        <f t="shared" si="23"/>
        <v>3.055075351362966E-2</v>
      </c>
    </row>
    <row r="102" spans="1:17" s="103" customFormat="1" x14ac:dyDescent="0.35">
      <c r="A102" s="119"/>
      <c r="B102" s="6" t="s">
        <v>25</v>
      </c>
      <c r="C102" s="68">
        <f t="shared" ref="C102:M102" si="24">C100-C52</f>
        <v>547134</v>
      </c>
      <c r="D102" s="68">
        <f t="shared" si="24"/>
        <v>28080</v>
      </c>
      <c r="E102" s="68">
        <f t="shared" si="24"/>
        <v>9871</v>
      </c>
      <c r="F102" s="68">
        <f t="shared" si="24"/>
        <v>135864</v>
      </c>
      <c r="G102" s="68">
        <f t="shared" si="24"/>
        <v>111532</v>
      </c>
      <c r="H102" s="68">
        <f t="shared" si="24"/>
        <v>13230</v>
      </c>
      <c r="I102" s="68">
        <f t="shared" si="24"/>
        <v>6411</v>
      </c>
      <c r="J102" s="68">
        <f t="shared" si="24"/>
        <v>23416</v>
      </c>
      <c r="K102" s="68">
        <f t="shared" si="24"/>
        <v>99229</v>
      </c>
      <c r="L102" s="68">
        <f t="shared" si="24"/>
        <v>20242</v>
      </c>
      <c r="M102" s="68">
        <f t="shared" si="24"/>
        <v>99259</v>
      </c>
    </row>
    <row r="103" spans="1:17" s="104" customFormat="1" x14ac:dyDescent="0.35">
      <c r="A103" s="120"/>
      <c r="B103" s="55" t="s">
        <v>44</v>
      </c>
      <c r="C103" s="68">
        <v>573877</v>
      </c>
      <c r="D103" s="68">
        <v>30304</v>
      </c>
      <c r="E103" s="68">
        <v>8615</v>
      </c>
      <c r="F103" s="68">
        <v>138943</v>
      </c>
      <c r="G103" s="68">
        <v>116273</v>
      </c>
      <c r="H103" s="68">
        <v>13285</v>
      </c>
      <c r="I103" s="68">
        <v>6697</v>
      </c>
      <c r="J103" s="68">
        <v>23249</v>
      </c>
      <c r="K103" s="68">
        <v>112430</v>
      </c>
      <c r="L103" s="68">
        <v>21876</v>
      </c>
      <c r="M103" s="68">
        <v>102205</v>
      </c>
    </row>
    <row r="104" spans="1:17" s="104" customFormat="1" x14ac:dyDescent="0.35">
      <c r="A104" s="81" t="s">
        <v>57</v>
      </c>
      <c r="B104" s="55" t="s">
        <v>23</v>
      </c>
      <c r="C104" s="71">
        <f t="shared" ref="C104:M104" si="25">C53/C103</f>
        <v>1.9223631544738679E-2</v>
      </c>
      <c r="D104" s="71">
        <f t="shared" si="25"/>
        <v>1.3727560718057022E-2</v>
      </c>
      <c r="E104" s="71">
        <f t="shared" si="25"/>
        <v>1.3348810214741729E-2</v>
      </c>
      <c r="F104" s="71">
        <f t="shared" si="25"/>
        <v>2.0252909466471864E-2</v>
      </c>
      <c r="G104" s="71">
        <f t="shared" si="25"/>
        <v>1.1421396196881477E-2</v>
      </c>
      <c r="H104" s="71">
        <f t="shared" si="25"/>
        <v>3.2969514490026344E-2</v>
      </c>
      <c r="I104" s="71">
        <f t="shared" si="25"/>
        <v>1.0751082574286995E-2</v>
      </c>
      <c r="J104" s="71">
        <f t="shared" si="25"/>
        <v>8.344444922362252E-3</v>
      </c>
      <c r="K104" s="71">
        <f t="shared" si="25"/>
        <v>2.8764564617984524E-2</v>
      </c>
      <c r="L104" s="71">
        <f t="shared" si="25"/>
        <v>2.3176083379045528E-2</v>
      </c>
      <c r="M104" s="71">
        <f t="shared" si="25"/>
        <v>1.8727068147350912E-2</v>
      </c>
    </row>
    <row r="105" spans="1:17" s="104" customFormat="1" x14ac:dyDescent="0.35">
      <c r="A105" s="119"/>
      <c r="B105" s="6" t="s">
        <v>25</v>
      </c>
      <c r="C105" s="68">
        <f t="shared" ref="C105:M105" si="26">C103-C53</f>
        <v>562845</v>
      </c>
      <c r="D105" s="68">
        <f t="shared" si="26"/>
        <v>29888</v>
      </c>
      <c r="E105" s="68">
        <f t="shared" si="26"/>
        <v>8500</v>
      </c>
      <c r="F105" s="68">
        <f t="shared" si="26"/>
        <v>136129</v>
      </c>
      <c r="G105" s="68">
        <f t="shared" si="26"/>
        <v>114945</v>
      </c>
      <c r="H105" s="68">
        <f t="shared" si="26"/>
        <v>12847</v>
      </c>
      <c r="I105" s="68">
        <f t="shared" si="26"/>
        <v>6625</v>
      </c>
      <c r="J105" s="68">
        <f t="shared" si="26"/>
        <v>23055</v>
      </c>
      <c r="K105" s="68">
        <f t="shared" si="26"/>
        <v>109196</v>
      </c>
      <c r="L105" s="68">
        <f t="shared" si="26"/>
        <v>21369</v>
      </c>
      <c r="M105" s="68">
        <f t="shared" si="26"/>
        <v>100291</v>
      </c>
    </row>
    <row r="106" spans="1:17" x14ac:dyDescent="0.35">
      <c r="A106" s="120"/>
      <c r="B106" s="55" t="s">
        <v>44</v>
      </c>
      <c r="C106" s="68">
        <v>536229</v>
      </c>
      <c r="D106" s="68">
        <v>28047</v>
      </c>
      <c r="E106" s="68">
        <v>8508</v>
      </c>
      <c r="F106" s="68">
        <v>132358</v>
      </c>
      <c r="G106" s="68">
        <v>107674</v>
      </c>
      <c r="H106" s="68">
        <v>12524</v>
      </c>
      <c r="I106" s="68">
        <v>5997</v>
      </c>
      <c r="J106" s="68">
        <v>22186</v>
      </c>
      <c r="K106" s="68">
        <v>101455</v>
      </c>
      <c r="L106" s="68">
        <v>20192</v>
      </c>
      <c r="M106" s="68">
        <v>97288</v>
      </c>
    </row>
    <row r="107" spans="1:17" x14ac:dyDescent="0.35">
      <c r="A107" s="81" t="s">
        <v>58</v>
      </c>
      <c r="B107" s="55" t="s">
        <v>23</v>
      </c>
      <c r="C107" s="71">
        <f t="shared" ref="C107:M107" si="27">C54/C106</f>
        <v>1.8063178231688327E-2</v>
      </c>
      <c r="D107" s="71">
        <f t="shared" si="27"/>
        <v>2.6990408956394624E-2</v>
      </c>
      <c r="E107" s="71">
        <f t="shared" si="27"/>
        <v>6.8171133051245884E-3</v>
      </c>
      <c r="F107" s="71">
        <f t="shared" si="27"/>
        <v>1.8888166941174692E-2</v>
      </c>
      <c r="G107" s="71">
        <f t="shared" si="27"/>
        <v>1.7710867990415515E-2</v>
      </c>
      <c r="H107" s="71">
        <f t="shared" si="27"/>
        <v>1.4771638454167997E-2</v>
      </c>
      <c r="I107" s="71">
        <f t="shared" si="27"/>
        <v>7.6705019176254797E-3</v>
      </c>
      <c r="J107" s="71">
        <f t="shared" si="27"/>
        <v>1.6767330749121068E-2</v>
      </c>
      <c r="K107" s="71">
        <f t="shared" si="27"/>
        <v>2.1122665221033957E-2</v>
      </c>
      <c r="L107" s="71">
        <f t="shared" si="27"/>
        <v>1.347068145800317E-2</v>
      </c>
      <c r="M107" s="71">
        <f t="shared" si="27"/>
        <v>1.4863086917194309E-2</v>
      </c>
    </row>
    <row r="108" spans="1:17" x14ac:dyDescent="0.35">
      <c r="A108" s="119"/>
      <c r="B108" s="6" t="s">
        <v>25</v>
      </c>
      <c r="C108" s="68">
        <f t="shared" ref="C108:M108" si="28">C106-C54</f>
        <v>526543</v>
      </c>
      <c r="D108" s="68">
        <f t="shared" si="28"/>
        <v>27290</v>
      </c>
      <c r="E108" s="68">
        <f t="shared" si="28"/>
        <v>8450</v>
      </c>
      <c r="F108" s="68">
        <f t="shared" si="28"/>
        <v>129858</v>
      </c>
      <c r="G108" s="68">
        <f t="shared" si="28"/>
        <v>105767</v>
      </c>
      <c r="H108" s="68">
        <f t="shared" si="28"/>
        <v>12339</v>
      </c>
      <c r="I108" s="68">
        <f t="shared" si="28"/>
        <v>5951</v>
      </c>
      <c r="J108" s="68">
        <f t="shared" si="28"/>
        <v>21814</v>
      </c>
      <c r="K108" s="68">
        <f t="shared" si="28"/>
        <v>99312</v>
      </c>
      <c r="L108" s="68">
        <f t="shared" si="28"/>
        <v>19920</v>
      </c>
      <c r="M108" s="68">
        <f t="shared" si="28"/>
        <v>95842</v>
      </c>
    </row>
    <row r="109" spans="1:17" x14ac:dyDescent="0.35">
      <c r="A109" s="120"/>
      <c r="B109" s="55" t="s">
        <v>44</v>
      </c>
      <c r="C109" s="68">
        <v>616234</v>
      </c>
      <c r="D109" s="68">
        <v>31157</v>
      </c>
      <c r="E109" s="68">
        <v>11070</v>
      </c>
      <c r="F109" s="68">
        <v>147624</v>
      </c>
      <c r="G109" s="68">
        <v>127186</v>
      </c>
      <c r="H109" s="68">
        <v>14461</v>
      </c>
      <c r="I109" s="68">
        <v>6814</v>
      </c>
      <c r="J109" s="68">
        <v>25793</v>
      </c>
      <c r="K109" s="68">
        <v>117997</v>
      </c>
      <c r="L109" s="68">
        <v>22613</v>
      </c>
      <c r="M109" s="68">
        <v>111519</v>
      </c>
    </row>
    <row r="110" spans="1:17" s="98" customFormat="1" x14ac:dyDescent="0.35">
      <c r="A110" s="81" t="s">
        <v>59</v>
      </c>
      <c r="B110" s="55" t="s">
        <v>23</v>
      </c>
      <c r="C110" s="71">
        <f t="shared" ref="C110:M110" si="29">C55/C109</f>
        <v>1.2733799173690514E-2</v>
      </c>
      <c r="D110" s="71">
        <f t="shared" si="29"/>
        <v>9.7891324581955898E-3</v>
      </c>
      <c r="E110" s="71">
        <f t="shared" si="29"/>
        <v>8.4914182475158088E-3</v>
      </c>
      <c r="F110" s="71">
        <f t="shared" si="29"/>
        <v>1.2166043461767735E-2</v>
      </c>
      <c r="G110" s="71">
        <f t="shared" si="29"/>
        <v>1.7273913795543536E-2</v>
      </c>
      <c r="H110" s="71">
        <f t="shared" si="29"/>
        <v>1.4590968812668557E-2</v>
      </c>
      <c r="I110" s="71">
        <f t="shared" si="29"/>
        <v>6.6040504842970358E-3</v>
      </c>
      <c r="J110" s="71">
        <f t="shared" si="29"/>
        <v>1.5624394215484821E-2</v>
      </c>
      <c r="K110" s="71">
        <f t="shared" si="29"/>
        <v>9.4578675729043958E-3</v>
      </c>
      <c r="L110" s="71">
        <f t="shared" si="29"/>
        <v>1.6848715340733206E-2</v>
      </c>
      <c r="M110" s="71">
        <f t="shared" si="29"/>
        <v>1.1648239313480213E-2</v>
      </c>
      <c r="N110" s="60"/>
      <c r="O110" s="61"/>
      <c r="P110" s="25"/>
      <c r="Q110" s="12"/>
    </row>
    <row r="111" spans="1:17" s="98" customFormat="1" x14ac:dyDescent="0.35">
      <c r="A111" s="119"/>
      <c r="B111" s="6" t="s">
        <v>25</v>
      </c>
      <c r="C111" s="68">
        <f t="shared" ref="C111:M111" si="30">C109-C55</f>
        <v>608387</v>
      </c>
      <c r="D111" s="68">
        <f t="shared" si="30"/>
        <v>30852</v>
      </c>
      <c r="E111" s="68">
        <f t="shared" si="30"/>
        <v>10976</v>
      </c>
      <c r="F111" s="68">
        <f t="shared" si="30"/>
        <v>145828</v>
      </c>
      <c r="G111" s="68">
        <f t="shared" si="30"/>
        <v>124989</v>
      </c>
      <c r="H111" s="68">
        <f t="shared" si="30"/>
        <v>14250</v>
      </c>
      <c r="I111" s="68">
        <f t="shared" si="30"/>
        <v>6769</v>
      </c>
      <c r="J111" s="68">
        <f t="shared" si="30"/>
        <v>25390</v>
      </c>
      <c r="K111" s="68">
        <f t="shared" si="30"/>
        <v>116881</v>
      </c>
      <c r="L111" s="68">
        <f t="shared" si="30"/>
        <v>22232</v>
      </c>
      <c r="M111" s="68">
        <f t="shared" si="30"/>
        <v>110220</v>
      </c>
      <c r="N111" s="10"/>
      <c r="P111" s="46"/>
    </row>
    <row r="112" spans="1:17" s="108" customFormat="1" x14ac:dyDescent="0.35">
      <c r="A112" s="120"/>
      <c r="B112" s="55" t="s">
        <v>44</v>
      </c>
      <c r="C112" s="68">
        <v>596676</v>
      </c>
      <c r="D112" s="68">
        <v>31019</v>
      </c>
      <c r="E112" s="68">
        <v>10492</v>
      </c>
      <c r="F112" s="68">
        <v>143141</v>
      </c>
      <c r="G112" s="68">
        <v>122188</v>
      </c>
      <c r="H112" s="68">
        <v>13772</v>
      </c>
      <c r="I112" s="68">
        <v>6668</v>
      </c>
      <c r="J112" s="68">
        <v>24285</v>
      </c>
      <c r="K112" s="68">
        <v>115946</v>
      </c>
      <c r="L112" s="68">
        <v>22751</v>
      </c>
      <c r="M112" s="68">
        <v>106414</v>
      </c>
      <c r="N112" s="10"/>
      <c r="P112" s="46"/>
    </row>
    <row r="113" spans="1:16" s="108" customFormat="1" x14ac:dyDescent="0.35">
      <c r="A113" s="81" t="s">
        <v>60</v>
      </c>
      <c r="B113" s="55" t="s">
        <v>23</v>
      </c>
      <c r="C113" s="71">
        <f t="shared" ref="C113:M113" si="31">C56/C112</f>
        <v>1.730084669066629E-2</v>
      </c>
      <c r="D113" s="71">
        <f t="shared" si="31"/>
        <v>9.0912021664141338E-3</v>
      </c>
      <c r="E113" s="71">
        <f t="shared" si="31"/>
        <v>1.3248189096454442E-2</v>
      </c>
      <c r="F113" s="71">
        <f t="shared" si="31"/>
        <v>1.591437813065439E-2</v>
      </c>
      <c r="G113" s="71">
        <f t="shared" si="31"/>
        <v>1.7456706059514847E-2</v>
      </c>
      <c r="H113" s="71">
        <f t="shared" si="31"/>
        <v>1.5538774324716816E-2</v>
      </c>
      <c r="I113" s="71">
        <f t="shared" si="31"/>
        <v>1.6646670665866826E-2</v>
      </c>
      <c r="J113" s="71">
        <f t="shared" si="31"/>
        <v>2.9030265596046944E-2</v>
      </c>
      <c r="K113" s="71">
        <f t="shared" si="31"/>
        <v>1.0772256050230279E-2</v>
      </c>
      <c r="L113" s="71">
        <f t="shared" si="31"/>
        <v>3.5822601204342663E-2</v>
      </c>
      <c r="M113" s="71">
        <f t="shared" si="31"/>
        <v>2.2525231642453059E-2</v>
      </c>
      <c r="N113" s="10"/>
      <c r="P113" s="46"/>
    </row>
    <row r="114" spans="1:16" s="108" customFormat="1" x14ac:dyDescent="0.35">
      <c r="A114" s="119"/>
      <c r="B114" s="6" t="s">
        <v>25</v>
      </c>
      <c r="C114" s="68">
        <f t="shared" ref="C114:M114" si="32">C112-C56</f>
        <v>586353</v>
      </c>
      <c r="D114" s="68">
        <f t="shared" si="32"/>
        <v>30737</v>
      </c>
      <c r="E114" s="68">
        <f t="shared" si="32"/>
        <v>10353</v>
      </c>
      <c r="F114" s="68">
        <f t="shared" si="32"/>
        <v>140863</v>
      </c>
      <c r="G114" s="68">
        <f t="shared" si="32"/>
        <v>120055</v>
      </c>
      <c r="H114" s="68">
        <f t="shared" si="32"/>
        <v>13558</v>
      </c>
      <c r="I114" s="68">
        <f t="shared" si="32"/>
        <v>6557</v>
      </c>
      <c r="J114" s="68">
        <f t="shared" si="32"/>
        <v>23580</v>
      </c>
      <c r="K114" s="68">
        <f t="shared" si="32"/>
        <v>114697</v>
      </c>
      <c r="L114" s="68">
        <f t="shared" si="32"/>
        <v>21936</v>
      </c>
      <c r="M114" s="68">
        <f t="shared" si="32"/>
        <v>104017</v>
      </c>
      <c r="N114" s="10"/>
      <c r="P114" s="46"/>
    </row>
    <row r="115" spans="1:16" s="109" customFormat="1" x14ac:dyDescent="0.35">
      <c r="A115" s="120"/>
      <c r="B115" s="55" t="s">
        <v>44</v>
      </c>
      <c r="C115" s="68">
        <v>616630</v>
      </c>
      <c r="D115" s="68">
        <v>32852</v>
      </c>
      <c r="E115" s="68">
        <v>9422</v>
      </c>
      <c r="F115" s="68">
        <v>145530</v>
      </c>
      <c r="G115" s="68">
        <v>126708</v>
      </c>
      <c r="H115" s="68">
        <v>14122</v>
      </c>
      <c r="I115" s="68">
        <v>6894</v>
      </c>
      <c r="J115" s="68">
        <v>24639</v>
      </c>
      <c r="K115" s="68">
        <v>122521</v>
      </c>
      <c r="L115" s="68">
        <v>22506</v>
      </c>
      <c r="M115" s="68">
        <v>111436</v>
      </c>
      <c r="N115" s="10"/>
      <c r="P115" s="46"/>
    </row>
    <row r="116" spans="1:16" s="109" customFormat="1" x14ac:dyDescent="0.35">
      <c r="A116" s="81" t="s">
        <v>61</v>
      </c>
      <c r="B116" s="55" t="s">
        <v>23</v>
      </c>
      <c r="C116" s="71">
        <f t="shared" ref="C116:M116" si="33">C57/C115</f>
        <v>6.2160452783679033E-3</v>
      </c>
      <c r="D116" s="71">
        <f t="shared" si="33"/>
        <v>3.0439547059539756E-3</v>
      </c>
      <c r="E116" s="71">
        <f t="shared" si="33"/>
        <v>1.5920186796858416E-3</v>
      </c>
      <c r="F116" s="71">
        <f t="shared" si="33"/>
        <v>4.0129182986325847E-3</v>
      </c>
      <c r="G116" s="71">
        <f t="shared" si="33"/>
        <v>3.5277961928212899E-3</v>
      </c>
      <c r="H116" s="71">
        <f t="shared" si="33"/>
        <v>1.2816881461549356E-2</v>
      </c>
      <c r="I116" s="71">
        <f t="shared" si="33"/>
        <v>2.5964606904554686E-2</v>
      </c>
      <c r="J116" s="71">
        <f t="shared" si="33"/>
        <v>7.5084216080198059E-3</v>
      </c>
      <c r="K116" s="71">
        <f t="shared" si="33"/>
        <v>5.0848425984117013E-3</v>
      </c>
      <c r="L116" s="71">
        <f t="shared" si="33"/>
        <v>7.6424064693859416E-3</v>
      </c>
      <c r="M116" s="71">
        <f t="shared" si="33"/>
        <v>1.2087655694748555E-2</v>
      </c>
      <c r="N116" s="10"/>
      <c r="P116" s="46"/>
    </row>
    <row r="117" spans="1:16" s="109" customFormat="1" x14ac:dyDescent="0.35">
      <c r="A117" s="119"/>
      <c r="B117" s="6" t="s">
        <v>25</v>
      </c>
      <c r="C117" s="68">
        <f t="shared" ref="C117:M117" si="34">C115-C57</f>
        <v>612797</v>
      </c>
      <c r="D117" s="68">
        <f t="shared" si="34"/>
        <v>32752</v>
      </c>
      <c r="E117" s="68">
        <f t="shared" si="34"/>
        <v>9407</v>
      </c>
      <c r="F117" s="68">
        <f t="shared" si="34"/>
        <v>144946</v>
      </c>
      <c r="G117" s="68">
        <f t="shared" si="34"/>
        <v>126261</v>
      </c>
      <c r="H117" s="68">
        <f t="shared" si="34"/>
        <v>13941</v>
      </c>
      <c r="I117" s="68">
        <f t="shared" si="34"/>
        <v>6715</v>
      </c>
      <c r="J117" s="68">
        <f t="shared" si="34"/>
        <v>24454</v>
      </c>
      <c r="K117" s="68">
        <f t="shared" si="34"/>
        <v>121898</v>
      </c>
      <c r="L117" s="68">
        <f t="shared" si="34"/>
        <v>22334</v>
      </c>
      <c r="M117" s="68">
        <f t="shared" si="34"/>
        <v>110089</v>
      </c>
      <c r="N117" s="10"/>
      <c r="P117" s="46"/>
    </row>
    <row r="118" spans="1:16" s="98" customFormat="1" x14ac:dyDescent="0.35">
      <c r="A118" s="120"/>
      <c r="B118" s="55" t="s">
        <v>44</v>
      </c>
      <c r="C118" s="68">
        <v>613577</v>
      </c>
      <c r="D118" s="68">
        <v>33364</v>
      </c>
      <c r="E118" s="68">
        <v>11483</v>
      </c>
      <c r="F118" s="68">
        <v>148576</v>
      </c>
      <c r="G118" s="68">
        <v>126648</v>
      </c>
      <c r="H118" s="68">
        <v>13937</v>
      </c>
      <c r="I118" s="68">
        <v>6832</v>
      </c>
      <c r="J118" s="68">
        <v>22795</v>
      </c>
      <c r="K118" s="68">
        <v>119251</v>
      </c>
      <c r="L118" s="68">
        <v>21155</v>
      </c>
      <c r="M118" s="68">
        <v>109536</v>
      </c>
      <c r="P118" s="46"/>
    </row>
    <row r="119" spans="1:16" x14ac:dyDescent="0.35">
      <c r="A119" s="81" t="s">
        <v>62</v>
      </c>
      <c r="B119" s="55" t="s">
        <v>23</v>
      </c>
      <c r="C119" s="71">
        <f t="shared" ref="C119:M119" si="35">C58/C118</f>
        <v>2.0952545483288974E-2</v>
      </c>
      <c r="D119" s="71">
        <f t="shared" si="35"/>
        <v>2.9073252607601007E-3</v>
      </c>
      <c r="E119" s="71">
        <f t="shared" si="35"/>
        <v>5.5734564138291386E-3</v>
      </c>
      <c r="F119" s="71">
        <f t="shared" si="35"/>
        <v>1.592451001507646E-2</v>
      </c>
      <c r="G119" s="71">
        <f t="shared" si="35"/>
        <v>2.0221401048575581E-2</v>
      </c>
      <c r="H119" s="71">
        <f t="shared" si="35"/>
        <v>3.9176293319939728E-2</v>
      </c>
      <c r="I119" s="71">
        <f t="shared" si="35"/>
        <v>1.288056206088993E-2</v>
      </c>
      <c r="J119" s="71">
        <f t="shared" si="35"/>
        <v>3.4963807852599255E-2</v>
      </c>
      <c r="K119" s="71">
        <f t="shared" si="35"/>
        <v>5.9370571315963804E-3</v>
      </c>
      <c r="L119" s="71">
        <f t="shared" si="35"/>
        <v>3.2947293783975422E-2</v>
      </c>
      <c r="M119" s="71">
        <f t="shared" si="35"/>
        <v>4.5026292725679228E-2</v>
      </c>
    </row>
    <row r="120" spans="1:16" x14ac:dyDescent="0.35">
      <c r="A120" s="119"/>
      <c r="B120" s="6" t="s">
        <v>25</v>
      </c>
      <c r="C120" s="68">
        <f t="shared" ref="C120:M120" si="36">C118-C58</f>
        <v>600721</v>
      </c>
      <c r="D120" s="68">
        <f t="shared" si="36"/>
        <v>33267</v>
      </c>
      <c r="E120" s="68">
        <f t="shared" si="36"/>
        <v>11419</v>
      </c>
      <c r="F120" s="68">
        <f t="shared" si="36"/>
        <v>146210</v>
      </c>
      <c r="G120" s="68">
        <f t="shared" si="36"/>
        <v>124087</v>
      </c>
      <c r="H120" s="68">
        <f t="shared" si="36"/>
        <v>13391</v>
      </c>
      <c r="I120" s="68">
        <f t="shared" si="36"/>
        <v>6744</v>
      </c>
      <c r="J120" s="68">
        <f t="shared" si="36"/>
        <v>21998</v>
      </c>
      <c r="K120" s="68">
        <f t="shared" si="36"/>
        <v>118543</v>
      </c>
      <c r="L120" s="68">
        <f t="shared" si="36"/>
        <v>20458</v>
      </c>
      <c r="M120" s="68">
        <f t="shared" si="36"/>
        <v>104604</v>
      </c>
    </row>
    <row r="121" spans="1:16" s="111" customFormat="1" x14ac:dyDescent="0.35">
      <c r="A121" s="120"/>
      <c r="B121" s="55" t="s">
        <v>44</v>
      </c>
      <c r="C121" s="68">
        <v>638995</v>
      </c>
      <c r="D121" s="68">
        <v>35080</v>
      </c>
      <c r="E121" s="68">
        <v>12181</v>
      </c>
      <c r="F121" s="68">
        <v>155350</v>
      </c>
      <c r="G121" s="68">
        <v>131502</v>
      </c>
      <c r="H121" s="68">
        <v>14811</v>
      </c>
      <c r="I121" s="68">
        <v>7085</v>
      </c>
      <c r="J121" s="68">
        <v>22853</v>
      </c>
      <c r="K121" s="68">
        <v>126469</v>
      </c>
      <c r="L121" s="68">
        <v>21187</v>
      </c>
      <c r="M121" s="68">
        <v>112477</v>
      </c>
    </row>
    <row r="122" spans="1:16" s="111" customFormat="1" x14ac:dyDescent="0.35">
      <c r="A122" s="81" t="s">
        <v>63</v>
      </c>
      <c r="B122" s="55" t="s">
        <v>23</v>
      </c>
      <c r="C122" s="71">
        <f t="shared" ref="C122:M122" si="37">C59/C121</f>
        <v>2.4843699872455965E-2</v>
      </c>
      <c r="D122" s="71">
        <f t="shared" si="37"/>
        <v>3.563283922462942E-3</v>
      </c>
      <c r="E122" s="71">
        <f t="shared" si="37"/>
        <v>8.619981939085461E-3</v>
      </c>
      <c r="F122" s="71">
        <f t="shared" si="37"/>
        <v>2.1725136787898294E-2</v>
      </c>
      <c r="G122" s="71">
        <f t="shared" si="37"/>
        <v>2.4790497482928015E-2</v>
      </c>
      <c r="H122" s="71">
        <f t="shared" si="37"/>
        <v>4.5371683208426168E-2</v>
      </c>
      <c r="I122" s="71">
        <f t="shared" si="37"/>
        <v>7.7628793225123505E-3</v>
      </c>
      <c r="J122" s="71">
        <f t="shared" si="37"/>
        <v>6.843740427952566E-2</v>
      </c>
      <c r="K122" s="71">
        <f t="shared" si="37"/>
        <v>9.4173275664392059E-3</v>
      </c>
      <c r="L122" s="71">
        <f t="shared" si="37"/>
        <v>2.2041818096002266E-2</v>
      </c>
      <c r="M122" s="71">
        <f t="shared" si="37"/>
        <v>4.4995865821456829E-2</v>
      </c>
    </row>
    <row r="123" spans="1:16" s="111" customFormat="1" x14ac:dyDescent="0.35">
      <c r="A123" s="119"/>
      <c r="B123" s="6" t="s">
        <v>25</v>
      </c>
      <c r="C123" s="68">
        <f t="shared" ref="C123:M123" si="38">C121-C59</f>
        <v>623120</v>
      </c>
      <c r="D123" s="68">
        <f t="shared" si="38"/>
        <v>34955</v>
      </c>
      <c r="E123" s="68">
        <f t="shared" si="38"/>
        <v>12076</v>
      </c>
      <c r="F123" s="68">
        <f t="shared" si="38"/>
        <v>151975</v>
      </c>
      <c r="G123" s="68">
        <f t="shared" si="38"/>
        <v>128242</v>
      </c>
      <c r="H123" s="68">
        <f t="shared" si="38"/>
        <v>14139</v>
      </c>
      <c r="I123" s="68">
        <f t="shared" si="38"/>
        <v>7030</v>
      </c>
      <c r="J123" s="68">
        <f t="shared" si="38"/>
        <v>21289</v>
      </c>
      <c r="K123" s="68">
        <f t="shared" si="38"/>
        <v>125278</v>
      </c>
      <c r="L123" s="68">
        <f t="shared" si="38"/>
        <v>20720</v>
      </c>
      <c r="M123" s="68">
        <f t="shared" si="38"/>
        <v>107416</v>
      </c>
    </row>
    <row r="124" spans="1:16" x14ac:dyDescent="0.35">
      <c r="A124" s="120"/>
      <c r="B124" s="55" t="s">
        <v>44</v>
      </c>
      <c r="C124" s="68">
        <v>640236</v>
      </c>
      <c r="D124" s="68">
        <v>35673</v>
      </c>
      <c r="E124" s="68">
        <v>8813</v>
      </c>
      <c r="F124" s="68">
        <v>157182</v>
      </c>
      <c r="G124" s="68">
        <v>131797</v>
      </c>
      <c r="H124" s="68">
        <v>15405</v>
      </c>
      <c r="I124" s="68">
        <v>7024</v>
      </c>
      <c r="J124" s="68">
        <v>22895</v>
      </c>
      <c r="K124" s="68">
        <v>125664</v>
      </c>
      <c r="L124" s="68">
        <v>21514</v>
      </c>
      <c r="M124" s="68">
        <v>114269</v>
      </c>
    </row>
    <row r="125" spans="1:16" x14ac:dyDescent="0.35">
      <c r="A125" s="81" t="s">
        <v>64</v>
      </c>
      <c r="B125" s="55" t="s">
        <v>23</v>
      </c>
      <c r="C125" s="71">
        <f t="shared" ref="C125:M125" si="39">C60/C124</f>
        <v>1.4799230283832837E-2</v>
      </c>
      <c r="D125" s="71">
        <f t="shared" si="39"/>
        <v>3.5601154935104981E-3</v>
      </c>
      <c r="E125" s="71">
        <f t="shared" si="39"/>
        <v>9.6448428457959826E-3</v>
      </c>
      <c r="F125" s="71">
        <f t="shared" si="39"/>
        <v>1.2889516611316817E-2</v>
      </c>
      <c r="G125" s="71">
        <f t="shared" si="39"/>
        <v>1.5372125313929756E-2</v>
      </c>
      <c r="H125" s="71">
        <f t="shared" si="39"/>
        <v>5.0243427458617332E-2</v>
      </c>
      <c r="I125" s="71">
        <f t="shared" si="39"/>
        <v>1.5518223234624146E-2</v>
      </c>
      <c r="J125" s="71">
        <f t="shared" si="39"/>
        <v>2.9220353789036906E-2</v>
      </c>
      <c r="K125" s="71">
        <f t="shared" si="39"/>
        <v>1.6424751718869365E-2</v>
      </c>
      <c r="L125" s="71">
        <f t="shared" si="39"/>
        <v>1.3804964209352049E-2</v>
      </c>
      <c r="M125" s="71">
        <f t="shared" si="39"/>
        <v>1.1359161277336811E-2</v>
      </c>
    </row>
    <row r="126" spans="1:16" x14ac:dyDescent="0.35">
      <c r="A126" s="119"/>
      <c r="B126" s="6" t="s">
        <v>25</v>
      </c>
      <c r="C126" s="68">
        <f t="shared" ref="C126:M126" si="40">C124-C60</f>
        <v>630761</v>
      </c>
      <c r="D126" s="68">
        <f t="shared" si="40"/>
        <v>35546</v>
      </c>
      <c r="E126" s="68">
        <f t="shared" si="40"/>
        <v>8728</v>
      </c>
      <c r="F126" s="68">
        <f t="shared" si="40"/>
        <v>155156</v>
      </c>
      <c r="G126" s="68">
        <f t="shared" si="40"/>
        <v>129771</v>
      </c>
      <c r="H126" s="68">
        <f t="shared" si="40"/>
        <v>14631</v>
      </c>
      <c r="I126" s="68">
        <f t="shared" si="40"/>
        <v>6915</v>
      </c>
      <c r="J126" s="68">
        <f t="shared" si="40"/>
        <v>22226</v>
      </c>
      <c r="K126" s="68">
        <f t="shared" si="40"/>
        <v>123600</v>
      </c>
      <c r="L126" s="68">
        <f t="shared" si="40"/>
        <v>21217</v>
      </c>
      <c r="M126" s="68">
        <f t="shared" si="40"/>
        <v>112971</v>
      </c>
    </row>
    <row r="127" spans="1:16" x14ac:dyDescent="0.35">
      <c r="A127" s="120"/>
      <c r="B127" s="55" t="s">
        <v>44</v>
      </c>
      <c r="C127" s="68">
        <v>604715</v>
      </c>
      <c r="D127" s="68">
        <v>33901</v>
      </c>
      <c r="E127" s="68">
        <v>6892</v>
      </c>
      <c r="F127" s="68">
        <v>146825</v>
      </c>
      <c r="G127" s="68">
        <v>124220</v>
      </c>
      <c r="H127" s="68">
        <v>16353</v>
      </c>
      <c r="I127" s="68">
        <v>6718</v>
      </c>
      <c r="J127" s="68">
        <v>21412</v>
      </c>
      <c r="K127" s="68">
        <v>117870</v>
      </c>
      <c r="L127" s="68">
        <v>21036</v>
      </c>
      <c r="M127" s="68">
        <v>109488</v>
      </c>
    </row>
    <row r="128" spans="1:16" x14ac:dyDescent="0.35">
      <c r="A128" s="81" t="s">
        <v>65</v>
      </c>
      <c r="B128" s="55" t="s">
        <v>23</v>
      </c>
      <c r="C128" s="71">
        <f t="shared" ref="C128:M128" si="41">C61/C127</f>
        <v>1.2389307359665296E-2</v>
      </c>
      <c r="D128" s="71">
        <f t="shared" si="41"/>
        <v>3.0382584584525531E-3</v>
      </c>
      <c r="E128" s="71">
        <f t="shared" si="41"/>
        <v>3.192106790481718E-3</v>
      </c>
      <c r="F128" s="71">
        <f t="shared" si="41"/>
        <v>1.2177762642601737E-2</v>
      </c>
      <c r="G128" s="71">
        <f t="shared" si="41"/>
        <v>1.4635324424408307E-2</v>
      </c>
      <c r="H128" s="71">
        <f t="shared" si="41"/>
        <v>2.0118632666788969E-2</v>
      </c>
      <c r="I128" s="71">
        <f t="shared" si="41"/>
        <v>1.0270913962488836E-2</v>
      </c>
      <c r="J128" s="71">
        <f t="shared" si="41"/>
        <v>3.3812815243788527E-2</v>
      </c>
      <c r="K128" s="71">
        <f t="shared" si="41"/>
        <v>5.5993891575464496E-3</v>
      </c>
      <c r="L128" s="71">
        <f t="shared" si="41"/>
        <v>1.5877543259174749E-2</v>
      </c>
      <c r="M128" s="71">
        <f t="shared" si="41"/>
        <v>1.502447756831799E-2</v>
      </c>
    </row>
    <row r="129" spans="1:13" x14ac:dyDescent="0.35">
      <c r="A129" s="119"/>
      <c r="B129" s="6" t="s">
        <v>25</v>
      </c>
      <c r="C129" s="68">
        <f t="shared" ref="C129:M129" si="42">C127-C61</f>
        <v>597223</v>
      </c>
      <c r="D129" s="68">
        <f t="shared" si="42"/>
        <v>33798</v>
      </c>
      <c r="E129" s="68">
        <f t="shared" si="42"/>
        <v>6870</v>
      </c>
      <c r="F129" s="68">
        <f t="shared" si="42"/>
        <v>145037</v>
      </c>
      <c r="G129" s="68">
        <f t="shared" si="42"/>
        <v>122402</v>
      </c>
      <c r="H129" s="68">
        <f t="shared" si="42"/>
        <v>16024</v>
      </c>
      <c r="I129" s="68">
        <f t="shared" si="42"/>
        <v>6649</v>
      </c>
      <c r="J129" s="68">
        <f t="shared" si="42"/>
        <v>20688</v>
      </c>
      <c r="K129" s="68">
        <f t="shared" si="42"/>
        <v>117210</v>
      </c>
      <c r="L129" s="68">
        <f t="shared" si="42"/>
        <v>20702</v>
      </c>
      <c r="M129" s="68">
        <f t="shared" si="42"/>
        <v>107843</v>
      </c>
    </row>
    <row r="130" spans="1:13" s="122" customFormat="1" x14ac:dyDescent="0.35">
      <c r="A130" s="120"/>
      <c r="B130" s="55" t="s">
        <v>44</v>
      </c>
      <c r="C130" s="68">
        <v>635538</v>
      </c>
      <c r="D130" s="68">
        <v>32331</v>
      </c>
      <c r="E130" s="68">
        <v>9643</v>
      </c>
      <c r="F130" s="68">
        <v>153035</v>
      </c>
      <c r="G130" s="68">
        <v>128532</v>
      </c>
      <c r="H130" s="68">
        <v>17270</v>
      </c>
      <c r="I130" s="68">
        <v>6915</v>
      </c>
      <c r="J130" s="68">
        <v>22066</v>
      </c>
      <c r="K130" s="68">
        <v>128588</v>
      </c>
      <c r="L130" s="68">
        <v>23294</v>
      </c>
      <c r="M130" s="68">
        <v>113864</v>
      </c>
    </row>
    <row r="131" spans="1:13" s="122" customFormat="1" x14ac:dyDescent="0.35">
      <c r="A131" s="81" t="s">
        <v>66</v>
      </c>
      <c r="B131" s="55" t="s">
        <v>23</v>
      </c>
      <c r="C131" s="71">
        <f t="shared" ref="C131:M131" si="43">C62/C130</f>
        <v>3.4443259097017014E-3</v>
      </c>
      <c r="D131" s="71">
        <f t="shared" si="43"/>
        <v>2.2578948996319322E-3</v>
      </c>
      <c r="E131" s="71">
        <f t="shared" si="43"/>
        <v>1.6592346780047703E-3</v>
      </c>
      <c r="F131" s="71">
        <f t="shared" si="43"/>
        <v>4.9988564707419874E-3</v>
      </c>
      <c r="G131" s="71">
        <f t="shared" si="43"/>
        <v>4.7458998537329227E-4</v>
      </c>
      <c r="H131" s="71">
        <f t="shared" si="43"/>
        <v>7.1800810654313839E-3</v>
      </c>
      <c r="I131" s="71">
        <f t="shared" si="43"/>
        <v>1.6630513376717282E-2</v>
      </c>
      <c r="J131" s="71">
        <f t="shared" si="43"/>
        <v>1.5861506389921146E-3</v>
      </c>
      <c r="K131" s="71">
        <f t="shared" si="43"/>
        <v>2.2319345506579152E-3</v>
      </c>
      <c r="L131" s="71">
        <f t="shared" si="43"/>
        <v>1.5540482527689534E-2</v>
      </c>
      <c r="M131" s="71">
        <f t="shared" si="43"/>
        <v>3.0826248858287081E-3</v>
      </c>
    </row>
    <row r="132" spans="1:13" s="122" customFormat="1" x14ac:dyDescent="0.35">
      <c r="A132" s="119"/>
      <c r="B132" s="6" t="s">
        <v>25</v>
      </c>
      <c r="C132" s="68">
        <f t="shared" ref="C132:M132" si="44">C130-C62</f>
        <v>633349</v>
      </c>
      <c r="D132" s="68">
        <f t="shared" si="44"/>
        <v>32258</v>
      </c>
      <c r="E132" s="68">
        <f t="shared" si="44"/>
        <v>9627</v>
      </c>
      <c r="F132" s="68">
        <f t="shared" si="44"/>
        <v>152270</v>
      </c>
      <c r="G132" s="68">
        <f t="shared" si="44"/>
        <v>128471</v>
      </c>
      <c r="H132" s="68">
        <f t="shared" si="44"/>
        <v>17146</v>
      </c>
      <c r="I132" s="68">
        <f t="shared" si="44"/>
        <v>6800</v>
      </c>
      <c r="J132" s="68">
        <f t="shared" si="44"/>
        <v>22031</v>
      </c>
      <c r="K132" s="68">
        <f t="shared" si="44"/>
        <v>128301</v>
      </c>
      <c r="L132" s="68">
        <f t="shared" si="44"/>
        <v>22932</v>
      </c>
      <c r="M132" s="68">
        <f t="shared" si="44"/>
        <v>113513</v>
      </c>
    </row>
    <row r="133" spans="1:13" x14ac:dyDescent="0.35">
      <c r="A133" s="120"/>
      <c r="B133" s="55" t="s">
        <v>44</v>
      </c>
      <c r="C133" s="68">
        <v>599814</v>
      </c>
      <c r="D133" s="68">
        <v>31197</v>
      </c>
      <c r="E133" s="68">
        <v>8940</v>
      </c>
      <c r="F133" s="68">
        <v>145949</v>
      </c>
      <c r="G133" s="68">
        <v>120569</v>
      </c>
      <c r="H133" s="68">
        <v>15904</v>
      </c>
      <c r="I133" s="68">
        <v>6621</v>
      </c>
      <c r="J133" s="68">
        <v>21281</v>
      </c>
      <c r="K133" s="68">
        <v>122501</v>
      </c>
      <c r="L133" s="68">
        <v>23164</v>
      </c>
      <c r="M133" s="68">
        <v>103688</v>
      </c>
    </row>
    <row r="134" spans="1:13" x14ac:dyDescent="0.35">
      <c r="A134" s="81" t="s">
        <v>67</v>
      </c>
      <c r="B134" s="55" t="s">
        <v>23</v>
      </c>
      <c r="C134" s="71">
        <f t="shared" ref="C134:M134" si="45">C63/C133</f>
        <v>1.3787607491655746E-3</v>
      </c>
      <c r="D134" s="71">
        <f t="shared" si="45"/>
        <v>5.3851331858832579E-3</v>
      </c>
      <c r="E134" s="71">
        <f t="shared" si="45"/>
        <v>7.8299776286353472E-4</v>
      </c>
      <c r="F134" s="71">
        <f t="shared" si="45"/>
        <v>5.0017471856607441E-4</v>
      </c>
      <c r="G134" s="71">
        <f t="shared" si="45"/>
        <v>1.4099810067264387E-4</v>
      </c>
      <c r="H134" s="71">
        <f t="shared" si="45"/>
        <v>1.5090543259557343E-3</v>
      </c>
      <c r="I134" s="71">
        <f t="shared" si="45"/>
        <v>9.6662135629059058E-3</v>
      </c>
      <c r="J134" s="71">
        <f t="shared" si="45"/>
        <v>1.5036887364315587E-3</v>
      </c>
      <c r="K134" s="71">
        <f t="shared" si="45"/>
        <v>1.9918204749348983E-3</v>
      </c>
      <c r="L134" s="71">
        <f t="shared" si="45"/>
        <v>3.6263166983249869E-3</v>
      </c>
      <c r="M134" s="71">
        <f t="shared" si="45"/>
        <v>1.0994522027621325E-3</v>
      </c>
    </row>
    <row r="135" spans="1:13" x14ac:dyDescent="0.35">
      <c r="A135" s="119"/>
      <c r="B135" s="6" t="s">
        <v>25</v>
      </c>
      <c r="C135" s="66">
        <f t="shared" ref="C135:M135" si="46">C133-C63</f>
        <v>598987</v>
      </c>
      <c r="D135" s="66">
        <f t="shared" si="46"/>
        <v>31029</v>
      </c>
      <c r="E135" s="66">
        <f t="shared" si="46"/>
        <v>8933</v>
      </c>
      <c r="F135" s="66">
        <f t="shared" si="46"/>
        <v>145876</v>
      </c>
      <c r="G135" s="66">
        <f t="shared" si="46"/>
        <v>120552</v>
      </c>
      <c r="H135" s="66">
        <f t="shared" si="46"/>
        <v>15880</v>
      </c>
      <c r="I135" s="66">
        <f t="shared" si="46"/>
        <v>6557</v>
      </c>
      <c r="J135" s="66">
        <f t="shared" si="46"/>
        <v>21249</v>
      </c>
      <c r="K135" s="66">
        <f t="shared" si="46"/>
        <v>122257</v>
      </c>
      <c r="L135" s="66">
        <f t="shared" si="46"/>
        <v>23080</v>
      </c>
      <c r="M135" s="66">
        <f t="shared" si="46"/>
        <v>103574</v>
      </c>
    </row>
    <row r="136" spans="1:13" x14ac:dyDescent="0.35">
      <c r="A136" s="120"/>
      <c r="B136" s="55" t="s">
        <v>44</v>
      </c>
      <c r="C136" s="121">
        <v>606218</v>
      </c>
      <c r="D136" s="121">
        <v>31020</v>
      </c>
      <c r="E136" s="121">
        <v>9480</v>
      </c>
      <c r="F136" s="121">
        <v>144663</v>
      </c>
      <c r="G136" s="121">
        <v>121097</v>
      </c>
      <c r="H136" s="121">
        <v>15698</v>
      </c>
      <c r="I136" s="121">
        <v>6702</v>
      </c>
      <c r="J136" s="121">
        <v>21398</v>
      </c>
      <c r="K136" s="121">
        <v>127773</v>
      </c>
      <c r="L136" s="121">
        <v>22583</v>
      </c>
      <c r="M136" s="121">
        <v>105804</v>
      </c>
    </row>
    <row r="137" spans="1:13" x14ac:dyDescent="0.35">
      <c r="A137" s="81" t="s">
        <v>68</v>
      </c>
      <c r="B137" s="55" t="s">
        <v>23</v>
      </c>
      <c r="C137" s="69">
        <f>C64/C136</f>
        <v>4.0612452945969933E-3</v>
      </c>
      <c r="D137" s="69">
        <f t="shared" ref="D137:M137" si="47">D64/D136</f>
        <v>9.5422308188265643E-3</v>
      </c>
      <c r="E137" s="69">
        <f t="shared" si="47"/>
        <v>6.5400843881856536E-3</v>
      </c>
      <c r="F137" s="69">
        <f t="shared" si="47"/>
        <v>1.4378244609886425E-3</v>
      </c>
      <c r="G137" s="69">
        <f t="shared" si="47"/>
        <v>3.5178410695558106E-3</v>
      </c>
      <c r="H137" s="69">
        <f t="shared" si="47"/>
        <v>4.8413810676519306E-3</v>
      </c>
      <c r="I137" s="69">
        <f t="shared" si="47"/>
        <v>1.4920919128618322E-2</v>
      </c>
      <c r="J137" s="69">
        <f t="shared" si="47"/>
        <v>3.878867183848958E-3</v>
      </c>
      <c r="K137" s="69">
        <f t="shared" si="47"/>
        <v>6.3080619536208743E-3</v>
      </c>
      <c r="L137" s="69">
        <f t="shared" si="47"/>
        <v>4.3395474471947925E-3</v>
      </c>
      <c r="M137" s="69">
        <f t="shared" si="47"/>
        <v>2.9015916222449056E-3</v>
      </c>
    </row>
    <row r="138" spans="1:13" x14ac:dyDescent="0.35">
      <c r="A138" s="119"/>
      <c r="B138" s="6" t="s">
        <v>25</v>
      </c>
      <c r="C138" s="67">
        <f>C136-C64</f>
        <v>603756</v>
      </c>
      <c r="D138" s="67">
        <f t="shared" ref="D138:M138" si="48">D136-D64</f>
        <v>30724</v>
      </c>
      <c r="E138" s="67">
        <f t="shared" si="48"/>
        <v>9418</v>
      </c>
      <c r="F138" s="67">
        <f t="shared" si="48"/>
        <v>144455</v>
      </c>
      <c r="G138" s="67">
        <f t="shared" si="48"/>
        <v>120671</v>
      </c>
      <c r="H138" s="67">
        <f t="shared" si="48"/>
        <v>15622</v>
      </c>
      <c r="I138" s="67">
        <f t="shared" si="48"/>
        <v>6602</v>
      </c>
      <c r="J138" s="67">
        <f t="shared" si="48"/>
        <v>21315</v>
      </c>
      <c r="K138" s="67">
        <f t="shared" si="48"/>
        <v>126967</v>
      </c>
      <c r="L138" s="67">
        <f t="shared" si="48"/>
        <v>22485</v>
      </c>
      <c r="M138" s="67">
        <f t="shared" si="48"/>
        <v>105497</v>
      </c>
    </row>
    <row r="139" spans="1:13" s="125" customFormat="1" x14ac:dyDescent="0.35">
      <c r="A139" s="126"/>
      <c r="B139" s="55" t="s">
        <v>44</v>
      </c>
      <c r="C139" s="121">
        <v>582425</v>
      </c>
      <c r="D139" s="121">
        <v>29057</v>
      </c>
      <c r="E139" s="121">
        <v>8596</v>
      </c>
      <c r="F139" s="121">
        <v>147443</v>
      </c>
      <c r="G139" s="121">
        <v>116199</v>
      </c>
      <c r="H139" s="121">
        <v>14379</v>
      </c>
      <c r="I139" s="121">
        <v>6576</v>
      </c>
      <c r="J139" s="121">
        <v>19580</v>
      </c>
      <c r="K139" s="121">
        <v>115389</v>
      </c>
      <c r="L139" s="121">
        <v>20415</v>
      </c>
      <c r="M139" s="121">
        <v>104791</v>
      </c>
    </row>
    <row r="140" spans="1:13" s="125" customFormat="1" x14ac:dyDescent="0.35">
      <c r="A140" s="81" t="s">
        <v>69</v>
      </c>
      <c r="B140" s="55" t="s">
        <v>23</v>
      </c>
      <c r="C140" s="69">
        <f>C65/C139</f>
        <v>3.7898441859466885E-2</v>
      </c>
      <c r="D140" s="69">
        <f t="shared" ref="D140:M140" si="49">D65/D139</f>
        <v>0.11897305296486217</v>
      </c>
      <c r="E140" s="69">
        <f t="shared" si="49"/>
        <v>2.2452303396928806E-2</v>
      </c>
      <c r="F140" s="69">
        <f t="shared" si="49"/>
        <v>3.0357494082458983E-2</v>
      </c>
      <c r="G140" s="69">
        <f t="shared" si="49"/>
        <v>1.8175715797898433E-2</v>
      </c>
      <c r="H140" s="69">
        <f t="shared" si="49"/>
        <v>2.1628764169970095E-2</v>
      </c>
      <c r="I140" s="69">
        <f t="shared" si="49"/>
        <v>1.4598540145985401E-2</v>
      </c>
      <c r="J140" s="69">
        <f t="shared" si="49"/>
        <v>1.7058222676200205E-2</v>
      </c>
      <c r="K140" s="69">
        <f t="shared" si="49"/>
        <v>3.0904158975292272E-2</v>
      </c>
      <c r="L140" s="69">
        <f t="shared" si="49"/>
        <v>1.4842027920646584E-2</v>
      </c>
      <c r="M140" s="69">
        <f t="shared" si="49"/>
        <v>6.8946760695097864E-2</v>
      </c>
    </row>
    <row r="141" spans="1:13" s="125" customFormat="1" x14ac:dyDescent="0.35">
      <c r="A141" s="116"/>
      <c r="B141" s="6" t="s">
        <v>25</v>
      </c>
      <c r="C141" s="67">
        <f>C139-C65</f>
        <v>560352</v>
      </c>
      <c r="D141" s="67">
        <f t="shared" ref="D141:M141" si="50">D139-D65</f>
        <v>25600</v>
      </c>
      <c r="E141" s="67">
        <f t="shared" si="50"/>
        <v>8403</v>
      </c>
      <c r="F141" s="67">
        <f t="shared" si="50"/>
        <v>142967</v>
      </c>
      <c r="G141" s="67">
        <f t="shared" si="50"/>
        <v>114087</v>
      </c>
      <c r="H141" s="67">
        <f t="shared" si="50"/>
        <v>14068</v>
      </c>
      <c r="I141" s="67">
        <f t="shared" si="50"/>
        <v>6480</v>
      </c>
      <c r="J141" s="67">
        <f t="shared" si="50"/>
        <v>19246</v>
      </c>
      <c r="K141" s="67">
        <f t="shared" si="50"/>
        <v>111823</v>
      </c>
      <c r="L141" s="67">
        <f t="shared" si="50"/>
        <v>20112</v>
      </c>
      <c r="M141" s="67">
        <f t="shared" si="50"/>
        <v>97566</v>
      </c>
    </row>
    <row r="142" spans="1:13" s="127" customFormat="1" x14ac:dyDescent="0.35">
      <c r="A142" s="126"/>
      <c r="B142" s="55" t="s">
        <v>44</v>
      </c>
      <c r="C142" s="121">
        <v>552691</v>
      </c>
      <c r="D142" s="121">
        <v>27728</v>
      </c>
      <c r="E142" s="121">
        <v>8486</v>
      </c>
      <c r="F142" s="121">
        <v>141303</v>
      </c>
      <c r="G142" s="121">
        <v>110498</v>
      </c>
      <c r="H142" s="121">
        <v>14157</v>
      </c>
      <c r="I142" s="121">
        <v>6067</v>
      </c>
      <c r="J142" s="121">
        <v>19235</v>
      </c>
      <c r="K142" s="121">
        <v>105207</v>
      </c>
      <c r="L142" s="121">
        <v>19929</v>
      </c>
      <c r="M142" s="121">
        <v>100081</v>
      </c>
    </row>
    <row r="143" spans="1:13" s="127" customFormat="1" x14ac:dyDescent="0.35">
      <c r="A143" s="81" t="s">
        <v>71</v>
      </c>
      <c r="B143" s="55" t="s">
        <v>23</v>
      </c>
      <c r="C143" s="69">
        <f>C66/C142</f>
        <v>5.8839387650604048E-3</v>
      </c>
      <c r="D143" s="69">
        <f t="shared" ref="D143:M143" si="51">D66/D142</f>
        <v>1.0963646855164455E-2</v>
      </c>
      <c r="E143" s="69">
        <f t="shared" si="51"/>
        <v>1.4140938015555031E-3</v>
      </c>
      <c r="F143" s="69">
        <f t="shared" si="51"/>
        <v>2.5335626278281424E-3</v>
      </c>
      <c r="G143" s="69">
        <f t="shared" si="51"/>
        <v>4.6335680283806045E-3</v>
      </c>
      <c r="H143" s="69">
        <f t="shared" si="51"/>
        <v>2.4722751995479267E-3</v>
      </c>
      <c r="I143" s="69">
        <f t="shared" si="51"/>
        <v>1.1208175374979397E-2</v>
      </c>
      <c r="J143" s="69">
        <f t="shared" si="51"/>
        <v>1.3880946191837796E-2</v>
      </c>
      <c r="K143" s="69">
        <f t="shared" si="51"/>
        <v>4.4293630651952819E-3</v>
      </c>
      <c r="L143" s="69">
        <f t="shared" si="51"/>
        <v>6.9245822670480203E-3</v>
      </c>
      <c r="M143" s="69">
        <f t="shared" si="51"/>
        <v>1.0911161958813361E-2</v>
      </c>
    </row>
    <row r="144" spans="1:13" s="127" customFormat="1" x14ac:dyDescent="0.35">
      <c r="A144" s="116"/>
      <c r="B144" s="6" t="s">
        <v>25</v>
      </c>
      <c r="C144" s="67">
        <f>C142-C66</f>
        <v>549439</v>
      </c>
      <c r="D144" s="67">
        <f t="shared" ref="D144:M144" si="52">D142-D66</f>
        <v>27424</v>
      </c>
      <c r="E144" s="67">
        <f t="shared" si="52"/>
        <v>8474</v>
      </c>
      <c r="F144" s="67">
        <f t="shared" si="52"/>
        <v>140945</v>
      </c>
      <c r="G144" s="67">
        <f t="shared" si="52"/>
        <v>109986</v>
      </c>
      <c r="H144" s="67">
        <f t="shared" si="52"/>
        <v>14122</v>
      </c>
      <c r="I144" s="67">
        <f t="shared" si="52"/>
        <v>5999</v>
      </c>
      <c r="J144" s="67">
        <f t="shared" si="52"/>
        <v>18968</v>
      </c>
      <c r="K144" s="67">
        <f t="shared" si="52"/>
        <v>104741</v>
      </c>
      <c r="L144" s="67">
        <f t="shared" si="52"/>
        <v>19791</v>
      </c>
      <c r="M144" s="67">
        <f t="shared" si="52"/>
        <v>98989</v>
      </c>
    </row>
    <row r="145" spans="1:13" x14ac:dyDescent="0.35">
      <c r="A145" s="132" t="s">
        <v>24</v>
      </c>
      <c r="B145" s="132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</row>
    <row r="147" spans="1:13" x14ac:dyDescent="0.35">
      <c r="B147" s="58"/>
      <c r="C147" s="36"/>
    </row>
    <row r="148" spans="1:13" x14ac:dyDescent="0.35">
      <c r="B148" s="58"/>
      <c r="C148" s="36"/>
    </row>
    <row r="149" spans="1:13" x14ac:dyDescent="0.35">
      <c r="A149" s="10"/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</row>
    <row r="150" spans="1:13" x14ac:dyDescent="0.35"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</row>
    <row r="151" spans="1:13" x14ac:dyDescent="0.35"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</row>
  </sheetData>
  <mergeCells count="7">
    <mergeCell ref="A145:M145"/>
    <mergeCell ref="A73:A75"/>
    <mergeCell ref="A1:M1"/>
    <mergeCell ref="A2:M2"/>
    <mergeCell ref="A3:M3"/>
    <mergeCell ref="A67:A69"/>
    <mergeCell ref="A70:A72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2024-04-03T12:07:05Z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