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P:\OAI-Systems-Documentation_New\APEIS\SOP\Data Sets\F41\Press Release Examples\Recent Releases\FINANCIALS\"/>
    </mc:Choice>
  </mc:AlternateContent>
  <xr:revisionPtr revIDLastSave="0" documentId="13_ncr:1_{9061C44F-216D-4AC6-A377-9ADF2B2531BF}" xr6:coauthVersionLast="47" xr6:coauthVersionMax="47" xr10:uidLastSave="{00000000-0000-0000-0000-000000000000}"/>
  <bookViews>
    <workbookView xWindow="-110" yWindow="-110" windowWidth="19420" windowHeight="10420" tabRatio="864" xr2:uid="{00000000-000D-0000-FFFF-FFFF00000000}"/>
  </bookViews>
  <sheets>
    <sheet name="Table 1" sheetId="27" r:id="rId1"/>
    <sheet name="Table 2" sheetId="28" r:id="rId2"/>
    <sheet name="Table 3" sheetId="29" r:id="rId3"/>
    <sheet name="Table 4" sheetId="30" r:id="rId4"/>
    <sheet name="Table 5" sheetId="31" r:id="rId5"/>
    <sheet name="Table 6" sheetId="32" r:id="rId6"/>
  </sheets>
  <definedNames>
    <definedName name="_xlnm.Print_Area" localSheetId="0">'Table 1'!$A$1:$H$15</definedName>
    <definedName name="_xlnm.Print_Area" localSheetId="1">'Table 2'!$A$1:$H$15</definedName>
    <definedName name="_xlnm.Print_Area" localSheetId="2">'Table 3'!$A$1:$H$15</definedName>
    <definedName name="_xlnm.Print_Area" localSheetId="3">'Table 4'!$A$1:$F$39</definedName>
    <definedName name="_xlnm.Print_Area" localSheetId="4">'Table 5'!$A$1:$F$39</definedName>
    <definedName name="_xlnm.Print_Area" localSheetId="5">'Table 6'!$A$1:$F$39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31" l="1"/>
  <c r="E6" i="31"/>
  <c r="F6" i="31"/>
  <c r="D7" i="31"/>
  <c r="E7" i="31"/>
  <c r="F7" i="31"/>
  <c r="D8" i="31"/>
  <c r="E8" i="31"/>
  <c r="F8" i="31"/>
  <c r="D9" i="31"/>
  <c r="E9" i="31"/>
  <c r="F9" i="31"/>
  <c r="D10" i="31"/>
  <c r="E10" i="31"/>
  <c r="F10" i="31"/>
  <c r="F12" i="31" s="1"/>
  <c r="D11" i="31"/>
  <c r="E11" i="31"/>
  <c r="F11" i="31"/>
  <c r="D12" i="31"/>
  <c r="E12" i="31"/>
  <c r="D6" i="30"/>
  <c r="E6" i="30"/>
  <c r="F6" i="30"/>
  <c r="B24" i="32" l="1"/>
  <c r="B25" i="32"/>
  <c r="B27" i="32"/>
  <c r="E14" i="32" l="1"/>
  <c r="E15" i="32"/>
  <c r="E16" i="32"/>
  <c r="E17" i="32"/>
  <c r="E18" i="32"/>
  <c r="E19" i="32"/>
  <c r="E20" i="32"/>
  <c r="E21" i="32"/>
  <c r="E22" i="32"/>
  <c r="E12" i="32" l="1"/>
  <c r="E11" i="32"/>
  <c r="E10" i="32"/>
  <c r="E9" i="32"/>
  <c r="E8" i="32"/>
  <c r="E7" i="32"/>
  <c r="D29" i="32"/>
  <c r="D28" i="32"/>
  <c r="D26" i="32"/>
  <c r="D22" i="32"/>
  <c r="D21" i="32"/>
  <c r="D20" i="32"/>
  <c r="D19" i="32"/>
  <c r="D18" i="32"/>
  <c r="D17" i="32"/>
  <c r="D16" i="32"/>
  <c r="D15" i="32"/>
  <c r="D14" i="32"/>
  <c r="D12" i="32"/>
  <c r="D11" i="32"/>
  <c r="D10" i="32"/>
  <c r="D9" i="32"/>
  <c r="D8" i="32"/>
  <c r="D7" i="32"/>
  <c r="E22" i="31"/>
  <c r="E21" i="31"/>
  <c r="E20" i="31"/>
  <c r="E19" i="31"/>
  <c r="E18" i="31"/>
  <c r="E17" i="31"/>
  <c r="E16" i="31"/>
  <c r="E15" i="31"/>
  <c r="E14" i="31"/>
  <c r="D29" i="31"/>
  <c r="D28" i="31"/>
  <c r="D26" i="31"/>
  <c r="D22" i="31"/>
  <c r="D21" i="31"/>
  <c r="D20" i="31"/>
  <c r="D19" i="31"/>
  <c r="D18" i="31"/>
  <c r="D17" i="31"/>
  <c r="D16" i="31"/>
  <c r="D15" i="31"/>
  <c r="D14" i="31"/>
  <c r="E22" i="30"/>
  <c r="E21" i="30"/>
  <c r="E20" i="30"/>
  <c r="E19" i="30"/>
  <c r="E18" i="30"/>
  <c r="E17" i="30"/>
  <c r="E16" i="30"/>
  <c r="E15" i="30"/>
  <c r="E14" i="30"/>
  <c r="E12" i="30"/>
  <c r="E11" i="30"/>
  <c r="E10" i="30"/>
  <c r="E9" i="30"/>
  <c r="E8" i="30"/>
  <c r="E7" i="30"/>
  <c r="D29" i="30"/>
  <c r="D28" i="30"/>
  <c r="D26" i="30"/>
  <c r="D22" i="30"/>
  <c r="D21" i="30"/>
  <c r="D20" i="30"/>
  <c r="D19" i="30"/>
  <c r="D18" i="30"/>
  <c r="D17" i="30"/>
  <c r="D16" i="30"/>
  <c r="D15" i="30"/>
  <c r="D14" i="30"/>
  <c r="D12" i="30"/>
  <c r="D11" i="30"/>
  <c r="D10" i="30"/>
  <c r="D9" i="30"/>
  <c r="D8" i="30"/>
  <c r="D7" i="30"/>
  <c r="G13" i="29"/>
  <c r="G12" i="29"/>
  <c r="G11" i="29"/>
  <c r="G10" i="29"/>
  <c r="G9" i="29"/>
  <c r="G8" i="29"/>
  <c r="G7" i="29"/>
  <c r="G6" i="29"/>
  <c r="G13" i="28"/>
  <c r="G12" i="28"/>
  <c r="G11" i="28"/>
  <c r="G10" i="28"/>
  <c r="G9" i="28"/>
  <c r="G8" i="28"/>
  <c r="G7" i="28"/>
  <c r="G6" i="28"/>
  <c r="G13" i="27"/>
  <c r="G12" i="27"/>
  <c r="G11" i="27"/>
  <c r="G10" i="27"/>
  <c r="G9" i="27"/>
  <c r="G8" i="27"/>
  <c r="G7" i="27"/>
  <c r="G6" i="27"/>
  <c r="G5" i="29" l="1"/>
  <c r="G5" i="27" l="1"/>
  <c r="G5" i="28"/>
  <c r="B24" i="31" l="1"/>
  <c r="B27" i="31" s="1"/>
  <c r="B30" i="31" s="1"/>
  <c r="B30" i="32" l="1"/>
  <c r="C24" i="30"/>
  <c r="B24" i="30"/>
  <c r="C24" i="32"/>
  <c r="C24" i="31"/>
  <c r="D24" i="32" l="1"/>
  <c r="C27" i="31"/>
  <c r="D24" i="31"/>
  <c r="D24" i="30"/>
  <c r="C27" i="32"/>
  <c r="D27" i="32" s="1"/>
  <c r="C27" i="30"/>
  <c r="B27" i="30"/>
  <c r="B30" i="30" s="1"/>
  <c r="B31" i="30" s="1"/>
  <c r="C25" i="30"/>
  <c r="B25" i="30"/>
  <c r="B31" i="31"/>
  <c r="C25" i="31"/>
  <c r="B25" i="31"/>
  <c r="B31" i="32"/>
  <c r="C25" i="32"/>
  <c r="D25" i="32" l="1"/>
  <c r="D25" i="31"/>
  <c r="C30" i="31"/>
  <c r="E30" i="31" s="1"/>
  <c r="D27" i="31"/>
  <c r="D25" i="30"/>
  <c r="C30" i="30"/>
  <c r="E30" i="30" s="1"/>
  <c r="D27" i="30"/>
  <c r="C30" i="32"/>
  <c r="E28" i="32"/>
  <c r="E27" i="32"/>
  <c r="E26" i="32"/>
  <c r="E24" i="32"/>
  <c r="E28" i="31"/>
  <c r="E27" i="31"/>
  <c r="E26" i="31"/>
  <c r="E24" i="31"/>
  <c r="E28" i="30"/>
  <c r="E27" i="30"/>
  <c r="E26" i="30"/>
  <c r="E24" i="30"/>
  <c r="E30" i="32" l="1"/>
  <c r="D30" i="32"/>
  <c r="D30" i="31"/>
  <c r="C31" i="31"/>
  <c r="D31" i="31" s="1"/>
  <c r="C31" i="30"/>
  <c r="D31" i="30" s="1"/>
  <c r="D30" i="30"/>
  <c r="C31" i="32"/>
  <c r="D31" i="32" s="1"/>
  <c r="F21" i="31"/>
  <c r="F15" i="31" l="1"/>
  <c r="F17" i="31"/>
  <c r="F7" i="30"/>
  <c r="F11" i="30"/>
  <c r="F20" i="30"/>
  <c r="F21" i="30"/>
  <c r="F19" i="30"/>
  <c r="F14" i="30"/>
  <c r="F17" i="30"/>
  <c r="F15" i="30"/>
  <c r="F19" i="31"/>
  <c r="F18" i="30"/>
  <c r="F9" i="30"/>
  <c r="F16" i="30"/>
  <c r="F8" i="30"/>
  <c r="F10" i="30"/>
  <c r="F14" i="31"/>
  <c r="F16" i="31"/>
  <c r="F18" i="31"/>
  <c r="F20" i="31"/>
  <c r="F22" i="31" l="1"/>
  <c r="F22" i="30"/>
  <c r="F12" i="30"/>
  <c r="F21" i="32" l="1"/>
  <c r="F20" i="32"/>
  <c r="F15" i="32"/>
  <c r="F6" i="32"/>
  <c r="E6" i="32"/>
  <c r="D6" i="32"/>
  <c r="F18" i="32" l="1"/>
  <c r="F14" i="32"/>
  <c r="F16" i="32"/>
  <c r="F19" i="32"/>
  <c r="F9" i="32"/>
  <c r="F10" i="32"/>
  <c r="F8" i="32"/>
  <c r="F11" i="32"/>
  <c r="F7" i="32"/>
  <c r="F17" i="32"/>
  <c r="F22" i="32" l="1"/>
  <c r="F12" i="32"/>
</calcChain>
</file>

<file path=xl/sharedStrings.xml><?xml version="1.0" encoding="utf-8"?>
<sst xmlns="http://schemas.openxmlformats.org/spreadsheetml/2006/main" count="221" uniqueCount="67">
  <si>
    <t>Net Income</t>
  </si>
  <si>
    <t>Operating Profit/Loss</t>
  </si>
  <si>
    <t>Operating Revenue</t>
  </si>
  <si>
    <t>Operating Expenses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</si>
  <si>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</si>
  <si>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</si>
  <si>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</si>
  <si>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</si>
  <si>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</si>
  <si>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</si>
  <si>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</si>
  <si>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</si>
  <si>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</si>
  <si>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</si>
  <si>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</si>
  <si>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</si>
  <si>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</si>
  <si>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</si>
  <si>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</si>
  <si>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</si>
  <si>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</si>
  <si>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</si>
  <si>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</si>
  <si>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</si>
  <si>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</si>
  <si>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</si>
  <si>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</si>
  <si>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</si>
  <si>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</si>
  <si>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</si>
  <si>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</si>
  <si>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</si>
  <si>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</si>
  <si>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</si>
  <si>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</si>
  <si>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Domestic Operations</t>
  </si>
  <si>
    <t>International Operations</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</si>
  <si>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</si>
  <si>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</si>
  <si>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</si>
  <si>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</si>
  <si>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</si>
  <si>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</si>
  <si>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</si>
  <si>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</si>
  <si>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</si>
  <si>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</si>
  <si>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</si>
  <si>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</si>
  <si>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t>Table 6. International Quarterly U.S. Scheduled Passenger Airlines Revenue, Expenses and Profits</t>
  </si>
  <si>
    <t>Table 5. Domestic Quarterly U.S. Scheduled Passenger Airlines Revenue, Expenses and Profits</t>
  </si>
  <si>
    <r>
      <t>Table 4.</t>
    </r>
    <r>
      <rPr>
        <b/>
        <sz val="10"/>
        <color rgb="FF00B050"/>
        <rFont val="Arial"/>
        <family val="2"/>
      </rPr>
      <t xml:space="preserve"> </t>
    </r>
    <r>
      <rPr>
        <b/>
        <sz val="10"/>
        <rFont val="Arial"/>
        <family val="2"/>
      </rPr>
      <t>Quarterly U.S. Scheduled Passenger Airlines Revenue, Expenses and Profits</t>
    </r>
  </si>
  <si>
    <t>Table 3. International Quarterly U.S. Scheduled Service Passenger Airlines Financial Reports</t>
  </si>
  <si>
    <t>Table 2. Domestic Quarterly U.S. Scheduled Service Passenger Airlines Financial Reports</t>
  </si>
  <si>
    <r>
      <t>Table 1.</t>
    </r>
    <r>
      <rPr>
        <b/>
        <sz val="10"/>
        <color rgb="FF00B050"/>
        <rFont val="Arial"/>
        <family val="2"/>
      </rPr>
      <t xml:space="preserve"> </t>
    </r>
    <r>
      <rPr>
        <b/>
        <sz val="10"/>
        <color theme="1"/>
        <rFont val="Arial"/>
        <family val="2"/>
      </rPr>
      <t>Quarterly U.S. Scheduled Service Passenger Airlines Financial Reports</t>
    </r>
  </si>
  <si>
    <t>1Q                 2023</t>
  </si>
  <si>
    <t>1Q 2023</t>
  </si>
  <si>
    <t>2Q                 2023</t>
  </si>
  <si>
    <t>3Q                 2023</t>
  </si>
  <si>
    <t>4Q                 2023</t>
  </si>
  <si>
    <t>1Q                 2024</t>
  </si>
  <si>
    <t>Dollar Change          1Q2023-1Q2024</t>
  </si>
  <si>
    <t>1Q 2024</t>
  </si>
  <si>
    <t>2023-2024 % Change</t>
  </si>
  <si>
    <t>% of 1Q 2024 Revenue or Expense Total</t>
  </si>
  <si>
    <t>Reports from 25 airlines in 1Q 2024</t>
  </si>
  <si>
    <t>Reports from 19 airlines in 1Q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</si>
</sst>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0,,_);[Red]\(&quot;$&quot;#,##0,,\)"/>
  </numFmts>
  <fonts count="1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b/>
      <sz val="10"/>
      <color rgb="FF00B050"/>
      <name val="Arial"/>
      <family val="2"/>
    </font>
    <font>
      <sz val="10"/>
      <color theme="5"/>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0">
    <xf numFmtId="0" fontId="0" fillId="0" borderId="0"/>
    <xf numFmtId="0" fontId="8" fillId="0" borderId="0"/>
    <xf numFmtId="0" fontId="6" fillId="0" borderId="0"/>
    <xf numFmtId="0" fontId="10" fillId="0" borderId="0"/>
    <xf numFmtId="0" fontId="5" fillId="0" borderId="0"/>
    <xf numFmtId="9" fontId="8" fillId="0" borderId="0" applyFont="0" applyFill="0" applyBorder="0" applyAlignment="0" applyProtection="0"/>
    <xf numFmtId="0" fontId="4" fillId="0" borderId="0"/>
    <xf numFmtId="0" fontId="3" fillId="0" borderId="0"/>
    <xf numFmtId="0" fontId="2" fillId="0" borderId="0"/>
    <xf numFmtId="0" fontId="1" fillId="0" borderId="0"/>
  </cellStyleXfs>
  <cellXfs count="68">
    <xf numFmtId="0" fontId="0" fillId="0" borderId="0" xfId="0"/>
    <xf numFmtId="0" fontId="9" fillId="0" borderId="0" xfId="3" applyFont="1"/>
    <xf numFmtId="0" fontId="10" fillId="0" borderId="0" xfId="3" applyAlignment="1">
      <alignment horizontal="left" indent="1"/>
    </xf>
    <xf numFmtId="0" fontId="0" fillId="0" borderId="1" xfId="0" applyBorder="1"/>
    <xf numFmtId="0" fontId="9" fillId="0" borderId="3" xfId="3" applyFont="1" applyBorder="1"/>
    <xf numFmtId="166" fontId="10" fillId="0" borderId="3" xfId="3" applyNumberFormat="1" applyBorder="1" applyAlignment="1">
      <alignment horizontal="right"/>
    </xf>
    <xf numFmtId="0" fontId="9" fillId="0" borderId="1" xfId="3" applyFont="1" applyBorder="1"/>
    <xf numFmtId="0" fontId="9" fillId="0" borderId="1" xfId="3" applyFont="1" applyBorder="1" applyAlignment="1">
      <alignment horizontal="center"/>
    </xf>
    <xf numFmtId="0" fontId="9" fillId="0" borderId="1" xfId="3" applyFont="1" applyBorder="1" applyAlignment="1">
      <alignment horizontal="center" wrapText="1"/>
    </xf>
    <xf numFmtId="165" fontId="10" fillId="0" borderId="0" xfId="3" applyNumberFormat="1"/>
    <xf numFmtId="165" fontId="9" fillId="0" borderId="0" xfId="3" applyNumberFormat="1" applyFont="1"/>
    <xf numFmtId="166" fontId="10" fillId="0" borderId="3" xfId="3" applyNumberFormat="1" applyBorder="1"/>
    <xf numFmtId="164" fontId="10" fillId="0" borderId="1" xfId="3" applyNumberFormat="1" applyBorder="1"/>
    <xf numFmtId="164" fontId="10" fillId="0" borderId="3" xfId="3" applyNumberFormat="1" applyBorder="1"/>
    <xf numFmtId="164" fontId="10" fillId="0" borderId="0" xfId="3" applyNumberFormat="1" applyBorder="1" applyAlignment="1">
      <alignment horizontal="right"/>
    </xf>
    <xf numFmtId="164" fontId="9" fillId="0" borderId="0" xfId="3" applyNumberFormat="1" applyFont="1" applyBorder="1" applyAlignment="1">
      <alignment horizontal="right"/>
    </xf>
    <xf numFmtId="4" fontId="10" fillId="0" borderId="0" xfId="3" applyNumberFormat="1"/>
    <xf numFmtId="4" fontId="9" fillId="0" borderId="0" xfId="3" applyNumberFormat="1" applyFont="1"/>
    <xf numFmtId="4" fontId="9" fillId="0" borderId="1" xfId="3" applyNumberFormat="1" applyFont="1" applyBorder="1"/>
    <xf numFmtId="0" fontId="8" fillId="0" borderId="0" xfId="3" applyFont="1" applyAlignment="1">
      <alignment horizontal="left" indent="1"/>
    </xf>
    <xf numFmtId="0" fontId="7" fillId="0" borderId="0" xfId="3" applyFont="1"/>
    <xf numFmtId="0" fontId="0" fillId="0" borderId="0" xfId="0"/>
    <xf numFmtId="0" fontId="8" fillId="0" borderId="0" xfId="1"/>
    <xf numFmtId="0" fontId="2" fillId="0" borderId="0" xfId="8"/>
    <xf numFmtId="0" fontId="10" fillId="0" borderId="1" xfId="8" applyFont="1" applyBorder="1"/>
    <xf numFmtId="0" fontId="9" fillId="0" borderId="1" xfId="8" applyFont="1" applyBorder="1" applyAlignment="1">
      <alignment horizontal="center" wrapText="1"/>
    </xf>
    <xf numFmtId="0" fontId="9" fillId="0" borderId="0" xfId="8" applyFont="1" applyAlignment="1">
      <alignment vertical="center"/>
    </xf>
    <xf numFmtId="3" fontId="10" fillId="0" borderId="0" xfId="8" applyNumberFormat="1" applyFont="1"/>
    <xf numFmtId="164" fontId="10" fillId="0" borderId="0" xfId="8" applyNumberFormat="1" applyFont="1"/>
    <xf numFmtId="0" fontId="9" fillId="0" borderId="1" xfId="8" applyFont="1" applyBorder="1" applyAlignment="1">
      <alignment vertical="center"/>
    </xf>
    <xf numFmtId="3" fontId="10" fillId="0" borderId="1" xfId="8" applyNumberFormat="1" applyFont="1" applyBorder="1"/>
    <xf numFmtId="0" fontId="9" fillId="0" borderId="1" xfId="8" applyFont="1" applyBorder="1" applyAlignment="1">
      <alignment horizontal="center"/>
    </xf>
    <xf numFmtId="0" fontId="0" fillId="0" borderId="0" xfId="0" applyAlignment="1"/>
    <xf numFmtId="0" fontId="8" fillId="0" borderId="0" xfId="3" applyFont="1" applyFill="1" applyAlignment="1">
      <alignment horizontal="left" indent="1"/>
    </xf>
    <xf numFmtId="0" fontId="7" fillId="0" borderId="0" xfId="3" applyFont="1" applyFill="1"/>
    <xf numFmtId="0" fontId="9" fillId="0" borderId="0" xfId="3" applyFont="1" applyFill="1"/>
    <xf numFmtId="0" fontId="9" fillId="0" borderId="1" xfId="3" applyFont="1" applyFill="1" applyBorder="1"/>
    <xf numFmtId="0" fontId="12" fillId="0" borderId="0" xfId="0" applyFont="1" applyAlignment="1"/>
    <xf numFmtId="0" fontId="12" fillId="0" borderId="0" xfId="0" applyFont="1"/>
    <xf numFmtId="0" fontId="9" fillId="0" borderId="1" xfId="8" applyFont="1" applyFill="1" applyBorder="1" applyAlignment="1">
      <alignment horizontal="center" wrapText="1"/>
    </xf>
    <xf numFmtId="0" fontId="9" fillId="0" borderId="0" xfId="8" applyFont="1" applyAlignment="1"/>
    <xf numFmtId="0" fontId="9" fillId="0" borderId="0" xfId="8" applyFont="1" applyAlignment="1">
      <alignment vertical="center"/>
    </xf>
    <xf numFmtId="0" fontId="10" fillId="0" borderId="0" xfId="8" applyFont="1" applyAlignment="1">
      <alignment vertical="center"/>
    </xf>
    <xf numFmtId="0" fontId="10" fillId="0" borderId="2" xfId="8" applyFont="1" applyBorder="1"/>
    <xf numFmtId="0" fontId="10" fillId="0" borderId="0" xfId="8" applyFont="1" applyBorder="1"/>
    <xf numFmtId="0" fontId="10" fillId="0" borderId="0" xfId="8" applyFont="1" applyAlignment="1">
      <alignment wrapText="1"/>
    </xf>
    <xf numFmtId="0" fontId="7" fillId="0" borderId="0" xfId="8" applyFont="1" applyAlignment="1"/>
    <xf numFmtId="0" fontId="8" fillId="0" borderId="0" xfId="1" applyFont="1" applyAlignment="1">
      <alignment wrapText="1"/>
    </xf>
    <xf numFmtId="0" fontId="8" fillId="0" borderId="0" xfId="1" applyAlignment="1">
      <alignment wrapText="1"/>
    </xf>
    <xf numFmtId="0" fontId="8" fillId="0" borderId="0" xfId="0" applyFont="1" applyAlignment="1">
      <alignment wrapText="1"/>
    </xf>
    <xf numFmtId="0" fontId="7" fillId="0" borderId="0" xfId="0" applyFont="1" applyAlignment="1">
      <alignment wrapText="1"/>
    </xf>
    <xf numFmtId="0" fontId="7" fillId="0" borderId="0" xfId="0" applyFont="1"/>
    <xf numFmtId="0" fontId="8" fillId="0" borderId="0" xfId="0" applyFont="1" applyBorder="1"/>
    <xf numFmtId="0" fontId="10" fillId="0" borderId="2" xfId="3" applyFont="1" applyFill="1" applyBorder="1"/>
    <xf numFmtId="3" fontId="10" fillId="0" borderId="0" xfId="3" applyNumberFormat="1" applyFill="1"/>
    <xf numFmtId="3" fontId="10" fillId="0" borderId="0" xfId="3" applyNumberFormat="1" applyFont="1" applyFill="1"/>
    <xf numFmtId="3" fontId="10" fillId="0" borderId="0" xfId="8" applyNumberFormat="1" applyFont="1" applyFill="1"/>
    <xf numFmtId="3" fontId="10" fillId="0" borderId="1" xfId="8" applyNumberFormat="1" applyFont="1" applyFill="1" applyBorder="1"/>
    <xf numFmtId="0" fontId="9" fillId="0" borderId="1" xfId="3" applyFont="1" applyFill="1" applyBorder="1" applyAlignment="1">
      <alignment horizontal="center"/>
    </xf>
    <xf numFmtId="166" fontId="10" fillId="0" borderId="3" xfId="3" applyNumberFormat="1" applyFill="1" applyBorder="1" applyAlignment="1">
      <alignment horizontal="right"/>
    </xf>
    <xf numFmtId="165" fontId="0" fillId="0" borderId="0" xfId="0" applyNumberFormat="1" applyFill="1"/>
    <xf numFmtId="165" fontId="7" fillId="0" borderId="1" xfId="0" applyNumberFormat="1" applyFont="1" applyFill="1" applyBorder="1"/>
    <xf numFmtId="166" fontId="10" fillId="0" borderId="1" xfId="3" applyNumberFormat="1" applyFill="1" applyBorder="1"/>
    <xf numFmtId="165" fontId="9" fillId="0" borderId="0" xfId="3" applyNumberFormat="1" applyFont="1" applyFill="1"/>
    <xf numFmtId="165" fontId="10" fillId="0" borderId="0" xfId="3" applyNumberFormat="1" applyFill="1"/>
    <xf numFmtId="165" fontId="9" fillId="0" borderId="1" xfId="3" applyNumberFormat="1" applyFont="1" applyFill="1" applyBorder="1" applyAlignment="1">
      <alignment horizontal="right"/>
    </xf>
    <xf numFmtId="0" fontId="8" fillId="0" borderId="0" xfId="1" applyFill="1"/>
    <xf numFmtId="0" fontId="0" fillId="0" borderId="0" xfId="0" applyFill="1"/>
  </cellXfs>
  <cellStyles count="10">
    <cellStyle name="Normal" xfId="0" builtinId="0"/>
    <cellStyle name="Normal 2" xfId="1" xr:uid="{00000000-0005-0000-0000-000001000000}"/>
    <cellStyle name="Normal 3" xfId="2" xr:uid="{00000000-0005-0000-0000-000002000000}"/>
    <cellStyle name="Normal 3 2" xfId="4" xr:uid="{00000000-0005-0000-0000-000003000000}"/>
    <cellStyle name="Normal 3 2 2" xfId="7" xr:uid="{00000000-0005-0000-0000-000004000000}"/>
    <cellStyle name="Normal 3 2 2 2" xfId="9" xr:uid="{00000000-0005-0000-0000-000005000000}"/>
    <cellStyle name="Normal 3 3" xfId="8" xr:uid="{00000000-0005-0000-0000-000006000000}"/>
    <cellStyle name="Normal 4" xfId="3" xr:uid="{00000000-0005-0000-0000-000007000000}"/>
    <cellStyle name="Normal 5" xfId="6" xr:uid="{00000000-0005-0000-0000-000008000000}"/>
    <cellStyle name="Percent 2" xfId="5"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5"/>
  <sheetViews>
    <sheetView tabSelected="1" zoomScaleNormal="100" workbookViewId="0">
      <selection activeCell="I12" sqref="I12"/>
    </sheetView>
  </sheetViews>
  <sheetFormatPr defaultColWidth="9.36328125" defaultRowHeight="14.5" x14ac:dyDescent="0.35"/>
  <cols>
    <col min="1" max="1" width="30" style="23" customWidth="1"/>
    <col min="2" max="6" width="9.54296875" style="23" customWidth="1"/>
    <col min="7" max="7" width="14.36328125" style="23" customWidth="1"/>
    <col min="8" max="16384" width="9.36328125" style="23"/>
  </cols>
  <sheetData>
    <row r="1" spans="1:8" ht="25.5" customHeight="1" x14ac:dyDescent="0.35">
      <c r="A1" s="40" t="s">
        <v>54</v>
      </c>
      <c r="B1" s="40"/>
      <c r="C1" s="40"/>
      <c r="D1" s="40"/>
      <c r="E1" s="40"/>
      <c r="F1" s="40"/>
      <c r="G1" s="40"/>
    </row>
    <row r="2" spans="1:8" ht="12.75" customHeight="1" x14ac:dyDescent="0.35">
      <c r="A2" s="41" t="s">
        <v>65</v>
      </c>
      <c r="B2" s="41"/>
      <c r="C2" s="41"/>
      <c r="D2" s="41"/>
      <c r="E2" s="41"/>
      <c r="F2" s="41"/>
      <c r="G2" s="41"/>
    </row>
    <row r="3" spans="1:8" ht="12.75" customHeight="1" x14ac:dyDescent="0.35">
      <c r="A3" s="42" t="s">
        <v>29</v>
      </c>
      <c r="B3" s="42"/>
      <c r="C3" s="42"/>
      <c r="D3" s="42"/>
      <c r="E3" s="42"/>
      <c r="F3" s="42"/>
      <c r="G3" s="42"/>
    </row>
    <row r="4" spans="1:8" ht="51.75" customHeight="1" x14ac:dyDescent="0.35">
      <c r="A4" s="24"/>
      <c r="B4" s="39" t="s">
        <v>55</v>
      </c>
      <c r="C4" s="25" t="s">
        <v>57</v>
      </c>
      <c r="D4" s="25" t="s">
        <v>58</v>
      </c>
      <c r="E4" s="25" t="s">
        <v>59</v>
      </c>
      <c r="F4" s="25" t="s">
        <v>60</v>
      </c>
      <c r="G4" s="25" t="s">
        <v>61</v>
      </c>
    </row>
    <row r="5" spans="1:8" ht="12.75" customHeight="1" x14ac:dyDescent="0.35">
      <c r="A5" s="26" t="s">
        <v>0</v>
      </c>
      <c r="B5" s="54">
        <v>-1230.7032750000001</v>
      </c>
      <c r="C5" s="54">
        <v>5452.0219589999997</v>
      </c>
      <c r="D5" s="54">
        <v>1639.308446</v>
      </c>
      <c r="E5" s="54">
        <v>1976.130377</v>
      </c>
      <c r="F5" s="55">
        <v>-1640.7046439999999</v>
      </c>
      <c r="G5" s="27">
        <f>(F5-B5)</f>
        <v>-410.00136899999984</v>
      </c>
      <c r="H5" s="28"/>
    </row>
    <row r="6" spans="1:8" ht="12.75" customHeight="1" x14ac:dyDescent="0.35">
      <c r="A6" s="26" t="s">
        <v>1</v>
      </c>
      <c r="B6" s="56">
        <v>32.435465000000001</v>
      </c>
      <c r="C6" s="56">
        <v>7707.2248079999999</v>
      </c>
      <c r="D6" s="56">
        <v>3259.886896</v>
      </c>
      <c r="E6" s="56">
        <v>2185.1286570000002</v>
      </c>
      <c r="F6" s="56">
        <v>-289.84223700000001</v>
      </c>
      <c r="G6" s="27">
        <f t="shared" ref="G6:G13" si="0">(F6-B6)</f>
        <v>-322.27770200000003</v>
      </c>
      <c r="H6" s="28"/>
    </row>
    <row r="7" spans="1:8" ht="12.75" customHeight="1" x14ac:dyDescent="0.35">
      <c r="A7" s="26" t="s">
        <v>5</v>
      </c>
      <c r="B7" s="56">
        <v>52896.436539000002</v>
      </c>
      <c r="C7" s="56">
        <v>62961.905019999998</v>
      </c>
      <c r="D7" s="56">
        <v>61517.544699999999</v>
      </c>
      <c r="E7" s="56">
        <v>58954.611328999999</v>
      </c>
      <c r="F7" s="56">
        <v>56048.684989000001</v>
      </c>
      <c r="G7" s="27">
        <f t="shared" si="0"/>
        <v>3152.2484499999991</v>
      </c>
      <c r="H7" s="28"/>
    </row>
    <row r="8" spans="1:8" ht="12.75" customHeight="1" x14ac:dyDescent="0.35">
      <c r="A8" s="26" t="s">
        <v>6</v>
      </c>
      <c r="B8" s="56">
        <v>39454.382867</v>
      </c>
      <c r="C8" s="56">
        <v>48187.985761999997</v>
      </c>
      <c r="D8" s="56">
        <v>46967.877552999998</v>
      </c>
      <c r="E8" s="56">
        <v>44636.073246</v>
      </c>
      <c r="F8" s="56">
        <v>41805.106505000003</v>
      </c>
      <c r="G8" s="27">
        <f t="shared" si="0"/>
        <v>2350.7236380000031</v>
      </c>
      <c r="H8" s="28"/>
    </row>
    <row r="9" spans="1:8" ht="12.75" customHeight="1" x14ac:dyDescent="0.35">
      <c r="A9" s="26" t="s">
        <v>7</v>
      </c>
      <c r="B9" s="56">
        <v>1695.533565</v>
      </c>
      <c r="C9" s="56">
        <v>1885.4628949999999</v>
      </c>
      <c r="D9" s="56">
        <v>1852.5945340000001</v>
      </c>
      <c r="E9" s="56">
        <v>1719.2283130000001</v>
      </c>
      <c r="F9" s="56">
        <v>1720.9692689999999</v>
      </c>
      <c r="G9" s="27">
        <f t="shared" si="0"/>
        <v>25.435703999999987</v>
      </c>
      <c r="H9" s="28"/>
    </row>
    <row r="10" spans="1:8" ht="12.75" customHeight="1" x14ac:dyDescent="0.35">
      <c r="A10" s="26" t="s">
        <v>8</v>
      </c>
      <c r="B10" s="56">
        <v>256.31430499999999</v>
      </c>
      <c r="C10" s="56">
        <v>281.22279200000003</v>
      </c>
      <c r="D10" s="56">
        <v>267.63432999999998</v>
      </c>
      <c r="E10" s="56">
        <v>256.98978899999997</v>
      </c>
      <c r="F10" s="56">
        <v>249.71666999999999</v>
      </c>
      <c r="G10" s="27">
        <f t="shared" si="0"/>
        <v>-6.5976349999999968</v>
      </c>
      <c r="H10" s="28"/>
    </row>
    <row r="11" spans="1:8" ht="12.75" customHeight="1" x14ac:dyDescent="0.35">
      <c r="A11" s="26" t="s">
        <v>3</v>
      </c>
      <c r="B11" s="56">
        <v>52864.001072999999</v>
      </c>
      <c r="C11" s="56">
        <v>55254.680210999999</v>
      </c>
      <c r="D11" s="56">
        <v>58257.656801999998</v>
      </c>
      <c r="E11" s="56">
        <v>56769.483674000003</v>
      </c>
      <c r="F11" s="56">
        <v>56338.527226999999</v>
      </c>
      <c r="G11" s="27">
        <f t="shared" si="0"/>
        <v>3474.5261539999992</v>
      </c>
      <c r="H11" s="28"/>
    </row>
    <row r="12" spans="1:8" ht="12.75" customHeight="1" x14ac:dyDescent="0.35">
      <c r="A12" s="26" t="s">
        <v>9</v>
      </c>
      <c r="B12" s="56">
        <v>11960.931655</v>
      </c>
      <c r="C12" s="56">
        <v>10637.406319</v>
      </c>
      <c r="D12" s="56">
        <v>12440.109646000001</v>
      </c>
      <c r="E12" s="56">
        <v>12521.386809</v>
      </c>
      <c r="F12" s="56">
        <v>11254.978614</v>
      </c>
      <c r="G12" s="27">
        <f t="shared" si="0"/>
        <v>-705.95304100000067</v>
      </c>
      <c r="H12" s="28"/>
    </row>
    <row r="13" spans="1:8" ht="12.75" customHeight="1" x14ac:dyDescent="0.35">
      <c r="A13" s="29" t="s">
        <v>10</v>
      </c>
      <c r="B13" s="57">
        <v>17662.911873000001</v>
      </c>
      <c r="C13" s="57">
        <v>19672.004475999998</v>
      </c>
      <c r="D13" s="57">
        <v>20168.878053</v>
      </c>
      <c r="E13" s="57">
        <v>20029.214748999999</v>
      </c>
      <c r="F13" s="57">
        <v>20170.900541999999</v>
      </c>
      <c r="G13" s="30">
        <f t="shared" si="0"/>
        <v>2507.9886689999985</v>
      </c>
      <c r="H13" s="28"/>
    </row>
    <row r="14" spans="1:8" ht="30" customHeight="1" x14ac:dyDescent="0.35">
      <c r="A14" s="43" t="s">
        <v>4</v>
      </c>
      <c r="B14" s="43"/>
      <c r="C14" s="43"/>
      <c r="D14" s="43"/>
      <c r="E14" s="43"/>
      <c r="F14" s="44"/>
      <c r="G14" s="44"/>
    </row>
    <row r="15" spans="1:8" ht="102" customHeight="1" x14ac:dyDescent="0.35">
      <c r="A15" s="45" t="s">
        <v>46</v>
      </c>
      <c r="B15" s="45"/>
      <c r="C15" s="45"/>
      <c r="D15" s="45"/>
      <c r="E15" s="45"/>
      <c r="F15" s="45"/>
      <c r="G15" s="45"/>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5"/>
  <sheetViews>
    <sheetView zoomScaleNormal="100" workbookViewId="0">
      <selection activeCell="K10" sqref="K10"/>
    </sheetView>
  </sheetViews>
  <sheetFormatPr defaultColWidth="9.36328125" defaultRowHeight="14.5" x14ac:dyDescent="0.35"/>
  <cols>
    <col min="1" max="1" width="30" style="23" customWidth="1"/>
    <col min="2" max="6" width="9.54296875" style="23" customWidth="1"/>
    <col min="7" max="7" width="14.36328125" style="23" customWidth="1"/>
    <col min="8" max="16384" width="9.36328125" style="23"/>
  </cols>
  <sheetData>
    <row r="1" spans="1:8" ht="25.5" customHeight="1" x14ac:dyDescent="0.35">
      <c r="A1" s="46" t="s">
        <v>53</v>
      </c>
      <c r="B1" s="46"/>
      <c r="C1" s="46"/>
      <c r="D1" s="46"/>
      <c r="E1" s="46"/>
      <c r="F1" s="46"/>
      <c r="G1" s="46"/>
    </row>
    <row r="2" spans="1:8" ht="12.75" customHeight="1" x14ac:dyDescent="0.35">
      <c r="A2" s="41" t="s">
        <v>65</v>
      </c>
      <c r="B2" s="41"/>
      <c r="C2" s="41"/>
      <c r="D2" s="41"/>
      <c r="E2" s="41"/>
      <c r="F2" s="41"/>
      <c r="G2" s="41"/>
    </row>
    <row r="3" spans="1:8" ht="12.75" customHeight="1" x14ac:dyDescent="0.35">
      <c r="A3" s="42" t="s">
        <v>29</v>
      </c>
      <c r="B3" s="42"/>
      <c r="C3" s="42"/>
      <c r="D3" s="42"/>
      <c r="E3" s="42"/>
      <c r="F3" s="42"/>
      <c r="G3" s="42"/>
    </row>
    <row r="4" spans="1:8" ht="51.75" customHeight="1" x14ac:dyDescent="0.35">
      <c r="A4" s="31" t="s">
        <v>35</v>
      </c>
      <c r="B4" s="39" t="s">
        <v>55</v>
      </c>
      <c r="C4" s="25" t="s">
        <v>57</v>
      </c>
      <c r="D4" s="25" t="s">
        <v>58</v>
      </c>
      <c r="E4" s="25" t="s">
        <v>59</v>
      </c>
      <c r="F4" s="25" t="s">
        <v>60</v>
      </c>
      <c r="G4" s="25" t="s">
        <v>61</v>
      </c>
    </row>
    <row r="5" spans="1:8" ht="12.75" customHeight="1" x14ac:dyDescent="0.35">
      <c r="A5" s="26" t="s">
        <v>0</v>
      </c>
      <c r="B5" s="56">
        <v>-1273.213704</v>
      </c>
      <c r="C5" s="56">
        <v>3732.308117</v>
      </c>
      <c r="D5" s="56">
        <v>423.96782200000001</v>
      </c>
      <c r="E5" s="56">
        <v>1463.1093619999999</v>
      </c>
      <c r="F5" s="56">
        <v>-857.933806</v>
      </c>
      <c r="G5" s="27">
        <f>(F5-B5)</f>
        <v>415.279898</v>
      </c>
      <c r="H5" s="28"/>
    </row>
    <row r="6" spans="1:8" ht="12.75" customHeight="1" x14ac:dyDescent="0.35">
      <c r="A6" s="26" t="s">
        <v>1</v>
      </c>
      <c r="B6" s="56">
        <v>-393.200896</v>
      </c>
      <c r="C6" s="56">
        <v>5511.2770060000003</v>
      </c>
      <c r="D6" s="56">
        <v>1398.136184</v>
      </c>
      <c r="E6" s="56">
        <v>1883.85115</v>
      </c>
      <c r="F6" s="56">
        <v>117.339028</v>
      </c>
      <c r="G6" s="27">
        <f t="shared" ref="G6:G13" si="0">(F6-B6)</f>
        <v>510.53992399999998</v>
      </c>
      <c r="H6" s="28"/>
    </row>
    <row r="7" spans="1:8" ht="12.75" customHeight="1" x14ac:dyDescent="0.35">
      <c r="A7" s="26" t="s">
        <v>5</v>
      </c>
      <c r="B7" s="56">
        <v>40380.694195999997</v>
      </c>
      <c r="C7" s="56">
        <v>46553.966968000001</v>
      </c>
      <c r="D7" s="56">
        <v>44707.121179000002</v>
      </c>
      <c r="E7" s="56">
        <v>44748.348969999999</v>
      </c>
      <c r="F7" s="56">
        <v>42332.755015000002</v>
      </c>
      <c r="G7" s="27">
        <f t="shared" si="0"/>
        <v>1952.0608190000057</v>
      </c>
      <c r="H7" s="28"/>
    </row>
    <row r="8" spans="1:8" ht="12.75" customHeight="1" x14ac:dyDescent="0.35">
      <c r="A8" s="26" t="s">
        <v>6</v>
      </c>
      <c r="B8" s="56">
        <v>29219.532954999999</v>
      </c>
      <c r="C8" s="56">
        <v>34291.974885000003</v>
      </c>
      <c r="D8" s="56">
        <v>32656.972792</v>
      </c>
      <c r="E8" s="56">
        <v>32764.562054999999</v>
      </c>
      <c r="F8" s="56">
        <v>30402.899861000002</v>
      </c>
      <c r="G8" s="27">
        <f t="shared" si="0"/>
        <v>1183.3669060000029</v>
      </c>
      <c r="H8" s="28"/>
    </row>
    <row r="9" spans="1:8" ht="12.75" customHeight="1" x14ac:dyDescent="0.35">
      <c r="A9" s="26" t="s">
        <v>7</v>
      </c>
      <c r="B9" s="56">
        <v>1372.1802829999999</v>
      </c>
      <c r="C9" s="56">
        <v>1525.364918</v>
      </c>
      <c r="D9" s="56">
        <v>1485.1719230000001</v>
      </c>
      <c r="E9" s="56">
        <v>1386.365599</v>
      </c>
      <c r="F9" s="56">
        <v>1362.1986959999999</v>
      </c>
      <c r="G9" s="27">
        <f t="shared" si="0"/>
        <v>-9.9815869999999904</v>
      </c>
      <c r="H9" s="28"/>
    </row>
    <row r="10" spans="1:8" ht="12.75" customHeight="1" x14ac:dyDescent="0.35">
      <c r="A10" s="26" t="s">
        <v>8</v>
      </c>
      <c r="B10" s="56">
        <v>218.86882900000001</v>
      </c>
      <c r="C10" s="56">
        <v>236.64903899999999</v>
      </c>
      <c r="D10" s="56">
        <v>225.05640600000001</v>
      </c>
      <c r="E10" s="56">
        <v>221.012991</v>
      </c>
      <c r="F10" s="56">
        <v>208.250269</v>
      </c>
      <c r="G10" s="27">
        <f t="shared" si="0"/>
        <v>-10.618560000000002</v>
      </c>
      <c r="H10" s="28"/>
    </row>
    <row r="11" spans="1:8" ht="12.75" customHeight="1" x14ac:dyDescent="0.35">
      <c r="A11" s="26" t="s">
        <v>3</v>
      </c>
      <c r="B11" s="56">
        <v>40773.895087999997</v>
      </c>
      <c r="C11" s="56">
        <v>41042.689960999996</v>
      </c>
      <c r="D11" s="56">
        <v>43308.983994000002</v>
      </c>
      <c r="E11" s="56">
        <v>42864.498821000001</v>
      </c>
      <c r="F11" s="56">
        <v>42215.415987</v>
      </c>
      <c r="G11" s="27">
        <f t="shared" si="0"/>
        <v>1441.5208990000028</v>
      </c>
      <c r="H11" s="28"/>
    </row>
    <row r="12" spans="1:8" ht="12.75" customHeight="1" x14ac:dyDescent="0.35">
      <c r="A12" s="26" t="s">
        <v>9</v>
      </c>
      <c r="B12" s="56">
        <v>8551.6536959999994</v>
      </c>
      <c r="C12" s="56">
        <v>7264.340706</v>
      </c>
      <c r="D12" s="56">
        <v>8544.8762659999993</v>
      </c>
      <c r="E12" s="56">
        <v>8667.8100610000001</v>
      </c>
      <c r="F12" s="56">
        <v>7685.7685890000002</v>
      </c>
      <c r="G12" s="27">
        <f t="shared" si="0"/>
        <v>-865.88510699999915</v>
      </c>
      <c r="H12" s="28"/>
    </row>
    <row r="13" spans="1:8" ht="12.75" customHeight="1" x14ac:dyDescent="0.35">
      <c r="A13" s="29" t="s">
        <v>10</v>
      </c>
      <c r="B13" s="57">
        <v>13612.832909999999</v>
      </c>
      <c r="C13" s="57">
        <v>14595.859444</v>
      </c>
      <c r="D13" s="57">
        <v>14944.094015000001</v>
      </c>
      <c r="E13" s="57">
        <v>15191.045295</v>
      </c>
      <c r="F13" s="57">
        <v>15083.35829</v>
      </c>
      <c r="G13" s="30">
        <f t="shared" si="0"/>
        <v>1470.525380000001</v>
      </c>
      <c r="H13" s="28"/>
    </row>
    <row r="14" spans="1:8" ht="30" customHeight="1" x14ac:dyDescent="0.35">
      <c r="A14" s="43" t="s">
        <v>4</v>
      </c>
      <c r="B14" s="43"/>
      <c r="C14" s="43"/>
      <c r="D14" s="43"/>
      <c r="E14" s="43"/>
      <c r="F14" s="44"/>
      <c r="G14" s="44"/>
    </row>
    <row r="15" spans="1:8" ht="106.5" customHeight="1" x14ac:dyDescent="0.35">
      <c r="A15" s="45" t="s">
        <v>46</v>
      </c>
      <c r="B15" s="45"/>
      <c r="C15" s="45"/>
      <c r="D15" s="45"/>
      <c r="E15" s="45"/>
      <c r="F15" s="45"/>
      <c r="G15" s="45"/>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5"/>
  <sheetViews>
    <sheetView zoomScaleNormal="100" workbookViewId="0">
      <selection activeCell="J8" sqref="J8"/>
    </sheetView>
  </sheetViews>
  <sheetFormatPr defaultColWidth="9.36328125" defaultRowHeight="14.5" x14ac:dyDescent="0.35"/>
  <cols>
    <col min="1" max="1" width="30" style="23" customWidth="1"/>
    <col min="2" max="6" width="9.54296875" style="23" customWidth="1"/>
    <col min="7" max="7" width="14.36328125" style="23" customWidth="1"/>
    <col min="8" max="16384" width="9.36328125" style="23"/>
  </cols>
  <sheetData>
    <row r="1" spans="1:8" ht="25.5" customHeight="1" x14ac:dyDescent="0.35">
      <c r="A1" s="46" t="s">
        <v>52</v>
      </c>
      <c r="B1" s="46"/>
      <c r="C1" s="46"/>
      <c r="D1" s="46"/>
      <c r="E1" s="46"/>
      <c r="F1" s="46"/>
      <c r="G1" s="46"/>
    </row>
    <row r="2" spans="1:8" ht="12.75" customHeight="1" x14ac:dyDescent="0.35">
      <c r="A2" s="41" t="s">
        <v>66</v>
      </c>
      <c r="B2" s="41"/>
      <c r="C2" s="41"/>
      <c r="D2" s="41"/>
      <c r="E2" s="41"/>
      <c r="F2" s="41"/>
      <c r="G2" s="41"/>
    </row>
    <row r="3" spans="1:8" ht="12.75" customHeight="1" x14ac:dyDescent="0.35">
      <c r="A3" s="42" t="s">
        <v>29</v>
      </c>
      <c r="B3" s="42"/>
      <c r="C3" s="42"/>
      <c r="D3" s="42"/>
      <c r="E3" s="42"/>
      <c r="F3" s="42"/>
      <c r="G3" s="42"/>
    </row>
    <row r="4" spans="1:8" ht="51.75" customHeight="1" x14ac:dyDescent="0.35">
      <c r="A4" s="31" t="s">
        <v>36</v>
      </c>
      <c r="B4" s="39" t="s">
        <v>55</v>
      </c>
      <c r="C4" s="25" t="s">
        <v>57</v>
      </c>
      <c r="D4" s="25" t="s">
        <v>58</v>
      </c>
      <c r="E4" s="25" t="s">
        <v>59</v>
      </c>
      <c r="F4" s="25" t="s">
        <v>60</v>
      </c>
      <c r="G4" s="25" t="s">
        <v>61</v>
      </c>
    </row>
    <row r="5" spans="1:8" ht="12.75" customHeight="1" x14ac:dyDescent="0.35">
      <c r="A5" s="26" t="s">
        <v>0</v>
      </c>
      <c r="B5" s="56">
        <v>42.510429000000002</v>
      </c>
      <c r="C5" s="56">
        <v>1719.7138420000001</v>
      </c>
      <c r="D5" s="56">
        <v>1215.3406239999999</v>
      </c>
      <c r="E5" s="56">
        <v>513.02101500000003</v>
      </c>
      <c r="F5" s="56">
        <v>-782.77083800000003</v>
      </c>
      <c r="G5" s="27">
        <f>(F5-B5)</f>
        <v>-825.28126700000007</v>
      </c>
      <c r="H5" s="28"/>
    </row>
    <row r="6" spans="1:8" ht="12.75" customHeight="1" x14ac:dyDescent="0.35">
      <c r="A6" s="26" t="s">
        <v>1</v>
      </c>
      <c r="B6" s="56">
        <v>425.63636100000002</v>
      </c>
      <c r="C6" s="56">
        <v>2195.9478020000001</v>
      </c>
      <c r="D6" s="56">
        <v>1861.750712</v>
      </c>
      <c r="E6" s="56">
        <v>301.27750700000001</v>
      </c>
      <c r="F6" s="56">
        <v>-407.181265</v>
      </c>
      <c r="G6" s="27">
        <f t="shared" ref="G6:G13" si="0">(F6-B6)</f>
        <v>-832.81762600000002</v>
      </c>
      <c r="H6" s="28"/>
    </row>
    <row r="7" spans="1:8" ht="12.75" customHeight="1" x14ac:dyDescent="0.35">
      <c r="A7" s="26" t="s">
        <v>5</v>
      </c>
      <c r="B7" s="56">
        <v>12515.742343</v>
      </c>
      <c r="C7" s="56">
        <v>16407.938052000001</v>
      </c>
      <c r="D7" s="56">
        <v>16810.423521000001</v>
      </c>
      <c r="E7" s="56">
        <v>14206.262359</v>
      </c>
      <c r="F7" s="56">
        <v>13715.929974000001</v>
      </c>
      <c r="G7" s="27">
        <f t="shared" si="0"/>
        <v>1200.1876310000007</v>
      </c>
      <c r="H7" s="28"/>
    </row>
    <row r="8" spans="1:8" ht="12.75" customHeight="1" x14ac:dyDescent="0.35">
      <c r="A8" s="26" t="s">
        <v>6</v>
      </c>
      <c r="B8" s="56">
        <v>10234.849912</v>
      </c>
      <c r="C8" s="56">
        <v>13896.010877000001</v>
      </c>
      <c r="D8" s="56">
        <v>14310.904761</v>
      </c>
      <c r="E8" s="56">
        <v>11871.511191</v>
      </c>
      <c r="F8" s="56">
        <v>11402.206644</v>
      </c>
      <c r="G8" s="27">
        <f t="shared" si="0"/>
        <v>1167.3567320000002</v>
      </c>
      <c r="H8" s="28"/>
    </row>
    <row r="9" spans="1:8" ht="12.75" customHeight="1" x14ac:dyDescent="0.35">
      <c r="A9" s="26" t="s">
        <v>7</v>
      </c>
      <c r="B9" s="56">
        <v>323.35328199999998</v>
      </c>
      <c r="C9" s="56">
        <v>360.09797700000001</v>
      </c>
      <c r="D9" s="56">
        <v>367.42261100000002</v>
      </c>
      <c r="E9" s="56">
        <v>332.86271399999998</v>
      </c>
      <c r="F9" s="56">
        <v>358.77057300000001</v>
      </c>
      <c r="G9" s="27">
        <f t="shared" si="0"/>
        <v>35.417291000000034</v>
      </c>
      <c r="H9" s="28"/>
    </row>
    <row r="10" spans="1:8" ht="12.75" customHeight="1" x14ac:dyDescent="0.35">
      <c r="A10" s="26" t="s">
        <v>8</v>
      </c>
      <c r="B10" s="56">
        <v>37.445475999999999</v>
      </c>
      <c r="C10" s="56">
        <v>44.573753000000004</v>
      </c>
      <c r="D10" s="56">
        <v>42.577924000000003</v>
      </c>
      <c r="E10" s="56">
        <v>35.976798000000002</v>
      </c>
      <c r="F10" s="56">
        <v>41.466400999999998</v>
      </c>
      <c r="G10" s="27">
        <f t="shared" si="0"/>
        <v>4.0209249999999983</v>
      </c>
      <c r="H10" s="28"/>
    </row>
    <row r="11" spans="1:8" ht="12.75" customHeight="1" x14ac:dyDescent="0.35">
      <c r="A11" s="26" t="s">
        <v>3</v>
      </c>
      <c r="B11" s="56">
        <v>12090.105985</v>
      </c>
      <c r="C11" s="56">
        <v>14211.990250000001</v>
      </c>
      <c r="D11" s="56">
        <v>14948.672807999999</v>
      </c>
      <c r="E11" s="56">
        <v>13904.984853</v>
      </c>
      <c r="F11" s="56">
        <v>14123.11124</v>
      </c>
      <c r="G11" s="27">
        <f t="shared" si="0"/>
        <v>2033.005255</v>
      </c>
      <c r="H11" s="28"/>
    </row>
    <row r="12" spans="1:8" ht="12.75" customHeight="1" x14ac:dyDescent="0.35">
      <c r="A12" s="26" t="s">
        <v>9</v>
      </c>
      <c r="B12" s="56">
        <v>3409.277959</v>
      </c>
      <c r="C12" s="56">
        <v>3373.0656130000002</v>
      </c>
      <c r="D12" s="56">
        <v>3895.2333800000001</v>
      </c>
      <c r="E12" s="56">
        <v>3853.576748</v>
      </c>
      <c r="F12" s="56">
        <v>3569.2100249999999</v>
      </c>
      <c r="G12" s="27">
        <f t="shared" si="0"/>
        <v>159.93206599999985</v>
      </c>
      <c r="H12" s="28"/>
    </row>
    <row r="13" spans="1:8" ht="12.75" customHeight="1" x14ac:dyDescent="0.35">
      <c r="A13" s="29" t="s">
        <v>10</v>
      </c>
      <c r="B13" s="57">
        <v>4050.0789629999999</v>
      </c>
      <c r="C13" s="57">
        <v>5076.1450320000004</v>
      </c>
      <c r="D13" s="57">
        <v>5224.7840379999998</v>
      </c>
      <c r="E13" s="57">
        <v>4838.1694539999999</v>
      </c>
      <c r="F13" s="57">
        <v>5087.5422520000002</v>
      </c>
      <c r="G13" s="30">
        <f t="shared" si="0"/>
        <v>1037.4632890000003</v>
      </c>
      <c r="H13" s="28"/>
    </row>
    <row r="14" spans="1:8" ht="30" customHeight="1" x14ac:dyDescent="0.35">
      <c r="A14" s="43" t="s">
        <v>4</v>
      </c>
      <c r="B14" s="43"/>
      <c r="C14" s="43"/>
      <c r="D14" s="43"/>
      <c r="E14" s="43"/>
      <c r="F14" s="44"/>
      <c r="G14" s="44"/>
    </row>
    <row r="15" spans="1:8" ht="103.5" customHeight="1" x14ac:dyDescent="0.35">
      <c r="A15" s="45" t="s">
        <v>47</v>
      </c>
      <c r="B15" s="45"/>
      <c r="C15" s="45"/>
      <c r="D15" s="45"/>
      <c r="E15" s="45"/>
      <c r="F15" s="45"/>
      <c r="G15" s="45"/>
    </row>
  </sheetData>
  <mergeCells count="5">
    <mergeCell ref="A1:G1"/>
    <mergeCell ref="A2:G2"/>
    <mergeCell ref="A3:G3"/>
    <mergeCell ref="A14:G14"/>
    <mergeCell ref="A15:G15"/>
  </mergeCells>
  <pageMargins left="0.7" right="0.7"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6"/>
  <sheetViews>
    <sheetView zoomScaleNormal="100" workbookViewId="0">
      <selection activeCell="I7" sqref="I7"/>
    </sheetView>
  </sheetViews>
  <sheetFormatPr defaultColWidth="9.36328125" defaultRowHeight="12.5" x14ac:dyDescent="0.25"/>
  <cols>
    <col min="1" max="1" width="36.453125" style="21" customWidth="1"/>
    <col min="2" max="3" width="10.6328125" style="67" customWidth="1"/>
    <col min="4" max="4" width="9.36328125" style="21"/>
    <col min="5" max="5" width="9.6328125" style="21" customWidth="1"/>
    <col min="6" max="6" width="11.36328125" style="21" customWidth="1"/>
    <col min="7" max="16384" width="9.36328125" style="21"/>
  </cols>
  <sheetData>
    <row r="1" spans="1:12" ht="25.5" customHeight="1" x14ac:dyDescent="0.3">
      <c r="A1" s="50" t="s">
        <v>51</v>
      </c>
      <c r="B1" s="50"/>
      <c r="C1" s="50"/>
      <c r="D1" s="50"/>
      <c r="E1" s="50"/>
      <c r="F1" s="50"/>
    </row>
    <row r="2" spans="1:12" ht="13" x14ac:dyDescent="0.3">
      <c r="A2" s="51" t="s">
        <v>65</v>
      </c>
      <c r="B2" s="51"/>
      <c r="C2" s="51"/>
      <c r="D2" s="51"/>
      <c r="E2" s="51"/>
      <c r="F2" s="51"/>
    </row>
    <row r="3" spans="1:12" x14ac:dyDescent="0.25">
      <c r="A3" s="52" t="s">
        <v>29</v>
      </c>
      <c r="B3" s="52"/>
      <c r="C3" s="52"/>
      <c r="D3" s="52"/>
      <c r="E3" s="52"/>
      <c r="F3" s="52"/>
    </row>
    <row r="4" spans="1:12" ht="63.75" customHeight="1" x14ac:dyDescent="0.3">
      <c r="A4" s="3"/>
      <c r="B4" s="58" t="s">
        <v>56</v>
      </c>
      <c r="C4" s="58" t="s">
        <v>62</v>
      </c>
      <c r="D4" s="7" t="s">
        <v>11</v>
      </c>
      <c r="E4" s="8" t="s">
        <v>63</v>
      </c>
      <c r="F4" s="8" t="s">
        <v>64</v>
      </c>
      <c r="G4" s="32"/>
      <c r="H4" s="32"/>
      <c r="I4" s="32"/>
      <c r="L4" s="32"/>
    </row>
    <row r="5" spans="1:12" ht="25.5" customHeight="1" x14ac:dyDescent="0.3">
      <c r="A5" s="4" t="s">
        <v>2</v>
      </c>
      <c r="B5" s="59"/>
      <c r="C5" s="59"/>
      <c r="D5" s="5"/>
      <c r="E5" s="5"/>
      <c r="F5" s="5"/>
      <c r="G5" s="32"/>
      <c r="H5" s="32"/>
      <c r="I5" s="32"/>
      <c r="L5" s="32"/>
    </row>
    <row r="6" spans="1:12" x14ac:dyDescent="0.25">
      <c r="A6" s="2" t="s">
        <v>32</v>
      </c>
      <c r="B6" s="60">
        <v>39454.382867</v>
      </c>
      <c r="C6" s="60">
        <v>41805.106505000003</v>
      </c>
      <c r="D6" s="9">
        <f t="shared" ref="D6:D31" si="0">(C6-B6)</f>
        <v>2350.7236380000031</v>
      </c>
      <c r="E6" s="16">
        <f t="shared" ref="E6:E22" si="1">(C6-B6)/B6*100</f>
        <v>5.9580798562335886</v>
      </c>
      <c r="F6" s="16">
        <f>(C6/C12)*100</f>
        <v>74.587131728790041</v>
      </c>
      <c r="G6" s="32"/>
      <c r="H6" s="32"/>
      <c r="I6" s="32"/>
      <c r="L6" s="32"/>
    </row>
    <row r="7" spans="1:12" x14ac:dyDescent="0.25">
      <c r="A7" s="2" t="s">
        <v>12</v>
      </c>
      <c r="B7" s="60">
        <v>951.47753499999999</v>
      </c>
      <c r="C7" s="60">
        <v>875.28492700000004</v>
      </c>
      <c r="D7" s="9">
        <f t="shared" si="0"/>
        <v>-76.19260799999995</v>
      </c>
      <c r="E7" s="16">
        <f t="shared" si="1"/>
        <v>-8.0078199639258898</v>
      </c>
      <c r="F7" s="16">
        <f>(C7/C12)*100</f>
        <v>1.5616511380628852</v>
      </c>
      <c r="I7" s="32"/>
      <c r="L7" s="32"/>
    </row>
    <row r="8" spans="1:12" x14ac:dyDescent="0.25">
      <c r="A8" s="2" t="s">
        <v>13</v>
      </c>
      <c r="B8" s="60">
        <v>1695.533565</v>
      </c>
      <c r="C8" s="60">
        <v>1720.9692689999999</v>
      </c>
      <c r="D8" s="9">
        <f t="shared" si="0"/>
        <v>25.435703999999987</v>
      </c>
      <c r="E8" s="16">
        <f t="shared" si="1"/>
        <v>1.5001592728717221</v>
      </c>
      <c r="F8" s="16">
        <f>(C8/C12)*100</f>
        <v>3.070490002285966</v>
      </c>
      <c r="I8" s="32"/>
      <c r="L8" s="32"/>
    </row>
    <row r="9" spans="1:12" x14ac:dyDescent="0.25">
      <c r="A9" s="2" t="s">
        <v>14</v>
      </c>
      <c r="B9" s="60">
        <v>256.31430499999999</v>
      </c>
      <c r="C9" s="60">
        <v>249.71666999999999</v>
      </c>
      <c r="D9" s="9">
        <f t="shared" si="0"/>
        <v>-6.5976349999999968</v>
      </c>
      <c r="E9" s="16">
        <f t="shared" si="1"/>
        <v>-2.5740408831258939</v>
      </c>
      <c r="F9" s="16">
        <f>(C9/C12)*100</f>
        <v>0.4455352878466442</v>
      </c>
      <c r="I9" s="32"/>
      <c r="L9" s="32"/>
    </row>
    <row r="10" spans="1:12" x14ac:dyDescent="0.25">
      <c r="A10" s="2" t="s">
        <v>26</v>
      </c>
      <c r="B10" s="60">
        <v>6842.2700249999998</v>
      </c>
      <c r="C10" s="60">
        <v>7779.7447400000001</v>
      </c>
      <c r="D10" s="9">
        <f t="shared" si="0"/>
        <v>937.47471500000029</v>
      </c>
      <c r="E10" s="16">
        <f t="shared" si="1"/>
        <v>13.701223593554396</v>
      </c>
      <c r="F10" s="16">
        <f>(C10/C12)*100</f>
        <v>13.880334108689324</v>
      </c>
      <c r="I10" s="32"/>
      <c r="L10" s="32"/>
    </row>
    <row r="11" spans="1:12" x14ac:dyDescent="0.25">
      <c r="A11" s="2" t="s">
        <v>27</v>
      </c>
      <c r="B11" s="60">
        <v>3696.4582420000002</v>
      </c>
      <c r="C11" s="60">
        <v>3617.8628779999999</v>
      </c>
      <c r="D11" s="9">
        <f t="shared" si="0"/>
        <v>-78.595364000000245</v>
      </c>
      <c r="E11" s="16">
        <f t="shared" si="1"/>
        <v>-2.1262343263338352</v>
      </c>
      <c r="F11" s="16">
        <f>(C11/C12)*100</f>
        <v>6.4548577343251399</v>
      </c>
      <c r="I11" s="32"/>
      <c r="L11" s="32"/>
    </row>
    <row r="12" spans="1:12" ht="13" x14ac:dyDescent="0.3">
      <c r="A12" s="6" t="s">
        <v>37</v>
      </c>
      <c r="B12" s="61">
        <v>52896.436539000002</v>
      </c>
      <c r="C12" s="61">
        <v>56048.684989000001</v>
      </c>
      <c r="D12" s="10">
        <f t="shared" si="0"/>
        <v>3152.2484499999991</v>
      </c>
      <c r="E12" s="17">
        <f t="shared" si="1"/>
        <v>5.9592831885298709</v>
      </c>
      <c r="F12" s="18">
        <f>SUM(F6:F11)</f>
        <v>100</v>
      </c>
      <c r="I12" s="32"/>
      <c r="L12" s="32"/>
    </row>
    <row r="13" spans="1:12" ht="25.5" customHeight="1" x14ac:dyDescent="0.3">
      <c r="A13" s="6" t="s">
        <v>15</v>
      </c>
      <c r="B13" s="62"/>
      <c r="C13" s="62"/>
      <c r="D13" s="11"/>
      <c r="E13" s="13"/>
      <c r="F13" s="12"/>
      <c r="I13" s="32"/>
      <c r="L13" s="32"/>
    </row>
    <row r="14" spans="1:12" x14ac:dyDescent="0.25">
      <c r="A14" s="2" t="s">
        <v>16</v>
      </c>
      <c r="B14" s="60">
        <v>11960.931655</v>
      </c>
      <c r="C14" s="60">
        <v>11254.978614</v>
      </c>
      <c r="D14" s="9">
        <f t="shared" si="0"/>
        <v>-705.95304100000067</v>
      </c>
      <c r="E14" s="16">
        <f t="shared" si="1"/>
        <v>-5.9021576358969732</v>
      </c>
      <c r="F14" s="16">
        <f>(C14/C22)*100</f>
        <v>19.97741007437287</v>
      </c>
      <c r="I14" s="32"/>
      <c r="L14" s="32"/>
    </row>
    <row r="15" spans="1:12" x14ac:dyDescent="0.25">
      <c r="A15" s="2" t="s">
        <v>17</v>
      </c>
      <c r="B15" s="60">
        <v>17662.911873000001</v>
      </c>
      <c r="C15" s="60">
        <v>20170.900541999999</v>
      </c>
      <c r="D15" s="9">
        <f t="shared" si="0"/>
        <v>2507.9886689999985</v>
      </c>
      <c r="E15" s="16">
        <f t="shared" si="1"/>
        <v>14.199180107068171</v>
      </c>
      <c r="F15" s="16">
        <f>(C15/C22)*100</f>
        <v>35.803031308800669</v>
      </c>
      <c r="I15" s="32"/>
      <c r="L15" s="32"/>
    </row>
    <row r="16" spans="1:12" x14ac:dyDescent="0.25">
      <c r="A16" s="2" t="s">
        <v>18</v>
      </c>
      <c r="B16" s="60">
        <v>2925.609829</v>
      </c>
      <c r="C16" s="60">
        <v>3299.0261609999998</v>
      </c>
      <c r="D16" s="9">
        <f t="shared" si="0"/>
        <v>373.41633199999978</v>
      </c>
      <c r="E16" s="16">
        <f t="shared" si="1"/>
        <v>12.763709237592932</v>
      </c>
      <c r="F16" s="16">
        <f>(C16/C22)*100</f>
        <v>5.8557195641758906</v>
      </c>
      <c r="I16" s="32"/>
      <c r="L16" s="32"/>
    </row>
    <row r="17" spans="1:12" x14ac:dyDescent="0.25">
      <c r="A17" s="2" t="s">
        <v>19</v>
      </c>
      <c r="B17" s="60">
        <v>2615.8668080000002</v>
      </c>
      <c r="C17" s="60">
        <v>2773.945299</v>
      </c>
      <c r="D17" s="9">
        <f t="shared" si="0"/>
        <v>158.07849099999976</v>
      </c>
      <c r="E17" s="16">
        <f t="shared" si="1"/>
        <v>6.0430634509583845</v>
      </c>
      <c r="F17" s="16">
        <f>(C17/C22)*100</f>
        <v>4.9237092901331625</v>
      </c>
      <c r="I17" s="32"/>
      <c r="L17" s="32"/>
    </row>
    <row r="18" spans="1:12" x14ac:dyDescent="0.25">
      <c r="A18" s="2" t="s">
        <v>20</v>
      </c>
      <c r="B18" s="60">
        <v>1051.0847180000001</v>
      </c>
      <c r="C18" s="60">
        <v>1142.3733299999999</v>
      </c>
      <c r="D18" s="9">
        <f t="shared" si="0"/>
        <v>91.28861199999983</v>
      </c>
      <c r="E18" s="16">
        <f t="shared" si="1"/>
        <v>8.6851811691928553</v>
      </c>
      <c r="F18" s="16">
        <f>(C18/C22)*100</f>
        <v>2.0276946988641233</v>
      </c>
      <c r="I18" s="32"/>
      <c r="L18" s="32"/>
    </row>
    <row r="19" spans="1:12" x14ac:dyDescent="0.25">
      <c r="A19" s="2" t="s">
        <v>21</v>
      </c>
      <c r="B19" s="60">
        <v>1013.1532539999999</v>
      </c>
      <c r="C19" s="60">
        <v>1179.489421</v>
      </c>
      <c r="D19" s="9">
        <f t="shared" si="0"/>
        <v>166.33616700000005</v>
      </c>
      <c r="E19" s="16">
        <f t="shared" si="1"/>
        <v>16.417670904504647</v>
      </c>
      <c r="F19" s="16">
        <f>(C19/C22)*100</f>
        <v>2.093575176801453</v>
      </c>
      <c r="I19" s="32"/>
      <c r="L19" s="32"/>
    </row>
    <row r="20" spans="1:12" x14ac:dyDescent="0.25">
      <c r="A20" s="2" t="s">
        <v>26</v>
      </c>
      <c r="B20" s="60">
        <v>5272.3226560000003</v>
      </c>
      <c r="C20" s="60">
        <v>5477.1288210000002</v>
      </c>
      <c r="D20" s="9">
        <f t="shared" si="0"/>
        <v>204.80616499999996</v>
      </c>
      <c r="E20" s="16">
        <f t="shared" si="1"/>
        <v>3.8845529449326621</v>
      </c>
      <c r="F20" s="16">
        <f>(C20/C22)*100</f>
        <v>9.7218175387004244</v>
      </c>
      <c r="I20" s="32"/>
      <c r="L20" s="32"/>
    </row>
    <row r="21" spans="1:12" x14ac:dyDescent="0.25">
      <c r="A21" s="2" t="s">
        <v>38</v>
      </c>
      <c r="B21" s="60">
        <v>10362.120279999999</v>
      </c>
      <c r="C21" s="60">
        <v>11040.685039</v>
      </c>
      <c r="D21" s="9">
        <f t="shared" si="0"/>
        <v>678.56475900000078</v>
      </c>
      <c r="E21" s="16">
        <f t="shared" si="1"/>
        <v>6.5485126659811446</v>
      </c>
      <c r="F21" s="16">
        <f>(C21/C22)*100</f>
        <v>19.597042348151405</v>
      </c>
      <c r="I21" s="32"/>
      <c r="L21" s="32"/>
    </row>
    <row r="22" spans="1:12" ht="13" x14ac:dyDescent="0.3">
      <c r="A22" s="6" t="s">
        <v>22</v>
      </c>
      <c r="B22" s="61">
        <v>52864.001072999999</v>
      </c>
      <c r="C22" s="61">
        <v>56338.527226999999</v>
      </c>
      <c r="D22" s="10">
        <f t="shared" si="0"/>
        <v>3474.5261539999992</v>
      </c>
      <c r="E22" s="17">
        <f t="shared" si="1"/>
        <v>6.5725750671085592</v>
      </c>
      <c r="F22" s="18">
        <f>SUM(F14:F21)</f>
        <v>100</v>
      </c>
      <c r="I22" s="32"/>
      <c r="L22" s="32"/>
    </row>
    <row r="23" spans="1:12" ht="25.5" customHeight="1" x14ac:dyDescent="0.3">
      <c r="A23" s="6" t="s">
        <v>25</v>
      </c>
      <c r="B23" s="62"/>
      <c r="C23" s="62"/>
      <c r="D23" s="11"/>
      <c r="E23" s="13"/>
      <c r="F23" s="12"/>
      <c r="I23" s="32"/>
      <c r="L23" s="32"/>
    </row>
    <row r="24" spans="1:12" ht="13" x14ac:dyDescent="0.3">
      <c r="A24" s="1" t="s">
        <v>23</v>
      </c>
      <c r="B24" s="63">
        <f>(B12-B22)</f>
        <v>32.435466000002634</v>
      </c>
      <c r="C24" s="63">
        <f>(C12-C22)</f>
        <v>-289.84223799999745</v>
      </c>
      <c r="D24" s="9">
        <f t="shared" si="0"/>
        <v>-322.27770400000009</v>
      </c>
      <c r="E24" s="16">
        <f t="shared" ref="E24" si="2">(C24-B24)/B24*100</f>
        <v>-993.59665127047629</v>
      </c>
      <c r="F24" s="15" t="s">
        <v>31</v>
      </c>
      <c r="I24" s="32"/>
      <c r="L24" s="32"/>
    </row>
    <row r="25" spans="1:12" ht="13" x14ac:dyDescent="0.3">
      <c r="A25" s="1" t="s">
        <v>39</v>
      </c>
      <c r="B25" s="63">
        <f>(B24/B12)*100</f>
        <v>6.1318811100041296E-2</v>
      </c>
      <c r="C25" s="63">
        <f>(C24/C12)*100</f>
        <v>-0.51712584881675872</v>
      </c>
      <c r="D25" s="10">
        <f t="shared" si="0"/>
        <v>-0.57844465991680005</v>
      </c>
      <c r="E25" s="15" t="s">
        <v>31</v>
      </c>
      <c r="F25" s="15" t="s">
        <v>31</v>
      </c>
      <c r="I25" s="32"/>
      <c r="L25" s="32"/>
    </row>
    <row r="26" spans="1:12" x14ac:dyDescent="0.25">
      <c r="A26" s="33" t="s">
        <v>40</v>
      </c>
      <c r="B26" s="64">
        <v>-1650.447492</v>
      </c>
      <c r="C26" s="64">
        <v>-1544.7249549999999</v>
      </c>
      <c r="D26" s="9">
        <f t="shared" si="0"/>
        <v>105.7225370000001</v>
      </c>
      <c r="E26" s="16">
        <f t="shared" ref="E26:E30" si="3">(C26-B26)/B26*100</f>
        <v>-6.4056892153464577</v>
      </c>
      <c r="F26" s="14" t="s">
        <v>31</v>
      </c>
      <c r="I26" s="32"/>
      <c r="L26" s="32"/>
    </row>
    <row r="27" spans="1:12" ht="13" x14ac:dyDescent="0.3">
      <c r="A27" s="34" t="s">
        <v>24</v>
      </c>
      <c r="B27" s="63">
        <f>SUM(B24,B26)</f>
        <v>-1618.0120259999974</v>
      </c>
      <c r="C27" s="63">
        <f>SUM(C24,C26)</f>
        <v>-1834.5671929999974</v>
      </c>
      <c r="D27" s="9">
        <f t="shared" si="0"/>
        <v>-216.55516699999998</v>
      </c>
      <c r="E27" s="16">
        <f t="shared" si="3"/>
        <v>13.384027035655688</v>
      </c>
      <c r="F27" s="15" t="s">
        <v>31</v>
      </c>
      <c r="I27" s="32"/>
      <c r="L27" s="32"/>
    </row>
    <row r="28" spans="1:12" x14ac:dyDescent="0.25">
      <c r="A28" s="33" t="s">
        <v>33</v>
      </c>
      <c r="B28" s="64">
        <v>387.307751</v>
      </c>
      <c r="C28" s="64">
        <v>193.86355</v>
      </c>
      <c r="D28" s="9">
        <f t="shared" si="0"/>
        <v>-193.44420099999999</v>
      </c>
      <c r="E28" s="16">
        <f t="shared" si="3"/>
        <v>-49.945863593109443</v>
      </c>
      <c r="F28" s="14" t="s">
        <v>31</v>
      </c>
      <c r="I28" s="32"/>
      <c r="L28" s="32"/>
    </row>
    <row r="29" spans="1:12" x14ac:dyDescent="0.25">
      <c r="A29" s="33" t="s">
        <v>34</v>
      </c>
      <c r="B29" s="64">
        <v>0</v>
      </c>
      <c r="C29" s="64">
        <v>0</v>
      </c>
      <c r="D29" s="9">
        <f t="shared" si="0"/>
        <v>0</v>
      </c>
      <c r="E29" s="16">
        <v>0</v>
      </c>
      <c r="F29" s="14" t="s">
        <v>31</v>
      </c>
      <c r="I29" s="32"/>
      <c r="L29" s="32"/>
    </row>
    <row r="30" spans="1:12" ht="13" x14ac:dyDescent="0.3">
      <c r="A30" s="35" t="s">
        <v>0</v>
      </c>
      <c r="B30" s="63">
        <f>SUM(B27:B29)</f>
        <v>-1230.7042749999973</v>
      </c>
      <c r="C30" s="63">
        <f>SUM(C27:C29)</f>
        <v>-1640.7036429999973</v>
      </c>
      <c r="D30" s="9">
        <f t="shared" si="0"/>
        <v>-409.999368</v>
      </c>
      <c r="E30" s="16">
        <f t="shared" si="3"/>
        <v>33.314206859320521</v>
      </c>
      <c r="F30" s="15" t="s">
        <v>31</v>
      </c>
      <c r="I30" s="32"/>
      <c r="L30" s="32"/>
    </row>
    <row r="31" spans="1:12" ht="13" x14ac:dyDescent="0.3">
      <c r="A31" s="36" t="s">
        <v>41</v>
      </c>
      <c r="B31" s="65">
        <f>(B30/B12)*100</f>
        <v>-2.3266298365724722</v>
      </c>
      <c r="C31" s="65">
        <f>(C30/C12)*100</f>
        <v>-2.9272830278212565</v>
      </c>
      <c r="D31" s="10">
        <f t="shared" si="0"/>
        <v>-0.60065319124878425</v>
      </c>
      <c r="E31" s="15" t="s">
        <v>31</v>
      </c>
      <c r="F31" s="15" t="s">
        <v>31</v>
      </c>
      <c r="I31" s="32"/>
      <c r="L31" s="32"/>
    </row>
    <row r="32" spans="1:12" ht="25.5" customHeight="1" x14ac:dyDescent="0.25">
      <c r="A32" s="53" t="s">
        <v>4</v>
      </c>
      <c r="B32" s="53"/>
      <c r="C32" s="53"/>
      <c r="D32" s="53"/>
      <c r="E32" s="53"/>
      <c r="F32" s="53"/>
      <c r="I32" s="32"/>
      <c r="L32" s="32"/>
    </row>
    <row r="33" spans="1:12" ht="63.75" customHeight="1" x14ac:dyDescent="0.25">
      <c r="A33" s="49" t="s">
        <v>28</v>
      </c>
      <c r="B33" s="49"/>
      <c r="C33" s="49"/>
      <c r="D33" s="49"/>
      <c r="E33" s="49"/>
      <c r="F33" s="49"/>
      <c r="I33" s="32"/>
      <c r="L33" s="32"/>
    </row>
    <row r="34" spans="1:12" ht="51" customHeight="1" x14ac:dyDescent="0.25">
      <c r="A34" s="49" t="s">
        <v>30</v>
      </c>
      <c r="B34" s="49"/>
      <c r="C34" s="49"/>
      <c r="D34" s="49"/>
      <c r="E34" s="49"/>
      <c r="F34" s="49"/>
      <c r="I34" s="32"/>
      <c r="L34" s="32"/>
    </row>
    <row r="35" spans="1:12" ht="89.25" customHeight="1" x14ac:dyDescent="0.25">
      <c r="A35" s="47" t="s">
        <v>48</v>
      </c>
      <c r="B35" s="47"/>
      <c r="C35" s="47"/>
      <c r="D35" s="47"/>
      <c r="E35" s="47"/>
      <c r="F35" s="47"/>
      <c r="L35" s="32"/>
    </row>
    <row r="36" spans="1:12" ht="51" customHeight="1" x14ac:dyDescent="0.25">
      <c r="A36" s="47" t="s">
        <v>42</v>
      </c>
      <c r="B36" s="47"/>
      <c r="C36" s="47"/>
      <c r="D36" s="47"/>
      <c r="E36" s="47"/>
      <c r="F36" s="47"/>
      <c r="L36" s="32"/>
    </row>
    <row r="37" spans="1:12" ht="25.5" customHeight="1" x14ac:dyDescent="0.25">
      <c r="A37" s="47" t="s">
        <v>43</v>
      </c>
      <c r="B37" s="47"/>
      <c r="C37" s="47"/>
      <c r="D37" s="47"/>
      <c r="E37" s="47"/>
      <c r="F37" s="47"/>
      <c r="L37" s="32"/>
    </row>
    <row r="38" spans="1:12" ht="51" customHeight="1" x14ac:dyDescent="0.25">
      <c r="A38" s="47" t="s">
        <v>44</v>
      </c>
      <c r="B38" s="48"/>
      <c r="C38" s="48"/>
      <c r="D38" s="48"/>
      <c r="E38" s="48"/>
      <c r="F38" s="48"/>
      <c r="L38" s="32"/>
    </row>
    <row r="39" spans="1:12" ht="38.25" customHeight="1" x14ac:dyDescent="0.25">
      <c r="A39" s="47" t="s">
        <v>45</v>
      </c>
      <c r="B39" s="47"/>
      <c r="C39" s="47"/>
      <c r="D39" s="47"/>
      <c r="E39" s="47"/>
      <c r="F39" s="47"/>
      <c r="L39" s="32"/>
    </row>
    <row r="40" spans="1:12" x14ac:dyDescent="0.25">
      <c r="A40" s="22"/>
      <c r="B40" s="66"/>
      <c r="C40" s="66"/>
      <c r="D40" s="22"/>
      <c r="E40" s="22"/>
      <c r="F40" s="22"/>
      <c r="L40" s="32"/>
    </row>
    <row r="41" spans="1:12" x14ac:dyDescent="0.25">
      <c r="A41" s="22"/>
      <c r="B41" s="66"/>
      <c r="C41" s="66"/>
      <c r="D41" s="22"/>
      <c r="E41" s="22"/>
      <c r="F41" s="22"/>
    </row>
    <row r="42" spans="1:12" x14ac:dyDescent="0.25">
      <c r="A42" s="22"/>
      <c r="B42" s="66"/>
      <c r="C42" s="66"/>
      <c r="D42" s="22"/>
      <c r="E42" s="22"/>
      <c r="F42" s="22"/>
    </row>
    <row r="43" spans="1:12" x14ac:dyDescent="0.25">
      <c r="A43" s="22"/>
      <c r="B43" s="66"/>
      <c r="C43" s="66"/>
      <c r="D43" s="22"/>
      <c r="E43" s="22"/>
      <c r="F43" s="22"/>
    </row>
    <row r="44" spans="1:12" x14ac:dyDescent="0.25">
      <c r="A44" s="22"/>
      <c r="B44" s="66"/>
      <c r="C44" s="66"/>
      <c r="D44" s="22"/>
      <c r="E44" s="22"/>
      <c r="F44" s="22"/>
    </row>
    <row r="45" spans="1:12" x14ac:dyDescent="0.25">
      <c r="A45" s="22"/>
      <c r="B45" s="66"/>
      <c r="C45" s="66"/>
      <c r="D45" s="22"/>
      <c r="E45" s="22"/>
      <c r="F45" s="22"/>
    </row>
    <row r="46" spans="1:12" x14ac:dyDescent="0.25">
      <c r="A46" s="22"/>
      <c r="B46" s="66"/>
      <c r="C46" s="66"/>
      <c r="D46" s="22"/>
      <c r="E46" s="22"/>
      <c r="F46" s="22"/>
    </row>
  </sheetData>
  <mergeCells count="11">
    <mergeCell ref="A34:F34"/>
    <mergeCell ref="A1:F1"/>
    <mergeCell ref="A2:F2"/>
    <mergeCell ref="A3:F3"/>
    <mergeCell ref="A32:F32"/>
    <mergeCell ref="A33:F33"/>
    <mergeCell ref="A35:F35"/>
    <mergeCell ref="A36:F36"/>
    <mergeCell ref="A37:F37"/>
    <mergeCell ref="A38:F38"/>
    <mergeCell ref="A39:F39"/>
  </mergeCells>
  <pageMargins left="0.7" right="0.7" top="0.75" bottom="0.75" header="0.3" footer="0.3"/>
  <pageSetup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6"/>
  <sheetViews>
    <sheetView zoomScaleNormal="100" workbookViewId="0">
      <selection activeCell="K5" sqref="K5"/>
    </sheetView>
  </sheetViews>
  <sheetFormatPr defaultColWidth="9.36328125" defaultRowHeight="12.5" x14ac:dyDescent="0.25"/>
  <cols>
    <col min="1" max="1" width="39.36328125" style="21" customWidth="1"/>
    <col min="2" max="2" width="9.36328125" style="67"/>
    <col min="3" max="3" width="10.6328125" style="67" customWidth="1"/>
    <col min="4" max="4" width="9.36328125" style="21"/>
    <col min="5" max="5" width="9.6328125" style="21" customWidth="1"/>
    <col min="6" max="6" width="11.90625" style="21" customWidth="1"/>
    <col min="7" max="16384" width="9.36328125" style="21"/>
  </cols>
  <sheetData>
    <row r="1" spans="1:6" ht="25.5" customHeight="1" x14ac:dyDescent="0.3">
      <c r="A1" s="50" t="s">
        <v>50</v>
      </c>
      <c r="B1" s="50"/>
      <c r="C1" s="50"/>
      <c r="D1" s="50"/>
      <c r="E1" s="50"/>
      <c r="F1" s="50"/>
    </row>
    <row r="2" spans="1:6" ht="13" x14ac:dyDescent="0.3">
      <c r="A2" s="51" t="s">
        <v>65</v>
      </c>
      <c r="B2" s="51"/>
      <c r="C2" s="51"/>
      <c r="D2" s="51"/>
      <c r="E2" s="51"/>
      <c r="F2" s="51"/>
    </row>
    <row r="3" spans="1:6" x14ac:dyDescent="0.25">
      <c r="A3" s="52" t="s">
        <v>29</v>
      </c>
      <c r="B3" s="52"/>
      <c r="C3" s="52"/>
      <c r="D3" s="52"/>
      <c r="E3" s="52"/>
      <c r="F3" s="52"/>
    </row>
    <row r="4" spans="1:6" ht="63.75" customHeight="1" x14ac:dyDescent="0.3">
      <c r="A4" s="3"/>
      <c r="B4" s="58" t="s">
        <v>56</v>
      </c>
      <c r="C4" s="58" t="s">
        <v>62</v>
      </c>
      <c r="D4" s="7" t="s">
        <v>11</v>
      </c>
      <c r="E4" s="8" t="s">
        <v>63</v>
      </c>
      <c r="F4" s="8" t="s">
        <v>64</v>
      </c>
    </row>
    <row r="5" spans="1:6" ht="25.5" customHeight="1" x14ac:dyDescent="0.3">
      <c r="A5" s="4" t="s">
        <v>2</v>
      </c>
      <c r="B5" s="59"/>
      <c r="C5" s="59"/>
      <c r="D5" s="5"/>
      <c r="E5" s="5"/>
      <c r="F5" s="5"/>
    </row>
    <row r="6" spans="1:6" x14ac:dyDescent="0.25">
      <c r="A6" s="2" t="s">
        <v>32</v>
      </c>
      <c r="B6" s="60">
        <v>29219.532954999999</v>
      </c>
      <c r="C6" s="60">
        <v>30402.899861000002</v>
      </c>
      <c r="D6" s="9">
        <f t="shared" ref="D6:D31" si="0">(C6-B6)</f>
        <v>1183.3669060000029</v>
      </c>
      <c r="E6" s="16">
        <f t="shared" ref="E6:E22" si="1">(C6-B6)/B6*100</f>
        <v>4.0499172516633504</v>
      </c>
      <c r="F6" s="16">
        <f>(C6/C12)*100</f>
        <v>71.818854809301143</v>
      </c>
    </row>
    <row r="7" spans="1:6" x14ac:dyDescent="0.25">
      <c r="A7" s="2" t="s">
        <v>12</v>
      </c>
      <c r="B7" s="60">
        <v>285.239261</v>
      </c>
      <c r="C7" s="60">
        <v>277.56189899999998</v>
      </c>
      <c r="D7" s="9">
        <f t="shared" si="0"/>
        <v>-7.6773620000000165</v>
      </c>
      <c r="E7" s="16">
        <f t="shared" si="1"/>
        <v>-2.6915516374164272</v>
      </c>
      <c r="F7" s="16">
        <f>(C7/C12)*100</f>
        <v>0.65566698624185904</v>
      </c>
    </row>
    <row r="8" spans="1:6" x14ac:dyDescent="0.25">
      <c r="A8" s="2" t="s">
        <v>13</v>
      </c>
      <c r="B8" s="60">
        <v>1372.1802829999999</v>
      </c>
      <c r="C8" s="60">
        <v>1362.1986959999999</v>
      </c>
      <c r="D8" s="9">
        <f t="shared" si="0"/>
        <v>-9.9815869999999904</v>
      </c>
      <c r="E8" s="16">
        <f t="shared" si="1"/>
        <v>-0.72742533351209726</v>
      </c>
      <c r="F8" s="16">
        <f>(C8/C12)*100</f>
        <v>3.2178361543379927</v>
      </c>
    </row>
    <row r="9" spans="1:6" x14ac:dyDescent="0.25">
      <c r="A9" s="2" t="s">
        <v>14</v>
      </c>
      <c r="B9" s="60">
        <v>218.86882900000001</v>
      </c>
      <c r="C9" s="60">
        <v>208.250269</v>
      </c>
      <c r="D9" s="9">
        <f t="shared" si="0"/>
        <v>-10.618560000000002</v>
      </c>
      <c r="E9" s="16">
        <f t="shared" si="1"/>
        <v>-4.8515633991901161</v>
      </c>
      <c r="F9" s="16">
        <f>(C9/C12)*100</f>
        <v>0.49193648966671205</v>
      </c>
    </row>
    <row r="10" spans="1:6" x14ac:dyDescent="0.25">
      <c r="A10" s="2" t="s">
        <v>26</v>
      </c>
      <c r="B10" s="60">
        <v>6438.7529109999996</v>
      </c>
      <c r="C10" s="60">
        <v>7309.0810769999998</v>
      </c>
      <c r="D10" s="9">
        <f t="shared" si="0"/>
        <v>870.32816600000024</v>
      </c>
      <c r="E10" s="16">
        <f t="shared" si="1"/>
        <v>13.517030052716061</v>
      </c>
      <c r="F10" s="16">
        <f>(C10/C12)*100</f>
        <v>17.265781720112788</v>
      </c>
    </row>
    <row r="11" spans="1:6" x14ac:dyDescent="0.25">
      <c r="A11" s="2" t="s">
        <v>27</v>
      </c>
      <c r="B11" s="60">
        <v>2846.1199569999999</v>
      </c>
      <c r="C11" s="60">
        <v>2772.7632130000002</v>
      </c>
      <c r="D11" s="9">
        <f t="shared" si="0"/>
        <v>-73.356743999999708</v>
      </c>
      <c r="E11" s="16">
        <f t="shared" si="1"/>
        <v>-2.5774298029701672</v>
      </c>
      <c r="F11" s="16">
        <f>(C11/C12)*100</f>
        <v>6.5499238403394999</v>
      </c>
    </row>
    <row r="12" spans="1:6" ht="13" x14ac:dyDescent="0.3">
      <c r="A12" s="6" t="s">
        <v>37</v>
      </c>
      <c r="B12" s="61">
        <v>40380.694195999997</v>
      </c>
      <c r="C12" s="61">
        <v>42332.755015000002</v>
      </c>
      <c r="D12" s="10">
        <f t="shared" si="0"/>
        <v>1952.0608190000057</v>
      </c>
      <c r="E12" s="17">
        <f t="shared" si="1"/>
        <v>4.8341437854561988</v>
      </c>
      <c r="F12" s="18">
        <f>SUM(F6:F11)</f>
        <v>99.999999999999986</v>
      </c>
    </row>
    <row r="13" spans="1:6" ht="25.5" customHeight="1" x14ac:dyDescent="0.3">
      <c r="A13" s="6" t="s">
        <v>15</v>
      </c>
      <c r="B13" s="62"/>
      <c r="C13" s="62"/>
      <c r="D13" s="11"/>
      <c r="E13" s="13"/>
      <c r="F13" s="12"/>
    </row>
    <row r="14" spans="1:6" x14ac:dyDescent="0.25">
      <c r="A14" s="2" t="s">
        <v>16</v>
      </c>
      <c r="B14" s="60">
        <v>8551.6536959999994</v>
      </c>
      <c r="C14" s="60">
        <v>7685.7685890000002</v>
      </c>
      <c r="D14" s="9">
        <f t="shared" si="0"/>
        <v>-865.88510699999915</v>
      </c>
      <c r="E14" s="16">
        <f t="shared" si="1"/>
        <v>-10.125352800535097</v>
      </c>
      <c r="F14" s="16">
        <f>(C14/C22)*100</f>
        <v>18.206070956085778</v>
      </c>
    </row>
    <row r="15" spans="1:6" x14ac:dyDescent="0.25">
      <c r="A15" s="2" t="s">
        <v>17</v>
      </c>
      <c r="B15" s="60">
        <v>13612.832909999999</v>
      </c>
      <c r="C15" s="60">
        <v>15083.35829</v>
      </c>
      <c r="D15" s="9">
        <f t="shared" si="0"/>
        <v>1470.525380000001</v>
      </c>
      <c r="E15" s="16">
        <f t="shared" si="1"/>
        <v>10.802493424566695</v>
      </c>
      <c r="F15" s="16">
        <f>(C15/C22)*100</f>
        <v>35.729502925293538</v>
      </c>
    </row>
    <row r="16" spans="1:6" x14ac:dyDescent="0.25">
      <c r="A16" s="2" t="s">
        <v>18</v>
      </c>
      <c r="B16" s="60">
        <v>2306.597166</v>
      </c>
      <c r="C16" s="60">
        <v>2544.017699</v>
      </c>
      <c r="D16" s="9">
        <f t="shared" si="0"/>
        <v>237.42053299999998</v>
      </c>
      <c r="E16" s="16">
        <f t="shared" si="1"/>
        <v>10.293107808318533</v>
      </c>
      <c r="F16" s="16">
        <f>(C16/C22)*100</f>
        <v>6.0262765142084964</v>
      </c>
    </row>
    <row r="17" spans="1:6" x14ac:dyDescent="0.25">
      <c r="A17" s="2" t="s">
        <v>19</v>
      </c>
      <c r="B17" s="60">
        <v>1956.898279</v>
      </c>
      <c r="C17" s="60">
        <v>2012.643118</v>
      </c>
      <c r="D17" s="9">
        <f t="shared" si="0"/>
        <v>55.744838999999956</v>
      </c>
      <c r="E17" s="16">
        <f t="shared" si="1"/>
        <v>2.8486324301172301</v>
      </c>
      <c r="F17" s="16">
        <f>(C17/C22)*100</f>
        <v>4.7675548634171516</v>
      </c>
    </row>
    <row r="18" spans="1:6" x14ac:dyDescent="0.25">
      <c r="A18" s="2" t="s">
        <v>20</v>
      </c>
      <c r="B18" s="60">
        <v>812.34213799999998</v>
      </c>
      <c r="C18" s="60">
        <v>859.95947000000001</v>
      </c>
      <c r="D18" s="9">
        <f t="shared" si="0"/>
        <v>47.617332000000033</v>
      </c>
      <c r="E18" s="16">
        <f t="shared" si="1"/>
        <v>5.8617335938321142</v>
      </c>
      <c r="F18" s="16">
        <f>(C18/C22)*100</f>
        <v>2.0370744901929183</v>
      </c>
    </row>
    <row r="19" spans="1:6" x14ac:dyDescent="0.25">
      <c r="A19" s="2" t="s">
        <v>21</v>
      </c>
      <c r="B19" s="60">
        <v>787.93253600000003</v>
      </c>
      <c r="C19" s="60">
        <v>885.88332800000001</v>
      </c>
      <c r="D19" s="9">
        <f t="shared" si="0"/>
        <v>97.950791999999979</v>
      </c>
      <c r="E19" s="16">
        <f t="shared" si="1"/>
        <v>12.431367855077376</v>
      </c>
      <c r="F19" s="16">
        <f>(C19/C22)*100</f>
        <v>2.0984830003162891</v>
      </c>
    </row>
    <row r="20" spans="1:6" x14ac:dyDescent="0.25">
      <c r="A20" s="2" t="s">
        <v>26</v>
      </c>
      <c r="B20" s="60">
        <v>5094.4898860000003</v>
      </c>
      <c r="C20" s="60">
        <v>5263.2503420000003</v>
      </c>
      <c r="D20" s="9">
        <f t="shared" si="0"/>
        <v>168.76045599999998</v>
      </c>
      <c r="E20" s="16">
        <f t="shared" si="1"/>
        <v>3.3126075382692388</v>
      </c>
      <c r="F20" s="16">
        <f>(C20/C22)*100</f>
        <v>12.467602696656568</v>
      </c>
    </row>
    <row r="21" spans="1:6" x14ac:dyDescent="0.25">
      <c r="A21" s="2" t="s">
        <v>38</v>
      </c>
      <c r="B21" s="60">
        <v>7651.1484769999997</v>
      </c>
      <c r="C21" s="60">
        <v>7880.535151</v>
      </c>
      <c r="D21" s="9">
        <f t="shared" si="0"/>
        <v>229.38667400000031</v>
      </c>
      <c r="E21" s="16">
        <f t="shared" si="1"/>
        <v>2.9980685212103264</v>
      </c>
      <c r="F21" s="16">
        <f>(C21/C22)*100</f>
        <v>18.66743455382926</v>
      </c>
    </row>
    <row r="22" spans="1:6" ht="13" x14ac:dyDescent="0.3">
      <c r="A22" s="6" t="s">
        <v>22</v>
      </c>
      <c r="B22" s="61">
        <v>40773.895087999997</v>
      </c>
      <c r="C22" s="61">
        <v>42215.415987</v>
      </c>
      <c r="D22" s="10">
        <f t="shared" si="0"/>
        <v>1441.5208990000028</v>
      </c>
      <c r="E22" s="17">
        <f t="shared" si="1"/>
        <v>3.5354015011046886</v>
      </c>
      <c r="F22" s="18">
        <f>SUM(F14:F21)</f>
        <v>100</v>
      </c>
    </row>
    <row r="23" spans="1:6" ht="25.5" customHeight="1" x14ac:dyDescent="0.3">
      <c r="A23" s="6" t="s">
        <v>25</v>
      </c>
      <c r="B23" s="62"/>
      <c r="C23" s="62"/>
      <c r="D23" s="11"/>
      <c r="E23" s="13"/>
      <c r="F23" s="12"/>
    </row>
    <row r="24" spans="1:6" ht="13" x14ac:dyDescent="0.3">
      <c r="A24" s="1" t="s">
        <v>23</v>
      </c>
      <c r="B24" s="63">
        <f>(B12-B22)</f>
        <v>-393.20089200000075</v>
      </c>
      <c r="C24" s="63">
        <f>(C12-C22)</f>
        <v>117.33902800000214</v>
      </c>
      <c r="D24" s="9">
        <f t="shared" si="0"/>
        <v>510.53992000000289</v>
      </c>
      <c r="E24" s="16">
        <f t="shared" ref="E24" si="2">(C24-B24)/B24*100</f>
        <v>-129.84200452932896</v>
      </c>
      <c r="F24" s="15" t="s">
        <v>31</v>
      </c>
    </row>
    <row r="25" spans="1:6" ht="13" x14ac:dyDescent="0.3">
      <c r="A25" s="1" t="s">
        <v>39</v>
      </c>
      <c r="B25" s="63">
        <f>(B24/B12)*100</f>
        <v>-0.97373484985542968</v>
      </c>
      <c r="C25" s="63">
        <f>(C24/C12)*100</f>
        <v>0.27718259290807967</v>
      </c>
      <c r="D25" s="10">
        <f t="shared" si="0"/>
        <v>1.2509174427635092</v>
      </c>
      <c r="E25" s="15" t="s">
        <v>31</v>
      </c>
      <c r="F25" s="15" t="s">
        <v>31</v>
      </c>
    </row>
    <row r="26" spans="1:6" x14ac:dyDescent="0.25">
      <c r="A26" s="19" t="s">
        <v>40</v>
      </c>
      <c r="B26" s="64">
        <v>-1245.1627559999999</v>
      </c>
      <c r="C26" s="64">
        <v>-1118.353744</v>
      </c>
      <c r="D26" s="9">
        <f t="shared" si="0"/>
        <v>126.80901199999994</v>
      </c>
      <c r="E26" s="16">
        <f t="shared" ref="E26:E30" si="3">(C26-B26)/B26*100</f>
        <v>-10.184131463051884</v>
      </c>
      <c r="F26" s="14" t="s">
        <v>31</v>
      </c>
    </row>
    <row r="27" spans="1:6" ht="13" x14ac:dyDescent="0.3">
      <c r="A27" s="20" t="s">
        <v>24</v>
      </c>
      <c r="B27" s="63">
        <f>SUM(B24,B26)</f>
        <v>-1638.3636480000007</v>
      </c>
      <c r="C27" s="63">
        <f>SUM(C24,C26)</f>
        <v>-1001.0147159999979</v>
      </c>
      <c r="D27" s="9">
        <f t="shared" si="0"/>
        <v>637.34893200000283</v>
      </c>
      <c r="E27" s="16">
        <f t="shared" si="3"/>
        <v>-38.901554778637433</v>
      </c>
      <c r="F27" s="15" t="s">
        <v>31</v>
      </c>
    </row>
    <row r="28" spans="1:6" x14ac:dyDescent="0.25">
      <c r="A28" s="19" t="s">
        <v>33</v>
      </c>
      <c r="B28" s="64">
        <v>365.14894600000002</v>
      </c>
      <c r="C28" s="64">
        <v>143.08091300000001</v>
      </c>
      <c r="D28" s="9">
        <f t="shared" si="0"/>
        <v>-222.06803300000001</v>
      </c>
      <c r="E28" s="16">
        <f t="shared" si="3"/>
        <v>-60.815739832369665</v>
      </c>
      <c r="F28" s="14" t="s">
        <v>31</v>
      </c>
    </row>
    <row r="29" spans="1:6" x14ac:dyDescent="0.25">
      <c r="A29" s="19" t="s">
        <v>34</v>
      </c>
      <c r="B29" s="64">
        <v>0</v>
      </c>
      <c r="C29" s="64">
        <v>0</v>
      </c>
      <c r="D29" s="9">
        <f t="shared" si="0"/>
        <v>0</v>
      </c>
      <c r="E29" s="16">
        <v>0</v>
      </c>
      <c r="F29" s="14" t="s">
        <v>31</v>
      </c>
    </row>
    <row r="30" spans="1:6" ht="13" x14ac:dyDescent="0.3">
      <c r="A30" s="1" t="s">
        <v>0</v>
      </c>
      <c r="B30" s="63">
        <f>SUM(B27:B29)</f>
        <v>-1273.2147020000007</v>
      </c>
      <c r="C30" s="63">
        <f>SUM(C27:C29)</f>
        <v>-857.93380299999785</v>
      </c>
      <c r="D30" s="9">
        <f t="shared" si="0"/>
        <v>415.28089900000282</v>
      </c>
      <c r="E30" s="16">
        <f t="shared" si="3"/>
        <v>-32.616721936030757</v>
      </c>
      <c r="F30" s="15" t="s">
        <v>31</v>
      </c>
    </row>
    <row r="31" spans="1:6" ht="13" x14ac:dyDescent="0.3">
      <c r="A31" s="6" t="s">
        <v>41</v>
      </c>
      <c r="B31" s="65">
        <f>(B30/B12)*100</f>
        <v>-3.1530282659829107</v>
      </c>
      <c r="C31" s="65">
        <f>(C30/C12)*100</f>
        <v>-2.0266429687744192</v>
      </c>
      <c r="D31" s="10">
        <f t="shared" si="0"/>
        <v>1.1263852972084916</v>
      </c>
      <c r="E31" s="15" t="s">
        <v>31</v>
      </c>
      <c r="F31" s="15" t="s">
        <v>31</v>
      </c>
    </row>
    <row r="32" spans="1:6" ht="25.5" customHeight="1" x14ac:dyDescent="0.25">
      <c r="A32" s="53" t="s">
        <v>4</v>
      </c>
      <c r="B32" s="53"/>
      <c r="C32" s="53"/>
      <c r="D32" s="53"/>
      <c r="E32" s="53"/>
      <c r="F32" s="53"/>
    </row>
    <row r="33" spans="1:6" ht="63.75" customHeight="1" x14ac:dyDescent="0.25">
      <c r="A33" s="49" t="s">
        <v>28</v>
      </c>
      <c r="B33" s="49"/>
      <c r="C33" s="49"/>
      <c r="D33" s="49"/>
      <c r="E33" s="49"/>
      <c r="F33" s="49"/>
    </row>
    <row r="34" spans="1:6" ht="51" customHeight="1" x14ac:dyDescent="0.25">
      <c r="A34" s="49" t="s">
        <v>30</v>
      </c>
      <c r="B34" s="49"/>
      <c r="C34" s="49"/>
      <c r="D34" s="49"/>
      <c r="E34" s="49"/>
      <c r="F34" s="49"/>
    </row>
    <row r="35" spans="1:6" ht="89.25" customHeight="1" x14ac:dyDescent="0.25">
      <c r="A35" s="47" t="s">
        <v>48</v>
      </c>
      <c r="B35" s="47"/>
      <c r="C35" s="47"/>
      <c r="D35" s="47"/>
      <c r="E35" s="47"/>
      <c r="F35" s="47"/>
    </row>
    <row r="36" spans="1:6" ht="51" customHeight="1" x14ac:dyDescent="0.25">
      <c r="A36" s="47" t="s">
        <v>42</v>
      </c>
      <c r="B36" s="47"/>
      <c r="C36" s="47"/>
      <c r="D36" s="47"/>
      <c r="E36" s="47"/>
      <c r="F36" s="47"/>
    </row>
    <row r="37" spans="1:6" ht="25.5" customHeight="1" x14ac:dyDescent="0.25">
      <c r="A37" s="47" t="s">
        <v>43</v>
      </c>
      <c r="B37" s="47"/>
      <c r="C37" s="47"/>
      <c r="D37" s="47"/>
      <c r="E37" s="47"/>
      <c r="F37" s="47"/>
    </row>
    <row r="38" spans="1:6" ht="51" customHeight="1" x14ac:dyDescent="0.25">
      <c r="A38" s="47" t="s">
        <v>44</v>
      </c>
      <c r="B38" s="48"/>
      <c r="C38" s="48"/>
      <c r="D38" s="48"/>
      <c r="E38" s="48"/>
      <c r="F38" s="48"/>
    </row>
    <row r="39" spans="1:6" ht="38.25" customHeight="1" x14ac:dyDescent="0.25">
      <c r="A39" s="47" t="s">
        <v>45</v>
      </c>
      <c r="B39" s="47"/>
      <c r="C39" s="47"/>
      <c r="D39" s="47"/>
      <c r="E39" s="47"/>
      <c r="F39" s="47"/>
    </row>
    <row r="40" spans="1:6" x14ac:dyDescent="0.25">
      <c r="A40" s="22"/>
      <c r="B40" s="66"/>
      <c r="C40" s="66"/>
      <c r="D40" s="22"/>
      <c r="E40" s="22"/>
      <c r="F40" s="22"/>
    </row>
    <row r="41" spans="1:6" x14ac:dyDescent="0.25">
      <c r="A41" s="22"/>
      <c r="B41" s="66"/>
      <c r="C41" s="66"/>
      <c r="D41" s="22"/>
      <c r="E41" s="22"/>
      <c r="F41" s="22"/>
    </row>
    <row r="42" spans="1:6" x14ac:dyDescent="0.25">
      <c r="A42" s="22"/>
      <c r="B42" s="66"/>
      <c r="C42" s="66"/>
      <c r="D42" s="22"/>
      <c r="E42" s="22"/>
      <c r="F42" s="22"/>
    </row>
    <row r="43" spans="1:6" x14ac:dyDescent="0.25">
      <c r="A43" s="22"/>
      <c r="B43" s="66"/>
      <c r="C43" s="66"/>
      <c r="D43" s="22"/>
      <c r="E43" s="22"/>
      <c r="F43" s="22"/>
    </row>
    <row r="44" spans="1:6" x14ac:dyDescent="0.25">
      <c r="A44" s="22"/>
      <c r="B44" s="66"/>
      <c r="C44" s="66"/>
      <c r="D44" s="22"/>
      <c r="E44" s="22"/>
      <c r="F44" s="22"/>
    </row>
    <row r="45" spans="1:6" x14ac:dyDescent="0.25">
      <c r="A45" s="22"/>
      <c r="B45" s="66"/>
      <c r="C45" s="66"/>
      <c r="D45" s="22"/>
      <c r="E45" s="22"/>
      <c r="F45" s="22"/>
    </row>
    <row r="46" spans="1:6" x14ac:dyDescent="0.25">
      <c r="A46" s="22"/>
      <c r="B46" s="66"/>
      <c r="C46" s="66"/>
      <c r="D46" s="22"/>
      <c r="E46" s="22"/>
      <c r="F46" s="22"/>
    </row>
  </sheetData>
  <mergeCells count="11">
    <mergeCell ref="A34:F34"/>
    <mergeCell ref="A1:F1"/>
    <mergeCell ref="A2:F2"/>
    <mergeCell ref="A3:F3"/>
    <mergeCell ref="A32:F32"/>
    <mergeCell ref="A33:F33"/>
    <mergeCell ref="A35:F35"/>
    <mergeCell ref="A36:F36"/>
    <mergeCell ref="A37:F37"/>
    <mergeCell ref="A38:F38"/>
    <mergeCell ref="A39:F39"/>
  </mergeCells>
  <pageMargins left="0.45" right="0.45" top="0.5" bottom="0.5" header="0.3" footer="0.3"/>
  <pageSetup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46"/>
  <sheetViews>
    <sheetView zoomScaleNormal="100" workbookViewId="0">
      <selection activeCell="I6" sqref="I6"/>
    </sheetView>
  </sheetViews>
  <sheetFormatPr defaultColWidth="9.36328125" defaultRowHeight="12.5" x14ac:dyDescent="0.25"/>
  <cols>
    <col min="1" max="1" width="40.6328125" style="21" customWidth="1"/>
    <col min="2" max="2" width="9.36328125" style="67"/>
    <col min="3" max="3" width="10.6328125" style="67" customWidth="1"/>
    <col min="4" max="4" width="9.36328125" style="21"/>
    <col min="5" max="5" width="9.6328125" style="21" customWidth="1"/>
    <col min="6" max="6" width="11.36328125" style="21" customWidth="1"/>
    <col min="7" max="16384" width="9.36328125" style="21"/>
  </cols>
  <sheetData>
    <row r="1" spans="1:8" ht="25.5" customHeight="1" x14ac:dyDescent="0.3">
      <c r="A1" s="50" t="s">
        <v>49</v>
      </c>
      <c r="B1" s="50"/>
      <c r="C1" s="50"/>
      <c r="D1" s="50"/>
      <c r="E1" s="50"/>
      <c r="F1" s="50"/>
    </row>
    <row r="2" spans="1:8" ht="13" x14ac:dyDescent="0.3">
      <c r="A2" s="51" t="s">
        <v>66</v>
      </c>
      <c r="B2" s="51"/>
      <c r="C2" s="51"/>
      <c r="D2" s="51"/>
      <c r="E2" s="51"/>
      <c r="F2" s="51"/>
    </row>
    <row r="3" spans="1:8" x14ac:dyDescent="0.25">
      <c r="A3" s="52" t="s">
        <v>29</v>
      </c>
      <c r="B3" s="52"/>
      <c r="C3" s="52"/>
      <c r="D3" s="52"/>
      <c r="E3" s="52"/>
      <c r="F3" s="52"/>
    </row>
    <row r="4" spans="1:8" ht="65" x14ac:dyDescent="0.3">
      <c r="A4" s="3"/>
      <c r="B4" s="58" t="s">
        <v>56</v>
      </c>
      <c r="C4" s="58" t="s">
        <v>62</v>
      </c>
      <c r="D4" s="7" t="s">
        <v>11</v>
      </c>
      <c r="E4" s="8" t="s">
        <v>63</v>
      </c>
      <c r="F4" s="8" t="s">
        <v>64</v>
      </c>
      <c r="G4" s="37"/>
      <c r="H4" s="37"/>
    </row>
    <row r="5" spans="1:8" ht="25.5" customHeight="1" x14ac:dyDescent="0.3">
      <c r="A5" s="4" t="s">
        <v>2</v>
      </c>
      <c r="B5" s="59"/>
      <c r="C5" s="59"/>
      <c r="D5" s="5"/>
      <c r="E5" s="5"/>
      <c r="F5" s="5"/>
      <c r="G5" s="37"/>
      <c r="H5" s="37"/>
    </row>
    <row r="6" spans="1:8" x14ac:dyDescent="0.25">
      <c r="A6" s="2" t="s">
        <v>32</v>
      </c>
      <c r="B6" s="60">
        <v>10234.849912</v>
      </c>
      <c r="C6" s="60">
        <v>11402.206644</v>
      </c>
      <c r="D6" s="9">
        <f t="shared" ref="D6:D31" si="0">(C6-B6)</f>
        <v>1167.3567320000002</v>
      </c>
      <c r="E6" s="16">
        <f t="shared" ref="E6:E12" si="1">(C6-B6)/B6*100</f>
        <v>11.405704451330701</v>
      </c>
      <c r="F6" s="16">
        <f>(C6/C12)*100</f>
        <v>83.13112319481138</v>
      </c>
      <c r="G6" s="37"/>
      <c r="H6" s="37"/>
    </row>
    <row r="7" spans="1:8" x14ac:dyDescent="0.25">
      <c r="A7" s="2" t="s">
        <v>12</v>
      </c>
      <c r="B7" s="60">
        <v>666.23827400000005</v>
      </c>
      <c r="C7" s="60">
        <v>597.723028</v>
      </c>
      <c r="D7" s="9">
        <f t="shared" si="0"/>
        <v>-68.515246000000047</v>
      </c>
      <c r="E7" s="16">
        <f t="shared" si="1"/>
        <v>-10.28389521794421</v>
      </c>
      <c r="F7" s="16">
        <f>(C7/C12)*100</f>
        <v>4.3578745964221701</v>
      </c>
      <c r="G7" s="38"/>
      <c r="H7" s="38"/>
    </row>
    <row r="8" spans="1:8" x14ac:dyDescent="0.25">
      <c r="A8" s="2" t="s">
        <v>13</v>
      </c>
      <c r="B8" s="60">
        <v>323.35328199999998</v>
      </c>
      <c r="C8" s="60">
        <v>358.77057300000001</v>
      </c>
      <c r="D8" s="9">
        <f t="shared" si="0"/>
        <v>35.417291000000034</v>
      </c>
      <c r="E8" s="16">
        <f t="shared" si="1"/>
        <v>10.953125566234407</v>
      </c>
      <c r="F8" s="16">
        <f>(C8/C12)*100</f>
        <v>2.6157218189367231</v>
      </c>
      <c r="G8" s="38"/>
      <c r="H8" s="38"/>
    </row>
    <row r="9" spans="1:8" x14ac:dyDescent="0.25">
      <c r="A9" s="2" t="s">
        <v>14</v>
      </c>
      <c r="B9" s="60">
        <v>37.445475999999999</v>
      </c>
      <c r="C9" s="60">
        <v>41.466400999999998</v>
      </c>
      <c r="D9" s="9">
        <f t="shared" si="0"/>
        <v>4.0209249999999983</v>
      </c>
      <c r="E9" s="16">
        <f t="shared" si="1"/>
        <v>10.738079547980638</v>
      </c>
      <c r="F9" s="16">
        <f>(C9/C12)*100</f>
        <v>0.30232292727218613</v>
      </c>
      <c r="G9" s="38"/>
      <c r="H9" s="38"/>
    </row>
    <row r="10" spans="1:8" x14ac:dyDescent="0.25">
      <c r="A10" s="2" t="s">
        <v>26</v>
      </c>
      <c r="B10" s="60">
        <v>403.51711399999999</v>
      </c>
      <c r="C10" s="60">
        <v>470.66366299999999</v>
      </c>
      <c r="D10" s="9">
        <f t="shared" si="0"/>
        <v>67.146548999999993</v>
      </c>
      <c r="E10" s="16">
        <f t="shared" si="1"/>
        <v>16.640322472171526</v>
      </c>
      <c r="F10" s="16">
        <f>(C10/C12)*100</f>
        <v>3.4315111253279427</v>
      </c>
      <c r="G10" s="38"/>
      <c r="H10" s="38"/>
    </row>
    <row r="11" spans="1:8" x14ac:dyDescent="0.25">
      <c r="A11" s="2" t="s">
        <v>27</v>
      </c>
      <c r="B11" s="60">
        <v>850.33828500000004</v>
      </c>
      <c r="C11" s="60">
        <v>845.09966499999996</v>
      </c>
      <c r="D11" s="9">
        <f t="shared" si="0"/>
        <v>-5.2386200000000827</v>
      </c>
      <c r="E11" s="16">
        <f t="shared" si="1"/>
        <v>-0.61606305307070608</v>
      </c>
      <c r="F11" s="16">
        <f>(C11/C12)*100</f>
        <v>6.1614463372296004</v>
      </c>
      <c r="G11" s="38"/>
      <c r="H11" s="38"/>
    </row>
    <row r="12" spans="1:8" ht="13" x14ac:dyDescent="0.3">
      <c r="A12" s="6" t="s">
        <v>37</v>
      </c>
      <c r="B12" s="61">
        <v>12515.742343</v>
      </c>
      <c r="C12" s="61">
        <v>13715.929974000001</v>
      </c>
      <c r="D12" s="10">
        <f t="shared" si="0"/>
        <v>1200.1876310000007</v>
      </c>
      <c r="E12" s="17">
        <f t="shared" si="1"/>
        <v>9.5894242475458142</v>
      </c>
      <c r="F12" s="18">
        <f>SUM(F6:F11)</f>
        <v>100</v>
      </c>
      <c r="G12" s="38"/>
      <c r="H12" s="38"/>
    </row>
    <row r="13" spans="1:8" ht="25.5" customHeight="1" x14ac:dyDescent="0.3">
      <c r="A13" s="6" t="s">
        <v>15</v>
      </c>
      <c r="B13" s="62"/>
      <c r="C13" s="62"/>
      <c r="D13" s="11"/>
      <c r="E13" s="13"/>
      <c r="F13" s="12"/>
      <c r="G13" s="38"/>
      <c r="H13" s="38"/>
    </row>
    <row r="14" spans="1:8" x14ac:dyDescent="0.25">
      <c r="A14" s="2" t="s">
        <v>16</v>
      </c>
      <c r="B14" s="60">
        <v>3409.277959</v>
      </c>
      <c r="C14" s="60">
        <v>3569.2100249999999</v>
      </c>
      <c r="D14" s="9">
        <f t="shared" si="0"/>
        <v>159.93206599999985</v>
      </c>
      <c r="E14" s="16">
        <f t="shared" ref="E14:E22" si="2">(C14-B14)/B14*100</f>
        <v>4.6910832124380573</v>
      </c>
      <c r="F14" s="16">
        <f>(C14/C22)*100</f>
        <v>25.272122865471392</v>
      </c>
      <c r="G14" s="38"/>
      <c r="H14" s="38"/>
    </row>
    <row r="15" spans="1:8" x14ac:dyDescent="0.25">
      <c r="A15" s="2" t="s">
        <v>17</v>
      </c>
      <c r="B15" s="60">
        <v>4050.0789629999999</v>
      </c>
      <c r="C15" s="60">
        <v>5087.5422520000002</v>
      </c>
      <c r="D15" s="9">
        <f t="shared" si="0"/>
        <v>1037.4632890000003</v>
      </c>
      <c r="E15" s="16">
        <f t="shared" si="2"/>
        <v>25.615878072449334</v>
      </c>
      <c r="F15" s="16">
        <f>(C15/C22)*100</f>
        <v>36.022815125826341</v>
      </c>
      <c r="G15" s="38"/>
      <c r="H15" s="38"/>
    </row>
    <row r="16" spans="1:8" x14ac:dyDescent="0.25">
      <c r="A16" s="2" t="s">
        <v>18</v>
      </c>
      <c r="B16" s="60">
        <v>619.01266299999997</v>
      </c>
      <c r="C16" s="60">
        <v>755.00846200000001</v>
      </c>
      <c r="D16" s="9">
        <f t="shared" si="0"/>
        <v>135.99579900000003</v>
      </c>
      <c r="E16" s="16">
        <f t="shared" si="2"/>
        <v>21.969792724579534</v>
      </c>
      <c r="F16" s="16">
        <f>(C16/C22)*100</f>
        <v>5.3459074928308787</v>
      </c>
      <c r="G16" s="38"/>
      <c r="H16" s="38"/>
    </row>
    <row r="17" spans="1:8" x14ac:dyDescent="0.25">
      <c r="A17" s="2" t="s">
        <v>19</v>
      </c>
      <c r="B17" s="60">
        <v>658.96852899999999</v>
      </c>
      <c r="C17" s="60">
        <v>761.30218100000002</v>
      </c>
      <c r="D17" s="9">
        <f t="shared" si="0"/>
        <v>102.33365200000003</v>
      </c>
      <c r="E17" s="16">
        <f t="shared" si="2"/>
        <v>15.529368626343009</v>
      </c>
      <c r="F17" s="16">
        <f>(C17/C22)*100</f>
        <v>5.3904707543746575</v>
      </c>
      <c r="G17" s="38"/>
      <c r="H17" s="38"/>
    </row>
    <row r="18" spans="1:8" x14ac:dyDescent="0.25">
      <c r="A18" s="2" t="s">
        <v>20</v>
      </c>
      <c r="B18" s="60">
        <v>238.74258</v>
      </c>
      <c r="C18" s="60">
        <v>282.41386</v>
      </c>
      <c r="D18" s="9">
        <f t="shared" si="0"/>
        <v>43.671279999999996</v>
      </c>
      <c r="E18" s="16">
        <f t="shared" si="2"/>
        <v>18.292204096981777</v>
      </c>
      <c r="F18" s="16">
        <f>(C18/C22)*100</f>
        <v>1.9996575485445232</v>
      </c>
      <c r="G18" s="38"/>
      <c r="H18" s="38"/>
    </row>
    <row r="19" spans="1:8" x14ac:dyDescent="0.25">
      <c r="A19" s="2" t="s">
        <v>21</v>
      </c>
      <c r="B19" s="60">
        <v>225.22071800000001</v>
      </c>
      <c r="C19" s="60">
        <v>293.60609299999999</v>
      </c>
      <c r="D19" s="9">
        <f t="shared" si="0"/>
        <v>68.385374999999982</v>
      </c>
      <c r="E19" s="16">
        <f t="shared" si="2"/>
        <v>30.363714141076482</v>
      </c>
      <c r="F19" s="16">
        <f>(C19/C22)*100</f>
        <v>2.0789051931308018</v>
      </c>
      <c r="G19" s="38"/>
      <c r="H19" s="38"/>
    </row>
    <row r="20" spans="1:8" x14ac:dyDescent="0.25">
      <c r="A20" s="2" t="s">
        <v>26</v>
      </c>
      <c r="B20" s="60">
        <v>177.83277000000001</v>
      </c>
      <c r="C20" s="60">
        <v>213.878479</v>
      </c>
      <c r="D20" s="9">
        <f t="shared" si="0"/>
        <v>36.045708999999988</v>
      </c>
      <c r="E20" s="16">
        <f t="shared" si="2"/>
        <v>20.269441340873218</v>
      </c>
      <c r="F20" s="16">
        <f>(C20/C22)*100</f>
        <v>1.5143864221237984</v>
      </c>
      <c r="G20" s="38"/>
      <c r="H20" s="38"/>
    </row>
    <row r="21" spans="1:8" x14ac:dyDescent="0.25">
      <c r="A21" s="2" t="s">
        <v>38</v>
      </c>
      <c r="B21" s="60">
        <v>2710.9718029999999</v>
      </c>
      <c r="C21" s="60">
        <v>3160.1498879999999</v>
      </c>
      <c r="D21" s="9">
        <f t="shared" si="0"/>
        <v>449.17808500000001</v>
      </c>
      <c r="E21" s="16">
        <f t="shared" si="2"/>
        <v>16.568895497287471</v>
      </c>
      <c r="F21" s="16">
        <f>(C21/C22)*100</f>
        <v>22.375734597697612</v>
      </c>
      <c r="G21" s="38"/>
      <c r="H21" s="38"/>
    </row>
    <row r="22" spans="1:8" ht="13" x14ac:dyDescent="0.3">
      <c r="A22" s="6" t="s">
        <v>22</v>
      </c>
      <c r="B22" s="61">
        <v>12090.105985</v>
      </c>
      <c r="C22" s="61">
        <v>14123.11124</v>
      </c>
      <c r="D22" s="10">
        <f t="shared" si="0"/>
        <v>2033.005255</v>
      </c>
      <c r="E22" s="17">
        <f t="shared" si="2"/>
        <v>16.815446097183244</v>
      </c>
      <c r="F22" s="18">
        <f>SUM(F14:F21)</f>
        <v>100</v>
      </c>
      <c r="G22" s="38"/>
      <c r="H22" s="38"/>
    </row>
    <row r="23" spans="1:8" ht="25.5" customHeight="1" x14ac:dyDescent="0.3">
      <c r="A23" s="6" t="s">
        <v>25</v>
      </c>
      <c r="B23" s="62"/>
      <c r="C23" s="62"/>
      <c r="D23" s="11"/>
      <c r="E23" s="13"/>
      <c r="F23" s="12"/>
      <c r="G23" s="38"/>
      <c r="H23" s="38"/>
    </row>
    <row r="24" spans="1:8" ht="13" x14ac:dyDescent="0.3">
      <c r="A24" s="1" t="s">
        <v>23</v>
      </c>
      <c r="B24" s="63">
        <f>(B12-B22)</f>
        <v>425.63635799999975</v>
      </c>
      <c r="C24" s="63">
        <f>(C12-C22)</f>
        <v>-407.1812659999996</v>
      </c>
      <c r="D24" s="9">
        <f t="shared" si="0"/>
        <v>-832.81762399999934</v>
      </c>
      <c r="E24" s="16">
        <f t="shared" ref="E24" si="3">(C24-B24)/B24*100</f>
        <v>-195.66411758461663</v>
      </c>
      <c r="F24" s="15" t="s">
        <v>31</v>
      </c>
      <c r="G24" s="38"/>
      <c r="H24" s="38"/>
    </row>
    <row r="25" spans="1:8" ht="13" x14ac:dyDescent="0.3">
      <c r="A25" s="1" t="s">
        <v>39</v>
      </c>
      <c r="B25" s="63">
        <f>(B24/B12)*100</f>
        <v>3.400807929208101</v>
      </c>
      <c r="C25" s="63">
        <f>(C24/C12)*100</f>
        <v>-2.9686741385517048</v>
      </c>
      <c r="D25" s="10">
        <f t="shared" si="0"/>
        <v>-6.3694820677598063</v>
      </c>
      <c r="E25" s="15" t="s">
        <v>31</v>
      </c>
      <c r="F25" s="15" t="s">
        <v>31</v>
      </c>
      <c r="G25" s="38"/>
      <c r="H25" s="38"/>
    </row>
    <row r="26" spans="1:8" x14ac:dyDescent="0.25">
      <c r="A26" s="19" t="s">
        <v>40</v>
      </c>
      <c r="B26" s="64">
        <v>-405.28473600000001</v>
      </c>
      <c r="C26" s="64">
        <v>-426.37121100000002</v>
      </c>
      <c r="D26" s="9">
        <f t="shared" si="0"/>
        <v>-21.086475000000007</v>
      </c>
      <c r="E26" s="16">
        <f t="shared" ref="E26:E30" si="4">(C26-B26)/B26*100</f>
        <v>5.2028791432204358</v>
      </c>
      <c r="F26" s="14" t="s">
        <v>31</v>
      </c>
      <c r="G26" s="38"/>
      <c r="H26" s="38"/>
    </row>
    <row r="27" spans="1:8" ht="13" x14ac:dyDescent="0.3">
      <c r="A27" s="20" t="s">
        <v>24</v>
      </c>
      <c r="B27" s="63">
        <f>SUM(B24,B26)</f>
        <v>20.351621999999736</v>
      </c>
      <c r="C27" s="63">
        <f>SUM(C24,C26)</f>
        <v>-833.55247699999961</v>
      </c>
      <c r="D27" s="9">
        <f t="shared" si="0"/>
        <v>-853.90409899999941</v>
      </c>
      <c r="E27" s="16">
        <f t="shared" si="4"/>
        <v>-4195.7545152912653</v>
      </c>
      <c r="F27" s="15" t="s">
        <v>31</v>
      </c>
      <c r="G27" s="38"/>
      <c r="H27" s="38"/>
    </row>
    <row r="28" spans="1:8" x14ac:dyDescent="0.25">
      <c r="A28" s="19" t="s">
        <v>33</v>
      </c>
      <c r="B28" s="64">
        <v>22.158805000000001</v>
      </c>
      <c r="C28" s="64">
        <v>50.782637000000001</v>
      </c>
      <c r="D28" s="9">
        <f t="shared" si="0"/>
        <v>28.623832</v>
      </c>
      <c r="E28" s="16">
        <f t="shared" si="4"/>
        <v>129.1758829052379</v>
      </c>
      <c r="F28" s="14" t="s">
        <v>31</v>
      </c>
      <c r="G28" s="38"/>
      <c r="H28" s="38"/>
    </row>
    <row r="29" spans="1:8" x14ac:dyDescent="0.25">
      <c r="A29" s="19" t="s">
        <v>34</v>
      </c>
      <c r="B29" s="64">
        <v>0</v>
      </c>
      <c r="C29" s="64">
        <v>0</v>
      </c>
      <c r="D29" s="9">
        <f t="shared" si="0"/>
        <v>0</v>
      </c>
      <c r="E29" s="16">
        <v>0</v>
      </c>
      <c r="F29" s="14" t="s">
        <v>31</v>
      </c>
      <c r="G29" s="38"/>
      <c r="H29" s="38"/>
    </row>
    <row r="30" spans="1:8" ht="13" x14ac:dyDescent="0.3">
      <c r="A30" s="1" t="s">
        <v>0</v>
      </c>
      <c r="B30" s="63">
        <f>SUM(B27:B29)</f>
        <v>42.510426999999737</v>
      </c>
      <c r="C30" s="63">
        <f>SUM(C27:C29)</f>
        <v>-782.76983999999959</v>
      </c>
      <c r="D30" s="9">
        <f t="shared" si="0"/>
        <v>-825.2802669999993</v>
      </c>
      <c r="E30" s="16">
        <f t="shared" si="4"/>
        <v>-1941.3596268981357</v>
      </c>
      <c r="F30" s="15" t="s">
        <v>31</v>
      </c>
      <c r="G30" s="38"/>
      <c r="H30" s="38"/>
    </row>
    <row r="31" spans="1:8" ht="13" x14ac:dyDescent="0.3">
      <c r="A31" s="6" t="s">
        <v>41</v>
      </c>
      <c r="B31" s="65">
        <f>(B30/B12)*100</f>
        <v>0.33965565793047531</v>
      </c>
      <c r="C31" s="65">
        <f>(C30/C12)*100</f>
        <v>-5.7070125137983556</v>
      </c>
      <c r="D31" s="10">
        <f t="shared" si="0"/>
        <v>-6.0466681717288306</v>
      </c>
      <c r="E31" s="15" t="s">
        <v>31</v>
      </c>
      <c r="F31" s="15" t="s">
        <v>31</v>
      </c>
      <c r="G31" s="38"/>
      <c r="H31" s="38"/>
    </row>
    <row r="32" spans="1:8" ht="25.5" customHeight="1" x14ac:dyDescent="0.25">
      <c r="A32" s="53" t="s">
        <v>4</v>
      </c>
      <c r="B32" s="53"/>
      <c r="C32" s="53"/>
      <c r="D32" s="53"/>
      <c r="E32" s="53"/>
      <c r="F32" s="53"/>
      <c r="H32" s="38"/>
    </row>
    <row r="33" spans="1:6" ht="63.75" customHeight="1" x14ac:dyDescent="0.25">
      <c r="A33" s="49" t="s">
        <v>28</v>
      </c>
      <c r="B33" s="49"/>
      <c r="C33" s="49"/>
      <c r="D33" s="49"/>
      <c r="E33" s="49"/>
      <c r="F33" s="49"/>
    </row>
    <row r="34" spans="1:6" ht="51" customHeight="1" x14ac:dyDescent="0.25">
      <c r="A34" s="49" t="s">
        <v>30</v>
      </c>
      <c r="B34" s="49"/>
      <c r="C34" s="49"/>
      <c r="D34" s="49"/>
      <c r="E34" s="49"/>
      <c r="F34" s="49"/>
    </row>
    <row r="35" spans="1:6" ht="89.25" customHeight="1" x14ac:dyDescent="0.25">
      <c r="A35" s="47" t="s">
        <v>48</v>
      </c>
      <c r="B35" s="47"/>
      <c r="C35" s="47"/>
      <c r="D35" s="47"/>
      <c r="E35" s="47"/>
      <c r="F35" s="47"/>
    </row>
    <row r="36" spans="1:6" ht="51" customHeight="1" x14ac:dyDescent="0.25">
      <c r="A36" s="47" t="s">
        <v>42</v>
      </c>
      <c r="B36" s="47"/>
      <c r="C36" s="47"/>
      <c r="D36" s="47"/>
      <c r="E36" s="47"/>
      <c r="F36" s="47"/>
    </row>
    <row r="37" spans="1:6" ht="25.5" customHeight="1" x14ac:dyDescent="0.25">
      <c r="A37" s="47" t="s">
        <v>43</v>
      </c>
      <c r="B37" s="47"/>
      <c r="C37" s="47"/>
      <c r="D37" s="47"/>
      <c r="E37" s="47"/>
      <c r="F37" s="47"/>
    </row>
    <row r="38" spans="1:6" ht="51" customHeight="1" x14ac:dyDescent="0.25">
      <c r="A38" s="47" t="s">
        <v>44</v>
      </c>
      <c r="B38" s="48"/>
      <c r="C38" s="48"/>
      <c r="D38" s="48"/>
      <c r="E38" s="48"/>
      <c r="F38" s="48"/>
    </row>
    <row r="39" spans="1:6" ht="38.25" customHeight="1" x14ac:dyDescent="0.25">
      <c r="A39" s="47" t="s">
        <v>45</v>
      </c>
      <c r="B39" s="47"/>
      <c r="C39" s="47"/>
      <c r="D39" s="47"/>
      <c r="E39" s="47"/>
      <c r="F39" s="47"/>
    </row>
    <row r="40" spans="1:6" x14ac:dyDescent="0.25">
      <c r="A40" s="22"/>
      <c r="B40" s="66"/>
      <c r="C40" s="66"/>
      <c r="D40" s="22"/>
      <c r="E40" s="22"/>
      <c r="F40" s="22"/>
    </row>
    <row r="41" spans="1:6" x14ac:dyDescent="0.25">
      <c r="A41" s="22"/>
      <c r="B41" s="66"/>
      <c r="C41" s="66"/>
      <c r="D41" s="22"/>
      <c r="E41" s="22"/>
      <c r="F41" s="22"/>
    </row>
    <row r="42" spans="1:6" x14ac:dyDescent="0.25">
      <c r="A42" s="22"/>
      <c r="B42" s="66"/>
      <c r="C42" s="66"/>
      <c r="D42" s="22"/>
      <c r="E42" s="22"/>
      <c r="F42" s="22"/>
    </row>
    <row r="43" spans="1:6" x14ac:dyDescent="0.25">
      <c r="A43" s="22"/>
      <c r="B43" s="66"/>
      <c r="C43" s="66"/>
      <c r="D43" s="22"/>
      <c r="E43" s="22"/>
      <c r="F43" s="22"/>
    </row>
    <row r="44" spans="1:6" x14ac:dyDescent="0.25">
      <c r="A44" s="22"/>
      <c r="B44" s="66"/>
      <c r="C44" s="66"/>
      <c r="D44" s="22"/>
      <c r="E44" s="22"/>
      <c r="F44" s="22"/>
    </row>
    <row r="45" spans="1:6" x14ac:dyDescent="0.25">
      <c r="A45" s="22"/>
      <c r="B45" s="66"/>
      <c r="C45" s="66"/>
      <c r="D45" s="22"/>
      <c r="E45" s="22"/>
      <c r="F45" s="22"/>
    </row>
    <row r="46" spans="1:6" x14ac:dyDescent="0.25">
      <c r="A46" s="22"/>
      <c r="B46" s="66"/>
      <c r="C46" s="66"/>
      <c r="D46" s="22"/>
      <c r="E46" s="22"/>
      <c r="F46" s="22"/>
    </row>
  </sheetData>
  <mergeCells count="11">
    <mergeCell ref="A34:F34"/>
    <mergeCell ref="A1:F1"/>
    <mergeCell ref="A2:F2"/>
    <mergeCell ref="A3:F3"/>
    <mergeCell ref="A32:F32"/>
    <mergeCell ref="A33:F33"/>
    <mergeCell ref="A35:F35"/>
    <mergeCell ref="A36:F36"/>
    <mergeCell ref="A37:F37"/>
    <mergeCell ref="A38:F38"/>
    <mergeCell ref="A39:F39"/>
  </mergeCells>
  <pageMargins left="0.45" right="0.45" top="0.5" bottom="0.5" header="0.3" footer="0.3"/>
  <pageSetup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1</vt:lpstr>
      <vt:lpstr>Table 2</vt:lpstr>
      <vt:lpstr>Table 3</vt:lpstr>
      <vt:lpstr>Table 4</vt:lpstr>
      <vt:lpstr>Table 5</vt:lpstr>
      <vt:lpstr>Table 6</vt:lpstr>
      <vt:lpstr>'Table 1'!Print_Area</vt:lpstr>
      <vt:lpstr>'Table 2'!Print_Area</vt:lpstr>
      <vt:lpstr>'Table 3'!Print_Area</vt:lpstr>
      <vt:lpstr>'Table 4'!Print_Area</vt:lpstr>
      <vt:lpstr>'Table 5'!Print_Area</vt:lpstr>
      <vt:lpstr>'Table 6'!Print_Area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Tang, Lei (OST)</cp:lastModifiedBy>
  <cp:lastPrinted>2022-06-06T19:32:39Z</cp:lastPrinted>
  <dcterms:created xsi:type="dcterms:W3CDTF">2012-05-10T15:47:12Z</dcterms:created>
  <dcterms:modified xsi:type="dcterms:W3CDTF">2024-06-06T12:19:55Z</dcterms:modified>
</cp:coreProperties>
</file>