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OAI documents\F41\f41 DB10 PRESS RELEASE\2024\Q2\working\"/>
    </mc:Choice>
  </mc:AlternateContent>
  <xr:revisionPtr revIDLastSave="0" documentId="13_ncr:1_{36A13394-DEF9-4296-B41A-50EA79F1FF6C}" xr6:coauthVersionLast="47" xr6:coauthVersionMax="47" xr10:uidLastSave="{00000000-0000-0000-0000-000000000000}"/>
  <bookViews>
    <workbookView xWindow="-110" yWindow="-110" windowWidth="19420" windowHeight="10300" tabRatio="864" xr2:uid="{00000000-000D-0000-FFFF-FFFF00000000}"/>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27" l="1"/>
  <c r="G7" i="27"/>
  <c r="G8" i="27"/>
  <c r="G9" i="27"/>
  <c r="G10" i="27"/>
  <c r="G11" i="27"/>
  <c r="G12" i="27"/>
  <c r="G13" i="29" l="1"/>
  <c r="G12" i="29"/>
  <c r="G11" i="29"/>
  <c r="G10" i="29"/>
  <c r="G9" i="29"/>
  <c r="G8" i="29"/>
  <c r="G7" i="29"/>
  <c r="G6" i="29"/>
  <c r="G5" i="29"/>
  <c r="G13" i="28"/>
  <c r="G12" i="28"/>
  <c r="G11" i="28"/>
  <c r="G10" i="28"/>
  <c r="G9" i="28"/>
  <c r="G8" i="28"/>
  <c r="G7" i="28"/>
  <c r="G6" i="28"/>
  <c r="G5" i="28"/>
  <c r="G13" i="27"/>
  <c r="G5" i="27"/>
  <c r="D6" i="31"/>
  <c r="E6" i="31"/>
  <c r="F6" i="31"/>
  <c r="D7" i="31"/>
  <c r="E7" i="31"/>
  <c r="F7" i="31"/>
  <c r="D8" i="31"/>
  <c r="E8" i="31"/>
  <c r="F8" i="31"/>
  <c r="D9" i="31"/>
  <c r="E9" i="31"/>
  <c r="F9" i="31"/>
  <c r="D10" i="31"/>
  <c r="E10" i="31"/>
  <c r="F10" i="31"/>
  <c r="D11" i="31"/>
  <c r="E11" i="31"/>
  <c r="F11" i="31"/>
  <c r="D12" i="31"/>
  <c r="E12" i="31"/>
  <c r="D6" i="30"/>
  <c r="E6" i="30"/>
  <c r="F6" i="30"/>
  <c r="F12" i="31" l="1"/>
  <c r="B24" i="32"/>
  <c r="B25" i="32" s="1"/>
  <c r="B27" i="32"/>
  <c r="E14" i="32" l="1"/>
  <c r="E15" i="32"/>
  <c r="E16" i="32"/>
  <c r="E17" i="32"/>
  <c r="E18" i="32"/>
  <c r="E19" i="32"/>
  <c r="E20" i="32"/>
  <c r="E21" i="32"/>
  <c r="E22" i="32"/>
  <c r="E12" i="32" l="1"/>
  <c r="E11" i="32"/>
  <c r="E10" i="32"/>
  <c r="E9" i="32"/>
  <c r="E8" i="32"/>
  <c r="E7" i="32"/>
  <c r="D29" i="32"/>
  <c r="D28" i="32"/>
  <c r="D26" i="32"/>
  <c r="D22" i="32"/>
  <c r="D21" i="32"/>
  <c r="D20" i="32"/>
  <c r="D19" i="32"/>
  <c r="D18" i="32"/>
  <c r="D17" i="32"/>
  <c r="D16" i="32"/>
  <c r="D15" i="32"/>
  <c r="D14" i="32"/>
  <c r="D12" i="32"/>
  <c r="D11" i="32"/>
  <c r="D10" i="32"/>
  <c r="D9" i="32"/>
  <c r="D8" i="32"/>
  <c r="D7" i="32"/>
  <c r="E22" i="31"/>
  <c r="E21" i="31"/>
  <c r="E20" i="31"/>
  <c r="E19" i="31"/>
  <c r="E18" i="31"/>
  <c r="E17" i="31"/>
  <c r="E16" i="31"/>
  <c r="E15" i="31"/>
  <c r="E14" i="31"/>
  <c r="D28" i="31"/>
  <c r="D26" i="31"/>
  <c r="D22" i="31"/>
  <c r="D21" i="31"/>
  <c r="D20" i="31"/>
  <c r="D19" i="31"/>
  <c r="D18" i="31"/>
  <c r="D17" i="31"/>
  <c r="D16" i="31"/>
  <c r="D15" i="31"/>
  <c r="D14" i="31"/>
  <c r="E22" i="30"/>
  <c r="E21" i="30"/>
  <c r="E20" i="30"/>
  <c r="E19" i="30"/>
  <c r="E18" i="30"/>
  <c r="E17" i="30"/>
  <c r="E16" i="30"/>
  <c r="E15" i="30"/>
  <c r="E14" i="30"/>
  <c r="E12" i="30"/>
  <c r="E11" i="30"/>
  <c r="E10" i="30"/>
  <c r="E9" i="30"/>
  <c r="E8" i="30"/>
  <c r="E7" i="30"/>
  <c r="D29" i="30"/>
  <c r="D28" i="30"/>
  <c r="D26" i="30"/>
  <c r="D22" i="30"/>
  <c r="D21" i="30"/>
  <c r="D20" i="30"/>
  <c r="D19" i="30"/>
  <c r="D18" i="30"/>
  <c r="D17" i="30"/>
  <c r="D16" i="30"/>
  <c r="D15" i="30"/>
  <c r="D14" i="30"/>
  <c r="D12" i="30"/>
  <c r="D11" i="30"/>
  <c r="D10" i="30"/>
  <c r="D9" i="30"/>
  <c r="D8" i="30"/>
  <c r="D7" i="30"/>
  <c r="B24" i="31" l="1"/>
  <c r="B27" i="31" s="1"/>
  <c r="B30" i="31" s="1"/>
  <c r="B30" i="32" l="1"/>
  <c r="C24" i="30"/>
  <c r="B24" i="30"/>
  <c r="C24" i="32"/>
  <c r="C24" i="31"/>
  <c r="D24" i="32" l="1"/>
  <c r="C27" i="31"/>
  <c r="D24" i="31"/>
  <c r="D24" i="30"/>
  <c r="C27" i="32"/>
  <c r="D27" i="32" s="1"/>
  <c r="C27" i="30"/>
  <c r="B27" i="30"/>
  <c r="B30" i="30" s="1"/>
  <c r="B31" i="30" s="1"/>
  <c r="C25" i="30"/>
  <c r="B25" i="30"/>
  <c r="B31" i="31"/>
  <c r="C25" i="31"/>
  <c r="B25" i="31"/>
  <c r="B31" i="32"/>
  <c r="C25" i="32"/>
  <c r="D25" i="32" l="1"/>
  <c r="D25" i="31"/>
  <c r="D27" i="31"/>
  <c r="D25" i="30"/>
  <c r="C30" i="30"/>
  <c r="D27" i="30"/>
  <c r="C30" i="32"/>
  <c r="E28" i="32"/>
  <c r="E27" i="32"/>
  <c r="E26" i="32"/>
  <c r="E24" i="32"/>
  <c r="E28" i="31"/>
  <c r="E27" i="31"/>
  <c r="E26" i="31"/>
  <c r="E24" i="31"/>
  <c r="E28" i="30"/>
  <c r="E27" i="30"/>
  <c r="E26" i="30"/>
  <c r="E24" i="30"/>
  <c r="E30" i="30" l="1"/>
  <c r="E30" i="32"/>
  <c r="D30" i="32"/>
  <c r="C31" i="30"/>
  <c r="D31" i="30" s="1"/>
  <c r="D30" i="30"/>
  <c r="C31" i="32"/>
  <c r="D31" i="32" s="1"/>
  <c r="F21" i="31"/>
  <c r="F15" i="31" l="1"/>
  <c r="F17" i="31"/>
  <c r="F7" i="30"/>
  <c r="F11" i="30"/>
  <c r="F20" i="30"/>
  <c r="F21" i="30"/>
  <c r="F19" i="30"/>
  <c r="F14" i="30"/>
  <c r="F17" i="30"/>
  <c r="F15" i="30"/>
  <c r="F19" i="31"/>
  <c r="F18" i="30"/>
  <c r="F9" i="30"/>
  <c r="F16" i="30"/>
  <c r="F8" i="30"/>
  <c r="F10" i="30"/>
  <c r="F14" i="31"/>
  <c r="F16" i="31"/>
  <c r="F18" i="31"/>
  <c r="F20" i="31"/>
  <c r="F22" i="31" l="1"/>
  <c r="F22" i="30"/>
  <c r="F12" i="30"/>
  <c r="F21" i="32" l="1"/>
  <c r="F20" i="32"/>
  <c r="F15" i="32"/>
  <c r="F6" i="32"/>
  <c r="E6" i="32"/>
  <c r="D6" i="32"/>
  <c r="F18" i="32" l="1"/>
  <c r="F14" i="32"/>
  <c r="F16" i="32"/>
  <c r="F19" i="32"/>
  <c r="F9" i="32"/>
  <c r="F10" i="32"/>
  <c r="F8" i="32"/>
  <c r="F11" i="32"/>
  <c r="F7" i="32"/>
  <c r="F17" i="32"/>
  <c r="F22" i="32" l="1"/>
  <c r="F12" i="32"/>
  <c r="D29" i="31" l="1"/>
  <c r="C30" i="31"/>
  <c r="D30" i="31" l="1"/>
  <c r="C31" i="31"/>
  <c r="D31" i="31" s="1"/>
  <c r="E30" i="31"/>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<sst xmlns="http://schemas.openxmlformats.org/spreadsheetml/2006/main" count="221" uniqueCount="67">
  <si>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</si>
  <si>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</si>
  <si>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</si>
  <si>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</si>
  <si>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</si>
  <si>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</si>
  <si>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</si>
  <si>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</si>
  <si>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</si>
  <si>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</si>
  <si>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</si>
  <si>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</si>
  <si>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</si>
  <si>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</si>
  <si>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</si>
  <si>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</si>
  <si>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</si>
  <si>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</si>
  <si>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</si>
  <si>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</si>
  <si>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</si>
  <si>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</si>
  <si>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</si>
  <si>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</si>
  <si>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</si>
  <si>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</si>
  <si>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</si>
  <si>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</si>
  <si>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</si>
  <si>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</si>
  <si>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</si>
  <si>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</si>
  <si>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</si>
  <si>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</si>
  <si>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</si>
  <si>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</si>
  <si>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</si>
  <si>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</si>
  <si>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</si>
  <si>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</si>
  <si>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</si>
  <si>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</si>
  <si>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</si>
  <si>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</si>
  <si>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</si>
  <si>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</si>
  <si>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</si>
  <si>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</si>
  <si>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</si>
  <si>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6. International Quarterly U.S. Scheduled Passenger Airlines Revenue, Expenses and Profits</t>
  </si>
  <si>
    <t>Table 5. Domestic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</si>
  <si>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</si>
  <si>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3. International Quarterly U.S. Scheduled Service Passenger Airlines Financial Reports</t>
  </si>
  <si>
    <t>Table 2. Domestic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</si>
  <si>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</si>
  <si>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2Q                 2023</t>
  </si>
  <si>
    <t>3Q                 2023</t>
  </si>
  <si>
    <t>4Q                 2023</t>
  </si>
  <si>
    <t>1Q                 2024</t>
  </si>
  <si>
    <t>2023-2024 % Change</t>
  </si>
  <si>
    <t>Dollar Change          2Q2023-2Q2024</t>
  </si>
  <si>
    <t>2Q 2023</t>
  </si>
  <si>
    <t>2Q 2024</t>
  </si>
  <si>
    <t>% of 2Q 2024 Revenue or Expense Total</t>
  </si>
  <si>
    <t>2Q                 2024</t>
  </si>
  <si>
    <t>Reports from 20 airlines in 2Q 2024</t>
  </si>
  <si>
    <t>Reports from 25 airlines in 2Q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</si>
</sst>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67">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3" fontId="10" fillId="0" borderId="0" xfId="8" applyNumberFormat="1" applyFont="1"/>
    <xf numFmtId="164" fontId="10" fillId="0" borderId="0" xfId="8" applyNumberFormat="1" applyFont="1"/>
    <xf numFmtId="0" fontId="9" fillId="0" borderId="1" xfId="8" applyFont="1" applyBorder="1" applyAlignment="1">
      <alignment vertical="center"/>
    </xf>
    <xf numFmtId="3" fontId="10" fillId="0" borderId="1" xfId="8" applyNumberFormat="1" applyFont="1" applyBorder="1"/>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3" fontId="10" fillId="0" borderId="0" xfId="3" applyNumberFormat="1" applyFill="1"/>
    <xf numFmtId="3" fontId="10" fillId="0" borderId="0" xfId="3" applyNumberFormat="1" applyFont="1" applyFill="1"/>
    <xf numFmtId="3" fontId="10" fillId="0" borderId="0" xfId="8" applyNumberFormat="1" applyFont="1" applyFill="1"/>
    <xf numFmtId="3" fontId="10" fillId="0" borderId="1" xfId="8" applyNumberFormat="1" applyFont="1" applyFill="1" applyBorder="1"/>
    <xf numFmtId="0" fontId="9" fillId="0" borderId="1" xfId="3" applyFont="1" applyFill="1" applyBorder="1" applyAlignment="1">
      <alignment horizontal="center"/>
    </xf>
    <xf numFmtId="166" fontId="10" fillId="0" borderId="3" xfId="3" applyNumberFormat="1" applyFill="1" applyBorder="1" applyAlignment="1">
      <alignment horizontal="right"/>
    </xf>
    <xf numFmtId="165" fontId="0" fillId="0" borderId="0" xfId="0" applyNumberFormat="1" applyFill="1"/>
    <xf numFmtId="165" fontId="7" fillId="0" borderId="1" xfId="0" applyNumberFormat="1" applyFont="1" applyFill="1" applyBorder="1"/>
    <xf numFmtId="166" fontId="10" fillId="0" borderId="1" xfId="3" applyNumberFormat="1" applyFill="1" applyBorder="1"/>
    <xf numFmtId="165" fontId="9" fillId="0" borderId="0" xfId="3" applyNumberFormat="1" applyFont="1" applyFill="1"/>
    <xf numFmtId="165" fontId="10" fillId="0" borderId="0" xfId="3" applyNumberFormat="1" applyFill="1"/>
    <xf numFmtId="165" fontId="9" fillId="0" borderId="1" xfId="3" applyNumberFormat="1" applyFont="1" applyFill="1" applyBorder="1" applyAlignment="1">
      <alignment horizontal="right"/>
    </xf>
    <xf numFmtId="0" fontId="8" fillId="0" borderId="0" xfId="1" applyFill="1"/>
    <xf numFmtId="0" fontId="0" fillId="0" borderId="0" xfId="0" applyFill="1"/>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0" applyFont="1" applyAlignment="1">
      <alignment wrapText="1"/>
    </xf>
    <xf numFmtId="0" fontId="7" fillId="0" borderId="0" xfId="0" applyFont="1" applyAlignment="1">
      <alignment wrapText="1"/>
    </xf>
    <xf numFmtId="0" fontId="8" fillId="0" borderId="0" xfId="0" applyFont="1" applyBorder="1"/>
    <xf numFmtId="0" fontId="10" fillId="0" borderId="2" xfId="3" applyFont="1" applyFill="1" applyBorder="1"/>
    <xf numFmtId="0" fontId="8" fillId="0" borderId="0" xfId="1" applyFont="1" applyAlignment="1">
      <alignment wrapText="1"/>
    </xf>
    <xf numFmtId="0" fontId="8" fillId="0" borderId="0" xfId="1" applyAlignment="1">
      <alignment wrapText="1"/>
    </xf>
    <xf numFmtId="0" fontId="7" fillId="0" borderId="0" xfId="0" applyFont="1"/>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tabSelected="1" zoomScaleNormal="100" workbookViewId="0">
      <selection activeCell="J8" sqref="J8"/>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53" t="s">
        <v>54</v>
      </c>
      <c r="B1" s="53"/>
      <c r="C1" s="53"/>
      <c r="D1" s="53"/>
      <c r="E1" s="53"/>
      <c r="F1" s="53"/>
      <c r="G1" s="53"/>
    </row>
    <row r="2" spans="1:8" ht="12.75" customHeight="1" x14ac:dyDescent="0.35">
      <c r="A2" s="54" t="s">
        <v>66</v>
      </c>
      <c r="B2" s="54"/>
      <c r="C2" s="54"/>
      <c r="D2" s="54"/>
      <c r="E2" s="54"/>
      <c r="F2" s="54"/>
      <c r="G2" s="54"/>
    </row>
    <row r="3" spans="1:8" ht="12.75" customHeight="1" x14ac:dyDescent="0.35">
      <c r="A3" s="55" t="s">
        <v>29</v>
      </c>
      <c r="B3" s="55"/>
      <c r="C3" s="55"/>
      <c r="D3" s="55"/>
      <c r="E3" s="55"/>
      <c r="F3" s="55"/>
      <c r="G3" s="55"/>
    </row>
    <row r="4" spans="1:8" ht="51.75" customHeight="1" x14ac:dyDescent="0.35">
      <c r="A4" s="24"/>
      <c r="B4" s="25" t="s">
        <v>55</v>
      </c>
      <c r="C4" s="25" t="s">
        <v>56</v>
      </c>
      <c r="D4" s="25" t="s">
        <v>57</v>
      </c>
      <c r="E4" s="25" t="s">
        <v>58</v>
      </c>
      <c r="F4" s="25" t="s">
        <v>64</v>
      </c>
      <c r="G4" s="25" t="s">
        <v>60</v>
      </c>
    </row>
    <row r="5" spans="1:8" ht="12.75" customHeight="1" x14ac:dyDescent="0.35">
      <c r="A5" s="26" t="s">
        <v>0</v>
      </c>
      <c r="B5" s="39">
        <v>5446.7398620000004</v>
      </c>
      <c r="C5" s="39">
        <v>1639.308446</v>
      </c>
      <c r="D5" s="39">
        <v>1976.130377</v>
      </c>
      <c r="E5" s="40">
        <v>-1640.7046439999999</v>
      </c>
      <c r="F5" s="40">
        <v>3827.4974149999998</v>
      </c>
      <c r="G5" s="41">
        <f>(F5-B5)</f>
        <v>-1619.2424470000005</v>
      </c>
      <c r="H5" s="28"/>
    </row>
    <row r="6" spans="1:8" ht="12.75" customHeight="1" x14ac:dyDescent="0.35">
      <c r="A6" s="26" t="s">
        <v>1</v>
      </c>
      <c r="B6" s="41">
        <v>7706.5727539999998</v>
      </c>
      <c r="C6" s="41">
        <v>3259.886896</v>
      </c>
      <c r="D6" s="41">
        <v>2185.1286570000002</v>
      </c>
      <c r="E6" s="41">
        <v>-289.84223700000001</v>
      </c>
      <c r="F6" s="41">
        <v>6286.2511270000005</v>
      </c>
      <c r="G6" s="41">
        <f t="shared" ref="G6:G12" si="0">(F6-B6)</f>
        <v>-1420.3216269999994</v>
      </c>
      <c r="H6" s="28"/>
    </row>
    <row r="7" spans="1:8" ht="12.75" customHeight="1" x14ac:dyDescent="0.35">
      <c r="A7" s="26" t="s">
        <v>5</v>
      </c>
      <c r="B7" s="41">
        <v>62961.198106999997</v>
      </c>
      <c r="C7" s="41">
        <v>61517.544699999999</v>
      </c>
      <c r="D7" s="41">
        <v>58954.611328999999</v>
      </c>
      <c r="E7" s="41">
        <v>56048.684989000001</v>
      </c>
      <c r="F7" s="41">
        <v>65434.609896000002</v>
      </c>
      <c r="G7" s="41">
        <f t="shared" si="0"/>
        <v>2473.4117890000052</v>
      </c>
      <c r="H7" s="28"/>
    </row>
    <row r="8" spans="1:8" ht="12.75" customHeight="1" x14ac:dyDescent="0.35">
      <c r="A8" s="26" t="s">
        <v>6</v>
      </c>
      <c r="B8" s="41">
        <v>48187.093516000001</v>
      </c>
      <c r="C8" s="41">
        <v>46967.877552999998</v>
      </c>
      <c r="D8" s="41">
        <v>44636.073246</v>
      </c>
      <c r="E8" s="41">
        <v>41805.106505000003</v>
      </c>
      <c r="F8" s="41">
        <v>49394.787184000001</v>
      </c>
      <c r="G8" s="41">
        <f t="shared" si="0"/>
        <v>1207.6936679999999</v>
      </c>
      <c r="H8" s="28"/>
    </row>
    <row r="9" spans="1:8" ht="12.75" customHeight="1" x14ac:dyDescent="0.35">
      <c r="A9" s="26" t="s">
        <v>7</v>
      </c>
      <c r="B9" s="41">
        <v>1845.0936079999999</v>
      </c>
      <c r="C9" s="41">
        <v>1852.5945340000001</v>
      </c>
      <c r="D9" s="41">
        <v>1719.2283130000001</v>
      </c>
      <c r="E9" s="41">
        <v>1720.9692689999999</v>
      </c>
      <c r="F9" s="41">
        <v>1949.168553</v>
      </c>
      <c r="G9" s="41">
        <f t="shared" si="0"/>
        <v>104.07494500000007</v>
      </c>
      <c r="H9" s="28"/>
    </row>
    <row r="10" spans="1:8" ht="12.75" customHeight="1" x14ac:dyDescent="0.35">
      <c r="A10" s="26" t="s">
        <v>8</v>
      </c>
      <c r="B10" s="41">
        <v>279.27101699999997</v>
      </c>
      <c r="C10" s="41">
        <v>267.63432999999998</v>
      </c>
      <c r="D10" s="41">
        <v>256.98978899999997</v>
      </c>
      <c r="E10" s="41">
        <v>249.71666999999999</v>
      </c>
      <c r="F10" s="41">
        <v>275.48501199999998</v>
      </c>
      <c r="G10" s="41">
        <f t="shared" si="0"/>
        <v>-3.7860049999999887</v>
      </c>
      <c r="H10" s="28"/>
    </row>
    <row r="11" spans="1:8" ht="12.75" customHeight="1" x14ac:dyDescent="0.35">
      <c r="A11" s="26" t="s">
        <v>3</v>
      </c>
      <c r="B11" s="41">
        <v>55254.625352000003</v>
      </c>
      <c r="C11" s="41">
        <v>58257.656801999998</v>
      </c>
      <c r="D11" s="41">
        <v>56769.483674000003</v>
      </c>
      <c r="E11" s="41">
        <v>56338.527226999999</v>
      </c>
      <c r="F11" s="41">
        <v>59148.358767999998</v>
      </c>
      <c r="G11" s="41">
        <f t="shared" si="0"/>
        <v>3893.7334159999955</v>
      </c>
      <c r="H11" s="28"/>
    </row>
    <row r="12" spans="1:8" ht="12.75" customHeight="1" x14ac:dyDescent="0.35">
      <c r="A12" s="26" t="s">
        <v>9</v>
      </c>
      <c r="B12" s="41">
        <v>10637.406319</v>
      </c>
      <c r="C12" s="41">
        <v>12440.109646000001</v>
      </c>
      <c r="D12" s="41">
        <v>12521.386809</v>
      </c>
      <c r="E12" s="41">
        <v>11254.978614</v>
      </c>
      <c r="F12" s="41">
        <v>11789.748475</v>
      </c>
      <c r="G12" s="41">
        <f t="shared" si="0"/>
        <v>1152.3421560000006</v>
      </c>
      <c r="H12" s="28"/>
    </row>
    <row r="13" spans="1:8" ht="12.75" customHeight="1" x14ac:dyDescent="0.35">
      <c r="A13" s="29" t="s">
        <v>10</v>
      </c>
      <c r="B13" s="42">
        <v>19681.996008999999</v>
      </c>
      <c r="C13" s="42">
        <v>20168.878053</v>
      </c>
      <c r="D13" s="42">
        <v>20029.214748999999</v>
      </c>
      <c r="E13" s="42">
        <v>20170.900541999999</v>
      </c>
      <c r="F13" s="42">
        <v>21141.904889000001</v>
      </c>
      <c r="G13" s="42">
        <f t="shared" ref="G13" si="1">(F13-B13)</f>
        <v>1459.9088800000027</v>
      </c>
      <c r="H13" s="28"/>
    </row>
    <row r="14" spans="1:8" ht="30" customHeight="1" x14ac:dyDescent="0.35">
      <c r="A14" s="56" t="s">
        <v>4</v>
      </c>
      <c r="B14" s="56"/>
      <c r="C14" s="56"/>
      <c r="D14" s="56"/>
      <c r="E14" s="57"/>
      <c r="F14" s="57"/>
      <c r="G14" s="57"/>
    </row>
    <row r="15" spans="1:8" ht="102" customHeight="1" x14ac:dyDescent="0.35">
      <c r="A15" s="58" t="s">
        <v>46</v>
      </c>
      <c r="B15" s="58"/>
      <c r="C15" s="58"/>
      <c r="D15" s="58"/>
      <c r="E15" s="58"/>
      <c r="F15" s="58"/>
      <c r="G15" s="5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Normal="100" workbookViewId="0">
      <selection activeCell="I9" sqref="I9"/>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59" t="s">
        <v>53</v>
      </c>
      <c r="B1" s="59"/>
      <c r="C1" s="59"/>
      <c r="D1" s="59"/>
      <c r="E1" s="59"/>
      <c r="F1" s="59"/>
      <c r="G1" s="59"/>
    </row>
    <row r="2" spans="1:8" ht="12.75" customHeight="1" x14ac:dyDescent="0.35">
      <c r="A2" s="54" t="s">
        <v>66</v>
      </c>
      <c r="B2" s="54"/>
      <c r="C2" s="54"/>
      <c r="D2" s="54"/>
      <c r="E2" s="54"/>
      <c r="F2" s="54"/>
      <c r="G2" s="54"/>
    </row>
    <row r="3" spans="1:8" ht="12.75" customHeight="1" x14ac:dyDescent="0.35">
      <c r="A3" s="55" t="s">
        <v>29</v>
      </c>
      <c r="B3" s="55"/>
      <c r="C3" s="55"/>
      <c r="D3" s="55"/>
      <c r="E3" s="55"/>
      <c r="F3" s="55"/>
      <c r="G3" s="55"/>
    </row>
    <row r="4" spans="1:8" ht="51.75" customHeight="1" x14ac:dyDescent="0.35">
      <c r="A4" s="31" t="s">
        <v>35</v>
      </c>
      <c r="B4" s="25" t="s">
        <v>55</v>
      </c>
      <c r="C4" s="25" t="s">
        <v>56</v>
      </c>
      <c r="D4" s="25" t="s">
        <v>57</v>
      </c>
      <c r="E4" s="25" t="s">
        <v>58</v>
      </c>
      <c r="F4" s="25" t="s">
        <v>64</v>
      </c>
      <c r="G4" s="25" t="s">
        <v>60</v>
      </c>
    </row>
    <row r="5" spans="1:8" ht="12.75" customHeight="1" x14ac:dyDescent="0.35">
      <c r="A5" s="26" t="s">
        <v>0</v>
      </c>
      <c r="B5" s="41">
        <v>3729.6995510000002</v>
      </c>
      <c r="C5" s="41">
        <v>423.96782200000001</v>
      </c>
      <c r="D5" s="41">
        <v>1463.1093619999999</v>
      </c>
      <c r="E5" s="41">
        <v>-857.933806</v>
      </c>
      <c r="F5" s="40">
        <v>2509.0446259999999</v>
      </c>
      <c r="G5" s="27">
        <f>(F5-B5)</f>
        <v>-1220.6549250000003</v>
      </c>
      <c r="H5" s="28"/>
    </row>
    <row r="6" spans="1:8" ht="12.75" customHeight="1" x14ac:dyDescent="0.35">
      <c r="A6" s="26" t="s">
        <v>1</v>
      </c>
      <c r="B6" s="41">
        <v>5513.2029460000003</v>
      </c>
      <c r="C6" s="41">
        <v>1398.136184</v>
      </c>
      <c r="D6" s="41">
        <v>1883.85115</v>
      </c>
      <c r="E6" s="41">
        <v>117.339028</v>
      </c>
      <c r="F6" s="41">
        <v>4347.6802779999998</v>
      </c>
      <c r="G6" s="27">
        <f t="shared" ref="G6:G13" si="0">(F6-B6)</f>
        <v>-1165.5226680000005</v>
      </c>
      <c r="H6" s="28"/>
    </row>
    <row r="7" spans="1:8" ht="12.75" customHeight="1" x14ac:dyDescent="0.35">
      <c r="A7" s="26" t="s">
        <v>5</v>
      </c>
      <c r="B7" s="41">
        <v>46549.067173000003</v>
      </c>
      <c r="C7" s="41">
        <v>44707.121179000002</v>
      </c>
      <c r="D7" s="41">
        <v>44748.348969999999</v>
      </c>
      <c r="E7" s="41">
        <v>42332.755015000002</v>
      </c>
      <c r="F7" s="41">
        <v>48250.262623000002</v>
      </c>
      <c r="G7" s="27">
        <f t="shared" si="0"/>
        <v>1701.1954499999993</v>
      </c>
      <c r="H7" s="28"/>
    </row>
    <row r="8" spans="1:8" ht="12.75" customHeight="1" x14ac:dyDescent="0.35">
      <c r="A8" s="26" t="s">
        <v>6</v>
      </c>
      <c r="B8" s="41">
        <v>34286.083219</v>
      </c>
      <c r="C8" s="41">
        <v>32656.972792</v>
      </c>
      <c r="D8" s="41">
        <v>32764.562054999999</v>
      </c>
      <c r="E8" s="41">
        <v>30402.899861000002</v>
      </c>
      <c r="F8" s="41">
        <v>34816.207721999999</v>
      </c>
      <c r="G8" s="27">
        <f t="shared" si="0"/>
        <v>530.12450299999909</v>
      </c>
      <c r="H8" s="28"/>
    </row>
    <row r="9" spans="1:8" ht="12.75" customHeight="1" x14ac:dyDescent="0.35">
      <c r="A9" s="26" t="s">
        <v>7</v>
      </c>
      <c r="B9" s="41">
        <v>1484.995631</v>
      </c>
      <c r="C9" s="41">
        <v>1485.1719230000001</v>
      </c>
      <c r="D9" s="41">
        <v>1386.365599</v>
      </c>
      <c r="E9" s="41">
        <v>1362.1986959999999</v>
      </c>
      <c r="F9" s="41">
        <v>1575.6218349999999</v>
      </c>
      <c r="G9" s="27">
        <f t="shared" si="0"/>
        <v>90.626203999999916</v>
      </c>
      <c r="H9" s="28"/>
    </row>
    <row r="10" spans="1:8" ht="12.75" customHeight="1" x14ac:dyDescent="0.35">
      <c r="A10" s="26" t="s">
        <v>8</v>
      </c>
      <c r="B10" s="41">
        <v>236.64903899999999</v>
      </c>
      <c r="C10" s="41">
        <v>225.05640600000001</v>
      </c>
      <c r="D10" s="41">
        <v>221.012991</v>
      </c>
      <c r="E10" s="41">
        <v>208.250269</v>
      </c>
      <c r="F10" s="41">
        <v>230.47934900000001</v>
      </c>
      <c r="G10" s="27">
        <f t="shared" si="0"/>
        <v>-6.1696899999999744</v>
      </c>
      <c r="H10" s="28"/>
    </row>
    <row r="11" spans="1:8" ht="12.75" customHeight="1" x14ac:dyDescent="0.35">
      <c r="A11" s="26" t="s">
        <v>3</v>
      </c>
      <c r="B11" s="41">
        <v>41035.864225999998</v>
      </c>
      <c r="C11" s="41">
        <v>43308.983994000002</v>
      </c>
      <c r="D11" s="41">
        <v>42864.498821000001</v>
      </c>
      <c r="E11" s="41">
        <v>42215.415987</v>
      </c>
      <c r="F11" s="41">
        <v>43902.582345000003</v>
      </c>
      <c r="G11" s="27">
        <f t="shared" si="0"/>
        <v>2866.7181190000047</v>
      </c>
      <c r="H11" s="28"/>
    </row>
    <row r="12" spans="1:8" ht="12.75" customHeight="1" x14ac:dyDescent="0.35">
      <c r="A12" s="26" t="s">
        <v>9</v>
      </c>
      <c r="B12" s="41">
        <v>7262.8434120000002</v>
      </c>
      <c r="C12" s="41">
        <v>8544.8762659999993</v>
      </c>
      <c r="D12" s="41">
        <v>8667.8100610000001</v>
      </c>
      <c r="E12" s="41">
        <v>7685.7685890000002</v>
      </c>
      <c r="F12" s="41">
        <v>7987.7299489999996</v>
      </c>
      <c r="G12" s="27">
        <f t="shared" si="0"/>
        <v>724.88653699999941</v>
      </c>
      <c r="H12" s="28"/>
    </row>
    <row r="13" spans="1:8" ht="12.75" customHeight="1" x14ac:dyDescent="0.35">
      <c r="A13" s="29" t="s">
        <v>10</v>
      </c>
      <c r="B13" s="42">
        <v>14603.309612999999</v>
      </c>
      <c r="C13" s="42">
        <v>14944.094015000001</v>
      </c>
      <c r="D13" s="42">
        <v>15191.045295</v>
      </c>
      <c r="E13" s="42">
        <v>15083.35829</v>
      </c>
      <c r="F13" s="42">
        <v>15603.459081999999</v>
      </c>
      <c r="G13" s="30">
        <f t="shared" si="0"/>
        <v>1000.149469</v>
      </c>
      <c r="H13" s="28"/>
    </row>
    <row r="14" spans="1:8" ht="30" customHeight="1" x14ac:dyDescent="0.35">
      <c r="A14" s="56" t="s">
        <v>4</v>
      </c>
      <c r="B14" s="56"/>
      <c r="C14" s="56"/>
      <c r="D14" s="56"/>
      <c r="E14" s="57"/>
      <c r="F14" s="57"/>
      <c r="G14" s="57"/>
    </row>
    <row r="15" spans="1:8" ht="106.5" customHeight="1" x14ac:dyDescent="0.35">
      <c r="A15" s="58" t="s">
        <v>46</v>
      </c>
      <c r="B15" s="58"/>
      <c r="C15" s="58"/>
      <c r="D15" s="58"/>
      <c r="E15" s="58"/>
      <c r="F15" s="58"/>
      <c r="G15" s="58"/>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Normal="100" workbookViewId="0">
      <selection activeCell="K8" sqref="K8"/>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59" t="s">
        <v>52</v>
      </c>
      <c r="B1" s="59"/>
      <c r="C1" s="59"/>
      <c r="D1" s="59"/>
      <c r="E1" s="59"/>
      <c r="F1" s="59"/>
      <c r="G1" s="59"/>
    </row>
    <row r="2" spans="1:8" ht="12.75" customHeight="1" x14ac:dyDescent="0.35">
      <c r="A2" s="54" t="s">
        <v>65</v>
      </c>
      <c r="B2" s="54"/>
      <c r="C2" s="54"/>
      <c r="D2" s="54"/>
      <c r="E2" s="54"/>
      <c r="F2" s="54"/>
      <c r="G2" s="54"/>
    </row>
    <row r="3" spans="1:8" ht="12.75" customHeight="1" x14ac:dyDescent="0.35">
      <c r="A3" s="55" t="s">
        <v>29</v>
      </c>
      <c r="B3" s="55"/>
      <c r="C3" s="55"/>
      <c r="D3" s="55"/>
      <c r="E3" s="55"/>
      <c r="F3" s="55"/>
      <c r="G3" s="55"/>
    </row>
    <row r="4" spans="1:8" ht="51.75" customHeight="1" x14ac:dyDescent="0.35">
      <c r="A4" s="31" t="s">
        <v>36</v>
      </c>
      <c r="B4" s="25" t="s">
        <v>55</v>
      </c>
      <c r="C4" s="25" t="s">
        <v>56</v>
      </c>
      <c r="D4" s="25" t="s">
        <v>57</v>
      </c>
      <c r="E4" s="25" t="s">
        <v>58</v>
      </c>
      <c r="F4" s="25" t="s">
        <v>64</v>
      </c>
      <c r="G4" s="25" t="s">
        <v>60</v>
      </c>
    </row>
    <row r="5" spans="1:8" ht="12.75" customHeight="1" x14ac:dyDescent="0.35">
      <c r="A5" s="26" t="s">
        <v>0</v>
      </c>
      <c r="B5" s="41">
        <v>1717.040311</v>
      </c>
      <c r="C5" s="41">
        <v>1215.3406239999999</v>
      </c>
      <c r="D5" s="41">
        <v>513.02101500000003</v>
      </c>
      <c r="E5" s="41">
        <v>-782.77083800000003</v>
      </c>
      <c r="F5" s="40">
        <v>1318.4527889999999</v>
      </c>
      <c r="G5" s="27">
        <f>(F5-B5)</f>
        <v>-398.58752200000004</v>
      </c>
      <c r="H5" s="28"/>
    </row>
    <row r="6" spans="1:8" ht="12.75" customHeight="1" x14ac:dyDescent="0.35">
      <c r="A6" s="26" t="s">
        <v>1</v>
      </c>
      <c r="B6" s="41">
        <v>2193.3698079999999</v>
      </c>
      <c r="C6" s="41">
        <v>1861.750712</v>
      </c>
      <c r="D6" s="41">
        <v>301.27750700000001</v>
      </c>
      <c r="E6" s="41">
        <v>-407.181265</v>
      </c>
      <c r="F6" s="41">
        <v>1938.570849</v>
      </c>
      <c r="G6" s="27">
        <f t="shared" ref="G6:G13" si="0">(F6-B6)</f>
        <v>-254.79895899999997</v>
      </c>
      <c r="H6" s="28"/>
    </row>
    <row r="7" spans="1:8" ht="12.75" customHeight="1" x14ac:dyDescent="0.35">
      <c r="A7" s="26" t="s">
        <v>5</v>
      </c>
      <c r="B7" s="41">
        <v>16412.130934000001</v>
      </c>
      <c r="C7" s="41">
        <v>16810.423521000001</v>
      </c>
      <c r="D7" s="41">
        <v>14206.262359</v>
      </c>
      <c r="E7" s="41">
        <v>13715.929974000001</v>
      </c>
      <c r="F7" s="41">
        <v>17184.347272999999</v>
      </c>
      <c r="G7" s="27">
        <f t="shared" si="0"/>
        <v>772.2163389999987</v>
      </c>
      <c r="H7" s="28"/>
    </row>
    <row r="8" spans="1:8" ht="12.75" customHeight="1" x14ac:dyDescent="0.35">
      <c r="A8" s="26" t="s">
        <v>6</v>
      </c>
      <c r="B8" s="41">
        <v>13901.010297000001</v>
      </c>
      <c r="C8" s="41">
        <v>14310.904761</v>
      </c>
      <c r="D8" s="41">
        <v>11871.511191</v>
      </c>
      <c r="E8" s="41">
        <v>11402.206644</v>
      </c>
      <c r="F8" s="41">
        <v>14578.579462</v>
      </c>
      <c r="G8" s="27">
        <f t="shared" si="0"/>
        <v>677.56916499999897</v>
      </c>
      <c r="H8" s="28"/>
    </row>
    <row r="9" spans="1:8" ht="12.75" customHeight="1" x14ac:dyDescent="0.35">
      <c r="A9" s="26" t="s">
        <v>7</v>
      </c>
      <c r="B9" s="41">
        <v>360.09797700000001</v>
      </c>
      <c r="C9" s="41">
        <v>367.42261100000002</v>
      </c>
      <c r="D9" s="41">
        <v>332.86271399999998</v>
      </c>
      <c r="E9" s="41">
        <v>358.77057300000001</v>
      </c>
      <c r="F9" s="41">
        <v>373.546718</v>
      </c>
      <c r="G9" s="27">
        <f t="shared" si="0"/>
        <v>13.448740999999984</v>
      </c>
      <c r="H9" s="28"/>
    </row>
    <row r="10" spans="1:8" ht="12.75" customHeight="1" x14ac:dyDescent="0.35">
      <c r="A10" s="26" t="s">
        <v>8</v>
      </c>
      <c r="B10" s="41">
        <v>42.621977999999999</v>
      </c>
      <c r="C10" s="41">
        <v>42.577924000000003</v>
      </c>
      <c r="D10" s="41">
        <v>35.976798000000002</v>
      </c>
      <c r="E10" s="41">
        <v>41.466400999999998</v>
      </c>
      <c r="F10" s="41">
        <v>45.005662999999998</v>
      </c>
      <c r="G10" s="27">
        <f t="shared" si="0"/>
        <v>2.3836849999999998</v>
      </c>
      <c r="H10" s="28"/>
    </row>
    <row r="11" spans="1:8" ht="12.75" customHeight="1" x14ac:dyDescent="0.35">
      <c r="A11" s="26" t="s">
        <v>3</v>
      </c>
      <c r="B11" s="41">
        <v>14218.761125999999</v>
      </c>
      <c r="C11" s="41">
        <v>14948.672807999999</v>
      </c>
      <c r="D11" s="41">
        <v>13904.984853</v>
      </c>
      <c r="E11" s="41">
        <v>14123.11124</v>
      </c>
      <c r="F11" s="41">
        <v>15245.776422999999</v>
      </c>
      <c r="G11" s="27">
        <f t="shared" si="0"/>
        <v>1027.0152969999999</v>
      </c>
      <c r="H11" s="28"/>
    </row>
    <row r="12" spans="1:8" ht="12.75" customHeight="1" x14ac:dyDescent="0.35">
      <c r="A12" s="26" t="s">
        <v>9</v>
      </c>
      <c r="B12" s="41">
        <v>3374.562907</v>
      </c>
      <c r="C12" s="41">
        <v>3895.2333800000001</v>
      </c>
      <c r="D12" s="41">
        <v>3853.576748</v>
      </c>
      <c r="E12" s="41">
        <v>3569.2100249999999</v>
      </c>
      <c r="F12" s="41">
        <v>3802.0185259999998</v>
      </c>
      <c r="G12" s="27">
        <f t="shared" si="0"/>
        <v>427.45561899999984</v>
      </c>
      <c r="H12" s="28"/>
    </row>
    <row r="13" spans="1:8" ht="12.75" customHeight="1" x14ac:dyDescent="0.35">
      <c r="A13" s="29" t="s">
        <v>10</v>
      </c>
      <c r="B13" s="42">
        <v>5078.6863960000001</v>
      </c>
      <c r="C13" s="42">
        <v>5224.7840379999998</v>
      </c>
      <c r="D13" s="42">
        <v>4838.1694539999999</v>
      </c>
      <c r="E13" s="42">
        <v>5087.5422520000002</v>
      </c>
      <c r="F13" s="42">
        <v>5538.4458070000001</v>
      </c>
      <c r="G13" s="30">
        <f t="shared" si="0"/>
        <v>459.759411</v>
      </c>
      <c r="H13" s="28"/>
    </row>
    <row r="14" spans="1:8" ht="30" customHeight="1" x14ac:dyDescent="0.35">
      <c r="A14" s="56" t="s">
        <v>4</v>
      </c>
      <c r="B14" s="56"/>
      <c r="C14" s="56"/>
      <c r="D14" s="56"/>
      <c r="E14" s="57"/>
      <c r="F14" s="57"/>
      <c r="G14" s="57"/>
    </row>
    <row r="15" spans="1:8" ht="103.5" customHeight="1" x14ac:dyDescent="0.35">
      <c r="A15" s="58" t="s">
        <v>47</v>
      </c>
      <c r="B15" s="58"/>
      <c r="C15" s="58"/>
      <c r="D15" s="58"/>
      <c r="E15" s="58"/>
      <c r="F15" s="58"/>
      <c r="G15" s="58"/>
    </row>
  </sheetData>
  <mergeCells count="5">
    <mergeCell ref="A1:G1"/>
    <mergeCell ref="A2:G2"/>
    <mergeCell ref="A3:G3"/>
    <mergeCell ref="A14:G14"/>
    <mergeCell ref="A15:G15"/>
  </mergeCell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zoomScaleNormal="100" workbookViewId="0">
      <selection activeCell="J12" sqref="J12"/>
    </sheetView>
  </sheetViews>
  <sheetFormatPr defaultColWidth="9.36328125" defaultRowHeight="12.5" x14ac:dyDescent="0.25"/>
  <cols>
    <col min="1" max="1" width="36.453125" style="21" customWidth="1"/>
    <col min="2" max="3" width="10.6328125" style="52" customWidth="1"/>
    <col min="4" max="4" width="9.36328125" style="21"/>
    <col min="5" max="5" width="9.6328125" style="21" customWidth="1"/>
    <col min="6" max="6" width="11.36328125" style="21" customWidth="1"/>
    <col min="7" max="16384" width="9.36328125" style="21"/>
  </cols>
  <sheetData>
    <row r="1" spans="1:12" ht="25.5" customHeight="1" x14ac:dyDescent="0.3">
      <c r="A1" s="61" t="s">
        <v>51</v>
      </c>
      <c r="B1" s="61"/>
      <c r="C1" s="61"/>
      <c r="D1" s="61"/>
      <c r="E1" s="61"/>
      <c r="F1" s="61"/>
    </row>
    <row r="2" spans="1:12" ht="13" x14ac:dyDescent="0.25">
      <c r="A2" s="54" t="s">
        <v>66</v>
      </c>
      <c r="B2" s="54"/>
      <c r="C2" s="54"/>
      <c r="D2" s="54"/>
      <c r="E2" s="54"/>
      <c r="F2" s="54"/>
      <c r="G2" s="54"/>
    </row>
    <row r="3" spans="1:12" x14ac:dyDescent="0.25">
      <c r="A3" s="62" t="s">
        <v>29</v>
      </c>
      <c r="B3" s="62"/>
      <c r="C3" s="62"/>
      <c r="D3" s="62"/>
      <c r="E3" s="62"/>
      <c r="F3" s="62"/>
    </row>
    <row r="4" spans="1:12" ht="63.75" customHeight="1" x14ac:dyDescent="0.3">
      <c r="A4" s="3"/>
      <c r="B4" s="43" t="s">
        <v>61</v>
      </c>
      <c r="C4" s="43" t="s">
        <v>62</v>
      </c>
      <c r="D4" s="7" t="s">
        <v>11</v>
      </c>
      <c r="E4" s="8" t="s">
        <v>59</v>
      </c>
      <c r="F4" s="8" t="s">
        <v>63</v>
      </c>
      <c r="G4" s="32"/>
      <c r="H4" s="32"/>
      <c r="I4" s="32"/>
      <c r="L4" s="32"/>
    </row>
    <row r="5" spans="1:12" ht="25.5" customHeight="1" x14ac:dyDescent="0.3">
      <c r="A5" s="4" t="s">
        <v>2</v>
      </c>
      <c r="B5" s="44"/>
      <c r="C5" s="44"/>
      <c r="D5" s="5"/>
      <c r="E5" s="5"/>
      <c r="F5" s="5"/>
      <c r="G5" s="32"/>
      <c r="H5" s="32"/>
      <c r="I5" s="32"/>
      <c r="L5" s="32"/>
    </row>
    <row r="6" spans="1:12" x14ac:dyDescent="0.25">
      <c r="A6" s="2" t="s">
        <v>32</v>
      </c>
      <c r="B6" s="45">
        <v>48187.093516000001</v>
      </c>
      <c r="C6" s="45">
        <v>49394.787184000001</v>
      </c>
      <c r="D6" s="9">
        <f t="shared" ref="D6:D31" si="0">(C6-B6)</f>
        <v>1207.6936679999999</v>
      </c>
      <c r="E6" s="16">
        <f t="shared" ref="E6:E22" si="1">(C6-B6)/B6*100</f>
        <v>2.5062596224007541</v>
      </c>
      <c r="F6" s="16">
        <f>(C6/C12)*100</f>
        <v>75.48724942733935</v>
      </c>
      <c r="G6" s="32"/>
      <c r="H6" s="32"/>
      <c r="I6" s="32"/>
      <c r="L6" s="32"/>
    </row>
    <row r="7" spans="1:12" x14ac:dyDescent="0.25">
      <c r="A7" s="2" t="s">
        <v>12</v>
      </c>
      <c r="B7" s="45">
        <v>868.970597</v>
      </c>
      <c r="C7" s="45">
        <v>941.86842200000001</v>
      </c>
      <c r="D7" s="9">
        <f t="shared" si="0"/>
        <v>72.897825000000012</v>
      </c>
      <c r="E7" s="16">
        <f t="shared" si="1"/>
        <v>8.3889863767162662</v>
      </c>
      <c r="F7" s="16">
        <f>(C7/C12)*100</f>
        <v>1.4394040454997443</v>
      </c>
      <c r="I7" s="32"/>
      <c r="L7" s="32"/>
    </row>
    <row r="8" spans="1:12" x14ac:dyDescent="0.25">
      <c r="A8" s="2" t="s">
        <v>13</v>
      </c>
      <c r="B8" s="45">
        <v>1845.0936079999999</v>
      </c>
      <c r="C8" s="45">
        <v>1949.168553</v>
      </c>
      <c r="D8" s="9">
        <f t="shared" si="0"/>
        <v>104.07494500000007</v>
      </c>
      <c r="E8" s="16">
        <f t="shared" si="1"/>
        <v>5.6406322448221324</v>
      </c>
      <c r="F8" s="16">
        <f>(C8/C12)*100</f>
        <v>2.9788036577247969</v>
      </c>
      <c r="I8" s="32"/>
      <c r="L8" s="32"/>
    </row>
    <row r="9" spans="1:12" x14ac:dyDescent="0.25">
      <c r="A9" s="2" t="s">
        <v>14</v>
      </c>
      <c r="B9" s="45">
        <v>279.27101699999997</v>
      </c>
      <c r="C9" s="45">
        <v>275.48501199999998</v>
      </c>
      <c r="D9" s="9">
        <f t="shared" si="0"/>
        <v>-3.7860049999999887</v>
      </c>
      <c r="E9" s="16">
        <f t="shared" si="1"/>
        <v>-1.3556741550448785</v>
      </c>
      <c r="F9" s="16">
        <f>(C9/C12)*100</f>
        <v>0.42100810631842756</v>
      </c>
      <c r="I9" s="32"/>
      <c r="L9" s="32"/>
    </row>
    <row r="10" spans="1:12" x14ac:dyDescent="0.25">
      <c r="A10" s="2" t="s">
        <v>26</v>
      </c>
      <c r="B10" s="45">
        <v>7848.3044419999997</v>
      </c>
      <c r="C10" s="45">
        <v>8894.8394050000006</v>
      </c>
      <c r="D10" s="9">
        <f t="shared" si="0"/>
        <v>1046.534963000001</v>
      </c>
      <c r="E10" s="16">
        <f t="shared" si="1"/>
        <v>13.334535767999721</v>
      </c>
      <c r="F10" s="16">
        <f>(C10/C12)*100</f>
        <v>13.593478159550759</v>
      </c>
      <c r="I10" s="32"/>
      <c r="L10" s="32"/>
    </row>
    <row r="11" spans="1:12" x14ac:dyDescent="0.25">
      <c r="A11" s="2" t="s">
        <v>27</v>
      </c>
      <c r="B11" s="45">
        <v>3932.464927</v>
      </c>
      <c r="C11" s="45">
        <v>3978.4613199999999</v>
      </c>
      <c r="D11" s="9">
        <f t="shared" si="0"/>
        <v>45.996392999999898</v>
      </c>
      <c r="E11" s="16">
        <f t="shared" si="1"/>
        <v>1.1696580606273745</v>
      </c>
      <c r="F11" s="16">
        <f>(C11/C12)*100</f>
        <v>6.0800566035669172</v>
      </c>
      <c r="I11" s="32"/>
      <c r="L11" s="32"/>
    </row>
    <row r="12" spans="1:12" ht="13" x14ac:dyDescent="0.3">
      <c r="A12" s="6" t="s">
        <v>37</v>
      </c>
      <c r="B12" s="46">
        <v>62961.198106999997</v>
      </c>
      <c r="C12" s="46">
        <v>65434.609896000002</v>
      </c>
      <c r="D12" s="10">
        <f t="shared" si="0"/>
        <v>2473.4117890000052</v>
      </c>
      <c r="E12" s="17">
        <f t="shared" si="1"/>
        <v>3.9284700154475183</v>
      </c>
      <c r="F12" s="18">
        <f>SUM(F6:F11)</f>
        <v>99.999999999999986</v>
      </c>
      <c r="I12" s="32"/>
      <c r="L12" s="32"/>
    </row>
    <row r="13" spans="1:12" ht="25.5" customHeight="1" x14ac:dyDescent="0.3">
      <c r="A13" s="6" t="s">
        <v>15</v>
      </c>
      <c r="B13" s="47"/>
      <c r="C13" s="47"/>
      <c r="D13" s="11"/>
      <c r="E13" s="13"/>
      <c r="F13" s="12"/>
      <c r="I13" s="32"/>
      <c r="L13" s="32"/>
    </row>
    <row r="14" spans="1:12" x14ac:dyDescent="0.25">
      <c r="A14" s="2" t="s">
        <v>16</v>
      </c>
      <c r="B14" s="45">
        <v>10637.406319</v>
      </c>
      <c r="C14" s="45">
        <v>11789.748475</v>
      </c>
      <c r="D14" s="9">
        <f t="shared" si="0"/>
        <v>1152.3421560000006</v>
      </c>
      <c r="E14" s="16">
        <f t="shared" si="1"/>
        <v>10.832924130591355</v>
      </c>
      <c r="F14" s="16">
        <f>(C14/C22)*100</f>
        <v>19.93250315066798</v>
      </c>
      <c r="I14" s="32"/>
      <c r="L14" s="32"/>
    </row>
    <row r="15" spans="1:12" x14ac:dyDescent="0.25">
      <c r="A15" s="2" t="s">
        <v>17</v>
      </c>
      <c r="B15" s="45">
        <v>19681.996008999999</v>
      </c>
      <c r="C15" s="45">
        <v>21141.904889000001</v>
      </c>
      <c r="D15" s="9">
        <f t="shared" si="0"/>
        <v>1459.9088800000027</v>
      </c>
      <c r="E15" s="16">
        <f t="shared" si="1"/>
        <v>7.4174838737515705</v>
      </c>
      <c r="F15" s="16">
        <f>(C15/C22)*100</f>
        <v>35.74385719124642</v>
      </c>
      <c r="I15" s="32"/>
      <c r="L15" s="32"/>
    </row>
    <row r="16" spans="1:12" x14ac:dyDescent="0.25">
      <c r="A16" s="2" t="s">
        <v>18</v>
      </c>
      <c r="B16" s="45">
        <v>3061.6210620000002</v>
      </c>
      <c r="C16" s="45">
        <v>3312.485052</v>
      </c>
      <c r="D16" s="9">
        <f t="shared" si="0"/>
        <v>250.86398999999983</v>
      </c>
      <c r="E16" s="16">
        <f t="shared" si="1"/>
        <v>8.19382885470886</v>
      </c>
      <c r="F16" s="16">
        <f>(C16/C22)*100</f>
        <v>5.6002991815761005</v>
      </c>
      <c r="I16" s="32"/>
      <c r="L16" s="32"/>
    </row>
    <row r="17" spans="1:12" x14ac:dyDescent="0.25">
      <c r="A17" s="2" t="s">
        <v>19</v>
      </c>
      <c r="B17" s="45">
        <v>2664.091962</v>
      </c>
      <c r="C17" s="45">
        <v>2813.4893619999998</v>
      </c>
      <c r="D17" s="9">
        <f t="shared" si="0"/>
        <v>149.39739999999983</v>
      </c>
      <c r="E17" s="16">
        <f t="shared" si="1"/>
        <v>5.6078169271545528</v>
      </c>
      <c r="F17" s="16">
        <f>(C17/C22)*100</f>
        <v>4.7566651393244284</v>
      </c>
      <c r="I17" s="32"/>
      <c r="L17" s="32"/>
    </row>
    <row r="18" spans="1:12" x14ac:dyDescent="0.25">
      <c r="A18" s="2" t="s">
        <v>20</v>
      </c>
      <c r="B18" s="45">
        <v>1123.3218360000001</v>
      </c>
      <c r="C18" s="45">
        <v>1304.146847</v>
      </c>
      <c r="D18" s="9">
        <f t="shared" si="0"/>
        <v>180.8250109999999</v>
      </c>
      <c r="E18" s="16">
        <f t="shared" si="1"/>
        <v>16.09734674471332</v>
      </c>
      <c r="F18" s="16">
        <f>(C18/C22)*100</f>
        <v>2.2048741066769204</v>
      </c>
      <c r="I18" s="32"/>
      <c r="L18" s="32"/>
    </row>
    <row r="19" spans="1:12" x14ac:dyDescent="0.25">
      <c r="A19" s="2" t="s">
        <v>21</v>
      </c>
      <c r="B19" s="45">
        <v>1037.0244600000001</v>
      </c>
      <c r="C19" s="45">
        <v>1208.8954570000001</v>
      </c>
      <c r="D19" s="9">
        <f t="shared" si="0"/>
        <v>171.87099699999999</v>
      </c>
      <c r="E19" s="16">
        <f t="shared" si="1"/>
        <v>16.573475711460073</v>
      </c>
      <c r="F19" s="16">
        <f>(C19/C22)*100</f>
        <v>2.0438360119875849</v>
      </c>
      <c r="I19" s="32"/>
      <c r="L19" s="32"/>
    </row>
    <row r="20" spans="1:12" x14ac:dyDescent="0.25">
      <c r="A20" s="2" t="s">
        <v>26</v>
      </c>
      <c r="B20" s="45">
        <v>5091.2135200000002</v>
      </c>
      <c r="C20" s="45">
        <v>5845.4810719999996</v>
      </c>
      <c r="D20" s="9">
        <f t="shared" si="0"/>
        <v>754.26755199999934</v>
      </c>
      <c r="E20" s="16">
        <f t="shared" si="1"/>
        <v>14.815083850578697</v>
      </c>
      <c r="F20" s="16">
        <f>(C20/C22)*100</f>
        <v>9.8827443292686556</v>
      </c>
      <c r="I20" s="32"/>
      <c r="L20" s="32"/>
    </row>
    <row r="21" spans="1:12" x14ac:dyDescent="0.25">
      <c r="A21" s="2" t="s">
        <v>38</v>
      </c>
      <c r="B21" s="45">
        <v>11957.950183999999</v>
      </c>
      <c r="C21" s="45">
        <v>11732.207614000001</v>
      </c>
      <c r="D21" s="9">
        <f t="shared" si="0"/>
        <v>-225.74256999999852</v>
      </c>
      <c r="E21" s="16">
        <f t="shared" si="1"/>
        <v>-1.8878032315442077</v>
      </c>
      <c r="F21" s="16">
        <f>(C21/C22)*100</f>
        <v>19.835220889251911</v>
      </c>
      <c r="I21" s="32"/>
      <c r="L21" s="32"/>
    </row>
    <row r="22" spans="1:12" ht="13" x14ac:dyDescent="0.3">
      <c r="A22" s="6" t="s">
        <v>22</v>
      </c>
      <c r="B22" s="46">
        <v>55254.625352000003</v>
      </c>
      <c r="C22" s="46">
        <v>59148.358767999998</v>
      </c>
      <c r="D22" s="10">
        <f t="shared" si="0"/>
        <v>3893.7334159999955</v>
      </c>
      <c r="E22" s="17">
        <f t="shared" si="1"/>
        <v>7.0468913528866359</v>
      </c>
      <c r="F22" s="18">
        <f>SUM(F14:F21)</f>
        <v>100.00000000000001</v>
      </c>
      <c r="I22" s="32"/>
      <c r="L22" s="32"/>
    </row>
    <row r="23" spans="1:12" ht="25.5" customHeight="1" x14ac:dyDescent="0.3">
      <c r="A23" s="6" t="s">
        <v>25</v>
      </c>
      <c r="B23" s="47"/>
      <c r="C23" s="47"/>
      <c r="D23" s="11"/>
      <c r="E23" s="13"/>
      <c r="F23" s="12"/>
      <c r="I23" s="32"/>
      <c r="L23" s="32"/>
    </row>
    <row r="24" spans="1:12" ht="13" x14ac:dyDescent="0.3">
      <c r="A24" s="1" t="s">
        <v>23</v>
      </c>
      <c r="B24" s="48">
        <f>(B12-B22)</f>
        <v>7706.5727549999938</v>
      </c>
      <c r="C24" s="48">
        <f>(C12-C22)</f>
        <v>6286.2511280000035</v>
      </c>
      <c r="D24" s="9">
        <f t="shared" si="0"/>
        <v>-1420.3216269999903</v>
      </c>
      <c r="E24" s="16">
        <f t="shared" ref="E24" si="2">(C24-B24)/B24*100</f>
        <v>-18.430003480840316</v>
      </c>
      <c r="F24" s="15" t="s">
        <v>31</v>
      </c>
      <c r="I24" s="32"/>
      <c r="L24" s="32"/>
    </row>
    <row r="25" spans="1:12" ht="13" x14ac:dyDescent="0.3">
      <c r="A25" s="1" t="s">
        <v>39</v>
      </c>
      <c r="B25" s="48">
        <f>(B24/B12)*100</f>
        <v>12.240193939611801</v>
      </c>
      <c r="C25" s="48">
        <f>(C24/C12)*100</f>
        <v>9.606920768674561</v>
      </c>
      <c r="D25" s="10">
        <f t="shared" si="0"/>
        <v>-2.6332731709372403</v>
      </c>
      <c r="E25" s="15" t="s">
        <v>31</v>
      </c>
      <c r="F25" s="15" t="s">
        <v>31</v>
      </c>
      <c r="I25" s="32"/>
      <c r="L25" s="32"/>
    </row>
    <row r="26" spans="1:12" x14ac:dyDescent="0.25">
      <c r="A26" s="33" t="s">
        <v>40</v>
      </c>
      <c r="B26" s="49">
        <v>-581.307954</v>
      </c>
      <c r="C26" s="49">
        <v>-977.566418</v>
      </c>
      <c r="D26" s="9">
        <f t="shared" si="0"/>
        <v>-396.258464</v>
      </c>
      <c r="E26" s="16">
        <f t="shared" ref="E26:E30" si="3">(C26-B26)/B26*100</f>
        <v>68.166702566743126</v>
      </c>
      <c r="F26" s="14" t="s">
        <v>31</v>
      </c>
      <c r="I26" s="32"/>
      <c r="L26" s="32"/>
    </row>
    <row r="27" spans="1:12" ht="13" x14ac:dyDescent="0.3">
      <c r="A27" s="34" t="s">
        <v>24</v>
      </c>
      <c r="B27" s="48">
        <f>SUM(B24,B26)</f>
        <v>7125.2648009999939</v>
      </c>
      <c r="C27" s="48">
        <f>SUM(C24,C26)</f>
        <v>5308.6847100000032</v>
      </c>
      <c r="D27" s="9">
        <f t="shared" si="0"/>
        <v>-1816.5800909999907</v>
      </c>
      <c r="E27" s="16">
        <f t="shared" si="3"/>
        <v>-25.494913406517089</v>
      </c>
      <c r="F27" s="15" t="s">
        <v>31</v>
      </c>
      <c r="I27" s="32"/>
      <c r="L27" s="32"/>
    </row>
    <row r="28" spans="1:12" x14ac:dyDescent="0.25">
      <c r="A28" s="33" t="s">
        <v>33</v>
      </c>
      <c r="B28" s="49">
        <v>-1678.525936</v>
      </c>
      <c r="C28" s="49">
        <v>-1481.636293</v>
      </c>
      <c r="D28" s="9">
        <f t="shared" si="0"/>
        <v>196.88964299999998</v>
      </c>
      <c r="E28" s="16">
        <f t="shared" si="3"/>
        <v>-11.72991365681227</v>
      </c>
      <c r="F28" s="14" t="s">
        <v>31</v>
      </c>
      <c r="I28" s="32"/>
      <c r="L28" s="32"/>
    </row>
    <row r="29" spans="1:12" x14ac:dyDescent="0.25">
      <c r="A29" s="33" t="s">
        <v>34</v>
      </c>
      <c r="B29" s="49">
        <v>0</v>
      </c>
      <c r="C29" s="49">
        <v>0.44899799999666357</v>
      </c>
      <c r="D29" s="9">
        <f t="shared" si="0"/>
        <v>0.44899799999666357</v>
      </c>
      <c r="E29" s="16">
        <v>0</v>
      </c>
      <c r="F29" s="14" t="s">
        <v>31</v>
      </c>
      <c r="I29" s="32"/>
      <c r="L29" s="32"/>
    </row>
    <row r="30" spans="1:12" ht="13" x14ac:dyDescent="0.3">
      <c r="A30" s="35" t="s">
        <v>0</v>
      </c>
      <c r="B30" s="48">
        <f>SUM(B27:B29)</f>
        <v>5446.7388649999939</v>
      </c>
      <c r="C30" s="48">
        <f>SUM(C27:C29)</f>
        <v>3827.4974149999998</v>
      </c>
      <c r="D30" s="9">
        <f t="shared" si="0"/>
        <v>-1619.2414499999941</v>
      </c>
      <c r="E30" s="16">
        <f t="shared" si="3"/>
        <v>-29.728641121479505</v>
      </c>
      <c r="F30" s="15" t="s">
        <v>31</v>
      </c>
      <c r="I30" s="32"/>
      <c r="L30" s="32"/>
    </row>
    <row r="31" spans="1:12" ht="13" x14ac:dyDescent="0.3">
      <c r="A31" s="36" t="s">
        <v>41</v>
      </c>
      <c r="B31" s="50">
        <f>(B30/B12)*100</f>
        <v>8.650945389799416</v>
      </c>
      <c r="C31" s="50">
        <f>(C30/C12)*100</f>
        <v>5.8493470368102152</v>
      </c>
      <c r="D31" s="10">
        <f t="shared" si="0"/>
        <v>-2.8015983529892008</v>
      </c>
      <c r="E31" s="15" t="s">
        <v>31</v>
      </c>
      <c r="F31" s="15" t="s">
        <v>31</v>
      </c>
      <c r="I31" s="32"/>
      <c r="L31" s="32"/>
    </row>
    <row r="32" spans="1:12" ht="25.5" customHeight="1" x14ac:dyDescent="0.25">
      <c r="A32" s="63" t="s">
        <v>4</v>
      </c>
      <c r="B32" s="63"/>
      <c r="C32" s="63"/>
      <c r="D32" s="63"/>
      <c r="E32" s="63"/>
      <c r="F32" s="63"/>
      <c r="I32" s="32"/>
      <c r="L32" s="32"/>
    </row>
    <row r="33" spans="1:12" ht="63.75" customHeight="1" x14ac:dyDescent="0.25">
      <c r="A33" s="60" t="s">
        <v>28</v>
      </c>
      <c r="B33" s="60"/>
      <c r="C33" s="60"/>
      <c r="D33" s="60"/>
      <c r="E33" s="60"/>
      <c r="F33" s="60"/>
      <c r="I33" s="32"/>
      <c r="L33" s="32"/>
    </row>
    <row r="34" spans="1:12" ht="51" customHeight="1" x14ac:dyDescent="0.25">
      <c r="A34" s="60" t="s">
        <v>30</v>
      </c>
      <c r="B34" s="60"/>
      <c r="C34" s="60"/>
      <c r="D34" s="60"/>
      <c r="E34" s="60"/>
      <c r="F34" s="60"/>
      <c r="I34" s="32"/>
      <c r="L34" s="32"/>
    </row>
    <row r="35" spans="1:12" ht="89.25" customHeight="1" x14ac:dyDescent="0.25">
      <c r="A35" s="64" t="s">
        <v>48</v>
      </c>
      <c r="B35" s="64"/>
      <c r="C35" s="64"/>
      <c r="D35" s="64"/>
      <c r="E35" s="64"/>
      <c r="F35" s="64"/>
      <c r="L35" s="32"/>
    </row>
    <row r="36" spans="1:12" ht="51" customHeight="1" x14ac:dyDescent="0.25">
      <c r="A36" s="64" t="s">
        <v>42</v>
      </c>
      <c r="B36" s="64"/>
      <c r="C36" s="64"/>
      <c r="D36" s="64"/>
      <c r="E36" s="64"/>
      <c r="F36" s="64"/>
      <c r="L36" s="32"/>
    </row>
    <row r="37" spans="1:12" ht="25.5" customHeight="1" x14ac:dyDescent="0.25">
      <c r="A37" s="64" t="s">
        <v>43</v>
      </c>
      <c r="B37" s="64"/>
      <c r="C37" s="64"/>
      <c r="D37" s="64"/>
      <c r="E37" s="64"/>
      <c r="F37" s="64"/>
      <c r="L37" s="32"/>
    </row>
    <row r="38" spans="1:12" ht="51" customHeight="1" x14ac:dyDescent="0.25">
      <c r="A38" s="64" t="s">
        <v>44</v>
      </c>
      <c r="B38" s="65"/>
      <c r="C38" s="65"/>
      <c r="D38" s="65"/>
      <c r="E38" s="65"/>
      <c r="F38" s="65"/>
      <c r="L38" s="32"/>
    </row>
    <row r="39" spans="1:12" ht="38.25" customHeight="1" x14ac:dyDescent="0.25">
      <c r="A39" s="64" t="s">
        <v>45</v>
      </c>
      <c r="B39" s="64"/>
      <c r="C39" s="64"/>
      <c r="D39" s="64"/>
      <c r="E39" s="64"/>
      <c r="F39" s="64"/>
      <c r="L39" s="32"/>
    </row>
    <row r="40" spans="1:12" x14ac:dyDescent="0.25">
      <c r="A40" s="22"/>
      <c r="B40" s="51"/>
      <c r="C40" s="51"/>
      <c r="D40" s="22"/>
      <c r="E40" s="22"/>
      <c r="F40" s="22"/>
      <c r="L40" s="32"/>
    </row>
    <row r="41" spans="1:12" x14ac:dyDescent="0.25">
      <c r="A41" s="22"/>
      <c r="B41" s="51"/>
      <c r="C41" s="51"/>
      <c r="D41" s="22"/>
      <c r="E41" s="22"/>
      <c r="F41" s="22"/>
    </row>
    <row r="42" spans="1:12" x14ac:dyDescent="0.25">
      <c r="A42" s="22"/>
      <c r="B42" s="51"/>
      <c r="C42" s="51"/>
      <c r="D42" s="22"/>
      <c r="E42" s="22"/>
      <c r="F42" s="22"/>
    </row>
    <row r="43" spans="1:12" x14ac:dyDescent="0.25">
      <c r="A43" s="22"/>
      <c r="B43" s="51"/>
      <c r="C43" s="51"/>
      <c r="D43" s="22"/>
      <c r="E43" s="22"/>
      <c r="F43" s="22"/>
    </row>
    <row r="44" spans="1:12" x14ac:dyDescent="0.25">
      <c r="A44" s="22"/>
      <c r="B44" s="51"/>
      <c r="C44" s="51"/>
      <c r="D44" s="22"/>
      <c r="E44" s="22"/>
      <c r="F44" s="22"/>
    </row>
    <row r="45" spans="1:12" x14ac:dyDescent="0.25">
      <c r="A45" s="22"/>
      <c r="B45" s="51"/>
      <c r="C45" s="51"/>
      <c r="D45" s="22"/>
      <c r="E45" s="22"/>
      <c r="F45" s="22"/>
    </row>
    <row r="46" spans="1:12" x14ac:dyDescent="0.25">
      <c r="A46" s="22"/>
      <c r="B46" s="51"/>
      <c r="C46" s="51"/>
      <c r="D46" s="22"/>
      <c r="E46" s="22"/>
      <c r="F46" s="22"/>
    </row>
  </sheetData>
  <mergeCells count="11">
    <mergeCell ref="A35:F35"/>
    <mergeCell ref="A36:F36"/>
    <mergeCell ref="A37:F37"/>
    <mergeCell ref="A38:F38"/>
    <mergeCell ref="A39:F39"/>
    <mergeCell ref="A34:F34"/>
    <mergeCell ref="A1:F1"/>
    <mergeCell ref="A3:F3"/>
    <mergeCell ref="A32:F32"/>
    <mergeCell ref="A33:F33"/>
    <mergeCell ref="A2:G2"/>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6"/>
  <sheetViews>
    <sheetView zoomScaleNormal="100" workbookViewId="0">
      <selection activeCell="K8" sqref="K8"/>
    </sheetView>
  </sheetViews>
  <sheetFormatPr defaultColWidth="9.36328125" defaultRowHeight="12.5" x14ac:dyDescent="0.25"/>
  <cols>
    <col min="1" max="1" width="39.36328125" style="21" customWidth="1"/>
    <col min="2" max="2" width="9.36328125" style="52"/>
    <col min="3" max="3" width="10.6328125" style="52" customWidth="1"/>
    <col min="4" max="4" width="9.36328125" style="21"/>
    <col min="5" max="5" width="9.6328125" style="21" customWidth="1"/>
    <col min="6" max="6" width="11.90625" style="21" customWidth="1"/>
    <col min="7" max="16384" width="9.36328125" style="21"/>
  </cols>
  <sheetData>
    <row r="1" spans="1:7" ht="25.5" customHeight="1" x14ac:dyDescent="0.3">
      <c r="A1" s="61" t="s">
        <v>50</v>
      </c>
      <c r="B1" s="61"/>
      <c r="C1" s="61"/>
      <c r="D1" s="61"/>
      <c r="E1" s="61"/>
      <c r="F1" s="61"/>
    </row>
    <row r="2" spans="1:7" ht="13" x14ac:dyDescent="0.25">
      <c r="A2" s="54" t="s">
        <v>66</v>
      </c>
      <c r="B2" s="54"/>
      <c r="C2" s="54"/>
      <c r="D2" s="54"/>
      <c r="E2" s="54"/>
      <c r="F2" s="54"/>
      <c r="G2" s="54"/>
    </row>
    <row r="3" spans="1:7" x14ac:dyDescent="0.25">
      <c r="A3" s="62" t="s">
        <v>29</v>
      </c>
      <c r="B3" s="62"/>
      <c r="C3" s="62"/>
      <c r="D3" s="62"/>
      <c r="E3" s="62"/>
      <c r="F3" s="62"/>
    </row>
    <row r="4" spans="1:7" ht="63.75" customHeight="1" x14ac:dyDescent="0.3">
      <c r="A4" s="3"/>
      <c r="B4" s="43" t="s">
        <v>61</v>
      </c>
      <c r="C4" s="43" t="s">
        <v>62</v>
      </c>
      <c r="D4" s="7" t="s">
        <v>11</v>
      </c>
      <c r="E4" s="8" t="s">
        <v>59</v>
      </c>
      <c r="F4" s="8" t="s">
        <v>63</v>
      </c>
    </row>
    <row r="5" spans="1:7" ht="25.5" customHeight="1" x14ac:dyDescent="0.3">
      <c r="A5" s="4" t="s">
        <v>2</v>
      </c>
      <c r="B5" s="44"/>
      <c r="C5" s="44"/>
      <c r="D5" s="5"/>
      <c r="E5" s="5"/>
      <c r="F5" s="5"/>
    </row>
    <row r="6" spans="1:7" x14ac:dyDescent="0.25">
      <c r="A6" s="2" t="s">
        <v>32</v>
      </c>
      <c r="B6" s="45">
        <v>34286.083219</v>
      </c>
      <c r="C6" s="45">
        <v>34816.207721999999</v>
      </c>
      <c r="D6" s="9">
        <f t="shared" ref="D6:D31" si="0">(C6-B6)</f>
        <v>530.12450299999909</v>
      </c>
      <c r="E6" s="16">
        <f t="shared" ref="E6:E22" si="1">(C6-B6)/B6*100</f>
        <v>1.5461798293315259</v>
      </c>
      <c r="F6" s="16">
        <f>(C6/C12)*100</f>
        <v>72.157550714353548</v>
      </c>
    </row>
    <row r="7" spans="1:7" x14ac:dyDescent="0.25">
      <c r="A7" s="2" t="s">
        <v>12</v>
      </c>
      <c r="B7" s="45">
        <v>276.29779500000001</v>
      </c>
      <c r="C7" s="45">
        <v>300.61754300000001</v>
      </c>
      <c r="D7" s="9">
        <f t="shared" si="0"/>
        <v>24.319748000000004</v>
      </c>
      <c r="E7" s="16">
        <f t="shared" si="1"/>
        <v>8.8020058212914805</v>
      </c>
      <c r="F7" s="16">
        <f>(C7/C12)*100</f>
        <v>0.62303814872232677</v>
      </c>
    </row>
    <row r="8" spans="1:7" x14ac:dyDescent="0.25">
      <c r="A8" s="2" t="s">
        <v>13</v>
      </c>
      <c r="B8" s="45">
        <v>1484.995631</v>
      </c>
      <c r="C8" s="45">
        <v>1575.6218349999999</v>
      </c>
      <c r="D8" s="9">
        <f t="shared" si="0"/>
        <v>90.626203999999916</v>
      </c>
      <c r="E8" s="16">
        <f t="shared" si="1"/>
        <v>6.1027926350848585</v>
      </c>
      <c r="F8" s="16">
        <f>(C8/C12)*100</f>
        <v>3.265519707759954</v>
      </c>
    </row>
    <row r="9" spans="1:7" x14ac:dyDescent="0.25">
      <c r="A9" s="2" t="s">
        <v>14</v>
      </c>
      <c r="B9" s="45">
        <v>236.64903899999999</v>
      </c>
      <c r="C9" s="45">
        <v>230.47934900000001</v>
      </c>
      <c r="D9" s="9">
        <f t="shared" si="0"/>
        <v>-6.1696899999999744</v>
      </c>
      <c r="E9" s="16">
        <f t="shared" si="1"/>
        <v>-2.6071054528981099</v>
      </c>
      <c r="F9" s="16">
        <f>(C9/C12)*100</f>
        <v>0.47767480728723494</v>
      </c>
    </row>
    <row r="10" spans="1:7" x14ac:dyDescent="0.25">
      <c r="A10" s="2" t="s">
        <v>26</v>
      </c>
      <c r="B10" s="45">
        <v>7392.4523380000001</v>
      </c>
      <c r="C10" s="45">
        <v>8354.2868639999997</v>
      </c>
      <c r="D10" s="9">
        <f t="shared" si="0"/>
        <v>961.83452599999964</v>
      </c>
      <c r="E10" s="16">
        <f t="shared" si="1"/>
        <v>13.011034525793374</v>
      </c>
      <c r="F10" s="16">
        <f>(C10/C12)*100</f>
        <v>17.314489931952551</v>
      </c>
    </row>
    <row r="11" spans="1:7" x14ac:dyDescent="0.25">
      <c r="A11" s="2" t="s">
        <v>27</v>
      </c>
      <c r="B11" s="45">
        <v>2872.5891510000001</v>
      </c>
      <c r="C11" s="45">
        <v>2973.0493099999999</v>
      </c>
      <c r="D11" s="9">
        <f t="shared" si="0"/>
        <v>100.46015899999975</v>
      </c>
      <c r="E11" s="16">
        <f t="shared" si="1"/>
        <v>3.4971989978110081</v>
      </c>
      <c r="F11" s="16">
        <f>(C11/C12)*100</f>
        <v>6.1617266899243832</v>
      </c>
    </row>
    <row r="12" spans="1:7" ht="13" x14ac:dyDescent="0.3">
      <c r="A12" s="6" t="s">
        <v>37</v>
      </c>
      <c r="B12" s="46">
        <v>46549.067173000003</v>
      </c>
      <c r="C12" s="46">
        <v>48250.262623000002</v>
      </c>
      <c r="D12" s="10">
        <f t="shared" si="0"/>
        <v>1701.1954499999993</v>
      </c>
      <c r="E12" s="17">
        <f t="shared" si="1"/>
        <v>3.6546284454584064</v>
      </c>
      <c r="F12" s="18">
        <f>SUM(F6:F11)</f>
        <v>99.999999999999986</v>
      </c>
    </row>
    <row r="13" spans="1:7" ht="25.5" customHeight="1" x14ac:dyDescent="0.3">
      <c r="A13" s="6" t="s">
        <v>15</v>
      </c>
      <c r="B13" s="47"/>
      <c r="C13" s="47"/>
      <c r="D13" s="11"/>
      <c r="E13" s="13"/>
      <c r="F13" s="12"/>
    </row>
    <row r="14" spans="1:7" x14ac:dyDescent="0.25">
      <c r="A14" s="2" t="s">
        <v>16</v>
      </c>
      <c r="B14" s="45">
        <v>7262.8434120000002</v>
      </c>
      <c r="C14" s="45">
        <v>7987.7299489999996</v>
      </c>
      <c r="D14" s="9">
        <f t="shared" si="0"/>
        <v>724.88653699999941</v>
      </c>
      <c r="E14" s="16">
        <f t="shared" si="1"/>
        <v>9.9807540363917102</v>
      </c>
      <c r="F14" s="16">
        <f>(C14/C22)*100</f>
        <v>18.194214377254532</v>
      </c>
    </row>
    <row r="15" spans="1:7" x14ac:dyDescent="0.25">
      <c r="A15" s="2" t="s">
        <v>17</v>
      </c>
      <c r="B15" s="45">
        <v>14603.309612999999</v>
      </c>
      <c r="C15" s="45">
        <v>15603.459081999999</v>
      </c>
      <c r="D15" s="9">
        <f t="shared" si="0"/>
        <v>1000.149469</v>
      </c>
      <c r="E15" s="16">
        <f t="shared" si="1"/>
        <v>6.8487863060142056</v>
      </c>
      <c r="F15" s="16">
        <f>(C15/C22)*100</f>
        <v>35.541096328646951</v>
      </c>
    </row>
    <row r="16" spans="1:7" x14ac:dyDescent="0.25">
      <c r="A16" s="2" t="s">
        <v>18</v>
      </c>
      <c r="B16" s="45">
        <v>2345.2686490000001</v>
      </c>
      <c r="C16" s="45">
        <v>2546.7179630000001</v>
      </c>
      <c r="D16" s="9">
        <f t="shared" si="0"/>
        <v>201.44931399999996</v>
      </c>
      <c r="E16" s="16">
        <f t="shared" si="1"/>
        <v>8.5896050367575576</v>
      </c>
      <c r="F16" s="16">
        <f>(C16/C22)*100</f>
        <v>5.8008386454061096</v>
      </c>
    </row>
    <row r="17" spans="1:6" x14ac:dyDescent="0.25">
      <c r="A17" s="2" t="s">
        <v>19</v>
      </c>
      <c r="B17" s="45">
        <v>1933.6742549999999</v>
      </c>
      <c r="C17" s="45">
        <v>2039.8851239999999</v>
      </c>
      <c r="D17" s="9">
        <f t="shared" si="0"/>
        <v>106.210869</v>
      </c>
      <c r="E17" s="16">
        <f t="shared" si="1"/>
        <v>5.4926970623601754</v>
      </c>
      <c r="F17" s="16">
        <f>(C17/C22)*100</f>
        <v>4.6463898364108855</v>
      </c>
    </row>
    <row r="18" spans="1:6" x14ac:dyDescent="0.25">
      <c r="A18" s="2" t="s">
        <v>20</v>
      </c>
      <c r="B18" s="45">
        <v>836.95829400000002</v>
      </c>
      <c r="C18" s="45">
        <v>967.61945500000002</v>
      </c>
      <c r="D18" s="9">
        <f t="shared" si="0"/>
        <v>130.66116099999999</v>
      </c>
      <c r="E18" s="16">
        <f t="shared" si="1"/>
        <v>15.611430334902684</v>
      </c>
      <c r="F18" s="16">
        <f>(C18/C22)*100</f>
        <v>2.2040148968827133</v>
      </c>
    </row>
    <row r="19" spans="1:6" x14ac:dyDescent="0.25">
      <c r="A19" s="2" t="s">
        <v>21</v>
      </c>
      <c r="B19" s="45">
        <v>790.88499000000002</v>
      </c>
      <c r="C19" s="45">
        <v>912.91733699999997</v>
      </c>
      <c r="D19" s="9">
        <f t="shared" si="0"/>
        <v>122.03234699999996</v>
      </c>
      <c r="E19" s="16">
        <f t="shared" si="1"/>
        <v>15.429847391591029</v>
      </c>
      <c r="F19" s="16">
        <f>(C19/C22)*100</f>
        <v>2.0794160348610351</v>
      </c>
    </row>
    <row r="20" spans="1:6" x14ac:dyDescent="0.25">
      <c r="A20" s="2" t="s">
        <v>26</v>
      </c>
      <c r="B20" s="45">
        <v>4908.5537999999997</v>
      </c>
      <c r="C20" s="45">
        <v>5586.7073</v>
      </c>
      <c r="D20" s="9">
        <f t="shared" si="0"/>
        <v>678.15350000000035</v>
      </c>
      <c r="E20" s="16">
        <f t="shared" si="1"/>
        <v>13.815749559473106</v>
      </c>
      <c r="F20" s="16">
        <f>(C20/C22)*100</f>
        <v>12.725236197037193</v>
      </c>
    </row>
    <row r="21" spans="1:6" x14ac:dyDescent="0.25">
      <c r="A21" s="2" t="s">
        <v>38</v>
      </c>
      <c r="B21" s="45">
        <v>8354.3712130000004</v>
      </c>
      <c r="C21" s="45">
        <v>8257.5461350000005</v>
      </c>
      <c r="D21" s="9">
        <f t="shared" si="0"/>
        <v>-96.825077999999849</v>
      </c>
      <c r="E21" s="16">
        <f t="shared" si="1"/>
        <v>-1.158975050681649</v>
      </c>
      <c r="F21" s="16">
        <f>(C21/C22)*100</f>
        <v>18.808793683500578</v>
      </c>
    </row>
    <row r="22" spans="1:6" ht="13" x14ac:dyDescent="0.3">
      <c r="A22" s="6" t="s">
        <v>22</v>
      </c>
      <c r="B22" s="46">
        <v>41035.864225999998</v>
      </c>
      <c r="C22" s="46">
        <v>43902.582345000003</v>
      </c>
      <c r="D22" s="10">
        <f t="shared" si="0"/>
        <v>2866.7181190000047</v>
      </c>
      <c r="E22" s="17">
        <f t="shared" si="1"/>
        <v>6.9858845989252361</v>
      </c>
      <c r="F22" s="18">
        <f>SUM(F14:F21)</f>
        <v>100</v>
      </c>
    </row>
    <row r="23" spans="1:6" ht="25.5" customHeight="1" x14ac:dyDescent="0.3">
      <c r="A23" s="6" t="s">
        <v>25</v>
      </c>
      <c r="B23" s="47"/>
      <c r="C23" s="47"/>
      <c r="D23" s="11"/>
      <c r="E23" s="13"/>
      <c r="F23" s="12"/>
    </row>
    <row r="24" spans="1:6" ht="13" x14ac:dyDescent="0.3">
      <c r="A24" s="1" t="s">
        <v>23</v>
      </c>
      <c r="B24" s="48">
        <f>(B12-B22)</f>
        <v>5513.2029470000052</v>
      </c>
      <c r="C24" s="48">
        <f>(C12-C22)</f>
        <v>4347.6802779999998</v>
      </c>
      <c r="D24" s="9">
        <f t="shared" si="0"/>
        <v>-1165.5226690000054</v>
      </c>
      <c r="E24" s="16">
        <f t="shared" ref="E24" si="2">(C24-B24)/B24*100</f>
        <v>-21.140572552915387</v>
      </c>
      <c r="F24" s="15" t="s">
        <v>31</v>
      </c>
    </row>
    <row r="25" spans="1:6" ht="13" x14ac:dyDescent="0.3">
      <c r="A25" s="1" t="s">
        <v>39</v>
      </c>
      <c r="B25" s="48">
        <f>(B24/B12)*100</f>
        <v>11.84385269528633</v>
      </c>
      <c r="C25" s="48">
        <f>(C24/C12)*100</f>
        <v>9.0106872826170719</v>
      </c>
      <c r="D25" s="10">
        <f t="shared" si="0"/>
        <v>-2.833165412669258</v>
      </c>
      <c r="E25" s="15" t="s">
        <v>31</v>
      </c>
      <c r="F25" s="15" t="s">
        <v>31</v>
      </c>
    </row>
    <row r="26" spans="1:6" x14ac:dyDescent="0.25">
      <c r="A26" s="19" t="s">
        <v>40</v>
      </c>
      <c r="B26" s="49">
        <v>-463.79253299999999</v>
      </c>
      <c r="C26" s="49">
        <v>-710.18026399999997</v>
      </c>
      <c r="D26" s="9">
        <f t="shared" si="0"/>
        <v>-246.38773099999997</v>
      </c>
      <c r="E26" s="16">
        <f t="shared" ref="E26:E30" si="3">(C26-B26)/B26*100</f>
        <v>53.124557527104464</v>
      </c>
      <c r="F26" s="14" t="s">
        <v>31</v>
      </c>
    </row>
    <row r="27" spans="1:6" ht="13" x14ac:dyDescent="0.3">
      <c r="A27" s="20" t="s">
        <v>24</v>
      </c>
      <c r="B27" s="48">
        <f>SUM(B24,B26)</f>
        <v>5049.4104140000054</v>
      </c>
      <c r="C27" s="48">
        <f>SUM(C24,C26)</f>
        <v>3637.5000139999997</v>
      </c>
      <c r="D27" s="9">
        <f t="shared" si="0"/>
        <v>-1411.9104000000057</v>
      </c>
      <c r="E27" s="16">
        <f t="shared" si="3"/>
        <v>-27.961886324101126</v>
      </c>
      <c r="F27" s="15" t="s">
        <v>31</v>
      </c>
    </row>
    <row r="28" spans="1:6" x14ac:dyDescent="0.25">
      <c r="A28" s="19" t="s">
        <v>33</v>
      </c>
      <c r="B28" s="49">
        <v>-1319.711859</v>
      </c>
      <c r="C28" s="49">
        <v>-1128.887095</v>
      </c>
      <c r="D28" s="9">
        <f t="shared" si="0"/>
        <v>190.82476399999996</v>
      </c>
      <c r="E28" s="16">
        <f t="shared" si="3"/>
        <v>-14.459577876688609</v>
      </c>
      <c r="F28" s="14" t="s">
        <v>31</v>
      </c>
    </row>
    <row r="29" spans="1:6" x14ac:dyDescent="0.25">
      <c r="A29" s="19" t="s">
        <v>34</v>
      </c>
      <c r="B29" s="49">
        <v>0</v>
      </c>
      <c r="C29" s="49">
        <v>0.43170700000018769</v>
      </c>
      <c r="D29" s="9">
        <f t="shared" si="0"/>
        <v>0.43170700000018769</v>
      </c>
      <c r="E29" s="16">
        <v>0</v>
      </c>
      <c r="F29" s="14" t="s">
        <v>31</v>
      </c>
    </row>
    <row r="30" spans="1:6" ht="13" x14ac:dyDescent="0.3">
      <c r="A30" s="1" t="s">
        <v>0</v>
      </c>
      <c r="B30" s="48">
        <f>SUM(B27:B29)</f>
        <v>3729.6985550000054</v>
      </c>
      <c r="C30" s="48">
        <f>SUM(C27:C29)</f>
        <v>2509.0446259999999</v>
      </c>
      <c r="D30" s="9">
        <f t="shared" si="0"/>
        <v>-1220.6539290000055</v>
      </c>
      <c r="E30" s="16">
        <f t="shared" si="3"/>
        <v>-32.727951361206017</v>
      </c>
      <c r="F30" s="15" t="s">
        <v>31</v>
      </c>
    </row>
    <row r="31" spans="1:6" ht="13" x14ac:dyDescent="0.3">
      <c r="A31" s="6" t="s">
        <v>41</v>
      </c>
      <c r="B31" s="50">
        <f>(B30/B12)*100</f>
        <v>8.0124023562890088</v>
      </c>
      <c r="C31" s="50">
        <f>(C30/C12)*100</f>
        <v>5.2000641853584124</v>
      </c>
      <c r="D31" s="10">
        <f t="shared" si="0"/>
        <v>-2.8123381709305963</v>
      </c>
      <c r="E31" s="15" t="s">
        <v>31</v>
      </c>
      <c r="F31" s="15" t="s">
        <v>31</v>
      </c>
    </row>
    <row r="32" spans="1:6" ht="25.5" customHeight="1" x14ac:dyDescent="0.25">
      <c r="A32" s="63" t="s">
        <v>4</v>
      </c>
      <c r="B32" s="63"/>
      <c r="C32" s="63"/>
      <c r="D32" s="63"/>
      <c r="E32" s="63"/>
      <c r="F32" s="63"/>
    </row>
    <row r="33" spans="1:6" ht="63.75" customHeight="1" x14ac:dyDescent="0.25">
      <c r="A33" s="60" t="s">
        <v>28</v>
      </c>
      <c r="B33" s="60"/>
      <c r="C33" s="60"/>
      <c r="D33" s="60"/>
      <c r="E33" s="60"/>
      <c r="F33" s="60"/>
    </row>
    <row r="34" spans="1:6" ht="51" customHeight="1" x14ac:dyDescent="0.25">
      <c r="A34" s="60" t="s">
        <v>30</v>
      </c>
      <c r="B34" s="60"/>
      <c r="C34" s="60"/>
      <c r="D34" s="60"/>
      <c r="E34" s="60"/>
      <c r="F34" s="60"/>
    </row>
    <row r="35" spans="1:6" ht="89.25" customHeight="1" x14ac:dyDescent="0.25">
      <c r="A35" s="64" t="s">
        <v>48</v>
      </c>
      <c r="B35" s="64"/>
      <c r="C35" s="64"/>
      <c r="D35" s="64"/>
      <c r="E35" s="64"/>
      <c r="F35" s="64"/>
    </row>
    <row r="36" spans="1:6" ht="51" customHeight="1" x14ac:dyDescent="0.25">
      <c r="A36" s="64" t="s">
        <v>42</v>
      </c>
      <c r="B36" s="64"/>
      <c r="C36" s="64"/>
      <c r="D36" s="64"/>
      <c r="E36" s="64"/>
      <c r="F36" s="64"/>
    </row>
    <row r="37" spans="1:6" ht="25.5" customHeight="1" x14ac:dyDescent="0.25">
      <c r="A37" s="64" t="s">
        <v>43</v>
      </c>
      <c r="B37" s="64"/>
      <c r="C37" s="64"/>
      <c r="D37" s="64"/>
      <c r="E37" s="64"/>
      <c r="F37" s="64"/>
    </row>
    <row r="38" spans="1:6" ht="51" customHeight="1" x14ac:dyDescent="0.25">
      <c r="A38" s="64" t="s">
        <v>44</v>
      </c>
      <c r="B38" s="65"/>
      <c r="C38" s="65"/>
      <c r="D38" s="65"/>
      <c r="E38" s="65"/>
      <c r="F38" s="65"/>
    </row>
    <row r="39" spans="1:6" ht="38.25" customHeight="1" x14ac:dyDescent="0.25">
      <c r="A39" s="64" t="s">
        <v>45</v>
      </c>
      <c r="B39" s="64"/>
      <c r="C39" s="64"/>
      <c r="D39" s="64"/>
      <c r="E39" s="64"/>
      <c r="F39" s="64"/>
    </row>
    <row r="40" spans="1:6" x14ac:dyDescent="0.25">
      <c r="A40" s="22"/>
      <c r="B40" s="51"/>
      <c r="C40" s="51"/>
      <c r="D40" s="22"/>
      <c r="E40" s="22"/>
      <c r="F40" s="22"/>
    </row>
    <row r="41" spans="1:6" x14ac:dyDescent="0.25">
      <c r="A41" s="22"/>
      <c r="B41" s="51"/>
      <c r="C41" s="51"/>
      <c r="D41" s="22"/>
      <c r="E41" s="22"/>
      <c r="F41" s="22"/>
    </row>
    <row r="42" spans="1:6" x14ac:dyDescent="0.25">
      <c r="A42" s="22"/>
      <c r="B42" s="51"/>
      <c r="C42" s="51"/>
      <c r="D42" s="22"/>
      <c r="E42" s="22"/>
      <c r="F42" s="22"/>
    </row>
    <row r="43" spans="1:6" x14ac:dyDescent="0.25">
      <c r="A43" s="22"/>
      <c r="B43" s="51"/>
      <c r="C43" s="51"/>
      <c r="D43" s="22"/>
      <c r="E43" s="22"/>
      <c r="F43" s="22"/>
    </row>
    <row r="44" spans="1:6" x14ac:dyDescent="0.25">
      <c r="A44" s="22"/>
      <c r="B44" s="51"/>
      <c r="C44" s="51"/>
      <c r="D44" s="22"/>
      <c r="E44" s="22"/>
      <c r="F44" s="22"/>
    </row>
    <row r="45" spans="1:6" x14ac:dyDescent="0.25">
      <c r="A45" s="22"/>
      <c r="B45" s="51"/>
      <c r="C45" s="51"/>
      <c r="D45" s="22"/>
      <c r="E45" s="22"/>
      <c r="F45" s="22"/>
    </row>
    <row r="46" spans="1:6" x14ac:dyDescent="0.25">
      <c r="A46" s="22"/>
      <c r="B46" s="51"/>
      <c r="C46" s="51"/>
      <c r="D46" s="22"/>
      <c r="E46" s="22"/>
      <c r="F46" s="22"/>
    </row>
  </sheetData>
  <mergeCells count="11">
    <mergeCell ref="A35:F35"/>
    <mergeCell ref="A36:F36"/>
    <mergeCell ref="A37:F37"/>
    <mergeCell ref="A38:F38"/>
    <mergeCell ref="A39:F39"/>
    <mergeCell ref="A34:F34"/>
    <mergeCell ref="A1:F1"/>
    <mergeCell ref="A3:F3"/>
    <mergeCell ref="A32:F32"/>
    <mergeCell ref="A33:F33"/>
    <mergeCell ref="A2:G2"/>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6"/>
  <sheetViews>
    <sheetView zoomScaleNormal="100" workbookViewId="0">
      <selection activeCell="I5" sqref="I5"/>
    </sheetView>
  </sheetViews>
  <sheetFormatPr defaultColWidth="9.36328125" defaultRowHeight="12.5" x14ac:dyDescent="0.25"/>
  <cols>
    <col min="1" max="1" width="40.6328125" style="21" customWidth="1"/>
    <col min="2" max="2" width="9.36328125" style="52"/>
    <col min="3" max="3" width="10.6328125" style="52" customWidth="1"/>
    <col min="4" max="4" width="9.36328125" style="21"/>
    <col min="5" max="5" width="9.6328125" style="21" customWidth="1"/>
    <col min="6" max="6" width="11.36328125" style="21" customWidth="1"/>
    <col min="7" max="16384" width="9.36328125" style="21"/>
  </cols>
  <sheetData>
    <row r="1" spans="1:8" ht="25.5" customHeight="1" x14ac:dyDescent="0.3">
      <c r="A1" s="61" t="s">
        <v>49</v>
      </c>
      <c r="B1" s="61"/>
      <c r="C1" s="61"/>
      <c r="D1" s="61"/>
      <c r="E1" s="61"/>
      <c r="F1" s="61"/>
    </row>
    <row r="2" spans="1:8" ht="13" x14ac:dyDescent="0.3">
      <c r="A2" s="66" t="s">
        <v>65</v>
      </c>
      <c r="B2" s="66"/>
      <c r="C2" s="66"/>
      <c r="D2" s="66"/>
      <c r="E2" s="66"/>
      <c r="F2" s="66"/>
    </row>
    <row r="3" spans="1:8" x14ac:dyDescent="0.25">
      <c r="A3" s="62" t="s">
        <v>29</v>
      </c>
      <c r="B3" s="62"/>
      <c r="C3" s="62"/>
      <c r="D3" s="62"/>
      <c r="E3" s="62"/>
      <c r="F3" s="62"/>
    </row>
    <row r="4" spans="1:8" ht="65" x14ac:dyDescent="0.3">
      <c r="A4" s="3"/>
      <c r="B4" s="43" t="s">
        <v>61</v>
      </c>
      <c r="C4" s="43" t="s">
        <v>62</v>
      </c>
      <c r="D4" s="7" t="s">
        <v>11</v>
      </c>
      <c r="E4" s="8" t="s">
        <v>59</v>
      </c>
      <c r="F4" s="8" t="s">
        <v>63</v>
      </c>
      <c r="G4" s="37"/>
      <c r="H4" s="37"/>
    </row>
    <row r="5" spans="1:8" ht="25.5" customHeight="1" x14ac:dyDescent="0.3">
      <c r="A5" s="4" t="s">
        <v>2</v>
      </c>
      <c r="B5" s="44"/>
      <c r="C5" s="44"/>
      <c r="D5" s="5"/>
      <c r="E5" s="5"/>
      <c r="F5" s="5"/>
      <c r="G5" s="37"/>
      <c r="H5" s="37"/>
    </row>
    <row r="6" spans="1:8" x14ac:dyDescent="0.25">
      <c r="A6" s="2" t="s">
        <v>32</v>
      </c>
      <c r="B6" s="45">
        <v>13901.010297000001</v>
      </c>
      <c r="C6" s="45">
        <v>14578.579462</v>
      </c>
      <c r="D6" s="9">
        <f t="shared" ref="D6:D31" si="0">(C6-B6)</f>
        <v>677.56916499999897</v>
      </c>
      <c r="E6" s="16">
        <f t="shared" ref="E6:E12" si="1">(C6-B6)/B6*100</f>
        <v>4.874244033516228</v>
      </c>
      <c r="F6" s="16">
        <f>(C6/C12)*100</f>
        <v>84.836387617153335</v>
      </c>
      <c r="G6" s="37"/>
      <c r="H6" s="37"/>
    </row>
    <row r="7" spans="1:8" x14ac:dyDescent="0.25">
      <c r="A7" s="2" t="s">
        <v>12</v>
      </c>
      <c r="B7" s="45">
        <v>592.67280200000005</v>
      </c>
      <c r="C7" s="45">
        <v>641.25087900000005</v>
      </c>
      <c r="D7" s="9">
        <f t="shared" si="0"/>
        <v>48.578077000000008</v>
      </c>
      <c r="E7" s="16">
        <f t="shared" si="1"/>
        <v>8.1964410777871333</v>
      </c>
      <c r="F7" s="16">
        <f>(C7/C12)*100</f>
        <v>3.7315986974235078</v>
      </c>
      <c r="G7" s="38"/>
      <c r="H7" s="38"/>
    </row>
    <row r="8" spans="1:8" x14ac:dyDescent="0.25">
      <c r="A8" s="2" t="s">
        <v>13</v>
      </c>
      <c r="B8" s="45">
        <v>360.09797700000001</v>
      </c>
      <c r="C8" s="45">
        <v>373.546718</v>
      </c>
      <c r="D8" s="9">
        <f t="shared" si="0"/>
        <v>13.448740999999984</v>
      </c>
      <c r="E8" s="16">
        <f t="shared" si="1"/>
        <v>3.7347449469287031</v>
      </c>
      <c r="F8" s="16">
        <f>(C8/C12)*100</f>
        <v>2.1737614589930661</v>
      </c>
      <c r="G8" s="38"/>
      <c r="H8" s="38"/>
    </row>
    <row r="9" spans="1:8" x14ac:dyDescent="0.25">
      <c r="A9" s="2" t="s">
        <v>14</v>
      </c>
      <c r="B9" s="45">
        <v>42.621977999999999</v>
      </c>
      <c r="C9" s="45">
        <v>45.005662999999998</v>
      </c>
      <c r="D9" s="9">
        <f t="shared" si="0"/>
        <v>2.3836849999999998</v>
      </c>
      <c r="E9" s="16">
        <f t="shared" si="1"/>
        <v>5.5926193758534621</v>
      </c>
      <c r="F9" s="16">
        <f>(C9/C12)*100</f>
        <v>0.26189917071050334</v>
      </c>
      <c r="G9" s="38"/>
      <c r="H9" s="38"/>
    </row>
    <row r="10" spans="1:8" x14ac:dyDescent="0.25">
      <c r="A10" s="2" t="s">
        <v>26</v>
      </c>
      <c r="B10" s="45">
        <v>455.852104</v>
      </c>
      <c r="C10" s="45">
        <v>540.55254100000002</v>
      </c>
      <c r="D10" s="9">
        <f t="shared" si="0"/>
        <v>84.700437000000022</v>
      </c>
      <c r="E10" s="16">
        <f t="shared" si="1"/>
        <v>18.580683571880591</v>
      </c>
      <c r="F10" s="16">
        <f>(C10/C12)*100</f>
        <v>3.1456099694244113</v>
      </c>
      <c r="G10" s="38"/>
      <c r="H10" s="38"/>
    </row>
    <row r="11" spans="1:8" x14ac:dyDescent="0.25">
      <c r="A11" s="2" t="s">
        <v>27</v>
      </c>
      <c r="B11" s="45">
        <v>1059.8757760000001</v>
      </c>
      <c r="C11" s="45">
        <v>1005.41201</v>
      </c>
      <c r="D11" s="9">
        <f t="shared" si="0"/>
        <v>-54.463766000000078</v>
      </c>
      <c r="E11" s="16">
        <f t="shared" si="1"/>
        <v>-5.138693348153291</v>
      </c>
      <c r="F11" s="16">
        <f>(C11/C12)*100</f>
        <v>5.8507430862951697</v>
      </c>
      <c r="G11" s="38"/>
      <c r="H11" s="38"/>
    </row>
    <row r="12" spans="1:8" ht="13" x14ac:dyDescent="0.3">
      <c r="A12" s="6" t="s">
        <v>37</v>
      </c>
      <c r="B12" s="46">
        <v>16412.130934000001</v>
      </c>
      <c r="C12" s="46">
        <v>17184.347272999999</v>
      </c>
      <c r="D12" s="10">
        <f t="shared" si="0"/>
        <v>772.2163389999987</v>
      </c>
      <c r="E12" s="17">
        <f t="shared" si="1"/>
        <v>4.7051558515186205</v>
      </c>
      <c r="F12" s="18">
        <f>SUM(F6:F11)</f>
        <v>100</v>
      </c>
      <c r="G12" s="38"/>
      <c r="H12" s="38"/>
    </row>
    <row r="13" spans="1:8" ht="25.5" customHeight="1" x14ac:dyDescent="0.3">
      <c r="A13" s="6" t="s">
        <v>15</v>
      </c>
      <c r="B13" s="47"/>
      <c r="C13" s="47"/>
      <c r="D13" s="11"/>
      <c r="E13" s="13"/>
      <c r="F13" s="12"/>
      <c r="G13" s="38"/>
      <c r="H13" s="38"/>
    </row>
    <row r="14" spans="1:8" x14ac:dyDescent="0.25">
      <c r="A14" s="2" t="s">
        <v>16</v>
      </c>
      <c r="B14" s="45">
        <v>3374.562907</v>
      </c>
      <c r="C14" s="45">
        <v>3802.0185259999998</v>
      </c>
      <c r="D14" s="9">
        <f t="shared" si="0"/>
        <v>427.45561899999984</v>
      </c>
      <c r="E14" s="16">
        <f t="shared" ref="E14:E22" si="2">(C14-B14)/B14*100</f>
        <v>12.666992164031388</v>
      </c>
      <c r="F14" s="16">
        <f>(C14/C22)*100</f>
        <v>24.938175797096299</v>
      </c>
      <c r="G14" s="38"/>
      <c r="H14" s="38"/>
    </row>
    <row r="15" spans="1:8" x14ac:dyDescent="0.25">
      <c r="A15" s="2" t="s">
        <v>17</v>
      </c>
      <c r="B15" s="45">
        <v>5078.6863960000001</v>
      </c>
      <c r="C15" s="45">
        <v>5538.4458070000001</v>
      </c>
      <c r="D15" s="9">
        <f t="shared" si="0"/>
        <v>459.759411</v>
      </c>
      <c r="E15" s="16">
        <f t="shared" si="2"/>
        <v>9.0527229907739315</v>
      </c>
      <c r="F15" s="16">
        <f>(C15/C22)*100</f>
        <v>36.327738603359158</v>
      </c>
      <c r="G15" s="38"/>
      <c r="H15" s="38"/>
    </row>
    <row r="16" spans="1:8" x14ac:dyDescent="0.25">
      <c r="A16" s="2" t="s">
        <v>18</v>
      </c>
      <c r="B16" s="45">
        <v>716.35241299999996</v>
      </c>
      <c r="C16" s="45">
        <v>765.76708900000006</v>
      </c>
      <c r="D16" s="9">
        <f t="shared" si="0"/>
        <v>49.4146760000001</v>
      </c>
      <c r="E16" s="16">
        <f t="shared" si="2"/>
        <v>6.898095839875408</v>
      </c>
      <c r="F16" s="16">
        <f>(C16/C22)*100</f>
        <v>5.0228146324168357</v>
      </c>
      <c r="G16" s="38"/>
      <c r="H16" s="38"/>
    </row>
    <row r="17" spans="1:8" x14ac:dyDescent="0.25">
      <c r="A17" s="2" t="s">
        <v>19</v>
      </c>
      <c r="B17" s="45">
        <v>730.41770699999995</v>
      </c>
      <c r="C17" s="45">
        <v>773.60423800000001</v>
      </c>
      <c r="D17" s="9">
        <f t="shared" si="0"/>
        <v>43.186531000000059</v>
      </c>
      <c r="E17" s="16">
        <f t="shared" si="2"/>
        <v>5.9125799643299262</v>
      </c>
      <c r="F17" s="16">
        <f>(C17/C22)*100</f>
        <v>5.0742200104215716</v>
      </c>
      <c r="G17" s="38"/>
      <c r="H17" s="38"/>
    </row>
    <row r="18" spans="1:8" x14ac:dyDescent="0.25">
      <c r="A18" s="2" t="s">
        <v>20</v>
      </c>
      <c r="B18" s="45">
        <v>286.363542</v>
      </c>
      <c r="C18" s="45">
        <v>336.52739200000002</v>
      </c>
      <c r="D18" s="9">
        <f t="shared" si="0"/>
        <v>50.163850000000025</v>
      </c>
      <c r="E18" s="16">
        <f t="shared" si="2"/>
        <v>17.517540693081674</v>
      </c>
      <c r="F18" s="16">
        <f>(C18/C22)*100</f>
        <v>2.2073483347972354</v>
      </c>
      <c r="G18" s="38"/>
      <c r="H18" s="38"/>
    </row>
    <row r="19" spans="1:8" x14ac:dyDescent="0.25">
      <c r="A19" s="2" t="s">
        <v>21</v>
      </c>
      <c r="B19" s="45">
        <v>246.13946999999999</v>
      </c>
      <c r="C19" s="45">
        <v>295.97811999999999</v>
      </c>
      <c r="D19" s="9">
        <f t="shared" si="0"/>
        <v>49.838650000000001</v>
      </c>
      <c r="E19" s="16">
        <f t="shared" si="2"/>
        <v>20.248134116807844</v>
      </c>
      <c r="F19" s="16">
        <f>(C19/C22)*100</f>
        <v>1.9413778071248844</v>
      </c>
      <c r="G19" s="38"/>
      <c r="H19" s="38"/>
    </row>
    <row r="20" spans="1:8" x14ac:dyDescent="0.25">
      <c r="A20" s="2" t="s">
        <v>26</v>
      </c>
      <c r="B20" s="45">
        <v>182.65971999999999</v>
      </c>
      <c r="C20" s="45">
        <v>258.77377200000001</v>
      </c>
      <c r="D20" s="9">
        <f t="shared" si="0"/>
        <v>76.114052000000015</v>
      </c>
      <c r="E20" s="16">
        <f t="shared" si="2"/>
        <v>41.669861313703983</v>
      </c>
      <c r="F20" s="16">
        <f>(C20/C22)*100</f>
        <v>1.697347283734334</v>
      </c>
      <c r="G20" s="38"/>
      <c r="H20" s="38"/>
    </row>
    <row r="21" spans="1:8" x14ac:dyDescent="0.25">
      <c r="A21" s="2" t="s">
        <v>38</v>
      </c>
      <c r="B21" s="45">
        <v>3603.5789709999999</v>
      </c>
      <c r="C21" s="45">
        <v>3474.6614789999999</v>
      </c>
      <c r="D21" s="9">
        <f t="shared" si="0"/>
        <v>-128.91749200000004</v>
      </c>
      <c r="E21" s="16">
        <f t="shared" si="2"/>
        <v>-3.5774848570676721</v>
      </c>
      <c r="F21" s="16">
        <f>(C21/C22)*100</f>
        <v>22.790977531049684</v>
      </c>
      <c r="G21" s="38"/>
      <c r="H21" s="38"/>
    </row>
    <row r="22" spans="1:8" ht="13" x14ac:dyDescent="0.3">
      <c r="A22" s="6" t="s">
        <v>22</v>
      </c>
      <c r="B22" s="46">
        <v>14218.761125999999</v>
      </c>
      <c r="C22" s="46">
        <v>15245.776422999999</v>
      </c>
      <c r="D22" s="10">
        <f t="shared" si="0"/>
        <v>1027.0152969999999</v>
      </c>
      <c r="E22" s="17">
        <f t="shared" si="2"/>
        <v>7.2229590742756811</v>
      </c>
      <c r="F22" s="18">
        <f>SUM(F14:F21)</f>
        <v>100</v>
      </c>
      <c r="G22" s="38"/>
      <c r="H22" s="38"/>
    </row>
    <row r="23" spans="1:8" ht="25.5" customHeight="1" x14ac:dyDescent="0.3">
      <c r="A23" s="6" t="s">
        <v>25</v>
      </c>
      <c r="B23" s="47"/>
      <c r="C23" s="47"/>
      <c r="D23" s="11"/>
      <c r="E23" s="13"/>
      <c r="F23" s="12"/>
      <c r="G23" s="38"/>
      <c r="H23" s="38"/>
    </row>
    <row r="24" spans="1:8" ht="13" x14ac:dyDescent="0.3">
      <c r="A24" s="1" t="s">
        <v>23</v>
      </c>
      <c r="B24" s="48">
        <f>(B12-B22)</f>
        <v>2193.3698080000013</v>
      </c>
      <c r="C24" s="48">
        <f>(C12-C22)</f>
        <v>1938.5708500000001</v>
      </c>
      <c r="D24" s="9">
        <f t="shared" si="0"/>
        <v>-254.79895800000122</v>
      </c>
      <c r="E24" s="16">
        <f t="shared" ref="E24" si="3">(C24-B24)/B24*100</f>
        <v>-11.616780584407547</v>
      </c>
      <c r="F24" s="15" t="s">
        <v>31</v>
      </c>
      <c r="G24" s="38"/>
      <c r="H24" s="38"/>
    </row>
    <row r="25" spans="1:8" ht="13" x14ac:dyDescent="0.3">
      <c r="A25" s="1" t="s">
        <v>39</v>
      </c>
      <c r="B25" s="48">
        <f>(B24/B12)*100</f>
        <v>13.364320677311515</v>
      </c>
      <c r="C25" s="48">
        <f>(C24/C12)*100</f>
        <v>11.281026967174235</v>
      </c>
      <c r="D25" s="10">
        <f t="shared" si="0"/>
        <v>-2.0832937101372799</v>
      </c>
      <c r="E25" s="15" t="s">
        <v>31</v>
      </c>
      <c r="F25" s="15" t="s">
        <v>31</v>
      </c>
      <c r="G25" s="38"/>
      <c r="H25" s="38"/>
    </row>
    <row r="26" spans="1:8" x14ac:dyDescent="0.25">
      <c r="A26" s="19" t="s">
        <v>40</v>
      </c>
      <c r="B26" s="49">
        <v>-117.515421</v>
      </c>
      <c r="C26" s="49">
        <v>-267.38615399999998</v>
      </c>
      <c r="D26" s="9">
        <f t="shared" si="0"/>
        <v>-149.87073299999997</v>
      </c>
      <c r="E26" s="16">
        <f t="shared" ref="E26:E30" si="4">(C26-B26)/B26*100</f>
        <v>127.53282226678996</v>
      </c>
      <c r="F26" s="14" t="s">
        <v>31</v>
      </c>
      <c r="G26" s="38"/>
      <c r="H26" s="38"/>
    </row>
    <row r="27" spans="1:8" ht="13" x14ac:dyDescent="0.3">
      <c r="A27" s="20" t="s">
        <v>24</v>
      </c>
      <c r="B27" s="48">
        <f>SUM(B24,B26)</f>
        <v>2075.8543870000012</v>
      </c>
      <c r="C27" s="48">
        <f>SUM(C24,C26)</f>
        <v>1671.184696</v>
      </c>
      <c r="D27" s="9">
        <f t="shared" si="0"/>
        <v>-404.66969100000119</v>
      </c>
      <c r="E27" s="16">
        <f t="shared" si="4"/>
        <v>-19.494127022311268</v>
      </c>
      <c r="F27" s="15" t="s">
        <v>31</v>
      </c>
      <c r="G27" s="38"/>
      <c r="H27" s="38"/>
    </row>
    <row r="28" spans="1:8" x14ac:dyDescent="0.25">
      <c r="A28" s="19" t="s">
        <v>33</v>
      </c>
      <c r="B28" s="49">
        <v>-358.814077</v>
      </c>
      <c r="C28" s="49">
        <v>-352.74919799999998</v>
      </c>
      <c r="D28" s="9">
        <f t="shared" si="0"/>
        <v>6.064879000000019</v>
      </c>
      <c r="E28" s="16">
        <f t="shared" si="4"/>
        <v>-1.6902567064000722</v>
      </c>
      <c r="F28" s="14" t="s">
        <v>31</v>
      </c>
      <c r="G28" s="38"/>
      <c r="H28" s="38"/>
    </row>
    <row r="29" spans="1:8" x14ac:dyDescent="0.25">
      <c r="A29" s="19" t="s">
        <v>34</v>
      </c>
      <c r="B29" s="49">
        <v>0</v>
      </c>
      <c r="C29" s="49">
        <v>0</v>
      </c>
      <c r="D29" s="9">
        <f t="shared" si="0"/>
        <v>0</v>
      </c>
      <c r="E29" s="16">
        <v>0</v>
      </c>
      <c r="F29" s="14" t="s">
        <v>31</v>
      </c>
      <c r="G29" s="38"/>
      <c r="H29" s="38"/>
    </row>
    <row r="30" spans="1:8" ht="13" x14ac:dyDescent="0.3">
      <c r="A30" s="1" t="s">
        <v>0</v>
      </c>
      <c r="B30" s="48">
        <f>SUM(B27:B29)</f>
        <v>1717.0403100000012</v>
      </c>
      <c r="C30" s="48">
        <f>SUM(C27:C29)</f>
        <v>1318.4354980000001</v>
      </c>
      <c r="D30" s="9">
        <f t="shared" si="0"/>
        <v>-398.60481200000117</v>
      </c>
      <c r="E30" s="16">
        <f t="shared" si="4"/>
        <v>-23.214644972429383</v>
      </c>
      <c r="F30" s="15" t="s">
        <v>31</v>
      </c>
      <c r="G30" s="38"/>
      <c r="H30" s="38"/>
    </row>
    <row r="31" spans="1:8" ht="13" x14ac:dyDescent="0.3">
      <c r="A31" s="6" t="s">
        <v>41</v>
      </c>
      <c r="B31" s="50">
        <f>(B30/B12)*100</f>
        <v>10.462019325247489</v>
      </c>
      <c r="C31" s="50">
        <f>(C30/C12)*100</f>
        <v>7.6723047844332291</v>
      </c>
      <c r="D31" s="10">
        <f t="shared" si="0"/>
        <v>-2.7897145408142601</v>
      </c>
      <c r="E31" s="15" t="s">
        <v>31</v>
      </c>
      <c r="F31" s="15" t="s">
        <v>31</v>
      </c>
      <c r="G31" s="38"/>
      <c r="H31" s="38"/>
    </row>
    <row r="32" spans="1:8" ht="25.5" customHeight="1" x14ac:dyDescent="0.25">
      <c r="A32" s="63" t="s">
        <v>4</v>
      </c>
      <c r="B32" s="63"/>
      <c r="C32" s="63"/>
      <c r="D32" s="63"/>
      <c r="E32" s="63"/>
      <c r="F32" s="63"/>
      <c r="H32" s="38"/>
    </row>
    <row r="33" spans="1:6" ht="63.75" customHeight="1" x14ac:dyDescent="0.25">
      <c r="A33" s="60" t="s">
        <v>28</v>
      </c>
      <c r="B33" s="60"/>
      <c r="C33" s="60"/>
      <c r="D33" s="60"/>
      <c r="E33" s="60"/>
      <c r="F33" s="60"/>
    </row>
    <row r="34" spans="1:6" ht="51" customHeight="1" x14ac:dyDescent="0.25">
      <c r="A34" s="60" t="s">
        <v>30</v>
      </c>
      <c r="B34" s="60"/>
      <c r="C34" s="60"/>
      <c r="D34" s="60"/>
      <c r="E34" s="60"/>
      <c r="F34" s="60"/>
    </row>
    <row r="35" spans="1:6" ht="89.25" customHeight="1" x14ac:dyDescent="0.25">
      <c r="A35" s="64" t="s">
        <v>48</v>
      </c>
      <c r="B35" s="64"/>
      <c r="C35" s="64"/>
      <c r="D35" s="64"/>
      <c r="E35" s="64"/>
      <c r="F35" s="64"/>
    </row>
    <row r="36" spans="1:6" ht="51" customHeight="1" x14ac:dyDescent="0.25">
      <c r="A36" s="64" t="s">
        <v>42</v>
      </c>
      <c r="B36" s="64"/>
      <c r="C36" s="64"/>
      <c r="D36" s="64"/>
      <c r="E36" s="64"/>
      <c r="F36" s="64"/>
    </row>
    <row r="37" spans="1:6" ht="25.5" customHeight="1" x14ac:dyDescent="0.25">
      <c r="A37" s="64" t="s">
        <v>43</v>
      </c>
      <c r="B37" s="64"/>
      <c r="C37" s="64"/>
      <c r="D37" s="64"/>
      <c r="E37" s="64"/>
      <c r="F37" s="64"/>
    </row>
    <row r="38" spans="1:6" ht="51" customHeight="1" x14ac:dyDescent="0.25">
      <c r="A38" s="64" t="s">
        <v>44</v>
      </c>
      <c r="B38" s="65"/>
      <c r="C38" s="65"/>
      <c r="D38" s="65"/>
      <c r="E38" s="65"/>
      <c r="F38" s="65"/>
    </row>
    <row r="39" spans="1:6" ht="38.25" customHeight="1" x14ac:dyDescent="0.25">
      <c r="A39" s="64" t="s">
        <v>45</v>
      </c>
      <c r="B39" s="64"/>
      <c r="C39" s="64"/>
      <c r="D39" s="64"/>
      <c r="E39" s="64"/>
      <c r="F39" s="64"/>
    </row>
    <row r="40" spans="1:6" x14ac:dyDescent="0.25">
      <c r="A40" s="22"/>
      <c r="B40" s="51"/>
      <c r="C40" s="51"/>
      <c r="D40" s="22"/>
      <c r="E40" s="22"/>
      <c r="F40" s="22"/>
    </row>
    <row r="41" spans="1:6" x14ac:dyDescent="0.25">
      <c r="A41" s="22"/>
      <c r="B41" s="51"/>
      <c r="C41" s="51"/>
      <c r="D41" s="22"/>
      <c r="E41" s="22"/>
      <c r="F41" s="22"/>
    </row>
    <row r="42" spans="1:6" x14ac:dyDescent="0.25">
      <c r="A42" s="22"/>
      <c r="B42" s="51"/>
      <c r="C42" s="51"/>
      <c r="D42" s="22"/>
      <c r="E42" s="22"/>
      <c r="F42" s="22"/>
    </row>
    <row r="43" spans="1:6" x14ac:dyDescent="0.25">
      <c r="A43" s="22"/>
      <c r="B43" s="51"/>
      <c r="C43" s="51"/>
      <c r="D43" s="22"/>
      <c r="E43" s="22"/>
      <c r="F43" s="22"/>
    </row>
    <row r="44" spans="1:6" x14ac:dyDescent="0.25">
      <c r="A44" s="22"/>
      <c r="B44" s="51"/>
      <c r="C44" s="51"/>
      <c r="D44" s="22"/>
      <c r="E44" s="22"/>
      <c r="F44" s="22"/>
    </row>
    <row r="45" spans="1:6" x14ac:dyDescent="0.25">
      <c r="A45" s="22"/>
      <c r="B45" s="51"/>
      <c r="C45" s="51"/>
      <c r="D45" s="22"/>
      <c r="E45" s="22"/>
      <c r="F45" s="22"/>
    </row>
    <row r="46" spans="1:6" x14ac:dyDescent="0.25">
      <c r="A46" s="22"/>
      <c r="B46" s="51"/>
      <c r="C46" s="51"/>
      <c r="D46" s="22"/>
      <c r="E46" s="22"/>
      <c r="F46" s="22"/>
    </row>
  </sheetData>
  <mergeCells count="11">
    <mergeCell ref="A35:F35"/>
    <mergeCell ref="A36:F36"/>
    <mergeCell ref="A37:F37"/>
    <mergeCell ref="A38:F38"/>
    <mergeCell ref="A39:F39"/>
    <mergeCell ref="A34:F34"/>
    <mergeCell ref="A1:F1"/>
    <mergeCell ref="A2:F2"/>
    <mergeCell ref="A3:F3"/>
    <mergeCell ref="A32:F32"/>
    <mergeCell ref="A33:F33"/>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Tang, Lei (OST)</cp:lastModifiedBy>
  <cp:lastPrinted>2022-06-06T19:32:39Z</cp:lastPrinted>
  <dcterms:created xsi:type="dcterms:W3CDTF">2012-05-10T15:47:12Z</dcterms:created>
  <dcterms:modified xsi:type="dcterms:W3CDTF">2024-09-17T11:29:04Z</dcterms:modified>
</cp:coreProperties>
</file>