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OAI documents\F41\f41 DB10 PRESS RELEASE\2024\Q3\working\"/>
    </mc:Choice>
  </mc:AlternateContent>
  <xr:revisionPtr revIDLastSave="0" documentId="13_ncr:1_{26B6CF64-98E8-4F78-B737-3DA350AE23E6}" xr6:coauthVersionLast="47" xr6:coauthVersionMax="47" xr10:uidLastSave="{00000000-0000-0000-0000-000000000000}"/>
  <bookViews>
    <workbookView xWindow="-110" yWindow="-110" windowWidth="19420" windowHeight="10300" tabRatio="864" activeTab="5" xr2:uid="{00000000-000D-0000-FFFF-FFFF00000000}"/>
  </bookViews>
  <sheets>
    <sheet name="Table 1" sheetId="27" r:id="rId1"/>
    <sheet name="Table 2" sheetId="28" r:id="rId2"/>
    <sheet name="Table 3" sheetId="29" r:id="rId3"/>
    <sheet name="Table 4" sheetId="30" r:id="rId4"/>
    <sheet name="Table 5" sheetId="31" r:id="rId5"/>
    <sheet name="Table 6" sheetId="32" r:id="rId6"/>
  </sheets>
  <definedNames>
    <definedName name="_xlnm.Print_Area" localSheetId="0">'Table 1'!$A$1:$H$15</definedName>
    <definedName name="_xlnm.Print_Area" localSheetId="1">'Table 2'!$A$1:$H$15</definedName>
    <definedName name="_xlnm.Print_Area" localSheetId="2">'Table 3'!$A$1:$H$15</definedName>
    <definedName name="_xlnm.Print_Area" localSheetId="3">'Table 4'!$A$1:$F$39</definedName>
    <definedName name="_xlnm.Print_Area" localSheetId="4">'Table 5'!$A$1:$F$39</definedName>
    <definedName name="_xlnm.Print_Area" localSheetId="5">'Table 6'!$A$1:$F$39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32" l="1"/>
  <c r="E30" i="32"/>
  <c r="D30" i="32"/>
  <c r="D29" i="32"/>
  <c r="E28" i="32"/>
  <c r="D28" i="32"/>
  <c r="E27" i="32"/>
  <c r="D27" i="32"/>
  <c r="E26" i="32"/>
  <c r="D26" i="32"/>
  <c r="D25" i="32"/>
  <c r="E24" i="32"/>
  <c r="D24" i="32"/>
  <c r="E22" i="32"/>
  <c r="D22" i="32"/>
  <c r="F21" i="32"/>
  <c r="E21" i="32"/>
  <c r="D21" i="32"/>
  <c r="F20" i="32"/>
  <c r="E20" i="32"/>
  <c r="D20" i="32"/>
  <c r="F19" i="32"/>
  <c r="E19" i="32"/>
  <c r="D19" i="32"/>
  <c r="F18" i="32"/>
  <c r="E18" i="32"/>
  <c r="D18" i="32"/>
  <c r="F17" i="32"/>
  <c r="E17" i="32"/>
  <c r="D17" i="32"/>
  <c r="F16" i="32"/>
  <c r="E16" i="32"/>
  <c r="D16" i="32"/>
  <c r="F15" i="32"/>
  <c r="E15" i="32"/>
  <c r="D15" i="32"/>
  <c r="F14" i="32"/>
  <c r="F22" i="32" s="1"/>
  <c r="E14" i="32"/>
  <c r="D14" i="32"/>
  <c r="E12" i="32"/>
  <c r="D12" i="32"/>
  <c r="F11" i="32"/>
  <c r="E11" i="32"/>
  <c r="D11" i="32"/>
  <c r="F10" i="32"/>
  <c r="E10" i="32"/>
  <c r="D10" i="32"/>
  <c r="F9" i="32"/>
  <c r="E9" i="32"/>
  <c r="D9" i="32"/>
  <c r="F8" i="32"/>
  <c r="E8" i="32"/>
  <c r="D8" i="32"/>
  <c r="F7" i="32"/>
  <c r="E7" i="32"/>
  <c r="D7" i="32"/>
  <c r="F6" i="32"/>
  <c r="F12" i="32" s="1"/>
  <c r="E6" i="32"/>
  <c r="D6" i="32"/>
  <c r="D31" i="31"/>
  <c r="E30" i="31"/>
  <c r="D30" i="31"/>
  <c r="D29" i="31"/>
  <c r="E28" i="31"/>
  <c r="D28" i="31"/>
  <c r="E27" i="31"/>
  <c r="D27" i="31"/>
  <c r="E26" i="31"/>
  <c r="D26" i="31"/>
  <c r="D25" i="31"/>
  <c r="E24" i="31"/>
  <c r="D24" i="31"/>
  <c r="E22" i="31"/>
  <c r="D22" i="31"/>
  <c r="F21" i="31"/>
  <c r="E21" i="31"/>
  <c r="D21" i="31"/>
  <c r="F20" i="31"/>
  <c r="E20" i="31"/>
  <c r="D20" i="31"/>
  <c r="F19" i="31"/>
  <c r="E19" i="31"/>
  <c r="D19" i="31"/>
  <c r="F18" i="31"/>
  <c r="E18" i="31"/>
  <c r="D18" i="31"/>
  <c r="F17" i="31"/>
  <c r="E17" i="31"/>
  <c r="D17" i="31"/>
  <c r="F16" i="31"/>
  <c r="E16" i="31"/>
  <c r="D16" i="31"/>
  <c r="F15" i="31"/>
  <c r="E15" i="31"/>
  <c r="D15" i="31"/>
  <c r="F14" i="31"/>
  <c r="F22" i="31" s="1"/>
  <c r="E14" i="31"/>
  <c r="D14" i="31"/>
  <c r="F12" i="31"/>
  <c r="E12" i="31"/>
  <c r="D12" i="31"/>
  <c r="F11" i="31"/>
  <c r="E11" i="31"/>
  <c r="D11" i="31"/>
  <c r="F10" i="31"/>
  <c r="E10" i="31"/>
  <c r="D10" i="31"/>
  <c r="F9" i="31"/>
  <c r="E9" i="31"/>
  <c r="D9" i="31"/>
  <c r="F8" i="31"/>
  <c r="E8" i="31"/>
  <c r="D8" i="31"/>
  <c r="F7" i="31"/>
  <c r="E7" i="31"/>
  <c r="D7" i="31"/>
  <c r="F6" i="31"/>
  <c r="E6" i="31"/>
  <c r="D6" i="31"/>
  <c r="G13" i="29"/>
  <c r="G12" i="29"/>
  <c r="G11" i="29"/>
  <c r="G10" i="29"/>
  <c r="G9" i="29"/>
  <c r="G8" i="29"/>
  <c r="G7" i="29"/>
  <c r="G6" i="29"/>
  <c r="G5" i="29"/>
  <c r="G13" i="28"/>
  <c r="G12" i="28"/>
  <c r="G11" i="28"/>
  <c r="G10" i="28"/>
  <c r="G9" i="28"/>
  <c r="G8" i="28"/>
  <c r="G7" i="28"/>
  <c r="G6" i="28"/>
  <c r="G5" i="28"/>
  <c r="G6" i="27"/>
  <c r="G7" i="27"/>
  <c r="G8" i="27"/>
  <c r="G9" i="27"/>
  <c r="G10" i="27"/>
  <c r="G11" i="27"/>
  <c r="G12" i="27"/>
  <c r="G13" i="27"/>
  <c r="G5" i="27" l="1"/>
  <c r="D6" i="30" l="1"/>
  <c r="E6" i="30"/>
  <c r="F6" i="30"/>
  <c r="B24" i="32" l="1"/>
  <c r="B25" i="32" s="1"/>
  <c r="B27" i="32" l="1"/>
  <c r="E22" i="30" l="1"/>
  <c r="E21" i="30"/>
  <c r="E20" i="30"/>
  <c r="E19" i="30"/>
  <c r="E18" i="30"/>
  <c r="E17" i="30"/>
  <c r="E16" i="30"/>
  <c r="E15" i="30"/>
  <c r="E14" i="30"/>
  <c r="E12" i="30"/>
  <c r="E11" i="30"/>
  <c r="E10" i="30"/>
  <c r="E9" i="30"/>
  <c r="E8" i="30"/>
  <c r="E7" i="30"/>
  <c r="D29" i="30"/>
  <c r="D28" i="30"/>
  <c r="D26" i="30"/>
  <c r="D22" i="30"/>
  <c r="D21" i="30"/>
  <c r="D20" i="30"/>
  <c r="D19" i="30"/>
  <c r="D18" i="30"/>
  <c r="D17" i="30"/>
  <c r="D16" i="30"/>
  <c r="D15" i="30"/>
  <c r="D14" i="30"/>
  <c r="D12" i="30"/>
  <c r="D11" i="30"/>
  <c r="D10" i="30"/>
  <c r="D9" i="30"/>
  <c r="D8" i="30"/>
  <c r="D7" i="30"/>
  <c r="B24" i="31" l="1"/>
  <c r="B27" i="31" s="1"/>
  <c r="B30" i="31" s="1"/>
  <c r="B30" i="32" l="1"/>
  <c r="C24" i="30"/>
  <c r="B24" i="30"/>
  <c r="C24" i="32"/>
  <c r="C24" i="31"/>
  <c r="C27" i="31" l="1"/>
  <c r="D24" i="30"/>
  <c r="C27" i="32"/>
  <c r="C27" i="30"/>
  <c r="B27" i="30"/>
  <c r="B30" i="30" s="1"/>
  <c r="B31" i="30" s="1"/>
  <c r="C25" i="30"/>
  <c r="B25" i="30"/>
  <c r="B31" i="31"/>
  <c r="C25" i="31"/>
  <c r="B25" i="31"/>
  <c r="B31" i="32"/>
  <c r="C25" i="32"/>
  <c r="D25" i="30" l="1"/>
  <c r="C30" i="30"/>
  <c r="D27" i="30"/>
  <c r="C30" i="32"/>
  <c r="E28" i="30"/>
  <c r="E27" i="30"/>
  <c r="E26" i="30"/>
  <c r="E24" i="30"/>
  <c r="E30" i="30" l="1"/>
  <c r="C31" i="30"/>
  <c r="D31" i="30" s="1"/>
  <c r="D30" i="30"/>
  <c r="C31" i="32"/>
  <c r="F7" i="30" l="1"/>
  <c r="F11" i="30"/>
  <c r="F20" i="30"/>
  <c r="F21" i="30"/>
  <c r="F19" i="30"/>
  <c r="F14" i="30"/>
  <c r="F17" i="30"/>
  <c r="F15" i="30"/>
  <c r="F18" i="30"/>
  <c r="F9" i="30"/>
  <c r="F16" i="30"/>
  <c r="F8" i="30"/>
  <c r="F10" i="30"/>
  <c r="F22" i="30" l="1"/>
  <c r="F12" i="30"/>
  <c r="C30" i="31" l="1"/>
  <c r="C31" i="31" l="1"/>
</calcChain>
</file>

<file path=xl/sharedStrings.xml><?xml version="1.0" encoding="utf-8"?>
<sst xmlns="http://schemas.openxmlformats.org/spreadsheetml/2006/main" count="221" uniqueCount="67">
  <si>
    <t>Net Income</t>
  </si>
  <si>
    <t>Operating Profit/Loss</t>
  </si>
  <si>
    <t>Operating Revenue</t>
  </si>
  <si>
    <t>Operating Expenses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</si>
  <si>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</si>
  <si>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</si>
  <si>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</si>
  <si>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</si>
  <si>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</si>
  <si>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</si>
  <si>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</si>
  <si>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</si>
  <si>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</si>
  <si>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</si>
  <si>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</si>
  <si>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</si>
  <si>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</si>
  <si>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</si>
  <si>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</si>
  <si>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</si>
  <si>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</si>
  <si>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</si>
  <si>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</si>
  <si>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</si>
  <si>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</si>
  <si>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</si>
  <si>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</si>
  <si>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</si>
  <si>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</si>
  <si>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</si>
  <si>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</si>
  <si>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</si>
  <si>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</si>
  <si>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</si>
  <si>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</si>
  <si>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Domestic Operations</t>
  </si>
  <si>
    <t>International Operations</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</si>
  <si>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</si>
  <si>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</si>
  <si>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</si>
  <si>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</si>
  <si>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</si>
  <si>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</si>
  <si>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</si>
  <si>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</si>
  <si>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</si>
  <si>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</si>
  <si>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</si>
  <si>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</si>
  <si>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6. International Quarterly U.S. Scheduled Passenger Airlines Revenue, Expenses and Profits</t>
  </si>
  <si>
    <t>Table 5. Domestic Quarterly U.S. Scheduled Passenger Airlines Revenue, Expenses and Profits</t>
  </si>
  <si>
    <r>
      <t>Table 4.</t>
    </r>
    <r>
      <rPr>
        <b/>
        <sz val="10"/>
        <color rgb="FF00B050"/>
        <rFont val="Arial"/>
        <family val="2"/>
      </rPr>
      <t xml:space="preserve"> </t>
    </r>
    <r>
      <rPr>
        <b/>
        <sz val="10"/>
        <rFont val="Arial"/>
        <family val="2"/>
      </rPr>
      <t>Quarterly U.S. Scheduled Passenger Airlines Revenue, Expenses and Profits</t>
    </r>
  </si>
  <si>
    <t>Table 3. International Quarterly U.S. Scheduled Service Passenger Airlines Financial Reports</t>
  </si>
  <si>
    <t>Table 2. Domestic Quarterly U.S. Scheduled Service Passenger Airlines Financial Reports</t>
  </si>
  <si>
    <r>
      <t>Table 1.</t>
    </r>
    <r>
      <rPr>
        <b/>
        <sz val="10"/>
        <color rgb="FF00B050"/>
        <rFont val="Arial"/>
        <family val="2"/>
      </rPr>
      <t xml:space="preserve"> </t>
    </r>
    <r>
      <rPr>
        <b/>
        <sz val="10"/>
        <color theme="1"/>
        <rFont val="Arial"/>
        <family val="2"/>
      </rPr>
      <t>Quarterly U.S. Scheduled Service Passenger Airlines Financial Reports</t>
    </r>
  </si>
  <si>
    <t>3Q                 2023</t>
  </si>
  <si>
    <t>4Q                 2023</t>
  </si>
  <si>
    <t>1Q                 2024</t>
  </si>
  <si>
    <t>2023-2024 % Change</t>
  </si>
  <si>
    <t>2Q                 2024</t>
  </si>
  <si>
    <t>3Q                 2024</t>
  </si>
  <si>
    <t>3Q 2024</t>
  </si>
  <si>
    <t>3Q 2023</t>
  </si>
  <si>
    <t>Reports from 25 airlines in 3Q 2024</t>
  </si>
  <si>
    <t>Reports from 20 airlines in 3Q 2024</t>
  </si>
  <si>
    <t>% of 3Q 2024 Revenue or Expense Total</t>
  </si>
  <si>
    <t>Dollar Change          3Q2023-3Q2024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</si>
</sst>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_);[Red]\(&quot;$&quot;#,##0,,\)"/>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b/>
      <sz val="10"/>
      <color rgb="FF00B050"/>
      <name val="Arial"/>
      <family val="2"/>
    </font>
    <font>
      <sz val="10"/>
      <color theme="5"/>
      <name val="Arial"/>
      <family val="2"/>
    </font>
    <font>
      <sz val="8"/>
      <name val="Arial"/>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0">
    <xf numFmtId="0" fontId="0" fillId="0" borderId="0"/>
    <xf numFmtId="0" fontId="8" fillId="0" borderId="0"/>
    <xf numFmtId="0" fontId="6" fillId="0" borderId="0"/>
    <xf numFmtId="0" fontId="10" fillId="0" borderId="0"/>
    <xf numFmtId="0" fontId="5" fillId="0" borderId="0"/>
    <xf numFmtId="9" fontId="8" fillId="0" borderId="0" applyFont="0" applyFill="0" applyBorder="0" applyAlignment="0" applyProtection="0"/>
    <xf numFmtId="0" fontId="4" fillId="0" borderId="0"/>
    <xf numFmtId="0" fontId="3" fillId="0" borderId="0"/>
    <xf numFmtId="0" fontId="2" fillId="0" borderId="0"/>
    <xf numFmtId="0" fontId="1" fillId="0" borderId="0"/>
  </cellStyleXfs>
  <cellXfs count="65">
    <xf numFmtId="0" fontId="0" fillId="0" borderId="0" xfId="0"/>
    <xf numFmtId="0" fontId="9" fillId="0" borderId="0" xfId="3" applyFont="1"/>
    <xf numFmtId="0" fontId="10" fillId="0" borderId="0" xfId="3" applyAlignment="1">
      <alignment horizontal="left" indent="1"/>
    </xf>
    <xf numFmtId="0" fontId="0" fillId="0" borderId="1" xfId="0" applyBorder="1"/>
    <xf numFmtId="0" fontId="9" fillId="0" borderId="3" xfId="3" applyFont="1" applyBorder="1"/>
    <xf numFmtId="166" fontId="10" fillId="0" borderId="3" xfId="3" applyNumberFormat="1" applyBorder="1" applyAlignment="1">
      <alignment horizontal="right"/>
    </xf>
    <xf numFmtId="0" fontId="9" fillId="0" borderId="1" xfId="3" applyFont="1" applyBorder="1"/>
    <xf numFmtId="0" fontId="9" fillId="0" borderId="1" xfId="3" applyFont="1" applyBorder="1" applyAlignment="1">
      <alignment horizontal="center"/>
    </xf>
    <xf numFmtId="0" fontId="9" fillId="0" borderId="1" xfId="3" applyFont="1" applyBorder="1" applyAlignment="1">
      <alignment horizontal="center" wrapText="1"/>
    </xf>
    <xf numFmtId="165" fontId="10" fillId="0" borderId="0" xfId="3" applyNumberFormat="1"/>
    <xf numFmtId="165" fontId="9" fillId="0" borderId="0" xfId="3" applyNumberFormat="1" applyFont="1"/>
    <xf numFmtId="166" fontId="10" fillId="0" borderId="3" xfId="3" applyNumberFormat="1" applyBorder="1"/>
    <xf numFmtId="164" fontId="10" fillId="0" borderId="1" xfId="3" applyNumberFormat="1" applyBorder="1"/>
    <xf numFmtId="164" fontId="10" fillId="0" borderId="3" xfId="3" applyNumberFormat="1" applyBorder="1"/>
    <xf numFmtId="164" fontId="10" fillId="0" borderId="0" xfId="3" applyNumberFormat="1" applyBorder="1" applyAlignment="1">
      <alignment horizontal="right"/>
    </xf>
    <xf numFmtId="164" fontId="9" fillId="0" borderId="0" xfId="3" applyNumberFormat="1" applyFont="1" applyBorder="1" applyAlignment="1">
      <alignment horizontal="right"/>
    </xf>
    <xf numFmtId="4" fontId="10" fillId="0" borderId="0" xfId="3" applyNumberFormat="1"/>
    <xf numFmtId="4" fontId="9" fillId="0" borderId="0" xfId="3" applyNumberFormat="1" applyFont="1"/>
    <xf numFmtId="4" fontId="9" fillId="0" borderId="1" xfId="3" applyNumberFormat="1" applyFont="1" applyBorder="1"/>
    <xf numFmtId="0" fontId="8" fillId="0" borderId="0" xfId="3" applyFont="1" applyAlignment="1">
      <alignment horizontal="left" indent="1"/>
    </xf>
    <xf numFmtId="0" fontId="7" fillId="0" borderId="0" xfId="3" applyFont="1"/>
    <xf numFmtId="0" fontId="0" fillId="0" borderId="0" xfId="0"/>
    <xf numFmtId="0" fontId="8" fillId="0" borderId="0" xfId="1"/>
    <xf numFmtId="0" fontId="2" fillId="0" borderId="0" xfId="8"/>
    <xf numFmtId="0" fontId="10" fillId="0" borderId="1" xfId="8" applyFont="1" applyBorder="1"/>
    <xf numFmtId="0" fontId="9" fillId="0" borderId="1" xfId="8" applyFont="1" applyBorder="1" applyAlignment="1">
      <alignment horizontal="center" wrapText="1"/>
    </xf>
    <xf numFmtId="0" fontId="9" fillId="0" borderId="0" xfId="8" applyFont="1" applyAlignment="1">
      <alignment vertical="center"/>
    </xf>
    <xf numFmtId="164" fontId="10" fillId="0" borderId="0" xfId="8" applyNumberFormat="1" applyFont="1"/>
    <xf numFmtId="0" fontId="9" fillId="0" borderId="1" xfId="8" applyFont="1" applyBorder="1" applyAlignment="1">
      <alignment vertical="center"/>
    </xf>
    <xf numFmtId="0" fontId="9" fillId="0" borderId="1" xfId="8" applyFont="1" applyBorder="1" applyAlignment="1">
      <alignment horizontal="center"/>
    </xf>
    <xf numFmtId="0" fontId="0" fillId="0" borderId="0" xfId="0" applyAlignment="1"/>
    <xf numFmtId="0" fontId="8" fillId="0" borderId="0" xfId="3" applyFont="1" applyFill="1" applyAlignment="1">
      <alignment horizontal="left" indent="1"/>
    </xf>
    <xf numFmtId="0" fontId="7" fillId="0" borderId="0" xfId="3" applyFont="1" applyFill="1"/>
    <xf numFmtId="0" fontId="9" fillId="0" borderId="0" xfId="3" applyFont="1" applyFill="1"/>
    <xf numFmtId="0" fontId="9" fillId="0" borderId="1" xfId="3" applyFont="1" applyFill="1" applyBorder="1"/>
    <xf numFmtId="0" fontId="12" fillId="0" borderId="0" xfId="0" applyFont="1" applyAlignment="1"/>
    <xf numFmtId="0" fontId="12" fillId="0" borderId="0" xfId="0" applyFont="1"/>
    <xf numFmtId="3" fontId="10" fillId="0" borderId="0" xfId="3" applyNumberFormat="1" applyFill="1"/>
    <xf numFmtId="3" fontId="10" fillId="0" borderId="0" xfId="3" applyNumberFormat="1" applyFont="1" applyFill="1"/>
    <xf numFmtId="3" fontId="10" fillId="0" borderId="0" xfId="8" applyNumberFormat="1" applyFont="1" applyFill="1"/>
    <xf numFmtId="3" fontId="10" fillId="0" borderId="1" xfId="8" applyNumberFormat="1" applyFont="1" applyFill="1" applyBorder="1"/>
    <xf numFmtId="0" fontId="9" fillId="0" borderId="1" xfId="3" applyFont="1" applyFill="1" applyBorder="1" applyAlignment="1">
      <alignment horizontal="center"/>
    </xf>
    <xf numFmtId="166" fontId="10" fillId="0" borderId="3" xfId="3" applyNumberFormat="1" applyFill="1" applyBorder="1" applyAlignment="1">
      <alignment horizontal="right"/>
    </xf>
    <xf numFmtId="0" fontId="8" fillId="0" borderId="0" xfId="1" applyFill="1"/>
    <xf numFmtId="0" fontId="0" fillId="0" borderId="0" xfId="0" applyFill="1"/>
    <xf numFmtId="165" fontId="0" fillId="0" borderId="0" xfId="0" applyNumberFormat="1" applyFill="1"/>
    <xf numFmtId="165" fontId="7" fillId="0" borderId="1" xfId="0" applyNumberFormat="1" applyFont="1" applyFill="1" applyBorder="1"/>
    <xf numFmtId="166" fontId="10" fillId="0" borderId="1" xfId="3" applyNumberFormat="1" applyFill="1" applyBorder="1"/>
    <xf numFmtId="165" fontId="9" fillId="0" borderId="0" xfId="3" applyNumberFormat="1" applyFont="1" applyFill="1"/>
    <xf numFmtId="165" fontId="10" fillId="0" borderId="0" xfId="3" applyNumberFormat="1" applyFill="1"/>
    <xf numFmtId="165" fontId="9" fillId="0" borderId="1" xfId="3" applyNumberFormat="1" applyFont="1" applyFill="1" applyBorder="1" applyAlignment="1">
      <alignment horizontal="right"/>
    </xf>
    <xf numFmtId="0" fontId="9" fillId="0" borderId="0" xfId="8" applyFont="1" applyAlignment="1"/>
    <xf numFmtId="0" fontId="9" fillId="0" borderId="0" xfId="8" applyFont="1" applyAlignment="1">
      <alignment vertical="center"/>
    </xf>
    <xf numFmtId="0" fontId="10" fillId="0" borderId="0" xfId="8" applyFont="1" applyAlignment="1">
      <alignment vertical="center"/>
    </xf>
    <xf numFmtId="0" fontId="10" fillId="0" borderId="2" xfId="8" applyFont="1" applyBorder="1"/>
    <xf numFmtId="0" fontId="10" fillId="0" borderId="0" xfId="8" applyFont="1" applyBorder="1"/>
    <xf numFmtId="0" fontId="10" fillId="0" borderId="0" xfId="8" applyFont="1" applyAlignment="1">
      <alignment wrapText="1"/>
    </xf>
    <xf numFmtId="0" fontId="7" fillId="0" borderId="0" xfId="8" applyFont="1" applyAlignment="1"/>
    <xf numFmtId="0" fontId="8" fillId="0" borderId="0" xfId="1" applyFont="1" applyAlignment="1">
      <alignment wrapText="1"/>
    </xf>
    <xf numFmtId="0" fontId="8" fillId="0" borderId="0" xfId="1" applyAlignment="1">
      <alignment wrapText="1"/>
    </xf>
    <xf numFmtId="0" fontId="8" fillId="0" borderId="0" xfId="0" applyFont="1" applyAlignment="1">
      <alignment wrapText="1"/>
    </xf>
    <xf numFmtId="0" fontId="7" fillId="0" borderId="0" xfId="0" applyFont="1" applyAlignment="1">
      <alignment wrapText="1"/>
    </xf>
    <xf numFmtId="0" fontId="8" fillId="0" borderId="0" xfId="0" applyFont="1" applyBorder="1"/>
    <xf numFmtId="0" fontId="10" fillId="0" borderId="2" xfId="3" applyFont="1" applyFill="1" applyBorder="1"/>
    <xf numFmtId="0" fontId="7" fillId="0" borderId="0" xfId="0" applyFont="1"/>
  </cellXfs>
  <cellStyles count="10">
    <cellStyle name="Normal" xfId="0" builtinId="0"/>
    <cellStyle name="Normal 2" xfId="1" xr:uid="{00000000-0005-0000-0000-000001000000}"/>
    <cellStyle name="Normal 3" xfId="2" xr:uid="{00000000-0005-0000-0000-000002000000}"/>
    <cellStyle name="Normal 3 2" xfId="4" xr:uid="{00000000-0005-0000-0000-000003000000}"/>
    <cellStyle name="Normal 3 2 2" xfId="7" xr:uid="{00000000-0005-0000-0000-000004000000}"/>
    <cellStyle name="Normal 3 2 2 2" xfId="9" xr:uid="{00000000-0005-0000-0000-000005000000}"/>
    <cellStyle name="Normal 3 3" xfId="8" xr:uid="{00000000-0005-0000-0000-000006000000}"/>
    <cellStyle name="Normal 4" xfId="3" xr:uid="{00000000-0005-0000-0000-000007000000}"/>
    <cellStyle name="Normal 5" xfId="6" xr:uid="{00000000-0005-0000-0000-000008000000}"/>
    <cellStyle name="Percent 2" xfId="5"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5"/>
  <sheetViews>
    <sheetView zoomScale="99" zoomScaleNormal="99" workbookViewId="0">
      <selection activeCell="J10" sqref="J10"/>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1" t="s">
        <v>54</v>
      </c>
      <c r="B1" s="51"/>
      <c r="C1" s="51"/>
      <c r="D1" s="51"/>
      <c r="E1" s="51"/>
      <c r="F1" s="51"/>
      <c r="G1" s="51"/>
    </row>
    <row r="2" spans="1:8" ht="12.75" customHeight="1" x14ac:dyDescent="0.35">
      <c r="A2" s="52" t="s">
        <v>63</v>
      </c>
      <c r="B2" s="52"/>
      <c r="C2" s="52"/>
      <c r="D2" s="52"/>
      <c r="E2" s="52"/>
      <c r="F2" s="52"/>
      <c r="G2" s="52"/>
    </row>
    <row r="3" spans="1:8" ht="12.75" customHeight="1" x14ac:dyDescent="0.35">
      <c r="A3" s="53" t="s">
        <v>29</v>
      </c>
      <c r="B3" s="53"/>
      <c r="C3" s="53"/>
      <c r="D3" s="53"/>
      <c r="E3" s="53"/>
      <c r="F3" s="53"/>
      <c r="G3" s="53"/>
    </row>
    <row r="4" spans="1:8" ht="51.75" customHeight="1" x14ac:dyDescent="0.35">
      <c r="A4" s="24"/>
      <c r="B4" s="25" t="s">
        <v>55</v>
      </c>
      <c r="C4" s="25" t="s">
        <v>56</v>
      </c>
      <c r="D4" s="25" t="s">
        <v>57</v>
      </c>
      <c r="E4" s="25" t="s">
        <v>59</v>
      </c>
      <c r="F4" s="25" t="s">
        <v>60</v>
      </c>
      <c r="G4" s="25" t="s">
        <v>66</v>
      </c>
    </row>
    <row r="5" spans="1:8" ht="12.75" customHeight="1" x14ac:dyDescent="0.35">
      <c r="A5" s="26" t="s">
        <v>0</v>
      </c>
      <c r="B5" s="37">
        <v>1634.4788140000001</v>
      </c>
      <c r="C5" s="37">
        <v>1976.130377</v>
      </c>
      <c r="D5" s="38">
        <v>-1640.7046439999999</v>
      </c>
      <c r="E5" s="38">
        <v>3827.4974149999998</v>
      </c>
      <c r="F5" s="38">
        <v>2066.0048179999999</v>
      </c>
      <c r="G5" s="39">
        <f>F5-B5</f>
        <v>431.52600399999983</v>
      </c>
      <c r="H5" s="27"/>
    </row>
    <row r="6" spans="1:8" ht="12.75" customHeight="1" x14ac:dyDescent="0.35">
      <c r="A6" s="26" t="s">
        <v>1</v>
      </c>
      <c r="B6" s="39">
        <v>3259.686956</v>
      </c>
      <c r="C6" s="39">
        <v>2185.1286570000002</v>
      </c>
      <c r="D6" s="39">
        <v>-289.84223700000001</v>
      </c>
      <c r="E6" s="39">
        <v>6286.2511270000005</v>
      </c>
      <c r="F6" s="39">
        <v>3088.7173739999998</v>
      </c>
      <c r="G6" s="39">
        <f t="shared" ref="G6:G13" si="0">F6-B6</f>
        <v>-170.96958200000017</v>
      </c>
      <c r="H6" s="27"/>
    </row>
    <row r="7" spans="1:8" ht="12.75" customHeight="1" x14ac:dyDescent="0.35">
      <c r="A7" s="26" t="s">
        <v>5</v>
      </c>
      <c r="B7" s="39">
        <v>61517.544699999999</v>
      </c>
      <c r="C7" s="39">
        <v>58954.611328999999</v>
      </c>
      <c r="D7" s="39">
        <v>56048.684989000001</v>
      </c>
      <c r="E7" s="39">
        <v>65434.609896000002</v>
      </c>
      <c r="F7" s="39">
        <v>63015.479634000003</v>
      </c>
      <c r="G7" s="39">
        <f t="shared" si="0"/>
        <v>1497.9349340000044</v>
      </c>
      <c r="H7" s="27"/>
    </row>
    <row r="8" spans="1:8" ht="12.75" customHeight="1" x14ac:dyDescent="0.35">
      <c r="A8" s="26" t="s">
        <v>6</v>
      </c>
      <c r="B8" s="39">
        <v>46967.380537999998</v>
      </c>
      <c r="C8" s="39">
        <v>44636.073246</v>
      </c>
      <c r="D8" s="39">
        <v>41805.106505000003</v>
      </c>
      <c r="E8" s="39">
        <v>49394.787184000001</v>
      </c>
      <c r="F8" s="39">
        <v>47556.687463000002</v>
      </c>
      <c r="G8" s="39">
        <f t="shared" si="0"/>
        <v>589.30692500000441</v>
      </c>
      <c r="H8" s="27"/>
    </row>
    <row r="9" spans="1:8" ht="12.75" customHeight="1" x14ac:dyDescent="0.35">
      <c r="A9" s="26" t="s">
        <v>7</v>
      </c>
      <c r="B9" s="39">
        <v>1809.383239</v>
      </c>
      <c r="C9" s="39">
        <v>1719.2283130000001</v>
      </c>
      <c r="D9" s="39">
        <v>1720.9692689999999</v>
      </c>
      <c r="E9" s="39">
        <v>1949.168553</v>
      </c>
      <c r="F9" s="39">
        <v>1867.7416969999999</v>
      </c>
      <c r="G9" s="39">
        <f t="shared" si="0"/>
        <v>58.358457999999928</v>
      </c>
      <c r="H9" s="27"/>
    </row>
    <row r="10" spans="1:8" ht="12.75" customHeight="1" x14ac:dyDescent="0.35">
      <c r="A10" s="26" t="s">
        <v>8</v>
      </c>
      <c r="B10" s="39">
        <v>267.179957</v>
      </c>
      <c r="C10" s="39">
        <v>256.98978899999997</v>
      </c>
      <c r="D10" s="39">
        <v>249.71666999999999</v>
      </c>
      <c r="E10" s="39">
        <v>275.48501199999998</v>
      </c>
      <c r="F10" s="39">
        <v>254.40829199999999</v>
      </c>
      <c r="G10" s="39">
        <f t="shared" si="0"/>
        <v>-12.771665000000013</v>
      </c>
      <c r="H10" s="27"/>
    </row>
    <row r="11" spans="1:8" ht="12.75" customHeight="1" x14ac:dyDescent="0.35">
      <c r="A11" s="26" t="s">
        <v>3</v>
      </c>
      <c r="B11" s="39">
        <v>58257.856742000004</v>
      </c>
      <c r="C11" s="39">
        <v>56769.483674000003</v>
      </c>
      <c r="D11" s="39">
        <v>56338.527226999999</v>
      </c>
      <c r="E11" s="39">
        <v>59148.358767999998</v>
      </c>
      <c r="F11" s="39">
        <v>59926.762260000003</v>
      </c>
      <c r="G11" s="39">
        <f t="shared" si="0"/>
        <v>1668.9055179999996</v>
      </c>
      <c r="H11" s="27"/>
    </row>
    <row r="12" spans="1:8" ht="12.75" customHeight="1" x14ac:dyDescent="0.35">
      <c r="A12" s="26" t="s">
        <v>9</v>
      </c>
      <c r="B12" s="39">
        <v>12440.109646000001</v>
      </c>
      <c r="C12" s="39">
        <v>12521.386809</v>
      </c>
      <c r="D12" s="39">
        <v>11254.978614</v>
      </c>
      <c r="E12" s="39">
        <v>11789.748475</v>
      </c>
      <c r="F12" s="39">
        <v>11119.871646</v>
      </c>
      <c r="G12" s="39">
        <f t="shared" si="0"/>
        <v>-1320.2380000000012</v>
      </c>
      <c r="H12" s="27"/>
    </row>
    <row r="13" spans="1:8" ht="12.75" customHeight="1" x14ac:dyDescent="0.35">
      <c r="A13" s="28" t="s">
        <v>10</v>
      </c>
      <c r="B13" s="40">
        <v>20178.477484999999</v>
      </c>
      <c r="C13" s="40">
        <v>20029.214748999999</v>
      </c>
      <c r="D13" s="40">
        <v>20170.900541999999</v>
      </c>
      <c r="E13" s="40">
        <v>21141.904889000001</v>
      </c>
      <c r="F13" s="40">
        <v>21810.295677999999</v>
      </c>
      <c r="G13" s="40">
        <f t="shared" si="0"/>
        <v>1631.8181929999992</v>
      </c>
      <c r="H13" s="27"/>
    </row>
    <row r="14" spans="1:8" ht="30" customHeight="1" x14ac:dyDescent="0.35">
      <c r="A14" s="54" t="s">
        <v>4</v>
      </c>
      <c r="B14" s="54"/>
      <c r="C14" s="54"/>
      <c r="D14" s="55"/>
      <c r="E14" s="55"/>
      <c r="F14" s="55"/>
      <c r="G14" s="55"/>
    </row>
    <row r="15" spans="1:8" ht="102" customHeight="1" x14ac:dyDescent="0.35">
      <c r="A15" s="56" t="s">
        <v>46</v>
      </c>
      <c r="B15" s="56"/>
      <c r="C15" s="56"/>
      <c r="D15" s="56"/>
      <c r="E15" s="56"/>
      <c r="F15" s="56"/>
      <c r="G15" s="56"/>
    </row>
  </sheetData>
  <mergeCells count="5">
    <mergeCell ref="A1:G1"/>
    <mergeCell ref="A2:G2"/>
    <mergeCell ref="A3:G3"/>
    <mergeCell ref="A14:G14"/>
    <mergeCell ref="A15:G15"/>
  </mergeCells>
  <phoneticPr fontId="13"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
  <sheetViews>
    <sheetView zoomScale="96" zoomScaleNormal="96" workbookViewId="0">
      <selection activeCell="L11" sqref="L11"/>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7" t="s">
        <v>53</v>
      </c>
      <c r="B1" s="57"/>
      <c r="C1" s="57"/>
      <c r="D1" s="57"/>
      <c r="E1" s="57"/>
      <c r="F1" s="57"/>
      <c r="G1" s="57"/>
    </row>
    <row r="2" spans="1:8" ht="12.75" customHeight="1" x14ac:dyDescent="0.35">
      <c r="A2" s="52" t="s">
        <v>63</v>
      </c>
      <c r="B2" s="52"/>
      <c r="C2" s="52"/>
      <c r="D2" s="52"/>
      <c r="E2" s="52"/>
      <c r="F2" s="52"/>
      <c r="G2" s="52"/>
    </row>
    <row r="3" spans="1:8" ht="12.75" customHeight="1" x14ac:dyDescent="0.35">
      <c r="A3" s="53" t="s">
        <v>29</v>
      </c>
      <c r="B3" s="53"/>
      <c r="C3" s="53"/>
      <c r="D3" s="53"/>
      <c r="E3" s="53"/>
      <c r="F3" s="53"/>
      <c r="G3" s="53"/>
    </row>
    <row r="4" spans="1:8" ht="51.75" customHeight="1" x14ac:dyDescent="0.35">
      <c r="A4" s="29" t="s">
        <v>35</v>
      </c>
      <c r="B4" s="25" t="s">
        <v>55</v>
      </c>
      <c r="C4" s="25" t="s">
        <v>56</v>
      </c>
      <c r="D4" s="25" t="s">
        <v>57</v>
      </c>
      <c r="E4" s="25" t="s">
        <v>59</v>
      </c>
      <c r="F4" s="25" t="s">
        <v>60</v>
      </c>
      <c r="G4" s="25" t="s">
        <v>66</v>
      </c>
    </row>
    <row r="5" spans="1:8" ht="12.75" customHeight="1" x14ac:dyDescent="0.35">
      <c r="A5" s="26" t="s">
        <v>0</v>
      </c>
      <c r="B5" s="39">
        <v>421.150689</v>
      </c>
      <c r="C5" s="39">
        <v>1463.1093619999999</v>
      </c>
      <c r="D5" s="39">
        <v>-857.933806</v>
      </c>
      <c r="E5" s="38">
        <v>2509.0446259999999</v>
      </c>
      <c r="F5" s="38">
        <v>710.85433999999998</v>
      </c>
      <c r="G5" s="39">
        <f>F5-B5</f>
        <v>289.70365099999998</v>
      </c>
      <c r="H5" s="27"/>
    </row>
    <row r="6" spans="1:8" ht="12.75" customHeight="1" x14ac:dyDescent="0.35">
      <c r="A6" s="26" t="s">
        <v>1</v>
      </c>
      <c r="B6" s="39">
        <v>1399.8603410000001</v>
      </c>
      <c r="C6" s="39">
        <v>1883.85115</v>
      </c>
      <c r="D6" s="39">
        <v>117.339028</v>
      </c>
      <c r="E6" s="39">
        <v>4347.6802779999998</v>
      </c>
      <c r="F6" s="39">
        <v>1297.476729</v>
      </c>
      <c r="G6" s="39">
        <f t="shared" ref="G6:G13" si="0">F6-B6</f>
        <v>-102.38361200000008</v>
      </c>
      <c r="H6" s="27"/>
    </row>
    <row r="7" spans="1:8" ht="12.75" customHeight="1" x14ac:dyDescent="0.35">
      <c r="A7" s="26" t="s">
        <v>5</v>
      </c>
      <c r="B7" s="39">
        <v>44701.392929000001</v>
      </c>
      <c r="C7" s="39">
        <v>44748.348969999999</v>
      </c>
      <c r="D7" s="39">
        <v>42332.755015000002</v>
      </c>
      <c r="E7" s="39">
        <v>48250.262623000002</v>
      </c>
      <c r="F7" s="39">
        <v>45869.607644999996</v>
      </c>
      <c r="G7" s="39">
        <f t="shared" si="0"/>
        <v>1168.214715999995</v>
      </c>
      <c r="H7" s="27"/>
    </row>
    <row r="8" spans="1:8" ht="12.75" customHeight="1" x14ac:dyDescent="0.35">
      <c r="A8" s="26" t="s">
        <v>6</v>
      </c>
      <c r="B8" s="39">
        <v>32651.002467999999</v>
      </c>
      <c r="C8" s="39">
        <v>32764.562054999999</v>
      </c>
      <c r="D8" s="39">
        <v>30402.899861000002</v>
      </c>
      <c r="E8" s="39">
        <v>34816.207721999999</v>
      </c>
      <c r="F8" s="39">
        <v>32984.943677000003</v>
      </c>
      <c r="G8" s="39">
        <f t="shared" si="0"/>
        <v>333.94120900000416</v>
      </c>
      <c r="H8" s="27"/>
    </row>
    <row r="9" spans="1:8" ht="12.75" customHeight="1" x14ac:dyDescent="0.35">
      <c r="A9" s="26" t="s">
        <v>7</v>
      </c>
      <c r="B9" s="39">
        <v>1441.960628</v>
      </c>
      <c r="C9" s="39">
        <v>1386.365599</v>
      </c>
      <c r="D9" s="39">
        <v>1362.1986959999999</v>
      </c>
      <c r="E9" s="39">
        <v>1575.6218349999999</v>
      </c>
      <c r="F9" s="39">
        <v>1501.222649</v>
      </c>
      <c r="G9" s="39">
        <f t="shared" si="0"/>
        <v>59.262021000000004</v>
      </c>
      <c r="H9" s="27"/>
    </row>
    <row r="10" spans="1:8" ht="12.75" customHeight="1" x14ac:dyDescent="0.35">
      <c r="A10" s="26" t="s">
        <v>8</v>
      </c>
      <c r="B10" s="39">
        <v>225.05640600000001</v>
      </c>
      <c r="C10" s="39">
        <v>221.012991</v>
      </c>
      <c r="D10" s="39">
        <v>208.250269</v>
      </c>
      <c r="E10" s="39">
        <v>230.47934900000001</v>
      </c>
      <c r="F10" s="39">
        <v>210.26378399999999</v>
      </c>
      <c r="G10" s="39">
        <f t="shared" si="0"/>
        <v>-14.792622000000023</v>
      </c>
      <c r="H10" s="27"/>
    </row>
    <row r="11" spans="1:8" ht="12.75" customHeight="1" x14ac:dyDescent="0.35">
      <c r="A11" s="26" t="s">
        <v>3</v>
      </c>
      <c r="B11" s="39">
        <v>43301.531586999998</v>
      </c>
      <c r="C11" s="39">
        <v>42864.498821000001</v>
      </c>
      <c r="D11" s="39">
        <v>42215.415987</v>
      </c>
      <c r="E11" s="39">
        <v>43902.582345000003</v>
      </c>
      <c r="F11" s="39">
        <v>44572.130914000001</v>
      </c>
      <c r="G11" s="39">
        <f t="shared" si="0"/>
        <v>1270.5993270000035</v>
      </c>
      <c r="H11" s="27"/>
    </row>
    <row r="12" spans="1:8" ht="12.75" customHeight="1" x14ac:dyDescent="0.35">
      <c r="A12" s="26" t="s">
        <v>9</v>
      </c>
      <c r="B12" s="39">
        <v>8543.7914700000001</v>
      </c>
      <c r="C12" s="39">
        <v>8667.8100610000001</v>
      </c>
      <c r="D12" s="39">
        <v>7685.7685890000002</v>
      </c>
      <c r="E12" s="39">
        <v>7987.7299489999996</v>
      </c>
      <c r="F12" s="39">
        <v>7557.3575840000003</v>
      </c>
      <c r="G12" s="39">
        <f t="shared" si="0"/>
        <v>-986.4338859999998</v>
      </c>
      <c r="H12" s="27"/>
    </row>
    <row r="13" spans="1:8" ht="12.75" customHeight="1" x14ac:dyDescent="0.35">
      <c r="A13" s="28" t="s">
        <v>10</v>
      </c>
      <c r="B13" s="40">
        <v>14951.565879</v>
      </c>
      <c r="C13" s="40">
        <v>15191.045295</v>
      </c>
      <c r="D13" s="40">
        <v>15083.35829</v>
      </c>
      <c r="E13" s="40">
        <v>15603.459081999999</v>
      </c>
      <c r="F13" s="40">
        <v>16199.600756</v>
      </c>
      <c r="G13" s="40">
        <f t="shared" si="0"/>
        <v>1248.0348770000001</v>
      </c>
      <c r="H13" s="27"/>
    </row>
    <row r="14" spans="1:8" ht="30" customHeight="1" x14ac:dyDescent="0.35">
      <c r="A14" s="54" t="s">
        <v>4</v>
      </c>
      <c r="B14" s="54"/>
      <c r="C14" s="54"/>
      <c r="D14" s="55"/>
      <c r="E14" s="55"/>
      <c r="F14" s="55"/>
      <c r="G14" s="55"/>
    </row>
    <row r="15" spans="1:8" ht="106.5" customHeight="1" x14ac:dyDescent="0.35">
      <c r="A15" s="56" t="s">
        <v>46</v>
      </c>
      <c r="B15" s="56"/>
      <c r="C15" s="56"/>
      <c r="D15" s="56"/>
      <c r="E15" s="56"/>
      <c r="F15" s="56"/>
      <c r="G15" s="56"/>
    </row>
  </sheetData>
  <mergeCells count="5">
    <mergeCell ref="A1:G1"/>
    <mergeCell ref="A2:G2"/>
    <mergeCell ref="A3:G3"/>
    <mergeCell ref="A14:G14"/>
    <mergeCell ref="A15:G15"/>
  </mergeCells>
  <phoneticPr fontId="13" type="noConversion"/>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15"/>
  <sheetViews>
    <sheetView zoomScale="112" zoomScaleNormal="112" workbookViewId="0">
      <selection activeCell="G5" sqref="G5"/>
    </sheetView>
  </sheetViews>
  <sheetFormatPr defaultColWidth="9.36328125" defaultRowHeight="14.5" x14ac:dyDescent="0.35"/>
  <cols>
    <col min="1" max="1" width="30" style="23" customWidth="1"/>
    <col min="2" max="6" width="9.54296875" style="23" customWidth="1"/>
    <col min="7" max="7" width="14.36328125" style="23" customWidth="1"/>
    <col min="8" max="16384" width="9.36328125" style="23"/>
  </cols>
  <sheetData>
    <row r="1" spans="1:8" ht="25.5" customHeight="1" x14ac:dyDescent="0.35">
      <c r="A1" s="57" t="s">
        <v>52</v>
      </c>
      <c r="B1" s="57"/>
      <c r="C1" s="57"/>
      <c r="D1" s="57"/>
      <c r="E1" s="57"/>
      <c r="F1" s="57"/>
      <c r="G1" s="57"/>
    </row>
    <row r="2" spans="1:8" ht="12.75" customHeight="1" x14ac:dyDescent="0.35">
      <c r="A2" s="52" t="s">
        <v>64</v>
      </c>
      <c r="B2" s="52"/>
      <c r="C2" s="52"/>
      <c r="D2" s="52"/>
      <c r="E2" s="52"/>
      <c r="F2" s="52"/>
      <c r="G2" s="52"/>
    </row>
    <row r="3" spans="1:8" ht="12.75" customHeight="1" x14ac:dyDescent="0.35">
      <c r="A3" s="53" t="s">
        <v>29</v>
      </c>
      <c r="B3" s="53"/>
      <c r="C3" s="53"/>
      <c r="D3" s="53"/>
      <c r="E3" s="53"/>
      <c r="F3" s="53"/>
      <c r="G3" s="53"/>
    </row>
    <row r="4" spans="1:8" ht="51.75" customHeight="1" x14ac:dyDescent="0.35">
      <c r="A4" s="29" t="s">
        <v>36</v>
      </c>
      <c r="B4" s="25" t="s">
        <v>55</v>
      </c>
      <c r="C4" s="25" t="s">
        <v>56</v>
      </c>
      <c r="D4" s="25" t="s">
        <v>57</v>
      </c>
      <c r="E4" s="25" t="s">
        <v>59</v>
      </c>
      <c r="F4" s="25" t="s">
        <v>60</v>
      </c>
      <c r="G4" s="25" t="s">
        <v>66</v>
      </c>
    </row>
    <row r="5" spans="1:8" ht="12.75" customHeight="1" x14ac:dyDescent="0.35">
      <c r="A5" s="26" t="s">
        <v>0</v>
      </c>
      <c r="B5" s="39">
        <v>1213.328125</v>
      </c>
      <c r="C5" s="39">
        <v>513.02101500000003</v>
      </c>
      <c r="D5" s="39">
        <v>-782.77083800000003</v>
      </c>
      <c r="E5" s="38">
        <v>1318.4527889999999</v>
      </c>
      <c r="F5" s="39">
        <v>1355.150478</v>
      </c>
      <c r="G5" s="39">
        <f>F5-B5</f>
        <v>141.82235300000002</v>
      </c>
      <c r="H5" s="27"/>
    </row>
    <row r="6" spans="1:8" ht="12.75" customHeight="1" x14ac:dyDescent="0.35">
      <c r="A6" s="26" t="s">
        <v>1</v>
      </c>
      <c r="B6" s="39">
        <v>1859.8266149999999</v>
      </c>
      <c r="C6" s="39">
        <v>301.27750700000001</v>
      </c>
      <c r="D6" s="39">
        <v>-407.181265</v>
      </c>
      <c r="E6" s="39">
        <v>1938.570849</v>
      </c>
      <c r="F6" s="39">
        <v>1791.2406450000001</v>
      </c>
      <c r="G6" s="39">
        <f t="shared" ref="G6:G13" si="0">F6-B6</f>
        <v>-68.585969999999861</v>
      </c>
      <c r="H6" s="27"/>
    </row>
    <row r="7" spans="1:8" ht="12.75" customHeight="1" x14ac:dyDescent="0.35">
      <c r="A7" s="26" t="s">
        <v>5</v>
      </c>
      <c r="B7" s="39">
        <v>16816.151771000001</v>
      </c>
      <c r="C7" s="39">
        <v>14206.262359</v>
      </c>
      <c r="D7" s="39">
        <v>13715.929974000001</v>
      </c>
      <c r="E7" s="39">
        <v>17184.347272999999</v>
      </c>
      <c r="F7" s="39">
        <v>17145.871988999999</v>
      </c>
      <c r="G7" s="39">
        <f t="shared" si="0"/>
        <v>329.72021799999857</v>
      </c>
      <c r="H7" s="27"/>
    </row>
    <row r="8" spans="1:8" ht="12.75" customHeight="1" x14ac:dyDescent="0.35">
      <c r="A8" s="26" t="s">
        <v>6</v>
      </c>
      <c r="B8" s="39">
        <v>14316.378070000001</v>
      </c>
      <c r="C8" s="39">
        <v>11871.511191</v>
      </c>
      <c r="D8" s="39">
        <v>11402.206644</v>
      </c>
      <c r="E8" s="39">
        <v>14578.579462</v>
      </c>
      <c r="F8" s="39">
        <v>14571.743786000001</v>
      </c>
      <c r="G8" s="39">
        <f t="shared" si="0"/>
        <v>255.36571600000025</v>
      </c>
      <c r="H8" s="27"/>
    </row>
    <row r="9" spans="1:8" ht="12.75" customHeight="1" x14ac:dyDescent="0.35">
      <c r="A9" s="26" t="s">
        <v>7</v>
      </c>
      <c r="B9" s="39">
        <v>367.42261100000002</v>
      </c>
      <c r="C9" s="39">
        <v>332.86271399999998</v>
      </c>
      <c r="D9" s="39">
        <v>358.77057300000001</v>
      </c>
      <c r="E9" s="39">
        <v>373.546718</v>
      </c>
      <c r="F9" s="39">
        <v>366.519048</v>
      </c>
      <c r="G9" s="39">
        <f t="shared" si="0"/>
        <v>-0.90356300000001966</v>
      </c>
      <c r="H9" s="27"/>
    </row>
    <row r="10" spans="1:8" ht="12.75" customHeight="1" x14ac:dyDescent="0.35">
      <c r="A10" s="26" t="s">
        <v>8</v>
      </c>
      <c r="B10" s="39">
        <v>42.123550999999999</v>
      </c>
      <c r="C10" s="39">
        <v>35.976798000000002</v>
      </c>
      <c r="D10" s="39">
        <v>41.466400999999998</v>
      </c>
      <c r="E10" s="39">
        <v>45.005662999999998</v>
      </c>
      <c r="F10" s="39">
        <v>44.144508000000002</v>
      </c>
      <c r="G10" s="39">
        <f t="shared" si="0"/>
        <v>2.0209570000000028</v>
      </c>
      <c r="H10" s="27"/>
    </row>
    <row r="11" spans="1:8" ht="12.75" customHeight="1" x14ac:dyDescent="0.35">
      <c r="A11" s="26" t="s">
        <v>3</v>
      </c>
      <c r="B11" s="39">
        <v>14956.325155</v>
      </c>
      <c r="C11" s="39">
        <v>13904.984853</v>
      </c>
      <c r="D11" s="39">
        <v>14123.11124</v>
      </c>
      <c r="E11" s="39">
        <v>15245.776422999999</v>
      </c>
      <c r="F11" s="39">
        <v>15354.631346</v>
      </c>
      <c r="G11" s="39">
        <f t="shared" si="0"/>
        <v>398.30619099999967</v>
      </c>
      <c r="H11" s="27"/>
    </row>
    <row r="12" spans="1:8" ht="12.75" customHeight="1" x14ac:dyDescent="0.35">
      <c r="A12" s="26" t="s">
        <v>9</v>
      </c>
      <c r="B12" s="39">
        <v>3896.3181760000002</v>
      </c>
      <c r="C12" s="39">
        <v>3853.576748</v>
      </c>
      <c r="D12" s="39">
        <v>3569.2100249999999</v>
      </c>
      <c r="E12" s="39">
        <v>3802.0185259999998</v>
      </c>
      <c r="F12" s="39">
        <v>3562.5140620000002</v>
      </c>
      <c r="G12" s="39">
        <f t="shared" si="0"/>
        <v>-333.80411400000003</v>
      </c>
      <c r="H12" s="27"/>
    </row>
    <row r="13" spans="1:8" ht="12.75" customHeight="1" x14ac:dyDescent="0.35">
      <c r="A13" s="28" t="s">
        <v>10</v>
      </c>
      <c r="B13" s="40">
        <v>5226.9116059999997</v>
      </c>
      <c r="C13" s="40">
        <v>4838.1694539999999</v>
      </c>
      <c r="D13" s="40">
        <v>5087.5422520000002</v>
      </c>
      <c r="E13" s="40">
        <v>5538.4458070000001</v>
      </c>
      <c r="F13" s="40">
        <v>5610.6949219999997</v>
      </c>
      <c r="G13" s="40">
        <f t="shared" si="0"/>
        <v>383.78331600000001</v>
      </c>
      <c r="H13" s="27"/>
    </row>
    <row r="14" spans="1:8" ht="30" customHeight="1" x14ac:dyDescent="0.35">
      <c r="A14" s="54" t="s">
        <v>4</v>
      </c>
      <c r="B14" s="54"/>
      <c r="C14" s="54"/>
      <c r="D14" s="55"/>
      <c r="E14" s="55"/>
      <c r="F14" s="55"/>
      <c r="G14" s="55"/>
    </row>
    <row r="15" spans="1:8" ht="103.5" customHeight="1" x14ac:dyDescent="0.35">
      <c r="A15" s="56" t="s">
        <v>47</v>
      </c>
      <c r="B15" s="56"/>
      <c r="C15" s="56"/>
      <c r="D15" s="56"/>
      <c r="E15" s="56"/>
      <c r="F15" s="56"/>
      <c r="G15" s="56"/>
    </row>
  </sheetData>
  <mergeCells count="5">
    <mergeCell ref="A1:G1"/>
    <mergeCell ref="A2:G2"/>
    <mergeCell ref="A3:G3"/>
    <mergeCell ref="A14:G14"/>
    <mergeCell ref="A15:G15"/>
  </mergeCells>
  <phoneticPr fontId="13" type="noConversion"/>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6"/>
  <sheetViews>
    <sheetView zoomScale="96" zoomScaleNormal="96" workbookViewId="0">
      <selection activeCell="J24" sqref="J24"/>
    </sheetView>
  </sheetViews>
  <sheetFormatPr defaultColWidth="9.36328125" defaultRowHeight="12.5" x14ac:dyDescent="0.25"/>
  <cols>
    <col min="1" max="1" width="36.453125" style="21" customWidth="1"/>
    <col min="2" max="3" width="10.6328125" style="44" customWidth="1"/>
    <col min="4" max="4" width="9.36328125" style="21"/>
    <col min="5" max="5" width="9.6328125" style="21" customWidth="1"/>
    <col min="6" max="6" width="11.36328125" style="21" customWidth="1"/>
    <col min="7" max="16384" width="9.36328125" style="21"/>
  </cols>
  <sheetData>
    <row r="1" spans="1:12" ht="25.5" customHeight="1" x14ac:dyDescent="0.3">
      <c r="A1" s="61" t="s">
        <v>51</v>
      </c>
      <c r="B1" s="61"/>
      <c r="C1" s="61"/>
      <c r="D1" s="61"/>
      <c r="E1" s="61"/>
      <c r="F1" s="61"/>
    </row>
    <row r="2" spans="1:12" ht="13" x14ac:dyDescent="0.25">
      <c r="A2" s="52" t="s">
        <v>63</v>
      </c>
      <c r="B2" s="52"/>
      <c r="C2" s="52"/>
      <c r="D2" s="52"/>
      <c r="E2" s="52"/>
      <c r="F2" s="52"/>
      <c r="G2" s="52"/>
    </row>
    <row r="3" spans="1:12" x14ac:dyDescent="0.25">
      <c r="A3" s="62" t="s">
        <v>29</v>
      </c>
      <c r="B3" s="62"/>
      <c r="C3" s="62"/>
      <c r="D3" s="62"/>
      <c r="E3" s="62"/>
      <c r="F3" s="62"/>
    </row>
    <row r="4" spans="1:12" ht="63.75" customHeight="1" x14ac:dyDescent="0.3">
      <c r="A4" s="3"/>
      <c r="B4" s="41" t="s">
        <v>62</v>
      </c>
      <c r="C4" s="41" t="s">
        <v>61</v>
      </c>
      <c r="D4" s="7" t="s">
        <v>11</v>
      </c>
      <c r="E4" s="8" t="s">
        <v>58</v>
      </c>
      <c r="F4" s="8" t="s">
        <v>65</v>
      </c>
      <c r="G4" s="30"/>
      <c r="H4" s="30"/>
      <c r="I4" s="30"/>
      <c r="L4" s="30"/>
    </row>
    <row r="5" spans="1:12" ht="25.5" customHeight="1" x14ac:dyDescent="0.3">
      <c r="A5" s="4" t="s">
        <v>2</v>
      </c>
      <c r="B5" s="42"/>
      <c r="C5" s="42"/>
      <c r="D5" s="5"/>
      <c r="E5" s="5"/>
      <c r="F5" s="5"/>
      <c r="G5" s="30"/>
      <c r="H5" s="30"/>
      <c r="I5" s="30"/>
      <c r="L5" s="30"/>
    </row>
    <row r="6" spans="1:12" x14ac:dyDescent="0.25">
      <c r="A6" s="2" t="s">
        <v>32</v>
      </c>
      <c r="B6" s="45">
        <v>46967.380537999998</v>
      </c>
      <c r="C6" s="45">
        <v>47556.687463000002</v>
      </c>
      <c r="D6" s="9">
        <f t="shared" ref="D6:D31" si="0">(C6-B6)</f>
        <v>589.30692500000441</v>
      </c>
      <c r="E6" s="16">
        <f t="shared" ref="E6:E22" si="1">(C6-B6)/B6*100</f>
        <v>1.2547153327471874</v>
      </c>
      <c r="F6" s="16">
        <f>(C6/C12)*100</f>
        <v>75.468262305093674</v>
      </c>
      <c r="G6" s="30"/>
      <c r="H6" s="30"/>
      <c r="I6" s="30"/>
      <c r="L6" s="30"/>
    </row>
    <row r="7" spans="1:12" x14ac:dyDescent="0.25">
      <c r="A7" s="2" t="s">
        <v>12</v>
      </c>
      <c r="B7" s="45">
        <v>805.59839799999997</v>
      </c>
      <c r="C7" s="45">
        <v>955.37111900000002</v>
      </c>
      <c r="D7" s="9">
        <f t="shared" si="0"/>
        <v>149.77272100000005</v>
      </c>
      <c r="E7" s="16">
        <f t="shared" si="1"/>
        <v>18.591486945831793</v>
      </c>
      <c r="F7" s="16">
        <f>(C7/C12)*100</f>
        <v>1.5160895775909156</v>
      </c>
      <c r="H7" s="30"/>
      <c r="I7" s="30"/>
      <c r="L7" s="30"/>
    </row>
    <row r="8" spans="1:12" x14ac:dyDescent="0.25">
      <c r="A8" s="2" t="s">
        <v>13</v>
      </c>
      <c r="B8" s="45">
        <v>1809.383239</v>
      </c>
      <c r="C8" s="45">
        <v>1867.7416969999999</v>
      </c>
      <c r="D8" s="9">
        <f t="shared" si="0"/>
        <v>58.358457999999928</v>
      </c>
      <c r="E8" s="16">
        <f t="shared" si="1"/>
        <v>3.22532323402383</v>
      </c>
      <c r="F8" s="16">
        <f>(C8/C12)*100</f>
        <v>2.963941094867522</v>
      </c>
      <c r="H8" s="30"/>
      <c r="I8" s="30"/>
      <c r="L8" s="30"/>
    </row>
    <row r="9" spans="1:12" x14ac:dyDescent="0.25">
      <c r="A9" s="2" t="s">
        <v>14</v>
      </c>
      <c r="B9" s="45">
        <v>267.179957</v>
      </c>
      <c r="C9" s="45">
        <v>254.40829199999999</v>
      </c>
      <c r="D9" s="9">
        <f t="shared" si="0"/>
        <v>-12.771665000000013</v>
      </c>
      <c r="E9" s="16">
        <f t="shared" si="1"/>
        <v>-4.7801733121770109</v>
      </c>
      <c r="F9" s="16">
        <f>(C9/C12)*100</f>
        <v>0.40372348743138659</v>
      </c>
      <c r="H9" s="30"/>
      <c r="I9" s="30"/>
      <c r="L9" s="30"/>
    </row>
    <row r="10" spans="1:12" x14ac:dyDescent="0.25">
      <c r="A10" s="2" t="s">
        <v>26</v>
      </c>
      <c r="B10" s="45">
        <v>7670.6636920000001</v>
      </c>
      <c r="C10" s="45">
        <v>8462.6127959999994</v>
      </c>
      <c r="D10" s="9">
        <f t="shared" si="0"/>
        <v>791.94910399999935</v>
      </c>
      <c r="E10" s="16">
        <f t="shared" si="1"/>
        <v>10.32438829023296</v>
      </c>
      <c r="F10" s="16">
        <f>(C10/C12)*100</f>
        <v>13.429419001730484</v>
      </c>
      <c r="H10" s="30"/>
      <c r="I10" s="30"/>
      <c r="L10" s="30"/>
    </row>
    <row r="11" spans="1:12" x14ac:dyDescent="0.25">
      <c r="A11" s="2" t="s">
        <v>27</v>
      </c>
      <c r="B11" s="45">
        <v>3997.3388759999998</v>
      </c>
      <c r="C11" s="45">
        <v>3918.6582669999998</v>
      </c>
      <c r="D11" s="9">
        <f t="shared" si="0"/>
        <v>-78.680609000000004</v>
      </c>
      <c r="E11" s="16">
        <f t="shared" si="1"/>
        <v>-1.9683247140340774</v>
      </c>
      <c r="F11" s="16">
        <f>(C11/C12)*100</f>
        <v>6.2185645332860213</v>
      </c>
      <c r="H11" s="30"/>
      <c r="I11" s="30"/>
      <c r="L11" s="30"/>
    </row>
    <row r="12" spans="1:12" ht="13" x14ac:dyDescent="0.3">
      <c r="A12" s="6" t="s">
        <v>37</v>
      </c>
      <c r="B12" s="46">
        <v>61517.544699999999</v>
      </c>
      <c r="C12" s="46">
        <v>63015.479634000003</v>
      </c>
      <c r="D12" s="10">
        <f t="shared" si="0"/>
        <v>1497.9349340000044</v>
      </c>
      <c r="E12" s="17">
        <f t="shared" si="1"/>
        <v>2.4349719113545905</v>
      </c>
      <c r="F12" s="18">
        <f>SUM(F6:F11)</f>
        <v>100.00000000000001</v>
      </c>
      <c r="H12" s="30"/>
      <c r="I12" s="30"/>
      <c r="L12" s="30"/>
    </row>
    <row r="13" spans="1:12" ht="25.5" customHeight="1" x14ac:dyDescent="0.3">
      <c r="A13" s="6" t="s">
        <v>15</v>
      </c>
      <c r="B13" s="47"/>
      <c r="C13" s="47"/>
      <c r="D13" s="11"/>
      <c r="E13" s="13"/>
      <c r="F13" s="12"/>
      <c r="H13" s="30"/>
      <c r="I13" s="30"/>
      <c r="L13" s="30"/>
    </row>
    <row r="14" spans="1:12" x14ac:dyDescent="0.25">
      <c r="A14" s="2" t="s">
        <v>16</v>
      </c>
      <c r="B14" s="45">
        <v>12440.109646000001</v>
      </c>
      <c r="C14" s="45">
        <v>11119.871646</v>
      </c>
      <c r="D14" s="9">
        <f t="shared" si="0"/>
        <v>-1320.2380000000012</v>
      </c>
      <c r="E14" s="16">
        <f t="shared" si="1"/>
        <v>-10.612752118503321</v>
      </c>
      <c r="F14" s="16">
        <f>(C14/C22)*100</f>
        <v>18.555769119905058</v>
      </c>
      <c r="H14" s="30"/>
      <c r="I14" s="30"/>
      <c r="L14" s="30"/>
    </row>
    <row r="15" spans="1:12" x14ac:dyDescent="0.25">
      <c r="A15" s="2" t="s">
        <v>17</v>
      </c>
      <c r="B15" s="45">
        <v>20178.477484999999</v>
      </c>
      <c r="C15" s="45">
        <v>21810.295677999999</v>
      </c>
      <c r="D15" s="9">
        <f t="shared" si="0"/>
        <v>1631.8181929999992</v>
      </c>
      <c r="E15" s="16">
        <f t="shared" si="1"/>
        <v>8.0869242697474952</v>
      </c>
      <c r="F15" s="16">
        <f>(C15/C22)*100</f>
        <v>36.394917488405618</v>
      </c>
      <c r="H15" s="30"/>
      <c r="I15" s="30"/>
      <c r="L15" s="30"/>
    </row>
    <row r="16" spans="1:12" x14ac:dyDescent="0.25">
      <c r="A16" s="2" t="s">
        <v>18</v>
      </c>
      <c r="B16" s="45">
        <v>3124.3847660000001</v>
      </c>
      <c r="C16" s="45">
        <v>3451.9072209999999</v>
      </c>
      <c r="D16" s="9">
        <f t="shared" si="0"/>
        <v>327.52245499999981</v>
      </c>
      <c r="E16" s="16">
        <f t="shared" si="1"/>
        <v>10.4827823565185</v>
      </c>
      <c r="F16" s="16">
        <f>(C16/C22)*100</f>
        <v>5.7602097807711594</v>
      </c>
      <c r="H16" s="30"/>
      <c r="I16" s="30"/>
      <c r="L16" s="30"/>
    </row>
    <row r="17" spans="1:12" x14ac:dyDescent="0.25">
      <c r="A17" s="2" t="s">
        <v>19</v>
      </c>
      <c r="B17" s="45">
        <v>2694.647872</v>
      </c>
      <c r="C17" s="45">
        <v>2889.0544629999999</v>
      </c>
      <c r="D17" s="9">
        <f t="shared" si="0"/>
        <v>194.40659099999993</v>
      </c>
      <c r="E17" s="16">
        <f t="shared" si="1"/>
        <v>7.2145452851213934</v>
      </c>
      <c r="F17" s="16">
        <f>(C17/C22)*100</f>
        <v>4.8209753940409188</v>
      </c>
      <c r="H17" s="30"/>
      <c r="I17" s="30"/>
      <c r="L17" s="30"/>
    </row>
    <row r="18" spans="1:12" x14ac:dyDescent="0.25">
      <c r="A18" s="2" t="s">
        <v>20</v>
      </c>
      <c r="B18" s="45">
        <v>1175.407222</v>
      </c>
      <c r="C18" s="45">
        <v>1332.497433</v>
      </c>
      <c r="D18" s="9">
        <f t="shared" si="0"/>
        <v>157.09021099999995</v>
      </c>
      <c r="E18" s="16">
        <f t="shared" si="1"/>
        <v>13.364747813332729</v>
      </c>
      <c r="F18" s="16">
        <f>(C18/C22)*100</f>
        <v>2.2235431762837239</v>
      </c>
      <c r="H18" s="30"/>
      <c r="I18" s="30"/>
      <c r="L18" s="30"/>
    </row>
    <row r="19" spans="1:12" x14ac:dyDescent="0.25">
      <c r="A19" s="2" t="s">
        <v>21</v>
      </c>
      <c r="B19" s="45">
        <v>1111.822355</v>
      </c>
      <c r="C19" s="45">
        <v>1234.656596</v>
      </c>
      <c r="D19" s="9">
        <f t="shared" si="0"/>
        <v>122.83424100000002</v>
      </c>
      <c r="E19" s="16">
        <f t="shared" si="1"/>
        <v>11.048009643590952</v>
      </c>
      <c r="F19" s="16">
        <f>(C19/C22)*100</f>
        <v>2.0602758257542479</v>
      </c>
      <c r="H19" s="30"/>
      <c r="I19" s="30"/>
      <c r="L19" s="30"/>
    </row>
    <row r="20" spans="1:12" x14ac:dyDescent="0.25">
      <c r="A20" s="2" t="s">
        <v>26</v>
      </c>
      <c r="B20" s="45">
        <v>5265.8408939999999</v>
      </c>
      <c r="C20" s="45">
        <v>5631.6104379999997</v>
      </c>
      <c r="D20" s="9">
        <f t="shared" si="0"/>
        <v>365.76954399999977</v>
      </c>
      <c r="E20" s="16">
        <f t="shared" si="1"/>
        <v>6.9460804335498363</v>
      </c>
      <c r="F20" s="16">
        <f>(C20/C22)*100</f>
        <v>9.3974882433436502</v>
      </c>
      <c r="H20" s="30"/>
      <c r="I20" s="30"/>
      <c r="L20" s="30"/>
    </row>
    <row r="21" spans="1:12" x14ac:dyDescent="0.25">
      <c r="A21" s="2" t="s">
        <v>38</v>
      </c>
      <c r="B21" s="45">
        <v>12267.166502</v>
      </c>
      <c r="C21" s="45">
        <v>12456.868785000001</v>
      </c>
      <c r="D21" s="9">
        <f t="shared" si="0"/>
        <v>189.70228300000053</v>
      </c>
      <c r="E21" s="16">
        <f t="shared" si="1"/>
        <v>1.5464229899306581</v>
      </c>
      <c r="F21" s="16">
        <f>(C21/C22)*100</f>
        <v>20.786820971495615</v>
      </c>
      <c r="H21" s="30"/>
      <c r="I21" s="30"/>
      <c r="L21" s="30"/>
    </row>
    <row r="22" spans="1:12" ht="13" x14ac:dyDescent="0.3">
      <c r="A22" s="6" t="s">
        <v>22</v>
      </c>
      <c r="B22" s="46">
        <v>58257.856742000004</v>
      </c>
      <c r="C22" s="46">
        <v>59926.762260000003</v>
      </c>
      <c r="D22" s="10">
        <f t="shared" si="0"/>
        <v>1668.9055179999996</v>
      </c>
      <c r="E22" s="17">
        <f t="shared" si="1"/>
        <v>2.8646874624840613</v>
      </c>
      <c r="F22" s="18">
        <f>SUM(F14:F21)</f>
        <v>99.999999999999986</v>
      </c>
      <c r="H22" s="30"/>
      <c r="I22" s="30"/>
      <c r="L22" s="30"/>
    </row>
    <row r="23" spans="1:12" ht="25.5" customHeight="1" x14ac:dyDescent="0.3">
      <c r="A23" s="6" t="s">
        <v>25</v>
      </c>
      <c r="B23" s="47"/>
      <c r="C23" s="47"/>
      <c r="D23" s="11"/>
      <c r="E23" s="13"/>
      <c r="F23" s="12"/>
      <c r="H23" s="30"/>
      <c r="I23" s="30"/>
      <c r="L23" s="30"/>
    </row>
    <row r="24" spans="1:12" ht="13" x14ac:dyDescent="0.3">
      <c r="A24" s="1" t="s">
        <v>23</v>
      </c>
      <c r="B24" s="48">
        <f>(B12-B22)</f>
        <v>3259.687957999995</v>
      </c>
      <c r="C24" s="48">
        <f>(C12-C22)</f>
        <v>3088.7173739999998</v>
      </c>
      <c r="D24" s="9">
        <f t="shared" si="0"/>
        <v>-170.97058399999514</v>
      </c>
      <c r="E24" s="16">
        <f t="shared" ref="E24" si="2">(C24-B24)/B24*100</f>
        <v>-5.2449984846063415</v>
      </c>
      <c r="F24" s="15" t="s">
        <v>31</v>
      </c>
      <c r="H24" s="30"/>
      <c r="I24" s="30"/>
      <c r="L24" s="30"/>
    </row>
    <row r="25" spans="1:12" ht="13" x14ac:dyDescent="0.3">
      <c r="A25" s="1" t="s">
        <v>39</v>
      </c>
      <c r="B25" s="48">
        <f>(B24/B12)*100</f>
        <v>5.2987939845394951</v>
      </c>
      <c r="C25" s="48">
        <f>(C24/C12)*100</f>
        <v>4.9015216450617674</v>
      </c>
      <c r="D25" s="10">
        <f t="shared" si="0"/>
        <v>-0.39727233947772778</v>
      </c>
      <c r="E25" s="15" t="s">
        <v>31</v>
      </c>
      <c r="F25" s="15" t="s">
        <v>31</v>
      </c>
      <c r="H25" s="30"/>
      <c r="I25" s="30"/>
      <c r="L25" s="30"/>
    </row>
    <row r="26" spans="1:12" x14ac:dyDescent="0.25">
      <c r="A26" s="31" t="s">
        <v>40</v>
      </c>
      <c r="B26" s="49">
        <v>-986.43811000000005</v>
      </c>
      <c r="C26" s="49">
        <v>-442.273843</v>
      </c>
      <c r="D26" s="9">
        <f>(C26-B26)</f>
        <v>544.16426700000011</v>
      </c>
      <c r="E26" s="16">
        <f>(C26-B26)/B26*100</f>
        <v>-55.164562427540446</v>
      </c>
      <c r="F26" s="14" t="s">
        <v>31</v>
      </c>
      <c r="H26" s="30"/>
      <c r="I26" s="30"/>
      <c r="L26" s="30"/>
    </row>
    <row r="27" spans="1:12" ht="13" x14ac:dyDescent="0.3">
      <c r="A27" s="32" t="s">
        <v>24</v>
      </c>
      <c r="B27" s="48">
        <f>SUM(B24,B26)</f>
        <v>2273.2498479999949</v>
      </c>
      <c r="C27" s="48">
        <f>SUM(C24,C26)</f>
        <v>2646.4435309999999</v>
      </c>
      <c r="D27" s="9">
        <f t="shared" si="0"/>
        <v>373.19368300000497</v>
      </c>
      <c r="E27" s="16">
        <f t="shared" ref="E27:E30" si="3">(C27-B27)/B27*100</f>
        <v>16.416747298073759</v>
      </c>
      <c r="F27" s="15" t="s">
        <v>31</v>
      </c>
      <c r="H27" s="30"/>
      <c r="I27" s="30"/>
      <c r="L27" s="30"/>
    </row>
    <row r="28" spans="1:12" x14ac:dyDescent="0.25">
      <c r="A28" s="31" t="s">
        <v>33</v>
      </c>
      <c r="B28" s="49">
        <v>-638.76903000000004</v>
      </c>
      <c r="C28" s="49">
        <v>-580.43871300000001</v>
      </c>
      <c r="D28" s="9">
        <f t="shared" si="0"/>
        <v>58.330317000000036</v>
      </c>
      <c r="E28" s="16">
        <f t="shared" si="3"/>
        <v>-9.1316758108952207</v>
      </c>
      <c r="F28" s="14" t="s">
        <v>31</v>
      </c>
      <c r="H28" s="30"/>
      <c r="I28" s="30"/>
      <c r="L28" s="30"/>
    </row>
    <row r="29" spans="1:12" x14ac:dyDescent="0.25">
      <c r="A29" s="31" t="s">
        <v>34</v>
      </c>
      <c r="B29" s="49">
        <v>0</v>
      </c>
      <c r="C29" s="49">
        <v>0</v>
      </c>
      <c r="D29" s="9">
        <f t="shared" si="0"/>
        <v>0</v>
      </c>
      <c r="E29" s="16">
        <v>0</v>
      </c>
      <c r="F29" s="14" t="s">
        <v>31</v>
      </c>
      <c r="H29" s="30"/>
      <c r="I29" s="30"/>
      <c r="L29" s="30"/>
    </row>
    <row r="30" spans="1:12" ht="13" x14ac:dyDescent="0.3">
      <c r="A30" s="33" t="s">
        <v>0</v>
      </c>
      <c r="B30" s="48">
        <f>SUM(B27:B29)</f>
        <v>1634.480817999995</v>
      </c>
      <c r="C30" s="48">
        <f>SUM(C27:C29)</f>
        <v>2066.0048179999999</v>
      </c>
      <c r="D30" s="9">
        <f t="shared" si="0"/>
        <v>431.52400000000489</v>
      </c>
      <c r="E30" s="16">
        <f t="shared" si="3"/>
        <v>26.401288730205597</v>
      </c>
      <c r="F30" s="15" t="s">
        <v>31</v>
      </c>
      <c r="H30" s="30"/>
      <c r="I30" s="30"/>
      <c r="L30" s="30"/>
    </row>
    <row r="31" spans="1:12" ht="13" x14ac:dyDescent="0.3">
      <c r="A31" s="34" t="s">
        <v>41</v>
      </c>
      <c r="B31" s="50">
        <f>(B30/B12)*100</f>
        <v>2.656934417605251</v>
      </c>
      <c r="C31" s="50">
        <f>(C30/C12)*100</f>
        <v>3.2785671552443234</v>
      </c>
      <c r="D31" s="10">
        <f t="shared" si="0"/>
        <v>0.62163273763907245</v>
      </c>
      <c r="E31" s="15" t="s">
        <v>31</v>
      </c>
      <c r="F31" s="15" t="s">
        <v>31</v>
      </c>
      <c r="H31" s="30"/>
      <c r="I31" s="30"/>
      <c r="L31" s="30"/>
    </row>
    <row r="32" spans="1:12" ht="25.5" customHeight="1" x14ac:dyDescent="0.25">
      <c r="A32" s="63" t="s">
        <v>4</v>
      </c>
      <c r="B32" s="63"/>
      <c r="C32" s="63"/>
      <c r="D32" s="63"/>
      <c r="E32" s="63"/>
      <c r="F32" s="63"/>
      <c r="H32" s="30"/>
      <c r="I32" s="30"/>
      <c r="L32" s="30"/>
    </row>
    <row r="33" spans="1:12" ht="63.75" customHeight="1" x14ac:dyDescent="0.25">
      <c r="A33" s="60" t="s">
        <v>28</v>
      </c>
      <c r="B33" s="60"/>
      <c r="C33" s="60"/>
      <c r="D33" s="60"/>
      <c r="E33" s="60"/>
      <c r="F33" s="60"/>
      <c r="H33" s="30"/>
      <c r="I33" s="30"/>
      <c r="L33" s="30"/>
    </row>
    <row r="34" spans="1:12" ht="51" customHeight="1" x14ac:dyDescent="0.25">
      <c r="A34" s="60" t="s">
        <v>30</v>
      </c>
      <c r="B34" s="60"/>
      <c r="C34" s="60"/>
      <c r="D34" s="60"/>
      <c r="E34" s="60"/>
      <c r="F34" s="60"/>
      <c r="I34" s="30"/>
      <c r="L34" s="30"/>
    </row>
    <row r="35" spans="1:12" ht="89.25" customHeight="1" x14ac:dyDescent="0.25">
      <c r="A35" s="58" t="s">
        <v>48</v>
      </c>
      <c r="B35" s="58"/>
      <c r="C35" s="58"/>
      <c r="D35" s="58"/>
      <c r="E35" s="58"/>
      <c r="F35" s="58"/>
      <c r="L35" s="30"/>
    </row>
    <row r="36" spans="1:12" ht="51" customHeight="1" x14ac:dyDescent="0.25">
      <c r="A36" s="58" t="s">
        <v>42</v>
      </c>
      <c r="B36" s="58"/>
      <c r="C36" s="58"/>
      <c r="D36" s="58"/>
      <c r="E36" s="58"/>
      <c r="F36" s="58"/>
      <c r="L36" s="30"/>
    </row>
    <row r="37" spans="1:12" ht="25.5" customHeight="1" x14ac:dyDescent="0.25">
      <c r="A37" s="58" t="s">
        <v>43</v>
      </c>
      <c r="B37" s="58"/>
      <c r="C37" s="58"/>
      <c r="D37" s="58"/>
      <c r="E37" s="58"/>
      <c r="F37" s="58"/>
      <c r="L37" s="30"/>
    </row>
    <row r="38" spans="1:12" ht="51" customHeight="1" x14ac:dyDescent="0.25">
      <c r="A38" s="58" t="s">
        <v>44</v>
      </c>
      <c r="B38" s="59"/>
      <c r="C38" s="59"/>
      <c r="D38" s="59"/>
      <c r="E38" s="59"/>
      <c r="F38" s="59"/>
      <c r="L38" s="30"/>
    </row>
    <row r="39" spans="1:12" ht="38.25" customHeight="1" x14ac:dyDescent="0.25">
      <c r="A39" s="58" t="s">
        <v>45</v>
      </c>
      <c r="B39" s="58"/>
      <c r="C39" s="58"/>
      <c r="D39" s="58"/>
      <c r="E39" s="58"/>
      <c r="F39" s="58"/>
      <c r="L39" s="30"/>
    </row>
    <row r="40" spans="1:12" x14ac:dyDescent="0.25">
      <c r="A40" s="22"/>
      <c r="B40" s="43"/>
      <c r="C40" s="43"/>
      <c r="D40" s="22"/>
      <c r="E40" s="22"/>
      <c r="F40" s="22"/>
      <c r="L40" s="30"/>
    </row>
    <row r="41" spans="1:12" x14ac:dyDescent="0.25">
      <c r="A41" s="22"/>
      <c r="B41" s="43"/>
      <c r="C41" s="43"/>
      <c r="D41" s="22"/>
      <c r="E41" s="22"/>
      <c r="F41" s="22"/>
    </row>
    <row r="42" spans="1:12" x14ac:dyDescent="0.25">
      <c r="A42" s="22"/>
      <c r="B42" s="43"/>
      <c r="C42" s="43"/>
      <c r="D42" s="22"/>
      <c r="E42" s="22"/>
      <c r="F42" s="22"/>
    </row>
    <row r="43" spans="1:12" x14ac:dyDescent="0.25">
      <c r="A43" s="22"/>
      <c r="B43" s="43"/>
      <c r="C43" s="43"/>
      <c r="D43" s="22"/>
      <c r="E43" s="22"/>
      <c r="F43" s="22"/>
    </row>
    <row r="44" spans="1:12" x14ac:dyDescent="0.25">
      <c r="A44" s="22"/>
      <c r="B44" s="43"/>
      <c r="C44" s="43"/>
      <c r="D44" s="22"/>
      <c r="E44" s="22"/>
      <c r="F44" s="22"/>
    </row>
    <row r="45" spans="1:12" x14ac:dyDescent="0.25">
      <c r="A45" s="22"/>
      <c r="B45" s="43"/>
      <c r="C45" s="43"/>
      <c r="D45" s="22"/>
      <c r="E45" s="22"/>
      <c r="F45" s="22"/>
    </row>
    <row r="46" spans="1:12" x14ac:dyDescent="0.25">
      <c r="A46" s="22"/>
      <c r="B46" s="43"/>
      <c r="C46" s="43"/>
      <c r="D46" s="22"/>
      <c r="E46" s="22"/>
      <c r="F46" s="22"/>
    </row>
  </sheetData>
  <mergeCells count="11">
    <mergeCell ref="A34:F34"/>
    <mergeCell ref="A1:F1"/>
    <mergeCell ref="A3:F3"/>
    <mergeCell ref="A32:F32"/>
    <mergeCell ref="A33:F33"/>
    <mergeCell ref="A2:G2"/>
    <mergeCell ref="A35:F35"/>
    <mergeCell ref="A36:F36"/>
    <mergeCell ref="A37:F37"/>
    <mergeCell ref="A38:F38"/>
    <mergeCell ref="A39:F39"/>
  </mergeCell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6"/>
  <sheetViews>
    <sheetView zoomScale="95" zoomScaleNormal="95" workbookViewId="0">
      <selection activeCell="I18" sqref="I18"/>
    </sheetView>
  </sheetViews>
  <sheetFormatPr defaultColWidth="9.36328125" defaultRowHeight="12.5" x14ac:dyDescent="0.25"/>
  <cols>
    <col min="1" max="1" width="39.36328125" style="21" customWidth="1"/>
    <col min="2" max="2" width="9.36328125" style="44"/>
    <col min="3" max="3" width="10.6328125" style="44" customWidth="1"/>
    <col min="4" max="4" width="9.36328125" style="21"/>
    <col min="5" max="5" width="9.6328125" style="21" customWidth="1"/>
    <col min="6" max="6" width="11.90625" style="21" customWidth="1"/>
    <col min="7" max="16384" width="9.36328125" style="21"/>
  </cols>
  <sheetData>
    <row r="1" spans="1:7" ht="25.5" customHeight="1" x14ac:dyDescent="0.3">
      <c r="A1" s="61" t="s">
        <v>50</v>
      </c>
      <c r="B1" s="61"/>
      <c r="C1" s="61"/>
      <c r="D1" s="61"/>
      <c r="E1" s="61"/>
      <c r="F1" s="61"/>
    </row>
    <row r="2" spans="1:7" ht="13" x14ac:dyDescent="0.25">
      <c r="A2" s="52" t="s">
        <v>63</v>
      </c>
      <c r="B2" s="52"/>
      <c r="C2" s="52"/>
      <c r="D2" s="52"/>
      <c r="E2" s="52"/>
      <c r="F2" s="52"/>
      <c r="G2" s="52"/>
    </row>
    <row r="3" spans="1:7" x14ac:dyDescent="0.25">
      <c r="A3" s="62" t="s">
        <v>29</v>
      </c>
      <c r="B3" s="62"/>
      <c r="C3" s="62"/>
      <c r="D3" s="62"/>
      <c r="E3" s="62"/>
      <c r="F3" s="62"/>
    </row>
    <row r="4" spans="1:7" ht="63.75" customHeight="1" x14ac:dyDescent="0.3">
      <c r="A4" s="3"/>
      <c r="B4" s="41" t="s">
        <v>62</v>
      </c>
      <c r="C4" s="41" t="s">
        <v>61</v>
      </c>
      <c r="D4" s="7" t="s">
        <v>11</v>
      </c>
      <c r="E4" s="8" t="s">
        <v>58</v>
      </c>
      <c r="F4" s="8" t="s">
        <v>65</v>
      </c>
    </row>
    <row r="5" spans="1:7" ht="25.5" customHeight="1" x14ac:dyDescent="0.3">
      <c r="A5" s="4" t="s">
        <v>2</v>
      </c>
      <c r="B5" s="42"/>
      <c r="C5" s="42"/>
      <c r="D5" s="5"/>
      <c r="E5" s="5"/>
      <c r="F5" s="5"/>
    </row>
    <row r="6" spans="1:7" x14ac:dyDescent="0.25">
      <c r="A6" s="2" t="s">
        <v>32</v>
      </c>
      <c r="B6" s="45">
        <v>32651.002467999999</v>
      </c>
      <c r="C6" s="45">
        <v>32984.943677000003</v>
      </c>
      <c r="D6" s="9">
        <f t="shared" ref="D6:D31" si="0">(C6-B6)</f>
        <v>333.94120900000416</v>
      </c>
      <c r="E6" s="16">
        <f t="shared" ref="E6:E22" si="1">(C6-B6)/B6*100</f>
        <v>1.022759436949255</v>
      </c>
      <c r="F6" s="16">
        <f>(C6/C12)*100</f>
        <v>71.910237236562708</v>
      </c>
    </row>
    <row r="7" spans="1:7" x14ac:dyDescent="0.25">
      <c r="A7" s="2" t="s">
        <v>12</v>
      </c>
      <c r="B7" s="45">
        <v>266.84022499999998</v>
      </c>
      <c r="C7" s="45">
        <v>315.04018500000001</v>
      </c>
      <c r="D7" s="9">
        <f t="shared" si="0"/>
        <v>48.199960000000033</v>
      </c>
      <c r="E7" s="16">
        <f t="shared" si="1"/>
        <v>18.063228660521492</v>
      </c>
      <c r="F7" s="16">
        <f>(C7/C12)*100</f>
        <v>0.68681682964938306</v>
      </c>
    </row>
    <row r="8" spans="1:7" x14ac:dyDescent="0.25">
      <c r="A8" s="2" t="s">
        <v>13</v>
      </c>
      <c r="B8" s="45">
        <v>1441.960628</v>
      </c>
      <c r="C8" s="45">
        <v>1501.222649</v>
      </c>
      <c r="D8" s="9">
        <f t="shared" si="0"/>
        <v>59.262021000000004</v>
      </c>
      <c r="E8" s="16">
        <f t="shared" si="1"/>
        <v>4.1098224077169467</v>
      </c>
      <c r="F8" s="16">
        <f>(C8/C12)*100</f>
        <v>3.2728046435854794</v>
      </c>
    </row>
    <row r="9" spans="1:7" x14ac:dyDescent="0.25">
      <c r="A9" s="2" t="s">
        <v>14</v>
      </c>
      <c r="B9" s="45">
        <v>225.05640600000001</v>
      </c>
      <c r="C9" s="45">
        <v>210.26378399999999</v>
      </c>
      <c r="D9" s="9">
        <f t="shared" si="0"/>
        <v>-14.792622000000023</v>
      </c>
      <c r="E9" s="16">
        <f t="shared" si="1"/>
        <v>-6.5728508967658641</v>
      </c>
      <c r="F9" s="16">
        <f>(C9/C12)*100</f>
        <v>0.45839455533890916</v>
      </c>
    </row>
    <row r="10" spans="1:7" x14ac:dyDescent="0.25">
      <c r="A10" s="2" t="s">
        <v>26</v>
      </c>
      <c r="B10" s="45">
        <v>7213.8318849999996</v>
      </c>
      <c r="C10" s="45">
        <v>7948.8746170000004</v>
      </c>
      <c r="D10" s="9">
        <f t="shared" si="0"/>
        <v>735.0427320000008</v>
      </c>
      <c r="E10" s="16">
        <f t="shared" si="1"/>
        <v>10.189352118510048</v>
      </c>
      <c r="F10" s="16">
        <f>(C10/C12)*100</f>
        <v>17.329284083960253</v>
      </c>
    </row>
    <row r="11" spans="1:7" x14ac:dyDescent="0.25">
      <c r="A11" s="2" t="s">
        <v>27</v>
      </c>
      <c r="B11" s="45">
        <v>2902.701317</v>
      </c>
      <c r="C11" s="45">
        <v>2909.262733</v>
      </c>
      <c r="D11" s="9">
        <f t="shared" si="0"/>
        <v>6.5614160000000084</v>
      </c>
      <c r="E11" s="16">
        <f t="shared" si="1"/>
        <v>0.22604516563837726</v>
      </c>
      <c r="F11" s="16">
        <f>(C11/C12)*100</f>
        <v>6.3424626509032782</v>
      </c>
    </row>
    <row r="12" spans="1:7" ht="13" x14ac:dyDescent="0.3">
      <c r="A12" s="6" t="s">
        <v>37</v>
      </c>
      <c r="B12" s="46">
        <v>44701.392929000001</v>
      </c>
      <c r="C12" s="46">
        <v>45869.607644999996</v>
      </c>
      <c r="D12" s="10">
        <f t="shared" si="0"/>
        <v>1168.214715999995</v>
      </c>
      <c r="E12" s="17">
        <f t="shared" si="1"/>
        <v>2.6133743032470838</v>
      </c>
      <c r="F12" s="18">
        <f>SUM(F6:F11)</f>
        <v>100.00000000000001</v>
      </c>
    </row>
    <row r="13" spans="1:7" ht="25.5" customHeight="1" x14ac:dyDescent="0.3">
      <c r="A13" s="6" t="s">
        <v>15</v>
      </c>
      <c r="B13" s="47"/>
      <c r="C13" s="47"/>
      <c r="D13" s="11"/>
      <c r="E13" s="13"/>
      <c r="F13" s="12"/>
    </row>
    <row r="14" spans="1:7" x14ac:dyDescent="0.25">
      <c r="A14" s="2" t="s">
        <v>16</v>
      </c>
      <c r="B14" s="45">
        <v>8543.7914700000001</v>
      </c>
      <c r="C14" s="45">
        <v>7557.3575840000003</v>
      </c>
      <c r="D14" s="9">
        <f t="shared" si="0"/>
        <v>-986.4338859999998</v>
      </c>
      <c r="E14" s="16">
        <f t="shared" si="1"/>
        <v>-11.545622215426096</v>
      </c>
      <c r="F14" s="16">
        <f>(C14/C22)*100</f>
        <v>16.95534278713664</v>
      </c>
    </row>
    <row r="15" spans="1:7" x14ac:dyDescent="0.25">
      <c r="A15" s="2" t="s">
        <v>17</v>
      </c>
      <c r="B15" s="45">
        <v>14951.565879</v>
      </c>
      <c r="C15" s="45">
        <v>16199.600756</v>
      </c>
      <c r="D15" s="9">
        <f t="shared" si="0"/>
        <v>1248.0348770000001</v>
      </c>
      <c r="E15" s="16">
        <f t="shared" si="1"/>
        <v>8.3471850848271956</v>
      </c>
      <c r="F15" s="16">
        <f>(C15/C22)*100</f>
        <v>36.344685398273704</v>
      </c>
    </row>
    <row r="16" spans="1:7" x14ac:dyDescent="0.25">
      <c r="A16" s="2" t="s">
        <v>18</v>
      </c>
      <c r="B16" s="45">
        <v>2407.2797679999999</v>
      </c>
      <c r="C16" s="45">
        <v>2669.7555750000001</v>
      </c>
      <c r="D16" s="9">
        <f t="shared" si="0"/>
        <v>262.47580700000026</v>
      </c>
      <c r="E16" s="16">
        <f t="shared" si="1"/>
        <v>10.903419307099011</v>
      </c>
      <c r="F16" s="16">
        <f>(C16/C22)*100</f>
        <v>5.9897418414909938</v>
      </c>
    </row>
    <row r="17" spans="1:6" x14ac:dyDescent="0.25">
      <c r="A17" s="2" t="s">
        <v>19</v>
      </c>
      <c r="B17" s="45">
        <v>1982.6785400000001</v>
      </c>
      <c r="C17" s="45">
        <v>2124.9225179999999</v>
      </c>
      <c r="D17" s="9">
        <f t="shared" si="0"/>
        <v>142.24397799999974</v>
      </c>
      <c r="E17" s="16">
        <f t="shared" si="1"/>
        <v>7.1743338685654887</v>
      </c>
      <c r="F17" s="16">
        <f>(C17/C22)*100</f>
        <v>4.7673792444430045</v>
      </c>
    </row>
    <row r="18" spans="1:6" x14ac:dyDescent="0.25">
      <c r="A18" s="2" t="s">
        <v>20</v>
      </c>
      <c r="B18" s="45">
        <v>878.07563800000003</v>
      </c>
      <c r="C18" s="45">
        <v>993.88229200000001</v>
      </c>
      <c r="D18" s="9">
        <f t="shared" si="0"/>
        <v>115.80665399999998</v>
      </c>
      <c r="E18" s="16">
        <f t="shared" si="1"/>
        <v>13.188687738082988</v>
      </c>
      <c r="F18" s="16">
        <f>(C18/C22)*100</f>
        <v>2.229828979721999</v>
      </c>
    </row>
    <row r="19" spans="1:6" x14ac:dyDescent="0.25">
      <c r="A19" s="2" t="s">
        <v>21</v>
      </c>
      <c r="B19" s="45">
        <v>844.88740099999995</v>
      </c>
      <c r="C19" s="45">
        <v>926.93652699999996</v>
      </c>
      <c r="D19" s="9">
        <f t="shared" si="0"/>
        <v>82.049126000000001</v>
      </c>
      <c r="E19" s="16">
        <f t="shared" si="1"/>
        <v>9.7112497952848518</v>
      </c>
      <c r="F19" s="16">
        <f>(C19/C22)*100</f>
        <v>2.0796325147399477</v>
      </c>
    </row>
    <row r="20" spans="1:6" x14ac:dyDescent="0.25">
      <c r="A20" s="2" t="s">
        <v>26</v>
      </c>
      <c r="B20" s="45">
        <v>5083.9477749999996</v>
      </c>
      <c r="C20" s="45">
        <v>5396.4074710000004</v>
      </c>
      <c r="D20" s="9">
        <f t="shared" si="0"/>
        <v>312.4596960000008</v>
      </c>
      <c r="E20" s="16">
        <f t="shared" si="1"/>
        <v>6.1460052272075281</v>
      </c>
      <c r="F20" s="16">
        <f>(C20/C22)*100</f>
        <v>12.107133673757119</v>
      </c>
    </row>
    <row r="21" spans="1:6" x14ac:dyDescent="0.25">
      <c r="A21" s="2" t="s">
        <v>38</v>
      </c>
      <c r="B21" s="45">
        <v>8609.3051159999995</v>
      </c>
      <c r="C21" s="45">
        <v>8703.2681909999992</v>
      </c>
      <c r="D21" s="9">
        <f t="shared" si="0"/>
        <v>93.963074999999662</v>
      </c>
      <c r="E21" s="16">
        <f t="shared" si="1"/>
        <v>1.0914129971462341</v>
      </c>
      <c r="F21" s="16">
        <f>(C21/C22)*100</f>
        <v>19.526255560436585</v>
      </c>
    </row>
    <row r="22" spans="1:6" ht="13" x14ac:dyDescent="0.3">
      <c r="A22" s="6" t="s">
        <v>22</v>
      </c>
      <c r="B22" s="46">
        <v>43301.531586999998</v>
      </c>
      <c r="C22" s="46">
        <v>44572.130914000001</v>
      </c>
      <c r="D22" s="10">
        <f t="shared" si="0"/>
        <v>1270.5993270000035</v>
      </c>
      <c r="E22" s="17">
        <f t="shared" si="1"/>
        <v>2.9343057403111885</v>
      </c>
      <c r="F22" s="18">
        <f>SUM(F14:F21)</f>
        <v>99.999999999999986</v>
      </c>
    </row>
    <row r="23" spans="1:6" ht="25.5" customHeight="1" x14ac:dyDescent="0.3">
      <c r="A23" s="6" t="s">
        <v>25</v>
      </c>
      <c r="B23" s="47"/>
      <c r="C23" s="47"/>
      <c r="D23" s="11"/>
      <c r="E23" s="13"/>
      <c r="F23" s="12"/>
    </row>
    <row r="24" spans="1:6" ht="13" x14ac:dyDescent="0.3">
      <c r="A24" s="1" t="s">
        <v>23</v>
      </c>
      <c r="B24" s="48">
        <f>(B12-B22)</f>
        <v>1399.8613420000038</v>
      </c>
      <c r="C24" s="48">
        <f>(C12-C22)</f>
        <v>1297.4767309999952</v>
      </c>
      <c r="D24" s="9">
        <f t="shared" si="0"/>
        <v>-102.38461100000859</v>
      </c>
      <c r="E24" s="16">
        <f t="shared" ref="E24" si="2">(C24-B24)/B24*100</f>
        <v>-7.3139108801826112</v>
      </c>
      <c r="F24" s="15" t="s">
        <v>31</v>
      </c>
    </row>
    <row r="25" spans="1:6" ht="13" x14ac:dyDescent="0.3">
      <c r="A25" s="1" t="s">
        <v>39</v>
      </c>
      <c r="B25" s="48">
        <f>(B24/B12)*100</f>
        <v>3.1315832690570242</v>
      </c>
      <c r="C25" s="48">
        <f>(C24/C12)*100</f>
        <v>2.8286196407904662</v>
      </c>
      <c r="D25" s="10">
        <f t="shared" si="0"/>
        <v>-0.30296362826655798</v>
      </c>
      <c r="E25" s="15" t="s">
        <v>31</v>
      </c>
      <c r="F25" s="15" t="s">
        <v>31</v>
      </c>
    </row>
    <row r="26" spans="1:6" x14ac:dyDescent="0.25">
      <c r="A26" s="19" t="s">
        <v>40</v>
      </c>
      <c r="B26" s="49">
        <v>-727.29362600000002</v>
      </c>
      <c r="C26" s="49">
        <v>-361.107936</v>
      </c>
      <c r="D26" s="9">
        <f>(C26-B26)</f>
        <v>366.18569000000002</v>
      </c>
      <c r="E26" s="16">
        <f>(C26-B26)/B26*100</f>
        <v>-50.349085556264725</v>
      </c>
      <c r="F26" s="14" t="s">
        <v>31</v>
      </c>
    </row>
    <row r="27" spans="1:6" ht="13" x14ac:dyDescent="0.3">
      <c r="A27" s="20" t="s">
        <v>24</v>
      </c>
      <c r="B27" s="48">
        <f>SUM(B24,B26)</f>
        <v>672.56771600000377</v>
      </c>
      <c r="C27" s="48">
        <f>SUM(C24,C26)</f>
        <v>936.3687949999952</v>
      </c>
      <c r="D27" s="9">
        <f t="shared" si="0"/>
        <v>263.80107899999143</v>
      </c>
      <c r="E27" s="16">
        <f t="shared" ref="E27:E30" si="3">(C27-B27)/B27*100</f>
        <v>39.22297676863068</v>
      </c>
      <c r="F27" s="15" t="s">
        <v>31</v>
      </c>
    </row>
    <row r="28" spans="1:6" x14ac:dyDescent="0.25">
      <c r="A28" s="19" t="s">
        <v>33</v>
      </c>
      <c r="B28" s="49">
        <v>-251.41502399999999</v>
      </c>
      <c r="C28" s="49">
        <v>-225.514453</v>
      </c>
      <c r="D28" s="9">
        <f t="shared" si="0"/>
        <v>25.900570999999985</v>
      </c>
      <c r="E28" s="16">
        <f t="shared" si="3"/>
        <v>-10.301918552011429</v>
      </c>
      <c r="F28" s="14" t="s">
        <v>31</v>
      </c>
    </row>
    <row r="29" spans="1:6" x14ac:dyDescent="0.25">
      <c r="A29" s="19" t="s">
        <v>34</v>
      </c>
      <c r="B29" s="49">
        <v>0</v>
      </c>
      <c r="C29" s="49">
        <v>0</v>
      </c>
      <c r="D29" s="9">
        <f t="shared" si="0"/>
        <v>0</v>
      </c>
      <c r="E29" s="16">
        <v>0</v>
      </c>
      <c r="F29" s="14" t="s">
        <v>31</v>
      </c>
    </row>
    <row r="30" spans="1:6" ht="13" x14ac:dyDescent="0.3">
      <c r="A30" s="1" t="s">
        <v>0</v>
      </c>
      <c r="B30" s="48">
        <f>SUM(B27:B29)</f>
        <v>421.15269200000375</v>
      </c>
      <c r="C30" s="48">
        <f>SUM(C27:C29)</f>
        <v>710.8543419999952</v>
      </c>
      <c r="D30" s="9">
        <f t="shared" si="0"/>
        <v>289.70164999999145</v>
      </c>
      <c r="E30" s="16">
        <f t="shared" si="3"/>
        <v>68.7877949026594</v>
      </c>
      <c r="F30" s="15" t="s">
        <v>31</v>
      </c>
    </row>
    <row r="31" spans="1:6" ht="13" x14ac:dyDescent="0.3">
      <c r="A31" s="6" t="s">
        <v>41</v>
      </c>
      <c r="B31" s="50">
        <f>(B30/B12)*100</f>
        <v>0.94214668582907002</v>
      </c>
      <c r="C31" s="50">
        <f>(C30/C12)*100</f>
        <v>1.5497284116784498</v>
      </c>
      <c r="D31" s="10">
        <f t="shared" si="0"/>
        <v>0.60758172584937975</v>
      </c>
      <c r="E31" s="15" t="s">
        <v>31</v>
      </c>
      <c r="F31" s="15" t="s">
        <v>31</v>
      </c>
    </row>
    <row r="32" spans="1:6" ht="25.5" customHeight="1" x14ac:dyDescent="0.25">
      <c r="A32" s="63" t="s">
        <v>4</v>
      </c>
      <c r="B32" s="63"/>
      <c r="C32" s="63"/>
      <c r="D32" s="63"/>
      <c r="E32" s="63"/>
      <c r="F32" s="63"/>
    </row>
    <row r="33" spans="1:6" ht="63.75" customHeight="1" x14ac:dyDescent="0.25">
      <c r="A33" s="60" t="s">
        <v>28</v>
      </c>
      <c r="B33" s="60"/>
      <c r="C33" s="60"/>
      <c r="D33" s="60"/>
      <c r="E33" s="60"/>
      <c r="F33" s="60"/>
    </row>
    <row r="34" spans="1:6" ht="51" customHeight="1" x14ac:dyDescent="0.25">
      <c r="A34" s="60" t="s">
        <v>30</v>
      </c>
      <c r="B34" s="60"/>
      <c r="C34" s="60"/>
      <c r="D34" s="60"/>
      <c r="E34" s="60"/>
      <c r="F34" s="60"/>
    </row>
    <row r="35" spans="1:6" ht="89.25" customHeight="1" x14ac:dyDescent="0.25">
      <c r="A35" s="58" t="s">
        <v>48</v>
      </c>
      <c r="B35" s="58"/>
      <c r="C35" s="58"/>
      <c r="D35" s="58"/>
      <c r="E35" s="58"/>
      <c r="F35" s="58"/>
    </row>
    <row r="36" spans="1:6" ht="51" customHeight="1" x14ac:dyDescent="0.25">
      <c r="A36" s="58" t="s">
        <v>42</v>
      </c>
      <c r="B36" s="58"/>
      <c r="C36" s="58"/>
      <c r="D36" s="58"/>
      <c r="E36" s="58"/>
      <c r="F36" s="58"/>
    </row>
    <row r="37" spans="1:6" ht="25.5" customHeight="1" x14ac:dyDescent="0.25">
      <c r="A37" s="58" t="s">
        <v>43</v>
      </c>
      <c r="B37" s="58"/>
      <c r="C37" s="58"/>
      <c r="D37" s="58"/>
      <c r="E37" s="58"/>
      <c r="F37" s="58"/>
    </row>
    <row r="38" spans="1:6" ht="51" customHeight="1" x14ac:dyDescent="0.25">
      <c r="A38" s="58" t="s">
        <v>44</v>
      </c>
      <c r="B38" s="59"/>
      <c r="C38" s="59"/>
      <c r="D38" s="59"/>
      <c r="E38" s="59"/>
      <c r="F38" s="59"/>
    </row>
    <row r="39" spans="1:6" ht="38.25" customHeight="1" x14ac:dyDescent="0.25">
      <c r="A39" s="58" t="s">
        <v>45</v>
      </c>
      <c r="B39" s="58"/>
      <c r="C39" s="58"/>
      <c r="D39" s="58"/>
      <c r="E39" s="58"/>
      <c r="F39" s="58"/>
    </row>
    <row r="40" spans="1:6" x14ac:dyDescent="0.25">
      <c r="A40" s="22"/>
      <c r="B40" s="43"/>
      <c r="C40" s="43"/>
      <c r="D40" s="22"/>
      <c r="E40" s="22"/>
      <c r="F40" s="22"/>
    </row>
    <row r="41" spans="1:6" x14ac:dyDescent="0.25">
      <c r="A41" s="22"/>
      <c r="B41" s="43"/>
      <c r="C41" s="43"/>
      <c r="D41" s="22"/>
      <c r="E41" s="22"/>
      <c r="F41" s="22"/>
    </row>
    <row r="42" spans="1:6" x14ac:dyDescent="0.25">
      <c r="A42" s="22"/>
      <c r="B42" s="43"/>
      <c r="C42" s="43"/>
      <c r="D42" s="22"/>
      <c r="E42" s="22"/>
      <c r="F42" s="22"/>
    </row>
    <row r="43" spans="1:6" x14ac:dyDescent="0.25">
      <c r="A43" s="22"/>
      <c r="B43" s="43"/>
      <c r="C43" s="43"/>
      <c r="D43" s="22"/>
      <c r="E43" s="22"/>
      <c r="F43" s="22"/>
    </row>
    <row r="44" spans="1:6" x14ac:dyDescent="0.25">
      <c r="A44" s="22"/>
      <c r="B44" s="43"/>
      <c r="C44" s="43"/>
      <c r="D44" s="22"/>
      <c r="E44" s="22"/>
      <c r="F44" s="22"/>
    </row>
    <row r="45" spans="1:6" x14ac:dyDescent="0.25">
      <c r="A45" s="22"/>
      <c r="B45" s="43"/>
      <c r="C45" s="43"/>
      <c r="D45" s="22"/>
      <c r="E45" s="22"/>
      <c r="F45" s="22"/>
    </row>
    <row r="46" spans="1:6" x14ac:dyDescent="0.25">
      <c r="A46" s="22"/>
      <c r="B46" s="43"/>
      <c r="C46" s="43"/>
      <c r="D46" s="22"/>
      <c r="E46" s="22"/>
      <c r="F46" s="22"/>
    </row>
  </sheetData>
  <mergeCells count="11">
    <mergeCell ref="A34:F34"/>
    <mergeCell ref="A1:F1"/>
    <mergeCell ref="A3:F3"/>
    <mergeCell ref="A32:F32"/>
    <mergeCell ref="A33:F33"/>
    <mergeCell ref="A2:G2"/>
    <mergeCell ref="A35:F35"/>
    <mergeCell ref="A36:F36"/>
    <mergeCell ref="A37:F37"/>
    <mergeCell ref="A38:F38"/>
    <mergeCell ref="A39:F39"/>
  </mergeCells>
  <pageMargins left="0.45" right="0.45" top="0.5" bottom="0.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6"/>
  <sheetViews>
    <sheetView tabSelected="1" zoomScaleNormal="100" workbookViewId="0">
      <selection activeCell="I7" sqref="I7"/>
    </sheetView>
  </sheetViews>
  <sheetFormatPr defaultColWidth="9.36328125" defaultRowHeight="12.5" x14ac:dyDescent="0.25"/>
  <cols>
    <col min="1" max="1" width="40.6328125" style="21" customWidth="1"/>
    <col min="2" max="2" width="9.36328125" style="44"/>
    <col min="3" max="3" width="10.6328125" style="44" customWidth="1"/>
    <col min="4" max="4" width="9.36328125" style="21"/>
    <col min="5" max="5" width="9.6328125" style="21" customWidth="1"/>
    <col min="6" max="6" width="11.36328125" style="21" customWidth="1"/>
    <col min="7" max="16384" width="9.36328125" style="21"/>
  </cols>
  <sheetData>
    <row r="1" spans="1:8" ht="25.5" customHeight="1" x14ac:dyDescent="0.3">
      <c r="A1" s="61" t="s">
        <v>49</v>
      </c>
      <c r="B1" s="61"/>
      <c r="C1" s="61"/>
      <c r="D1" s="61"/>
      <c r="E1" s="61"/>
      <c r="F1" s="61"/>
    </row>
    <row r="2" spans="1:8" ht="13" x14ac:dyDescent="0.3">
      <c r="A2" s="64" t="s">
        <v>64</v>
      </c>
      <c r="B2" s="64"/>
      <c r="C2" s="64"/>
      <c r="D2" s="64"/>
      <c r="E2" s="64"/>
      <c r="F2" s="64"/>
    </row>
    <row r="3" spans="1:8" x14ac:dyDescent="0.25">
      <c r="A3" s="62" t="s">
        <v>29</v>
      </c>
      <c r="B3" s="62"/>
      <c r="C3" s="62"/>
      <c r="D3" s="62"/>
      <c r="E3" s="62"/>
      <c r="F3" s="62"/>
    </row>
    <row r="4" spans="1:8" ht="65" x14ac:dyDescent="0.3">
      <c r="A4" s="3"/>
      <c r="B4" s="41" t="s">
        <v>62</v>
      </c>
      <c r="C4" s="41" t="s">
        <v>61</v>
      </c>
      <c r="D4" s="7" t="s">
        <v>11</v>
      </c>
      <c r="E4" s="8" t="s">
        <v>58</v>
      </c>
      <c r="F4" s="8" t="s">
        <v>65</v>
      </c>
      <c r="G4" s="35"/>
      <c r="H4" s="35"/>
    </row>
    <row r="5" spans="1:8" ht="25.5" customHeight="1" x14ac:dyDescent="0.3">
      <c r="A5" s="4" t="s">
        <v>2</v>
      </c>
      <c r="B5" s="42"/>
      <c r="C5" s="42"/>
      <c r="D5" s="5"/>
      <c r="E5" s="5"/>
      <c r="F5" s="5"/>
      <c r="G5" s="35"/>
      <c r="H5" s="35"/>
    </row>
    <row r="6" spans="1:8" x14ac:dyDescent="0.25">
      <c r="A6" s="2" t="s">
        <v>32</v>
      </c>
      <c r="B6" s="45">
        <v>14316.378070000001</v>
      </c>
      <c r="C6" s="45">
        <v>14571.743786000001</v>
      </c>
      <c r="D6" s="9">
        <f t="shared" ref="D6:D31" si="0">(C6-B6)</f>
        <v>255.36571600000025</v>
      </c>
      <c r="E6" s="16">
        <f t="shared" ref="E6:E22" si="1">(C6-B6)/B6*100</f>
        <v>1.7837312953834297</v>
      </c>
      <c r="F6" s="16">
        <f>(C6/C12)*100</f>
        <v>84.986892444715323</v>
      </c>
      <c r="G6" s="35"/>
      <c r="H6" s="35"/>
    </row>
    <row r="7" spans="1:8" x14ac:dyDescent="0.25">
      <c r="A7" s="2" t="s">
        <v>12</v>
      </c>
      <c r="B7" s="45">
        <v>538.75817300000006</v>
      </c>
      <c r="C7" s="45">
        <v>640.33093399999996</v>
      </c>
      <c r="D7" s="9">
        <f t="shared" si="0"/>
        <v>101.5727609999999</v>
      </c>
      <c r="E7" s="16">
        <f t="shared" si="1"/>
        <v>18.853126706998445</v>
      </c>
      <c r="F7" s="16">
        <f>(C7/C12)*100</f>
        <v>3.7346069911801907</v>
      </c>
      <c r="G7" s="36"/>
      <c r="H7" s="35"/>
    </row>
    <row r="8" spans="1:8" x14ac:dyDescent="0.25">
      <c r="A8" s="2" t="s">
        <v>13</v>
      </c>
      <c r="B8" s="45">
        <v>367.42261100000002</v>
      </c>
      <c r="C8" s="45">
        <v>366.519048</v>
      </c>
      <c r="D8" s="9">
        <f t="shared" si="0"/>
        <v>-0.90356300000001966</v>
      </c>
      <c r="E8" s="16">
        <f t="shared" si="1"/>
        <v>-0.2459192692417124</v>
      </c>
      <c r="F8" s="16">
        <f>(C8/C12)*100</f>
        <v>2.1376518396681239</v>
      </c>
      <c r="G8" s="36"/>
      <c r="H8" s="35"/>
    </row>
    <row r="9" spans="1:8" x14ac:dyDescent="0.25">
      <c r="A9" s="2" t="s">
        <v>14</v>
      </c>
      <c r="B9" s="45">
        <v>42.123550999999999</v>
      </c>
      <c r="C9" s="45">
        <v>44.144508000000002</v>
      </c>
      <c r="D9" s="9">
        <f t="shared" si="0"/>
        <v>2.0209570000000028</v>
      </c>
      <c r="E9" s="16">
        <f t="shared" si="1"/>
        <v>4.7976890647229684</v>
      </c>
      <c r="F9" s="16">
        <f>(C9/C12)*100</f>
        <v>0.25746435076805124</v>
      </c>
      <c r="G9" s="36"/>
      <c r="H9" s="35"/>
    </row>
    <row r="10" spans="1:8" x14ac:dyDescent="0.25">
      <c r="A10" s="2" t="s">
        <v>26</v>
      </c>
      <c r="B10" s="45">
        <v>456.83180700000003</v>
      </c>
      <c r="C10" s="45">
        <v>513.73817899999995</v>
      </c>
      <c r="D10" s="9">
        <f t="shared" si="0"/>
        <v>56.906371999999919</v>
      </c>
      <c r="E10" s="16">
        <f t="shared" si="1"/>
        <v>12.456744720491827</v>
      </c>
      <c r="F10" s="16">
        <f>(C10/C12)*100</f>
        <v>2.9962791004714759</v>
      </c>
      <c r="G10" s="36"/>
      <c r="H10" s="35"/>
    </row>
    <row r="11" spans="1:8" x14ac:dyDescent="0.25">
      <c r="A11" s="2" t="s">
        <v>27</v>
      </c>
      <c r="B11" s="45">
        <v>1094.637559</v>
      </c>
      <c r="C11" s="45">
        <v>1009.395534</v>
      </c>
      <c r="D11" s="9">
        <f t="shared" si="0"/>
        <v>-85.242025000000012</v>
      </c>
      <c r="E11" s="16">
        <f t="shared" si="1"/>
        <v>-7.78723736447271</v>
      </c>
      <c r="F11" s="16">
        <f>(C11/C12)*100</f>
        <v>5.8871052731968465</v>
      </c>
      <c r="G11" s="36"/>
      <c r="H11" s="35"/>
    </row>
    <row r="12" spans="1:8" ht="13" x14ac:dyDescent="0.3">
      <c r="A12" s="6" t="s">
        <v>37</v>
      </c>
      <c r="B12" s="46">
        <v>16816.151771000001</v>
      </c>
      <c r="C12" s="46">
        <v>17145.871988999999</v>
      </c>
      <c r="D12" s="10">
        <f t="shared" si="0"/>
        <v>329.72021799999857</v>
      </c>
      <c r="E12" s="17">
        <f t="shared" si="1"/>
        <v>1.9607352650599394</v>
      </c>
      <c r="F12" s="18">
        <f>SUM(F6:F11)</f>
        <v>100</v>
      </c>
      <c r="G12" s="36"/>
      <c r="H12" s="35"/>
    </row>
    <row r="13" spans="1:8" ht="25.5" customHeight="1" x14ac:dyDescent="0.3">
      <c r="A13" s="6" t="s">
        <v>15</v>
      </c>
      <c r="B13" s="47"/>
      <c r="C13" s="47"/>
      <c r="D13" s="11"/>
      <c r="E13" s="13"/>
      <c r="F13" s="12"/>
      <c r="G13" s="36"/>
      <c r="H13" s="35"/>
    </row>
    <row r="14" spans="1:8" x14ac:dyDescent="0.25">
      <c r="A14" s="2" t="s">
        <v>16</v>
      </c>
      <c r="B14" s="45">
        <v>3896.3181760000002</v>
      </c>
      <c r="C14" s="45">
        <v>3562.5140620000002</v>
      </c>
      <c r="D14" s="9">
        <f t="shared" si="0"/>
        <v>-333.80411400000003</v>
      </c>
      <c r="E14" s="16">
        <f t="shared" si="1"/>
        <v>-8.5671677445676853</v>
      </c>
      <c r="F14" s="16">
        <f>(C14/C22)*100</f>
        <v>23.201560374343096</v>
      </c>
      <c r="G14" s="36"/>
      <c r="H14" s="35"/>
    </row>
    <row r="15" spans="1:8" x14ac:dyDescent="0.25">
      <c r="A15" s="2" t="s">
        <v>17</v>
      </c>
      <c r="B15" s="45">
        <v>5226.9116059999997</v>
      </c>
      <c r="C15" s="45">
        <v>5610.6949219999997</v>
      </c>
      <c r="D15" s="9">
        <f t="shared" si="0"/>
        <v>383.78331600000001</v>
      </c>
      <c r="E15" s="16">
        <f t="shared" si="1"/>
        <v>7.3424489436449063</v>
      </c>
      <c r="F15" s="16">
        <f>(C15/C22)*100</f>
        <v>36.540733512704158</v>
      </c>
      <c r="G15" s="36"/>
      <c r="H15" s="35"/>
    </row>
    <row r="16" spans="1:8" x14ac:dyDescent="0.25">
      <c r="A16" s="2" t="s">
        <v>18</v>
      </c>
      <c r="B16" s="45">
        <v>717.10499800000002</v>
      </c>
      <c r="C16" s="45">
        <v>782.15164600000003</v>
      </c>
      <c r="D16" s="9">
        <f t="shared" si="0"/>
        <v>65.046648000000005</v>
      </c>
      <c r="E16" s="16">
        <f t="shared" si="1"/>
        <v>9.0707285796939896</v>
      </c>
      <c r="F16" s="16">
        <f>(C16/C22)*100</f>
        <v>5.0939135455294178</v>
      </c>
      <c r="G16" s="36"/>
      <c r="H16" s="35"/>
    </row>
    <row r="17" spans="1:8" x14ac:dyDescent="0.25">
      <c r="A17" s="2" t="s">
        <v>19</v>
      </c>
      <c r="B17" s="45">
        <v>711.96933200000001</v>
      </c>
      <c r="C17" s="45">
        <v>764.13194499999997</v>
      </c>
      <c r="D17" s="9">
        <f t="shared" si="0"/>
        <v>52.162612999999965</v>
      </c>
      <c r="E17" s="16">
        <f t="shared" si="1"/>
        <v>7.3265252666810037</v>
      </c>
      <c r="F17" s="16">
        <f>(C17/C22)*100</f>
        <v>4.9765567650639966</v>
      </c>
      <c r="G17" s="36"/>
      <c r="H17" s="35"/>
    </row>
    <row r="18" spans="1:8" x14ac:dyDescent="0.25">
      <c r="A18" s="2" t="s">
        <v>20</v>
      </c>
      <c r="B18" s="45">
        <v>297.33158400000002</v>
      </c>
      <c r="C18" s="45">
        <v>338.61514099999999</v>
      </c>
      <c r="D18" s="9">
        <f t="shared" si="0"/>
        <v>41.283556999999973</v>
      </c>
      <c r="E18" s="16">
        <f t="shared" si="1"/>
        <v>13.884686061471346</v>
      </c>
      <c r="F18" s="16">
        <f>(C18/C22)*100</f>
        <v>2.2052964566173832</v>
      </c>
      <c r="G18" s="36"/>
      <c r="H18" s="35"/>
    </row>
    <row r="19" spans="1:8" x14ac:dyDescent="0.25">
      <c r="A19" s="2" t="s">
        <v>21</v>
      </c>
      <c r="B19" s="45">
        <v>266.934954</v>
      </c>
      <c r="C19" s="45">
        <v>307.72006900000002</v>
      </c>
      <c r="D19" s="9">
        <f t="shared" si="0"/>
        <v>40.785115000000019</v>
      </c>
      <c r="E19" s="16">
        <f t="shared" si="1"/>
        <v>15.279046220376227</v>
      </c>
      <c r="F19" s="16">
        <f>(C19/C22)*100</f>
        <v>2.0040863376388613</v>
      </c>
      <c r="G19" s="36"/>
      <c r="H19" s="35"/>
    </row>
    <row r="20" spans="1:8" x14ac:dyDescent="0.25">
      <c r="A20" s="2" t="s">
        <v>26</v>
      </c>
      <c r="B20" s="45">
        <v>181.89311900000001</v>
      </c>
      <c r="C20" s="45">
        <v>235.202967</v>
      </c>
      <c r="D20" s="9">
        <f t="shared" si="0"/>
        <v>53.309847999999988</v>
      </c>
      <c r="E20" s="16">
        <f t="shared" si="1"/>
        <v>29.308336837085069</v>
      </c>
      <c r="F20" s="16">
        <f>(C20/C22)*100</f>
        <v>1.5318047154630787</v>
      </c>
      <c r="G20" s="36"/>
      <c r="H20" s="35"/>
    </row>
    <row r="21" spans="1:8" x14ac:dyDescent="0.25">
      <c r="A21" s="2" t="s">
        <v>38</v>
      </c>
      <c r="B21" s="45">
        <v>3657.861386</v>
      </c>
      <c r="C21" s="45">
        <v>3753.600594</v>
      </c>
      <c r="D21" s="9">
        <f t="shared" si="0"/>
        <v>95.739207999999962</v>
      </c>
      <c r="E21" s="16">
        <f t="shared" si="1"/>
        <v>2.6173547299093842</v>
      </c>
      <c r="F21" s="16">
        <f>(C21/C22)*100</f>
        <v>24.446048292640004</v>
      </c>
      <c r="G21" s="36"/>
      <c r="H21" s="35"/>
    </row>
    <row r="22" spans="1:8" ht="13" x14ac:dyDescent="0.3">
      <c r="A22" s="6" t="s">
        <v>22</v>
      </c>
      <c r="B22" s="46">
        <v>14956.325155</v>
      </c>
      <c r="C22" s="46">
        <v>15354.631346</v>
      </c>
      <c r="D22" s="10">
        <f t="shared" si="0"/>
        <v>398.30619099999967</v>
      </c>
      <c r="E22" s="17">
        <f t="shared" si="1"/>
        <v>2.663128722277365</v>
      </c>
      <c r="F22" s="18">
        <f>SUM(F14:F21)</f>
        <v>100</v>
      </c>
      <c r="G22" s="36"/>
      <c r="H22" s="35"/>
    </row>
    <row r="23" spans="1:8" ht="25.5" customHeight="1" x14ac:dyDescent="0.3">
      <c r="A23" s="6" t="s">
        <v>25</v>
      </c>
      <c r="B23" s="47"/>
      <c r="C23" s="47"/>
      <c r="D23" s="11"/>
      <c r="E23" s="13"/>
      <c r="F23" s="12"/>
      <c r="G23" s="36"/>
      <c r="H23" s="35"/>
    </row>
    <row r="24" spans="1:8" ht="13" x14ac:dyDescent="0.3">
      <c r="A24" s="1" t="s">
        <v>23</v>
      </c>
      <c r="B24" s="48">
        <f>(B12-B22)</f>
        <v>1859.8266160000003</v>
      </c>
      <c r="C24" s="48">
        <f>(C12-C22)</f>
        <v>1791.2406429999992</v>
      </c>
      <c r="D24" s="9">
        <f t="shared" si="0"/>
        <v>-68.585973000001104</v>
      </c>
      <c r="E24" s="16">
        <f t="shared" ref="E24" si="2">(C24-B24)/B24*100</f>
        <v>-3.687761666058504</v>
      </c>
      <c r="F24" s="15" t="s">
        <v>31</v>
      </c>
      <c r="G24" s="36"/>
      <c r="H24" s="35"/>
    </row>
    <row r="25" spans="1:8" ht="13" x14ac:dyDescent="0.3">
      <c r="A25" s="1" t="s">
        <v>39</v>
      </c>
      <c r="B25" s="48">
        <f>(B24/B12)*100</f>
        <v>11.059763501940626</v>
      </c>
      <c r="C25" s="48">
        <f>(C24/C12)*100</f>
        <v>10.447066466780905</v>
      </c>
      <c r="D25" s="10">
        <f t="shared" si="0"/>
        <v>-0.61269703515972118</v>
      </c>
      <c r="E25" s="15" t="s">
        <v>31</v>
      </c>
      <c r="F25" s="15" t="s">
        <v>31</v>
      </c>
      <c r="G25" s="36"/>
      <c r="H25" s="35"/>
    </row>
    <row r="26" spans="1:8" x14ac:dyDescent="0.25">
      <c r="A26" s="19" t="s">
        <v>40</v>
      </c>
      <c r="B26" s="49">
        <v>-259.14448399999998</v>
      </c>
      <c r="C26" s="49">
        <v>-81.165907000000004</v>
      </c>
      <c r="D26" s="9">
        <f>(C26-B26)</f>
        <v>177.97857699999997</v>
      </c>
      <c r="E26" s="16">
        <f>(C26-B26)/B26*100</f>
        <v>-68.679284333136721</v>
      </c>
      <c r="F26" s="14" t="s">
        <v>31</v>
      </c>
      <c r="G26" s="36"/>
      <c r="H26" s="35"/>
    </row>
    <row r="27" spans="1:8" ht="13" x14ac:dyDescent="0.3">
      <c r="A27" s="20" t="s">
        <v>24</v>
      </c>
      <c r="B27" s="48">
        <f>SUM(B24,B26)</f>
        <v>1600.6821320000004</v>
      </c>
      <c r="C27" s="48">
        <f>SUM(C24,C26)</f>
        <v>1710.0747359999991</v>
      </c>
      <c r="D27" s="9">
        <f t="shared" si="0"/>
        <v>109.39260399999876</v>
      </c>
      <c r="E27" s="16">
        <f t="shared" ref="E27:E30" si="3">(C27-B27)/B27*100</f>
        <v>6.834124140769676</v>
      </c>
      <c r="F27" s="15" t="s">
        <v>31</v>
      </c>
      <c r="G27" s="36"/>
      <c r="H27" s="35"/>
    </row>
    <row r="28" spans="1:8" x14ac:dyDescent="0.25">
      <c r="A28" s="19" t="s">
        <v>33</v>
      </c>
      <c r="B28" s="49">
        <v>-387.35400600000003</v>
      </c>
      <c r="C28" s="49">
        <v>-354.92426</v>
      </c>
      <c r="D28" s="9">
        <f t="shared" si="0"/>
        <v>32.429746000000023</v>
      </c>
      <c r="E28" s="16">
        <f t="shared" si="3"/>
        <v>-8.3721209791748024</v>
      </c>
      <c r="F28" s="14" t="s">
        <v>31</v>
      </c>
      <c r="G28" s="36"/>
      <c r="H28" s="35"/>
    </row>
    <row r="29" spans="1:8" x14ac:dyDescent="0.25">
      <c r="A29" s="19" t="s">
        <v>34</v>
      </c>
      <c r="B29" s="49">
        <v>0</v>
      </c>
      <c r="C29" s="49">
        <v>0</v>
      </c>
      <c r="D29" s="9">
        <f t="shared" si="0"/>
        <v>0</v>
      </c>
      <c r="E29" s="16">
        <v>0</v>
      </c>
      <c r="F29" s="14" t="s">
        <v>31</v>
      </c>
      <c r="G29" s="36"/>
      <c r="H29" s="35"/>
    </row>
    <row r="30" spans="1:8" ht="13" x14ac:dyDescent="0.3">
      <c r="A30" s="1" t="s">
        <v>0</v>
      </c>
      <c r="B30" s="48">
        <f>SUM(B27:B29)</f>
        <v>1213.3281260000003</v>
      </c>
      <c r="C30" s="48">
        <f>SUM(C27:C29)</f>
        <v>1355.1504759999991</v>
      </c>
      <c r="D30" s="9">
        <f t="shared" si="0"/>
        <v>141.82234999999878</v>
      </c>
      <c r="E30" s="16">
        <f t="shared" si="3"/>
        <v>11.688705384877787</v>
      </c>
      <c r="F30" s="15" t="s">
        <v>31</v>
      </c>
      <c r="G30" s="36"/>
      <c r="H30" s="35"/>
    </row>
    <row r="31" spans="1:8" ht="13" x14ac:dyDescent="0.3">
      <c r="A31" s="6" t="s">
        <v>41</v>
      </c>
      <c r="B31" s="50">
        <f>(B30/B12)*100</f>
        <v>7.2152543728370961</v>
      </c>
      <c r="C31" s="50">
        <f>(C30/C12)*100</f>
        <v>7.9036544590406432</v>
      </c>
      <c r="D31" s="10">
        <f t="shared" si="0"/>
        <v>0.68840008620354709</v>
      </c>
      <c r="E31" s="15" t="s">
        <v>31</v>
      </c>
      <c r="F31" s="15" t="s">
        <v>31</v>
      </c>
      <c r="G31" s="36"/>
      <c r="H31" s="35"/>
    </row>
    <row r="32" spans="1:8" ht="25.5" customHeight="1" x14ac:dyDescent="0.25">
      <c r="A32" s="63" t="s">
        <v>4</v>
      </c>
      <c r="B32" s="63"/>
      <c r="C32" s="63"/>
      <c r="D32" s="63"/>
      <c r="E32" s="63"/>
      <c r="F32" s="63"/>
      <c r="H32" s="36"/>
    </row>
    <row r="33" spans="1:6" ht="63.75" customHeight="1" x14ac:dyDescent="0.25">
      <c r="A33" s="60" t="s">
        <v>28</v>
      </c>
      <c r="B33" s="60"/>
      <c r="C33" s="60"/>
      <c r="D33" s="60"/>
      <c r="E33" s="60"/>
      <c r="F33" s="60"/>
    </row>
    <row r="34" spans="1:6" ht="51" customHeight="1" x14ac:dyDescent="0.25">
      <c r="A34" s="60" t="s">
        <v>30</v>
      </c>
      <c r="B34" s="60"/>
      <c r="C34" s="60"/>
      <c r="D34" s="60"/>
      <c r="E34" s="60"/>
      <c r="F34" s="60"/>
    </row>
    <row r="35" spans="1:6" ht="89.25" customHeight="1" x14ac:dyDescent="0.25">
      <c r="A35" s="58" t="s">
        <v>48</v>
      </c>
      <c r="B35" s="58"/>
      <c r="C35" s="58"/>
      <c r="D35" s="58"/>
      <c r="E35" s="58"/>
      <c r="F35" s="58"/>
    </row>
    <row r="36" spans="1:6" ht="51" customHeight="1" x14ac:dyDescent="0.25">
      <c r="A36" s="58" t="s">
        <v>42</v>
      </c>
      <c r="B36" s="58"/>
      <c r="C36" s="58"/>
      <c r="D36" s="58"/>
      <c r="E36" s="58"/>
      <c r="F36" s="58"/>
    </row>
    <row r="37" spans="1:6" ht="25.5" customHeight="1" x14ac:dyDescent="0.25">
      <c r="A37" s="58" t="s">
        <v>43</v>
      </c>
      <c r="B37" s="58"/>
      <c r="C37" s="58"/>
      <c r="D37" s="58"/>
      <c r="E37" s="58"/>
      <c r="F37" s="58"/>
    </row>
    <row r="38" spans="1:6" ht="51" customHeight="1" x14ac:dyDescent="0.25">
      <c r="A38" s="58" t="s">
        <v>44</v>
      </c>
      <c r="B38" s="59"/>
      <c r="C38" s="59"/>
      <c r="D38" s="59"/>
      <c r="E38" s="59"/>
      <c r="F38" s="59"/>
    </row>
    <row r="39" spans="1:6" ht="38.25" customHeight="1" x14ac:dyDescent="0.25">
      <c r="A39" s="58" t="s">
        <v>45</v>
      </c>
      <c r="B39" s="58"/>
      <c r="C39" s="58"/>
      <c r="D39" s="58"/>
      <c r="E39" s="58"/>
      <c r="F39" s="58"/>
    </row>
    <row r="40" spans="1:6" x14ac:dyDescent="0.25">
      <c r="A40" s="22"/>
      <c r="B40" s="43"/>
      <c r="C40" s="43"/>
      <c r="D40" s="22"/>
      <c r="E40" s="22"/>
      <c r="F40" s="22"/>
    </row>
    <row r="41" spans="1:6" x14ac:dyDescent="0.25">
      <c r="A41" s="22"/>
      <c r="B41" s="43"/>
      <c r="C41" s="43"/>
      <c r="D41" s="22"/>
      <c r="E41" s="22"/>
      <c r="F41" s="22"/>
    </row>
    <row r="42" spans="1:6" x14ac:dyDescent="0.25">
      <c r="A42" s="22"/>
      <c r="B42" s="43"/>
      <c r="C42" s="43"/>
      <c r="D42" s="22"/>
      <c r="E42" s="22"/>
      <c r="F42" s="22"/>
    </row>
    <row r="43" spans="1:6" x14ac:dyDescent="0.25">
      <c r="A43" s="22"/>
      <c r="B43" s="43"/>
      <c r="C43" s="43"/>
      <c r="D43" s="22"/>
      <c r="E43" s="22"/>
      <c r="F43" s="22"/>
    </row>
    <row r="44" spans="1:6" x14ac:dyDescent="0.25">
      <c r="A44" s="22"/>
      <c r="B44" s="43"/>
      <c r="C44" s="43"/>
      <c r="D44" s="22"/>
      <c r="E44" s="22"/>
      <c r="F44" s="22"/>
    </row>
    <row r="45" spans="1:6" x14ac:dyDescent="0.25">
      <c r="A45" s="22"/>
      <c r="B45" s="43"/>
      <c r="C45" s="43"/>
      <c r="D45" s="22"/>
      <c r="E45" s="22"/>
      <c r="F45" s="22"/>
    </row>
    <row r="46" spans="1:6" x14ac:dyDescent="0.25">
      <c r="A46" s="22"/>
      <c r="B46" s="43"/>
      <c r="C46" s="43"/>
      <c r="D46" s="22"/>
      <c r="E46" s="22"/>
      <c r="F46" s="22"/>
    </row>
  </sheetData>
  <mergeCells count="11">
    <mergeCell ref="A34:F34"/>
    <mergeCell ref="A1:F1"/>
    <mergeCell ref="A2:F2"/>
    <mergeCell ref="A3:F3"/>
    <mergeCell ref="A32:F32"/>
    <mergeCell ref="A33:F33"/>
    <mergeCell ref="A35:F35"/>
    <mergeCell ref="A36:F36"/>
    <mergeCell ref="A37:F37"/>
    <mergeCell ref="A38:F38"/>
    <mergeCell ref="A39:F39"/>
  </mergeCells>
  <pageMargins left="0.45" right="0.45" top="0.5" bottom="0.5" header="0.3" footer="0.3"/>
  <pageSetup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1</vt:lpstr>
      <vt:lpstr>Table 2</vt:lpstr>
      <vt:lpstr>Table 3</vt:lpstr>
      <vt:lpstr>Table 4</vt:lpstr>
      <vt:lpstr>Table 5</vt:lpstr>
      <vt:lpstr>Table 6</vt:lpstr>
      <vt:lpstr>'Table 1'!Print_Area</vt:lpstr>
      <vt:lpstr>'Table 2'!Print_Area</vt:lpstr>
      <vt:lpstr>'Table 3'!Print_Area</vt:lpstr>
      <vt:lpstr>'Table 4'!Print_Area</vt:lpstr>
      <vt:lpstr>'Table 5'!Print_Area</vt:lpstr>
      <vt:lpstr>'Table 6'!Print_Area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Tang, Lei (OST)</cp:lastModifiedBy>
  <cp:lastPrinted>2022-06-06T19:32:39Z</cp:lastPrinted>
  <dcterms:created xsi:type="dcterms:W3CDTF">2012-05-10T15:47:12Z</dcterms:created>
  <dcterms:modified xsi:type="dcterms:W3CDTF">2024-12-12T14:27:01Z</dcterms:modified>
</cp:coreProperties>
</file>