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defaultThemeVersion="166925"/>
  <mc:AlternateContent xmlns:mc="http://schemas.openxmlformats.org/markup-compatibility/2006">
    <mc:Choice Requires="x15">
      <x15ac:absPath xmlns:x15ac="http://schemas.microsoft.com/office/spreadsheetml/2010/11/ac" url="/Users/crick/Downloads/OneDrive_1_11-16-2024/"/>
    </mc:Choice>
  </mc:AlternateContent>
  <xr:revisionPtr revIDLastSave="0" documentId="13_ncr:1_{9ED47950-5327-6740-93E7-D9BDC5841A90}" xr6:coauthVersionLast="47" xr6:coauthVersionMax="47" xr10:uidLastSave="{00000000-0000-0000-0000-000000000000}"/>
  <bookViews>
    <workbookView xWindow="920" yWindow="760" windowWidth="29320" windowHeight="18880" tabRatio="730" xr2:uid="{00000000-000D-0000-FFFF-FFFF00000000}"/>
  </bookViews>
  <sheets>
    <sheet name="Figure 1-3" sheetId="13" r:id="rId1"/>
    <sheet name="Data for Fig 1-3" sheetId="10" r:id="rId2"/>
    <sheet name="Pre-2022 Data" sheetId="9" r:id="rId3"/>
    <sheet name="2022" sheetId="1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3" i="14" l="1"/>
  <c r="D13" i="14" s="1"/>
  <c r="F13" i="14"/>
  <c r="B13" i="14"/>
  <c r="E13" i="14"/>
  <c r="G13" i="14"/>
  <c r="S32" i="14"/>
  <c r="AC32" i="14"/>
  <c r="AO32" i="14"/>
  <c r="AE9" i="14"/>
  <c r="U9" i="14"/>
  <c r="I32" i="14"/>
  <c r="I9" i="14"/>
  <c r="BM21" i="9"/>
  <c r="I21" i="9"/>
  <c r="B25" i="9"/>
  <c r="C25" i="9"/>
  <c r="F25" i="9"/>
  <c r="F26" i="9"/>
  <c r="F27" i="9"/>
  <c r="C26" i="9"/>
  <c r="C27" i="9"/>
  <c r="BW21" i="9"/>
  <c r="BA21" i="9"/>
  <c r="AO21" i="9"/>
  <c r="AE21" i="9"/>
  <c r="U21" i="9"/>
  <c r="BW16" i="9"/>
  <c r="BM16" i="9"/>
  <c r="BA16" i="9"/>
  <c r="E26" i="9" s="1"/>
  <c r="G26" i="9" s="1"/>
  <c r="AO16" i="9"/>
  <c r="AE16" i="9"/>
  <c r="U16" i="9"/>
  <c r="I16" i="9"/>
  <c r="BW11" i="9"/>
  <c r="BM11" i="9"/>
  <c r="BA11" i="9"/>
  <c r="AO11" i="9"/>
  <c r="AE11" i="9"/>
  <c r="U11" i="9"/>
  <c r="I11" i="9"/>
  <c r="D25" i="9" l="1"/>
  <c r="E27" i="9"/>
  <c r="G27" i="9" s="1"/>
  <c r="B27" i="9"/>
  <c r="D27" i="9" s="1"/>
  <c r="E25" i="9"/>
  <c r="G25" i="9" s="1"/>
  <c r="B26" i="9"/>
  <c r="D26" i="9" s="1"/>
</calcChain>
</file>

<file path=xl/sharedStrings.xml><?xml version="1.0" encoding="utf-8"?>
<sst xmlns="http://schemas.openxmlformats.org/spreadsheetml/2006/main" count="282" uniqueCount="42">
  <si>
    <t>Rural</t>
  </si>
  <si>
    <t>Urban</t>
  </si>
  <si>
    <t>FUNCTIONAL  SYSTEM  LENGTH - 2018</t>
  </si>
  <si>
    <t>TABLE HM-64</t>
  </si>
  <si>
    <t>MILES  BY  MEASURED  PAVEMENT  ROUGHNESS - RURAL</t>
  </si>
  <si>
    <t>MILES  BY  MEASURED  PAVEMENT  ROUGHNESS - URBAN</t>
  </si>
  <si>
    <t xml:space="preserve">August 30, 2019                                   </t>
  </si>
  <si>
    <t>SHEET 1 OF 4</t>
  </si>
  <si>
    <t>SHEET 2 OF 4</t>
  </si>
  <si>
    <t>SHEET 3 OF 4</t>
  </si>
  <si>
    <t>SHEET 4 OF 4</t>
  </si>
  <si>
    <t>INTERNATIONAL  ROUGHNESS  INDEX  (IRI)  (1)</t>
  </si>
  <si>
    <t>INTERSTATE</t>
  </si>
  <si>
    <t>OTHER  FREEWAYS  &amp;  EXPRESSWAYS</t>
  </si>
  <si>
    <t>OTHER  PRINCIPAL  ARTERIAL</t>
  </si>
  <si>
    <t>MINOR  ARTERIAL  (3)</t>
  </si>
  <si>
    <t>OTHER  FREEWAYS  AND  EXPRESSWAYS</t>
  </si>
  <si>
    <t>STATE</t>
  </si>
  <si>
    <t>NOT</t>
  </si>
  <si>
    <t>TOTAL</t>
  </si>
  <si>
    <t>REPORTED (2)</t>
  </si>
  <si>
    <t>&lt; 60</t>
  </si>
  <si>
    <t>60-94</t>
  </si>
  <si>
    <t>95-119</t>
  </si>
  <si>
    <t>120-144</t>
  </si>
  <si>
    <t>145-170</t>
  </si>
  <si>
    <t>171-194</t>
  </si>
  <si>
    <t>195-220</t>
  </si>
  <si>
    <t>&gt; 220</t>
  </si>
  <si>
    <t>REPORTED</t>
  </si>
  <si>
    <t>U.S. Total</t>
  </si>
  <si>
    <t>Puerto Rico</t>
  </si>
  <si>
    <t>Grand Total</t>
  </si>
  <si>
    <t>Puerto Rico  4/</t>
  </si>
  <si>
    <t>RURAL</t>
  </si>
  <si>
    <t>URBAN</t>
  </si>
  <si>
    <t>Poor Miles Reported</t>
  </si>
  <si>
    <t>Miles Reported</t>
  </si>
  <si>
    <t>Percentage</t>
  </si>
  <si>
    <r>
      <rPr>
        <b/>
        <sz val="10"/>
        <color theme="1"/>
        <rFont val="Arial"/>
        <family val="2"/>
      </rPr>
      <t>NOTES</t>
    </r>
    <r>
      <rPr>
        <sz val="10"/>
        <color theme="1"/>
        <rFont val="Arial"/>
        <family val="2"/>
      </rPr>
      <t xml:space="preserve">: In the above figure, the higher functionally classified roads in the urban category include interstates, other freeways and expressways, other principal arterials, and minor arterials for the entire road network. For the rural classified roads, the functional classification includes interstates and other principal arterials including those for Puerto Rico. No data were reported for 2010 due to a change in the data model, so the data reported for 2011 were used for this period. No data were reported for 2021. Poor condition is defined as any pavement with an IRI value greater than 170 inches/mile. </t>
    </r>
  </si>
  <si>
    <t>FIGURE 1-3  Rural v. Urban High Function Roads with Poor Pavement Condition: 2011, 2017-2020, and 2022</t>
  </si>
  <si>
    <r>
      <rPr>
        <b/>
        <sz val="10"/>
        <color theme="1"/>
        <rFont val="Arial"/>
        <family val="2"/>
      </rPr>
      <t>SOURCE</t>
    </r>
    <r>
      <rPr>
        <sz val="10"/>
        <color theme="1"/>
        <rFont val="Arial"/>
        <family val="2"/>
      </rPr>
      <t>: U.S. Department of Transportation, Federal Highway Administration, Highway Statistics, table HM-64, available at http://www.fhwa.dot.gov/policyinformation/statistics.cfm as of July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</si>
</sst>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_);_(* \(#,##0\);_ &quot;-&quot;"/>
  </numFmts>
  <fonts count="11" x14ac:knownFonts="1">
    <font>
      <sz val="11"/>
      <color theme="1"/>
      <name val="Calibri"/>
      <family val="2"/>
      <scheme val="minor"/>
    </font>
    <font>
      <sz val="11"/>
      <color theme="1"/>
      <name val="Calibri"/>
      <family val="2"/>
      <scheme val="minor"/>
    </font>
    <font>
      <b/>
      <sz val="12"/>
      <name val="Book Antiqua"/>
      <family val="1"/>
    </font>
    <font>
      <b/>
      <sz val="10"/>
      <name val="Arial"/>
      <family val="2"/>
    </font>
    <font>
      <sz val="10"/>
      <color theme="1"/>
      <name val="Arial"/>
      <family val="2"/>
    </font>
    <font>
      <b/>
      <sz val="10"/>
      <color theme="1"/>
      <name val="Arial"/>
      <family val="2"/>
    </font>
    <font>
      <sz val="10"/>
      <name val="Arial"/>
      <family val="2"/>
    </font>
    <font>
      <sz val="11"/>
      <color rgb="FFFF0000"/>
      <name val="Calibri"/>
      <family val="2"/>
      <scheme val="minor"/>
    </font>
    <font>
      <b/>
      <sz val="11"/>
      <color theme="1"/>
      <name val="Calibri"/>
      <family val="2"/>
      <scheme val="minor"/>
    </font>
    <font>
      <sz val="12"/>
      <name val="Arial"/>
      <family val="2"/>
    </font>
    <font>
      <sz val="6"/>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78">
    <border>
      <left/>
      <right/>
      <top/>
      <bottom/>
      <diagonal/>
    </border>
    <border>
      <left/>
      <right/>
      <top/>
      <bottom style="thin">
        <color indexed="64"/>
      </bottom>
      <diagonal/>
    </border>
    <border>
      <left/>
      <right/>
      <top/>
      <bottom style="thin">
        <color theme="1"/>
      </bottom>
      <diagonal/>
    </border>
    <border>
      <left style="thin">
        <color indexed="8"/>
      </left>
      <right style="thin">
        <color theme="1"/>
      </right>
      <top style="thin">
        <color theme="1"/>
      </top>
      <bottom/>
      <diagonal/>
    </border>
    <border>
      <left/>
      <right style="thin">
        <color theme="1"/>
      </right>
      <top style="thin">
        <color theme="1"/>
      </top>
      <bottom style="thin">
        <color theme="1"/>
      </bottom>
      <diagonal/>
    </border>
    <border>
      <left style="thin">
        <color theme="1"/>
      </left>
      <right style="thin">
        <color indexed="8"/>
      </right>
      <top/>
      <bottom/>
      <diagonal/>
    </border>
    <border>
      <left style="thin">
        <color theme="1"/>
      </left>
      <right style="thin">
        <color theme="1"/>
      </right>
      <top/>
      <bottom/>
      <diagonal/>
    </border>
    <border>
      <left/>
      <right/>
      <top/>
      <bottom style="thin">
        <color indexed="8"/>
      </bottom>
      <diagonal/>
    </border>
    <border>
      <left/>
      <right style="double">
        <color indexed="8"/>
      </right>
      <top/>
      <bottom style="thin">
        <color indexed="8"/>
      </bottom>
      <diagonal/>
    </border>
    <border>
      <left/>
      <right style="thin">
        <color indexed="8"/>
      </right>
      <top/>
      <bottom style="thin">
        <color indexed="8"/>
      </bottom>
      <diagonal/>
    </border>
    <border>
      <left style="thin">
        <color theme="1"/>
      </left>
      <right style="double">
        <color theme="1"/>
      </right>
      <top style="thin">
        <color theme="1"/>
      </top>
      <bottom/>
      <diagonal/>
    </border>
    <border>
      <left/>
      <right style="thin">
        <color indexed="8"/>
      </right>
      <top/>
      <bottom/>
      <diagonal/>
    </border>
    <border>
      <left/>
      <right style="double">
        <color indexed="8"/>
      </right>
      <top/>
      <bottom/>
      <diagonal/>
    </border>
    <border>
      <left style="thin">
        <color theme="1"/>
      </left>
      <right/>
      <top/>
      <bottom/>
      <diagonal/>
    </border>
    <border>
      <left style="thin">
        <color theme="1"/>
      </left>
      <right style="thin">
        <color theme="1"/>
      </right>
      <top/>
      <bottom style="thin">
        <color indexed="8"/>
      </bottom>
      <diagonal/>
    </border>
    <border>
      <left style="thin">
        <color theme="1"/>
      </left>
      <right style="double">
        <color theme="1"/>
      </right>
      <top/>
      <bottom style="thin">
        <color theme="1"/>
      </bottom>
      <diagonal/>
    </border>
    <border>
      <left/>
      <right style="double">
        <color indexed="8"/>
      </right>
      <top/>
      <bottom style="thin">
        <color theme="1"/>
      </bottom>
      <diagonal/>
    </border>
    <border>
      <left style="thin">
        <color theme="1"/>
      </left>
      <right style="thin">
        <color indexed="8"/>
      </right>
      <top/>
      <bottom style="thin">
        <color indexed="8"/>
      </bottom>
      <diagonal/>
    </border>
    <border>
      <left style="thin">
        <color indexed="8"/>
      </left>
      <right style="thin">
        <color indexed="8"/>
      </right>
      <top/>
      <bottom style="thin">
        <color theme="1"/>
      </bottom>
      <diagonal/>
    </border>
    <border>
      <left/>
      <right style="thin">
        <color indexed="8"/>
      </right>
      <top/>
      <bottom style="thin">
        <color theme="1"/>
      </bottom>
      <diagonal/>
    </border>
    <border>
      <left style="double">
        <color indexed="8"/>
      </left>
      <right style="double">
        <color indexed="8"/>
      </right>
      <top/>
      <bottom style="thin">
        <color theme="1"/>
      </bottom>
      <diagonal/>
    </border>
    <border>
      <left/>
      <right style="thin">
        <color theme="1"/>
      </right>
      <top/>
      <bottom style="thin">
        <color indexed="8"/>
      </bottom>
      <diagonal/>
    </border>
    <border>
      <left style="thin">
        <color theme="1"/>
      </left>
      <right/>
      <top/>
      <bottom style="thin">
        <color indexed="8"/>
      </bottom>
      <diagonal/>
    </border>
    <border>
      <left style="thin">
        <color indexed="8"/>
      </left>
      <right style="double">
        <color indexed="8"/>
      </right>
      <top/>
      <bottom style="thin">
        <color theme="1"/>
      </bottom>
      <diagonal/>
    </border>
    <border>
      <left/>
      <right style="thin">
        <color theme="1"/>
      </right>
      <top/>
      <bottom style="thin">
        <color theme="1"/>
      </bottom>
      <diagonal/>
    </border>
    <border>
      <left/>
      <right style="double">
        <color theme="1"/>
      </right>
      <top/>
      <bottom style="thin">
        <color indexed="8"/>
      </bottom>
      <diagonal/>
    </border>
    <border>
      <left style="double">
        <color theme="1"/>
      </left>
      <right style="double">
        <color theme="1"/>
      </right>
      <top/>
      <bottom style="thin">
        <color indexed="8"/>
      </bottom>
      <diagonal/>
    </border>
    <border>
      <left style="thin">
        <color theme="1"/>
      </left>
      <right style="thin">
        <color theme="1"/>
      </right>
      <top/>
      <bottom style="thin">
        <color theme="1"/>
      </bottom>
      <diagonal/>
    </border>
    <border>
      <left/>
      <right style="double">
        <color theme="1"/>
      </right>
      <top/>
      <bottom style="thin">
        <color theme="1"/>
      </bottom>
      <diagonal/>
    </border>
    <border>
      <left style="double">
        <color theme="1"/>
      </left>
      <right style="double">
        <color theme="1"/>
      </right>
      <top/>
      <bottom style="thin">
        <color theme="1"/>
      </bottom>
      <diagonal/>
    </border>
    <border>
      <left style="thin">
        <color theme="1"/>
      </left>
      <right/>
      <top/>
      <bottom style="thin">
        <color theme="1"/>
      </bottom>
      <diagonal/>
    </border>
    <border>
      <left style="thin">
        <color theme="1"/>
      </left>
      <right style="thin">
        <color indexed="8"/>
      </right>
      <top/>
      <bottom style="thin">
        <color theme="1"/>
      </bottom>
      <diagonal/>
    </border>
    <border>
      <left style="thin">
        <color theme="1"/>
      </left>
      <right style="thin">
        <color theme="1"/>
      </right>
      <top style="double">
        <color indexed="8"/>
      </top>
      <bottom style="thin">
        <color indexed="8"/>
      </bottom>
      <diagonal/>
    </border>
    <border>
      <left style="thin">
        <color theme="1"/>
      </left>
      <right style="double">
        <color theme="1"/>
      </right>
      <top style="double">
        <color theme="1"/>
      </top>
      <bottom style="thin">
        <color theme="1"/>
      </bottom>
      <diagonal/>
    </border>
    <border>
      <left/>
      <right style="thin">
        <color indexed="8"/>
      </right>
      <top style="double">
        <color indexed="8"/>
      </top>
      <bottom style="thin">
        <color indexed="8"/>
      </bottom>
      <diagonal/>
    </border>
    <border>
      <left style="thin">
        <color indexed="8"/>
      </left>
      <right style="thin">
        <color indexed="8"/>
      </right>
      <top style="double">
        <color theme="1"/>
      </top>
      <bottom style="thin">
        <color indexed="8"/>
      </bottom>
      <diagonal/>
    </border>
    <border>
      <left/>
      <right style="double">
        <color indexed="8"/>
      </right>
      <top style="double">
        <color theme="1"/>
      </top>
      <bottom style="thin">
        <color indexed="8"/>
      </bottom>
      <diagonal/>
    </border>
    <border>
      <left/>
      <right/>
      <top style="double">
        <color indexed="8"/>
      </top>
      <bottom style="thin">
        <color indexed="8"/>
      </bottom>
      <diagonal/>
    </border>
    <border>
      <left style="thin">
        <color theme="1"/>
      </left>
      <right style="thin">
        <color indexed="8"/>
      </right>
      <top style="double">
        <color indexed="8"/>
      </top>
      <bottom style="thin">
        <color indexed="8"/>
      </bottom>
      <diagonal/>
    </border>
    <border>
      <left style="double">
        <color theme="1"/>
      </left>
      <right style="double">
        <color indexed="8"/>
      </right>
      <top style="double">
        <color theme="1"/>
      </top>
      <bottom style="thin">
        <color indexed="8"/>
      </bottom>
      <diagonal/>
    </border>
    <border>
      <left style="double">
        <color indexed="8"/>
      </left>
      <right style="thin">
        <color indexed="8"/>
      </right>
      <top style="double">
        <color indexed="8"/>
      </top>
      <bottom style="thin">
        <color indexed="8"/>
      </bottom>
      <diagonal/>
    </border>
    <border>
      <left style="thin">
        <color theme="1"/>
      </left>
      <right/>
      <top style="double">
        <color theme="1"/>
      </top>
      <bottom style="thin">
        <color indexed="8"/>
      </bottom>
      <diagonal/>
    </border>
    <border>
      <left style="thin">
        <color indexed="8"/>
      </left>
      <right style="double">
        <color indexed="8"/>
      </right>
      <top style="double">
        <color theme="1"/>
      </top>
      <bottom style="thin">
        <color theme="1"/>
      </bottom>
      <diagonal/>
    </border>
    <border>
      <left/>
      <right style="thin">
        <color indexed="8"/>
      </right>
      <top style="double">
        <color theme="1"/>
      </top>
      <bottom style="thin">
        <color indexed="8"/>
      </bottom>
      <diagonal/>
    </border>
    <border>
      <left/>
      <right style="thin">
        <color theme="1"/>
      </right>
      <top style="double">
        <color theme="1"/>
      </top>
      <bottom style="thin">
        <color indexed="8"/>
      </bottom>
      <diagonal/>
    </border>
    <border>
      <left/>
      <right style="double">
        <color theme="1"/>
      </right>
      <top style="double">
        <color indexed="8"/>
      </top>
      <bottom style="thin">
        <color indexed="8"/>
      </bottom>
      <diagonal/>
    </border>
    <border>
      <left style="thin">
        <color indexed="8"/>
      </left>
      <right style="thin">
        <color theme="1"/>
      </right>
      <top style="double">
        <color indexed="8"/>
      </top>
      <bottom style="thin">
        <color indexed="8"/>
      </bottom>
      <diagonal/>
    </border>
    <border>
      <left/>
      <right style="thin">
        <color theme="1"/>
      </right>
      <top style="double">
        <color indexed="8"/>
      </top>
      <bottom style="thin">
        <color indexed="8"/>
      </bottom>
      <diagonal/>
    </border>
    <border>
      <left style="double">
        <color theme="1"/>
      </left>
      <right style="double">
        <color theme="1"/>
      </right>
      <top style="double">
        <color indexed="8"/>
      </top>
      <bottom style="thin">
        <color indexed="8"/>
      </bottom>
      <diagonal/>
    </border>
    <border>
      <left style="thin">
        <color indexed="8"/>
      </left>
      <right style="thin">
        <color indexed="8"/>
      </right>
      <top/>
      <bottom style="thin">
        <color indexed="8"/>
      </bottom>
      <diagonal/>
    </border>
    <border>
      <left style="double">
        <color theme="1"/>
      </left>
      <right style="double">
        <color indexed="8"/>
      </right>
      <top/>
      <bottom style="thin">
        <color indexed="8"/>
      </bottom>
      <diagonal/>
    </border>
    <border>
      <left style="double">
        <color theme="1"/>
      </left>
      <right/>
      <top/>
      <bottom style="thin">
        <color indexed="8"/>
      </bottom>
      <diagonal/>
    </border>
    <border>
      <left style="double">
        <color theme="1"/>
      </left>
      <right style="thin">
        <color theme="1"/>
      </right>
      <top/>
      <bottom style="thin">
        <color indexed="8"/>
      </bottom>
      <diagonal/>
    </border>
    <border>
      <left style="thin">
        <color indexed="8"/>
      </left>
      <right style="thin">
        <color indexed="8"/>
      </right>
      <top style="double">
        <color indexed="8"/>
      </top>
      <bottom style="thin">
        <color indexed="8"/>
      </bottom>
      <diagonal/>
    </border>
    <border>
      <left/>
      <right style="double">
        <color indexed="8"/>
      </right>
      <top style="double">
        <color indexed="8"/>
      </top>
      <bottom style="thin">
        <color indexed="8"/>
      </bottom>
      <diagonal/>
    </border>
    <border>
      <left style="thin">
        <color indexed="64"/>
      </left>
      <right/>
      <top/>
      <bottom style="thin">
        <color indexed="64"/>
      </bottom>
      <diagonal/>
    </border>
    <border>
      <left style="thin">
        <color indexed="64"/>
      </left>
      <right/>
      <top/>
      <bottom/>
      <diagonal/>
    </border>
    <border>
      <left/>
      <right/>
      <top style="thin">
        <color indexed="8"/>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double">
        <color indexed="8"/>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theme="1"/>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theme="1"/>
      </right>
      <top style="thin">
        <color indexed="8"/>
      </top>
      <bottom style="thin">
        <color theme="1"/>
      </bottom>
      <diagonal/>
    </border>
    <border>
      <left style="thin">
        <color indexed="8"/>
      </left>
      <right style="thin">
        <color theme="1"/>
      </right>
      <top style="thin">
        <color indexed="8"/>
      </top>
      <bottom/>
      <diagonal/>
    </border>
    <border>
      <left style="double">
        <color indexed="8"/>
      </left>
      <right style="thin">
        <color indexed="8"/>
      </right>
      <top style="thin">
        <color indexed="8"/>
      </top>
      <bottom style="thin">
        <color indexed="8"/>
      </bottom>
      <diagonal/>
    </border>
    <border>
      <left style="thin">
        <color theme="1"/>
      </left>
      <right style="thin">
        <color theme="1"/>
      </right>
      <top style="thin">
        <color indexed="8"/>
      </top>
      <bottom style="thin">
        <color theme="1"/>
      </bottom>
      <diagonal/>
    </border>
    <border>
      <left/>
      <right style="thin">
        <color theme="1"/>
      </right>
      <top style="thin">
        <color indexed="8"/>
      </top>
      <bottom/>
      <diagonal/>
    </border>
    <border>
      <left style="thin">
        <color indexed="8"/>
      </left>
      <right/>
      <top style="double">
        <color theme="1"/>
      </top>
      <bottom style="thin">
        <color theme="1"/>
      </bottom>
      <diagonal/>
    </border>
    <border>
      <left style="thin">
        <color indexed="8"/>
      </left>
      <right style="thin">
        <color indexed="8"/>
      </right>
      <top style="double">
        <color theme="1"/>
      </top>
      <bottom style="thin">
        <color theme="1"/>
      </bottom>
      <diagonal/>
    </border>
    <border>
      <left style="thin">
        <color indexed="8"/>
      </left>
      <right/>
      <top/>
      <bottom style="thin">
        <color theme="1"/>
      </bottom>
      <diagonal/>
    </border>
    <border>
      <left style="thin">
        <color theme="1"/>
      </left>
      <right/>
      <top style="double">
        <color indexed="8"/>
      </top>
      <bottom style="thin">
        <color indexed="8"/>
      </bottom>
      <diagonal/>
    </border>
    <border>
      <left/>
      <right/>
      <top style="double">
        <color theme="1"/>
      </top>
      <bottom style="thin">
        <color indexed="8"/>
      </bottom>
      <diagonal/>
    </border>
    <border>
      <left style="thin">
        <color theme="1"/>
      </left>
      <right style="thin">
        <color theme="1"/>
      </right>
      <top style="double">
        <color theme="1"/>
      </top>
      <bottom style="thin">
        <color indexed="8"/>
      </bottom>
      <diagonal/>
    </border>
    <border>
      <left style="thin">
        <color theme="1"/>
      </left>
      <right/>
      <top style="double">
        <color theme="1"/>
      </top>
      <bottom style="thin">
        <color theme="1"/>
      </bottom>
      <diagonal/>
    </border>
    <border>
      <left style="thin">
        <color theme="1"/>
      </left>
      <right style="thin">
        <color theme="1"/>
      </right>
      <top style="double">
        <color theme="1"/>
      </top>
      <bottom style="thin">
        <color theme="1"/>
      </bottom>
      <diagonal/>
    </border>
  </borders>
  <cellStyleXfs count="2">
    <xf numFmtId="0" fontId="0" fillId="0" borderId="0"/>
    <xf numFmtId="9" fontId="1" fillId="0" borderId="0" applyFont="0" applyFill="0" applyBorder="0" applyAlignment="0" applyProtection="0"/>
  </cellStyleXfs>
  <cellXfs count="21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1" xfId="0" applyFont="1" applyBorder="1"/>
    <xf numFmtId="164" fontId="4" fillId="0" borderId="1" xfId="1" applyNumberFormat="1" applyFont="1" applyBorder="1"/>
    <xf numFmtId="0" fontId="5" fillId="0" borderId="1" xfId="0" applyFont="1" applyBorder="1" applyAlignment="1">
      <alignment horizontal="center"/>
    </xf>
    <xf numFmtId="0" fontId="6" fillId="0" borderId="0" xfId="0" applyFont="1" applyAlignment="1">
      <alignment vertical="center"/>
    </xf>
    <xf numFmtId="0" fontId="6" fillId="0" borderId="0" xfId="0" applyFont="1" applyAlignment="1">
      <alignment horizontal="right" vertical="center"/>
    </xf>
    <xf numFmtId="0" fontId="6" fillId="0" borderId="0" xfId="0" quotePrefix="1" applyFont="1" applyAlignment="1">
      <alignment vertical="center"/>
    </xf>
    <xf numFmtId="0" fontId="6" fillId="0" borderId="5" xfId="0" applyFont="1" applyBorder="1" applyAlignment="1">
      <alignment vertical="center"/>
    </xf>
    <xf numFmtId="0" fontId="6" fillId="0" borderId="7" xfId="0" applyFont="1" applyBorder="1" applyAlignment="1">
      <alignment horizontal="centerContinuous" vertical="center"/>
    </xf>
    <xf numFmtId="0" fontId="6" fillId="0" borderId="8" xfId="0" applyFont="1" applyBorder="1" applyAlignment="1">
      <alignment horizontal="centerContinuous" vertical="center"/>
    </xf>
    <xf numFmtId="0" fontId="6" fillId="0" borderId="9" xfId="0" applyFont="1" applyBorder="1" applyAlignment="1">
      <alignment horizontal="centerContinuous"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horizontal="center" vertical="center"/>
    </xf>
    <xf numFmtId="0" fontId="6" fillId="0" borderId="14" xfId="0" applyFont="1" applyBorder="1" applyAlignment="1">
      <alignment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0" borderId="26" xfId="0" applyFont="1" applyBorder="1" applyAlignment="1">
      <alignment horizontal="center" vertical="center"/>
    </xf>
    <xf numFmtId="0" fontId="6" fillId="0" borderId="21" xfId="0" applyFont="1" applyBorder="1" applyAlignment="1">
      <alignment horizontal="center" vertical="center"/>
    </xf>
    <xf numFmtId="165" fontId="6" fillId="0" borderId="28" xfId="0" applyNumberFormat="1" applyFont="1" applyBorder="1" applyAlignment="1">
      <alignment horizontal="center" vertical="center"/>
    </xf>
    <xf numFmtId="165" fontId="6" fillId="0" borderId="27" xfId="0" applyNumberFormat="1" applyFont="1" applyBorder="1" applyAlignment="1">
      <alignment horizontal="center" vertical="center"/>
    </xf>
    <xf numFmtId="165" fontId="6" fillId="0" borderId="31" xfId="0" applyNumberFormat="1" applyFont="1" applyBorder="1" applyAlignment="1">
      <alignment horizontal="center" vertical="center"/>
    </xf>
    <xf numFmtId="165" fontId="6" fillId="0" borderId="29" xfId="0" applyNumberFormat="1" applyFont="1" applyBorder="1" applyAlignment="1">
      <alignment horizontal="center" vertical="center"/>
    </xf>
    <xf numFmtId="165" fontId="6" fillId="0" borderId="24" xfId="0" applyNumberFormat="1" applyFont="1" applyBorder="1" applyAlignment="1">
      <alignment horizontal="center" vertical="center"/>
    </xf>
    <xf numFmtId="165" fontId="6" fillId="0" borderId="18" xfId="0" applyNumberFormat="1" applyFont="1" applyBorder="1" applyAlignment="1">
      <alignment horizontal="center" vertical="center"/>
    </xf>
    <xf numFmtId="165" fontId="6" fillId="0" borderId="27" xfId="0" applyNumberFormat="1" applyFont="1" applyBorder="1" applyAlignment="1">
      <alignment horizontal="left" vertical="center"/>
    </xf>
    <xf numFmtId="0" fontId="6" fillId="0" borderId="32" xfId="0" applyFont="1" applyBorder="1" applyAlignment="1">
      <alignment horizontal="center" vertical="center"/>
    </xf>
    <xf numFmtId="165" fontId="6" fillId="0" borderId="45" xfId="0" applyNumberFormat="1" applyFont="1" applyBorder="1" applyAlignment="1">
      <alignment horizontal="center" vertical="center"/>
    </xf>
    <xf numFmtId="165" fontId="6" fillId="0" borderId="46" xfId="0" applyNumberFormat="1" applyFont="1" applyBorder="1" applyAlignment="1">
      <alignment horizontal="center" vertical="center"/>
    </xf>
    <xf numFmtId="165" fontId="6" fillId="0" borderId="34" xfId="0" applyNumberFormat="1" applyFont="1" applyBorder="1" applyAlignment="1">
      <alignment horizontal="center" vertical="center"/>
    </xf>
    <xf numFmtId="165" fontId="6" fillId="0" borderId="47" xfId="0" applyNumberFormat="1" applyFont="1" applyBorder="1" applyAlignment="1">
      <alignment horizontal="center" vertical="center"/>
    </xf>
    <xf numFmtId="165" fontId="6" fillId="0" borderId="48" xfId="0" applyNumberFormat="1" applyFont="1" applyBorder="1" applyAlignment="1">
      <alignment horizontal="center" vertical="center"/>
    </xf>
    <xf numFmtId="165" fontId="6" fillId="0" borderId="37" xfId="0" applyNumberFormat="1" applyFont="1" applyBorder="1" applyAlignment="1">
      <alignment horizontal="center" vertical="center"/>
    </xf>
    <xf numFmtId="165" fontId="6" fillId="0" borderId="38" xfId="0" applyNumberFormat="1" applyFont="1" applyBorder="1" applyAlignment="1">
      <alignment horizontal="center" vertical="center"/>
    </xf>
    <xf numFmtId="0" fontId="6" fillId="0" borderId="49" xfId="0" applyFont="1" applyBorder="1" applyAlignment="1">
      <alignment vertical="center"/>
    </xf>
    <xf numFmtId="165" fontId="6" fillId="0" borderId="8" xfId="0" applyNumberFormat="1" applyFont="1" applyBorder="1" applyAlignment="1">
      <alignment horizontal="center" vertical="center"/>
    </xf>
    <xf numFmtId="165" fontId="6" fillId="0" borderId="9" xfId="0" applyNumberFormat="1" applyFont="1" applyBorder="1" applyAlignment="1">
      <alignment horizontal="center" vertical="center"/>
    </xf>
    <xf numFmtId="165" fontId="6" fillId="0" borderId="2" xfId="0" applyNumberFormat="1" applyFont="1" applyBorder="1" applyAlignment="1">
      <alignment horizontal="center" vertical="center"/>
    </xf>
    <xf numFmtId="165" fontId="6" fillId="0" borderId="17" xfId="0" applyNumberFormat="1" applyFont="1" applyBorder="1" applyAlignment="1">
      <alignment horizontal="center" vertical="center"/>
    </xf>
    <xf numFmtId="165" fontId="6" fillId="0" borderId="19" xfId="0" applyNumberFormat="1" applyFont="1" applyBorder="1" applyAlignment="1">
      <alignment horizontal="center" vertical="center"/>
    </xf>
    <xf numFmtId="165" fontId="6" fillId="0" borderId="25" xfId="0" applyNumberFormat="1" applyFont="1" applyBorder="1" applyAlignment="1">
      <alignment horizontal="center" vertical="center"/>
    </xf>
    <xf numFmtId="165" fontId="6" fillId="0" borderId="51" xfId="0" applyNumberFormat="1" applyFont="1" applyBorder="1" applyAlignment="1">
      <alignment horizontal="center" vertical="center"/>
    </xf>
    <xf numFmtId="165" fontId="6" fillId="0" borderId="52" xfId="0" applyNumberFormat="1" applyFont="1" applyBorder="1" applyAlignment="1">
      <alignment horizontal="center" vertical="center"/>
    </xf>
    <xf numFmtId="165" fontId="0" fillId="0" borderId="0" xfId="0" applyNumberFormat="1"/>
    <xf numFmtId="164" fontId="4" fillId="0" borderId="0" xfId="1" applyNumberFormat="1" applyFont="1" applyBorder="1"/>
    <xf numFmtId="0" fontId="6" fillId="0" borderId="53" xfId="0" applyFont="1" applyBorder="1" applyAlignment="1">
      <alignment horizontal="center" vertical="center"/>
    </xf>
    <xf numFmtId="165" fontId="6" fillId="0" borderId="54" xfId="0" applyNumberFormat="1" applyFont="1" applyBorder="1" applyAlignment="1">
      <alignment horizontal="center" vertical="center"/>
    </xf>
    <xf numFmtId="0" fontId="6" fillId="0" borderId="49" xfId="0" applyFont="1" applyBorder="1" applyAlignment="1">
      <alignment horizontal="center" vertical="center"/>
    </xf>
    <xf numFmtId="0" fontId="6" fillId="0" borderId="0" xfId="0" applyFont="1" applyAlignment="1">
      <alignment horizontal="centerContinuous" vertical="center"/>
    </xf>
    <xf numFmtId="0" fontId="6" fillId="0" borderId="57" xfId="0" applyFont="1" applyBorder="1" applyAlignment="1">
      <alignment horizontal="centerContinuous" vertical="center"/>
    </xf>
    <xf numFmtId="0" fontId="6" fillId="0" borderId="59" xfId="0" applyFont="1" applyBorder="1" applyAlignment="1">
      <alignment horizontal="centerContinuous" vertical="center"/>
    </xf>
    <xf numFmtId="0" fontId="6" fillId="0" borderId="61" xfId="0" applyFont="1" applyBorder="1" applyAlignment="1">
      <alignment vertical="center"/>
    </xf>
    <xf numFmtId="165" fontId="6" fillId="0" borderId="0" xfId="0" applyNumberFormat="1" applyFont="1" applyAlignment="1">
      <alignment horizontal="center" vertical="center"/>
    </xf>
    <xf numFmtId="0" fontId="3" fillId="0" borderId="0" xfId="0" applyFont="1" applyAlignment="1">
      <alignment horizontal="centerContinuous"/>
    </xf>
    <xf numFmtId="0" fontId="6" fillId="0" borderId="0" xfId="0" applyFont="1" applyAlignment="1">
      <alignment horizontal="centerContinuous"/>
    </xf>
    <xf numFmtId="0" fontId="6" fillId="0" borderId="0" xfId="0" applyFont="1"/>
    <xf numFmtId="0" fontId="6" fillId="0" borderId="63" xfId="0" applyFont="1" applyBorder="1" applyAlignment="1">
      <alignment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165" fontId="6" fillId="0" borderId="36" xfId="0" applyNumberFormat="1" applyFont="1" applyBorder="1" applyAlignment="1">
      <alignment horizontal="center" vertical="center"/>
    </xf>
    <xf numFmtId="165" fontId="6" fillId="0" borderId="35" xfId="0" applyNumberFormat="1" applyFont="1" applyBorder="1" applyAlignment="1">
      <alignment horizontal="center" vertical="center"/>
    </xf>
    <xf numFmtId="165" fontId="6" fillId="0" borderId="39" xfId="0" applyNumberFormat="1" applyFont="1" applyBorder="1" applyAlignment="1">
      <alignment horizontal="center" vertical="center"/>
    </xf>
    <xf numFmtId="165" fontId="6" fillId="0" borderId="40" xfId="0" applyNumberFormat="1" applyFont="1" applyBorder="1" applyAlignment="1">
      <alignment horizontal="center" vertical="center"/>
    </xf>
    <xf numFmtId="0" fontId="6" fillId="0" borderId="31" xfId="0" applyFont="1" applyBorder="1" applyAlignment="1">
      <alignment vertical="center"/>
    </xf>
    <xf numFmtId="165" fontId="6" fillId="0" borderId="7" xfId="0" applyNumberFormat="1" applyFont="1" applyBorder="1" applyAlignment="1">
      <alignment horizontal="center" vertical="center"/>
    </xf>
    <xf numFmtId="165" fontId="6" fillId="0" borderId="50" xfId="0" applyNumberFormat="1" applyFont="1" applyBorder="1" applyAlignment="1">
      <alignment horizontal="center" vertical="center"/>
    </xf>
    <xf numFmtId="165" fontId="6" fillId="0" borderId="67" xfId="0" applyNumberFormat="1" applyFont="1" applyBorder="1" applyAlignment="1">
      <alignment horizontal="center" vertical="center"/>
    </xf>
    <xf numFmtId="165" fontId="6" fillId="0" borderId="33" xfId="0" applyNumberFormat="1" applyFont="1" applyBorder="1" applyAlignment="1">
      <alignment horizontal="center" vertical="center"/>
    </xf>
    <xf numFmtId="0" fontId="6" fillId="0" borderId="68" xfId="0" applyFont="1" applyBorder="1" applyAlignment="1">
      <alignment vertical="center"/>
    </xf>
    <xf numFmtId="165" fontId="6" fillId="3" borderId="15" xfId="0" applyNumberFormat="1" applyFont="1" applyFill="1" applyBorder="1" applyAlignment="1">
      <alignment horizontal="center" vertical="center"/>
    </xf>
    <xf numFmtId="165" fontId="6" fillId="0" borderId="15" xfId="0" applyNumberFormat="1" applyFont="1" applyBorder="1" applyAlignment="1">
      <alignment horizontal="center" vertical="center"/>
    </xf>
    <xf numFmtId="0" fontId="6" fillId="0" borderId="61" xfId="0" applyFont="1" applyBorder="1" applyAlignment="1">
      <alignment horizontal="centerContinuous" vertical="center"/>
    </xf>
    <xf numFmtId="0" fontId="6" fillId="0" borderId="3" xfId="0" applyFont="1" applyBorder="1" applyAlignment="1">
      <alignment horizontal="centerContinuous" vertical="center"/>
    </xf>
    <xf numFmtId="0" fontId="6" fillId="0" borderId="62" xfId="0" applyFont="1" applyBorder="1" applyAlignment="1">
      <alignment horizontal="centerContinuous" vertical="center"/>
    </xf>
    <xf numFmtId="0" fontId="6" fillId="0" borderId="64" xfId="0" applyFont="1" applyBorder="1" applyAlignment="1">
      <alignment horizontal="centerContinuous" vertical="center"/>
    </xf>
    <xf numFmtId="0" fontId="6" fillId="0" borderId="65" xfId="0" applyFont="1" applyBorder="1" applyAlignment="1">
      <alignment horizontal="centerContinuous"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horizontal="right" vertical="center"/>
    </xf>
    <xf numFmtId="0" fontId="6" fillId="0" borderId="13" xfId="0" applyFont="1" applyBorder="1" applyAlignment="1">
      <alignment horizontal="center" vertical="center"/>
    </xf>
    <xf numFmtId="0" fontId="6" fillId="0" borderId="22" xfId="0" applyFont="1" applyBorder="1" applyAlignment="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41" xfId="0" applyFont="1" applyBorder="1" applyAlignment="1">
      <alignment horizontal="center" vertical="center"/>
    </xf>
    <xf numFmtId="165" fontId="6" fillId="0" borderId="42" xfId="0" applyNumberFormat="1" applyFont="1" applyBorder="1" applyAlignment="1">
      <alignment horizontal="center" vertical="center"/>
    </xf>
    <xf numFmtId="165" fontId="6" fillId="0" borderId="43" xfId="0" applyNumberFormat="1" applyFont="1" applyBorder="1" applyAlignment="1">
      <alignment horizontal="center" vertical="center"/>
    </xf>
    <xf numFmtId="165" fontId="6" fillId="0" borderId="44" xfId="0" applyNumberFormat="1" applyFont="1" applyBorder="1" applyAlignment="1">
      <alignment horizontal="center" vertical="center"/>
    </xf>
    <xf numFmtId="165" fontId="6" fillId="0" borderId="23" xfId="0" applyNumberFormat="1" applyFont="1" applyBorder="1" applyAlignment="1">
      <alignment horizontal="center" vertical="center"/>
    </xf>
    <xf numFmtId="0" fontId="6" fillId="0" borderId="22" xfId="0" applyFont="1" applyBorder="1" applyAlignment="1">
      <alignment horizontal="center" vertical="center"/>
    </xf>
    <xf numFmtId="0" fontId="3" fillId="0" borderId="0" xfId="0" applyFont="1" applyAlignment="1">
      <alignment horizontal="centerContinuous" vertical="center"/>
    </xf>
    <xf numFmtId="0" fontId="6" fillId="2" borderId="9"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9" xfId="0" applyFont="1" applyFill="1" applyBorder="1" applyAlignment="1">
      <alignment horizontal="center" vertical="center"/>
    </xf>
    <xf numFmtId="0" fontId="8" fillId="0" borderId="0" xfId="0" applyFont="1"/>
    <xf numFmtId="165" fontId="6" fillId="0" borderId="30" xfId="0" applyNumberFormat="1" applyFont="1" applyBorder="1" applyAlignment="1">
      <alignment horizontal="left" vertical="center"/>
    </xf>
    <xf numFmtId="0" fontId="8"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55" xfId="0" applyFont="1" applyBorder="1" applyAlignment="1">
      <alignment horizontal="center" vertical="center" wrapText="1"/>
    </xf>
    <xf numFmtId="165" fontId="8" fillId="0" borderId="0" xfId="0" applyNumberFormat="1" applyFont="1"/>
    <xf numFmtId="0" fontId="6" fillId="2" borderId="61"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6"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69"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8" xfId="0" applyFont="1" applyFill="1" applyBorder="1" applyAlignment="1">
      <alignment horizontal="center" vertical="center"/>
    </xf>
    <xf numFmtId="165" fontId="0" fillId="0" borderId="56" xfId="0" applyNumberFormat="1" applyBorder="1"/>
    <xf numFmtId="164" fontId="7" fillId="0" borderId="0" xfId="0" applyNumberFormat="1" applyFont="1"/>
    <xf numFmtId="0" fontId="5" fillId="0" borderId="0" xfId="0" applyFont="1" applyAlignment="1">
      <alignment horizontal="center"/>
    </xf>
    <xf numFmtId="0" fontId="9" fillId="0" borderId="63" xfId="0" applyFont="1" applyBorder="1" applyAlignment="1">
      <alignment vertical="center"/>
    </xf>
    <xf numFmtId="0" fontId="9" fillId="0" borderId="57" xfId="0" applyFont="1" applyBorder="1" applyAlignment="1">
      <alignment horizontal="centerContinuous" vertical="center"/>
    </xf>
    <xf numFmtId="0" fontId="9" fillId="0" borderId="61" xfId="0" applyFont="1" applyBorder="1" applyAlignment="1">
      <alignment horizontal="centerContinuous" vertical="center"/>
    </xf>
    <xf numFmtId="0" fontId="9" fillId="0" borderId="3" xfId="0" applyFont="1" applyBorder="1" applyAlignment="1">
      <alignment horizontal="centerContinuous" vertical="center"/>
    </xf>
    <xf numFmtId="0" fontId="9" fillId="0" borderId="5" xfId="0" applyFont="1" applyBorder="1" applyAlignment="1">
      <alignment vertical="center"/>
    </xf>
    <xf numFmtId="0" fontId="9" fillId="0" borderId="62" xfId="0" applyFont="1" applyBorder="1" applyAlignment="1">
      <alignment horizontal="centerContinuous" vertical="center"/>
    </xf>
    <xf numFmtId="0" fontId="9" fillId="0" borderId="59" xfId="0" applyFont="1" applyBorder="1" applyAlignment="1">
      <alignment horizontal="centerContinuous" vertical="center"/>
    </xf>
    <xf numFmtId="0" fontId="9" fillId="0" borderId="64" xfId="0" applyFont="1" applyBorder="1" applyAlignment="1">
      <alignment horizontal="centerContinuous" vertical="center"/>
    </xf>
    <xf numFmtId="0" fontId="9" fillId="0" borderId="65" xfId="0" applyFont="1" applyBorder="1" applyAlignment="1">
      <alignment horizontal="centerContinuous"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vertical="center"/>
    </xf>
    <xf numFmtId="0" fontId="9" fillId="0" borderId="69" xfId="0" applyFont="1" applyBorder="1" applyAlignment="1">
      <alignment horizontal="center" vertical="center"/>
    </xf>
    <xf numFmtId="0" fontId="9" fillId="0" borderId="22" xfId="0" applyFont="1" applyBorder="1" applyAlignment="1">
      <alignment vertical="center"/>
    </xf>
    <xf numFmtId="0" fontId="9" fillId="0" borderId="23"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9" fillId="0" borderId="24" xfId="0" applyFont="1" applyBorder="1" applyAlignment="1">
      <alignment horizontal="center" vertical="center"/>
    </xf>
    <xf numFmtId="0" fontId="9" fillId="0" borderId="41" xfId="0" applyFont="1" applyBorder="1" applyAlignment="1">
      <alignment horizontal="center" vertical="center"/>
    </xf>
    <xf numFmtId="165" fontId="9" fillId="0" borderId="42" xfId="0" applyNumberFormat="1" applyFont="1" applyBorder="1" applyAlignment="1">
      <alignment horizontal="center" vertical="center"/>
    </xf>
    <xf numFmtId="165" fontId="9" fillId="0" borderId="70" xfId="0" applyNumberFormat="1" applyFont="1" applyBorder="1" applyAlignment="1">
      <alignment horizontal="center" vertical="center"/>
    </xf>
    <xf numFmtId="165" fontId="9" fillId="0" borderId="71" xfId="0" applyNumberFormat="1" applyFont="1" applyBorder="1" applyAlignment="1">
      <alignment horizontal="center" vertical="center"/>
    </xf>
    <xf numFmtId="0" fontId="9" fillId="0" borderId="31" xfId="0" applyFont="1" applyBorder="1" applyAlignment="1">
      <alignment vertical="center"/>
    </xf>
    <xf numFmtId="165" fontId="9" fillId="0" borderId="23" xfId="0" applyNumberFormat="1" applyFont="1" applyBorder="1" applyAlignment="1">
      <alignment horizontal="center" vertical="center"/>
    </xf>
    <xf numFmtId="165" fontId="9" fillId="0" borderId="19" xfId="0" applyNumberFormat="1" applyFont="1" applyBorder="1" applyAlignment="1">
      <alignment horizontal="center" vertical="center"/>
    </xf>
    <xf numFmtId="165" fontId="9" fillId="0" borderId="18" xfId="0" applyNumberFormat="1" applyFont="1" applyBorder="1" applyAlignment="1">
      <alignment horizontal="center" vertical="center"/>
    </xf>
    <xf numFmtId="165" fontId="9" fillId="0" borderId="24" xfId="0" applyNumberFormat="1" applyFont="1" applyBorder="1" applyAlignment="1">
      <alignment horizontal="center" vertical="center"/>
    </xf>
    <xf numFmtId="0" fontId="9" fillId="0" borderId="22" xfId="0" applyFont="1" applyBorder="1" applyAlignment="1">
      <alignment horizontal="center" vertical="center"/>
    </xf>
    <xf numFmtId="165" fontId="9" fillId="0" borderId="72" xfId="0" applyNumberFormat="1" applyFont="1" applyBorder="1" applyAlignment="1">
      <alignment horizontal="center" vertical="center"/>
    </xf>
    <xf numFmtId="0" fontId="10" fillId="0" borderId="59" xfId="0" applyFont="1" applyBorder="1" applyAlignment="1">
      <alignment horizontal="centerContinuous" vertical="center"/>
    </xf>
    <xf numFmtId="0" fontId="10" fillId="0" borderId="64" xfId="0" applyFont="1" applyBorder="1" applyAlignment="1">
      <alignment horizontal="centerContinuous" vertical="center"/>
    </xf>
    <xf numFmtId="0" fontId="6" fillId="0" borderId="58" xfId="0" applyFont="1" applyBorder="1" applyAlignment="1">
      <alignment horizontal="center" vertical="center"/>
    </xf>
    <xf numFmtId="165" fontId="6" fillId="0" borderId="32" xfId="0" applyNumberFormat="1" applyFont="1" applyBorder="1" applyAlignment="1">
      <alignment horizontal="center" vertical="center"/>
    </xf>
    <xf numFmtId="165" fontId="6" fillId="0" borderId="73" xfId="0" applyNumberFormat="1" applyFont="1" applyBorder="1" applyAlignment="1">
      <alignment horizontal="center" vertical="center"/>
    </xf>
    <xf numFmtId="165" fontId="6" fillId="0" borderId="30" xfId="0" applyNumberFormat="1"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horizontal="centerContinuous" vertical="center"/>
    </xf>
    <xf numFmtId="0" fontId="9" fillId="0" borderId="8" xfId="0" applyFont="1" applyBorder="1" applyAlignment="1">
      <alignment horizontal="centerContinuous" vertical="center"/>
    </xf>
    <xf numFmtId="0" fontId="9" fillId="0" borderId="9" xfId="0" applyFont="1" applyBorder="1" applyAlignment="1">
      <alignment horizontal="centerContinuous" vertical="center"/>
    </xf>
    <xf numFmtId="0" fontId="9" fillId="0" borderId="6" xfId="0" applyFont="1" applyBorder="1" applyAlignment="1">
      <alignment horizontal="center" vertical="center"/>
    </xf>
    <xf numFmtId="0" fontId="9" fillId="0" borderId="60" xfId="0" applyFont="1" applyBorder="1" applyAlignment="1">
      <alignment horizontal="center" vertical="center"/>
    </xf>
    <xf numFmtId="0" fontId="9" fillId="0" borderId="66" xfId="0" applyFont="1" applyBorder="1" applyAlignment="1">
      <alignment horizontal="center" vertical="center"/>
    </xf>
    <xf numFmtId="0" fontId="9" fillId="0" borderId="61" xfId="0" applyFont="1" applyBorder="1" applyAlignment="1">
      <alignment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vertical="center"/>
    </xf>
    <xf numFmtId="0" fontId="9" fillId="0" borderId="16" xfId="0" applyFont="1" applyBorder="1" applyAlignment="1">
      <alignment horizontal="center" vertical="center"/>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2" xfId="0" applyFont="1" applyBorder="1" applyAlignment="1">
      <alignment horizontal="center" vertical="center"/>
    </xf>
    <xf numFmtId="165" fontId="9" fillId="0" borderId="36" xfId="0" applyNumberFormat="1" applyFont="1" applyBorder="1" applyAlignment="1">
      <alignment horizontal="center" vertical="center"/>
    </xf>
    <xf numFmtId="165" fontId="9" fillId="0" borderId="74" xfId="0" applyNumberFormat="1" applyFont="1" applyBorder="1" applyAlignment="1">
      <alignment horizontal="center" vertical="center"/>
    </xf>
    <xf numFmtId="165" fontId="9" fillId="0" borderId="35" xfId="0" applyNumberFormat="1" applyFont="1" applyBorder="1" applyAlignment="1">
      <alignment horizontal="center" vertical="center"/>
    </xf>
    <xf numFmtId="165" fontId="9" fillId="0" borderId="43" xfId="0" applyNumberFormat="1" applyFont="1" applyBorder="1" applyAlignment="1">
      <alignment horizontal="center" vertical="center"/>
    </xf>
    <xf numFmtId="165" fontId="9" fillId="0" borderId="75" xfId="0" applyNumberFormat="1" applyFont="1" applyBorder="1" applyAlignment="1">
      <alignment horizontal="center" vertical="center"/>
    </xf>
    <xf numFmtId="165" fontId="9" fillId="0" borderId="41" xfId="0" applyNumberFormat="1" applyFont="1" applyBorder="1" applyAlignment="1">
      <alignment horizontal="center" vertical="center"/>
    </xf>
    <xf numFmtId="165" fontId="9" fillId="0" borderId="39" xfId="0" applyNumberFormat="1" applyFont="1" applyBorder="1" applyAlignment="1">
      <alignment horizontal="center" vertical="center"/>
    </xf>
    <xf numFmtId="165" fontId="9" fillId="0" borderId="28" xfId="0" applyNumberFormat="1" applyFont="1" applyBorder="1" applyAlignment="1">
      <alignment horizontal="center" vertical="center"/>
    </xf>
    <xf numFmtId="165" fontId="9" fillId="0" borderId="31" xfId="0" applyNumberFormat="1" applyFont="1" applyBorder="1" applyAlignment="1">
      <alignment horizontal="center" vertical="center"/>
    </xf>
    <xf numFmtId="165" fontId="9" fillId="0" borderId="29" xfId="0" applyNumberFormat="1" applyFont="1" applyBorder="1" applyAlignment="1">
      <alignment horizontal="center" vertical="center"/>
    </xf>
    <xf numFmtId="165" fontId="9" fillId="0" borderId="8" xfId="0" applyNumberFormat="1" applyFont="1" applyBorder="1" applyAlignment="1">
      <alignment horizontal="center" vertical="center"/>
    </xf>
    <xf numFmtId="165" fontId="9" fillId="0" borderId="2" xfId="0" applyNumberFormat="1" applyFont="1" applyBorder="1" applyAlignment="1">
      <alignment horizontal="center" vertical="center"/>
    </xf>
    <xf numFmtId="165" fontId="9" fillId="0" borderId="14" xfId="0" applyNumberFormat="1" applyFont="1" applyBorder="1" applyAlignment="1">
      <alignment horizontal="center" vertical="center"/>
    </xf>
    <xf numFmtId="165" fontId="9" fillId="0" borderId="22" xfId="0" applyNumberFormat="1" applyFont="1" applyBorder="1" applyAlignment="1">
      <alignment horizontal="center" vertical="center"/>
    </xf>
    <xf numFmtId="165" fontId="9" fillId="0" borderId="50" xfId="0" applyNumberFormat="1" applyFont="1" applyBorder="1" applyAlignment="1">
      <alignment horizontal="center" vertical="center"/>
    </xf>
    <xf numFmtId="0" fontId="9" fillId="0" borderId="61" xfId="0" applyFont="1" applyBorder="1" applyAlignment="1">
      <alignment horizontal="center" vertical="center"/>
    </xf>
    <xf numFmtId="0" fontId="9" fillId="0" borderId="15" xfId="0" applyFont="1" applyBorder="1" applyAlignment="1">
      <alignment horizontal="center" vertical="center"/>
    </xf>
    <xf numFmtId="165" fontId="9" fillId="0" borderId="33" xfId="0" applyNumberFormat="1" applyFont="1" applyBorder="1" applyAlignment="1">
      <alignment horizontal="center" vertical="center"/>
    </xf>
    <xf numFmtId="165" fontId="9" fillId="0" borderId="76" xfId="0" applyNumberFormat="1" applyFont="1" applyBorder="1" applyAlignment="1">
      <alignment horizontal="center" vertical="center"/>
    </xf>
    <xf numFmtId="165" fontId="9" fillId="0" borderId="77" xfId="0" applyNumberFormat="1" applyFont="1" applyBorder="1" applyAlignment="1">
      <alignment horizontal="center" vertical="center"/>
    </xf>
    <xf numFmtId="0" fontId="9" fillId="0" borderId="68" xfId="0" applyFont="1" applyBorder="1" applyAlignment="1">
      <alignment vertical="center"/>
    </xf>
    <xf numFmtId="165" fontId="9" fillId="3" borderId="15" xfId="0" applyNumberFormat="1" applyFont="1" applyFill="1" applyBorder="1" applyAlignment="1">
      <alignment horizontal="center" vertical="center"/>
    </xf>
    <xf numFmtId="165" fontId="9" fillId="0" borderId="15" xfId="0" applyNumberFormat="1" applyFont="1" applyBorder="1" applyAlignment="1">
      <alignment horizontal="center" vertical="center"/>
    </xf>
    <xf numFmtId="165" fontId="9" fillId="0" borderId="30" xfId="0" applyNumberFormat="1" applyFont="1" applyBorder="1" applyAlignment="1">
      <alignment horizontal="center" vertical="center"/>
    </xf>
    <xf numFmtId="165" fontId="9" fillId="0" borderId="27" xfId="0" applyNumberFormat="1" applyFont="1" applyBorder="1" applyAlignment="1">
      <alignment horizontal="center" vertical="center"/>
    </xf>
    <xf numFmtId="0" fontId="4" fillId="0" borderId="0" xfId="0" applyFont="1" applyAlignment="1">
      <alignment vertical="center" wrapText="1"/>
    </xf>
    <xf numFmtId="0" fontId="4" fillId="0" borderId="0" xfId="0" applyFont="1" applyAlignment="1">
      <alignment wrapText="1"/>
    </xf>
    <xf numFmtId="0" fontId="6" fillId="0" borderId="62" xfId="0" applyFont="1" applyBorder="1" applyAlignment="1">
      <alignment horizontal="center" vertical="center"/>
    </xf>
    <xf numFmtId="0" fontId="6" fillId="0" borderId="59" xfId="0" applyFont="1" applyBorder="1" applyAlignment="1">
      <alignment horizontal="center" vertical="center"/>
    </xf>
    <xf numFmtId="0" fontId="6" fillId="0" borderId="4" xfId="0" applyFont="1" applyBorder="1" applyAlignment="1">
      <alignment horizontal="center" vertical="center"/>
    </xf>
    <xf numFmtId="165" fontId="3" fillId="2" borderId="0" xfId="0" applyNumberFormat="1" applyFont="1" applyFill="1" applyAlignment="1">
      <alignment horizontal="center" vertical="center"/>
    </xf>
    <xf numFmtId="165" fontId="3" fillId="4" borderId="56" xfId="0" applyNumberFormat="1" applyFont="1" applyFill="1" applyBorder="1" applyAlignment="1">
      <alignment horizontal="center" vertical="center"/>
    </xf>
    <xf numFmtId="165" fontId="3" fillId="4" borderId="0" xfId="0" applyNumberFormat="1" applyFont="1" applyFill="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3.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Arial" panose="020B0604020202020204" pitchFamily="34" charset="0"/>
                <a:ea typeface="+mn-ea"/>
                <a:cs typeface="Arial" panose="020B0604020202020204" pitchFamily="34" charset="0"/>
              </a:defRPr>
            </a:pPr>
            <a:r>
              <a:rPr lang="en-US"/>
              <a:t>FIGURE 1-3  High Function Roads with Poor Pavement Condition, Rural vs. Urban: 2011, 2019, 2020, and 2022</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247022745875653"/>
          <c:y val="0.27194559770937726"/>
          <c:w val="0.84093681188826508"/>
          <c:h val="0.7058445876083671"/>
        </c:manualLayout>
      </c:layout>
      <c:barChart>
        <c:barDir val="bar"/>
        <c:grouping val="clustered"/>
        <c:varyColors val="0"/>
        <c:ser>
          <c:idx val="0"/>
          <c:order val="0"/>
          <c:tx>
            <c:strRef>
              <c:f>'Data for Fig 1-3'!$A$4</c:f>
              <c:strCache>
                <c:ptCount val="1"/>
                <c:pt idx="0">
                  <c:v>Rural</c:v>
                </c:pt>
              </c:strCache>
            </c:strRef>
          </c:tx>
          <c:spPr>
            <a:solidFill>
              <a:schemeClr val="accent1"/>
            </a:solidFill>
            <a:ln>
              <a:noFill/>
            </a:ln>
            <a:effectLst/>
          </c:spPr>
          <c:invertIfNegative val="0"/>
          <c:cat>
            <c:numRef>
              <c:f>('Data for Fig 1-3'!$B$3,'Data for Fig 1-3'!$E$3:$G$3)</c:f>
              <c:numCache>
                <c:formatCode>General</c:formatCode>
                <c:ptCount val="4"/>
                <c:pt idx="0">
                  <c:v>2011</c:v>
                </c:pt>
                <c:pt idx="1">
                  <c:v>2019</c:v>
                </c:pt>
                <c:pt idx="2">
                  <c:v>2020</c:v>
                </c:pt>
                <c:pt idx="3">
                  <c:v>2022</c:v>
                </c:pt>
              </c:numCache>
            </c:numRef>
          </c:cat>
          <c:val>
            <c:numRef>
              <c:f>('Data for Fig 1-3'!$B$4,'Data for Fig 1-3'!$E$4:$G$4)</c:f>
              <c:numCache>
                <c:formatCode>0.0%</c:formatCode>
                <c:ptCount val="4"/>
                <c:pt idx="0">
                  <c:v>4.8060158259804447E-2</c:v>
                </c:pt>
                <c:pt idx="1">
                  <c:v>5.3521451308107315E-2</c:v>
                </c:pt>
                <c:pt idx="2">
                  <c:v>5.2290837821552298E-2</c:v>
                </c:pt>
                <c:pt idx="3">
                  <c:v>5.0093035515655783E-2</c:v>
                </c:pt>
              </c:numCache>
            </c:numRef>
          </c:val>
          <c:extLst>
            <c:ext xmlns:c16="http://schemas.microsoft.com/office/drawing/2014/chart" uri="{C3380CC4-5D6E-409C-BE32-E72D297353CC}">
              <c16:uniqueId val="{00000000-9B3A-2C4E-AFA0-EFD02A6493C7}"/>
            </c:ext>
          </c:extLst>
        </c:ser>
        <c:ser>
          <c:idx val="1"/>
          <c:order val="1"/>
          <c:tx>
            <c:strRef>
              <c:f>'Data for Fig 1-3'!$A$5</c:f>
              <c:strCache>
                <c:ptCount val="1"/>
                <c:pt idx="0">
                  <c:v>Urban</c:v>
                </c:pt>
              </c:strCache>
            </c:strRef>
          </c:tx>
          <c:spPr>
            <a:solidFill>
              <a:schemeClr val="accent2"/>
            </a:solidFill>
            <a:ln>
              <a:noFill/>
            </a:ln>
            <a:effectLst/>
          </c:spPr>
          <c:invertIfNegative val="0"/>
          <c:cat>
            <c:numRef>
              <c:f>('Data for Fig 1-3'!$B$3,'Data for Fig 1-3'!$E$3:$G$3)</c:f>
              <c:numCache>
                <c:formatCode>General</c:formatCode>
                <c:ptCount val="4"/>
                <c:pt idx="0">
                  <c:v>2011</c:v>
                </c:pt>
                <c:pt idx="1">
                  <c:v>2019</c:v>
                </c:pt>
                <c:pt idx="2">
                  <c:v>2020</c:v>
                </c:pt>
                <c:pt idx="3">
                  <c:v>2022</c:v>
                </c:pt>
              </c:numCache>
            </c:numRef>
          </c:cat>
          <c:val>
            <c:numRef>
              <c:f>('Data for Fig 1-3'!$B$5,'Data for Fig 1-3'!$E$5:$G$5)</c:f>
              <c:numCache>
                <c:formatCode>0.0%</c:formatCode>
                <c:ptCount val="4"/>
                <c:pt idx="0">
                  <c:v>0.21440515690334572</c:v>
                </c:pt>
                <c:pt idx="1">
                  <c:v>0.19581526441325095</c:v>
                </c:pt>
                <c:pt idx="2">
                  <c:v>0.19758114318239542</c:v>
                </c:pt>
                <c:pt idx="3">
                  <c:v>0.18791698929777659</c:v>
                </c:pt>
              </c:numCache>
            </c:numRef>
          </c:val>
          <c:extLst>
            <c:ext xmlns:c16="http://schemas.microsoft.com/office/drawing/2014/chart" uri="{C3380CC4-5D6E-409C-BE32-E72D297353CC}">
              <c16:uniqueId val="{00000001-9B3A-2C4E-AFA0-EFD02A6493C7}"/>
            </c:ext>
          </c:extLst>
        </c:ser>
        <c:dLbls>
          <c:showLegendKey val="0"/>
          <c:showVal val="0"/>
          <c:showCatName val="0"/>
          <c:showSerName val="0"/>
          <c:showPercent val="0"/>
          <c:showBubbleSize val="0"/>
        </c:dLbls>
        <c:gapWidth val="182"/>
        <c:axId val="613227887"/>
        <c:axId val="613229535"/>
      </c:barChart>
      <c:catAx>
        <c:axId val="613227887"/>
        <c:scaling>
          <c:orientation val="maxMin"/>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613229535"/>
        <c:crosses val="autoZero"/>
        <c:auto val="1"/>
        <c:lblAlgn val="ctr"/>
        <c:lblOffset val="100"/>
        <c:noMultiLvlLbl val="0"/>
      </c:catAx>
      <c:valAx>
        <c:axId val="613229535"/>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6132278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Arial" panose="020B0604020202020204" pitchFamily="34" charset="0"/>
          <a:cs typeface="Arial" panose="020B060402020202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393563A-2993-EA48-BAEE-6972175A59BC}">
  <sheetPr/>
  <sheetViews>
    <sheetView tabSelected="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4100" cy="6286500"/>
    <xdr:graphicFrame macro="">
      <xdr:nvGraphicFramePr>
        <xdr:cNvPr id="2" name="Chart 1">
          <a:extLst>
            <a:ext uri="{FF2B5EF4-FFF2-40B4-BE49-F238E27FC236}">
              <a16:creationId xmlns:a16="http://schemas.microsoft.com/office/drawing/2014/main" id="{3C677DC5-5215-C239-CA67-F50E399B60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
  <sheetViews>
    <sheetView workbookViewId="0">
      <selection activeCell="A8" sqref="A8:J8"/>
    </sheetView>
  </sheetViews>
  <sheetFormatPr baseColWidth="10" defaultColWidth="8.83203125" defaultRowHeight="15" x14ac:dyDescent="0.2"/>
  <sheetData>
    <row r="1" spans="1:12" x14ac:dyDescent="0.2">
      <c r="A1" s="2" t="s">
        <v>40</v>
      </c>
      <c r="B1" s="3"/>
      <c r="C1" s="3"/>
      <c r="D1" s="3"/>
      <c r="E1" s="3"/>
      <c r="F1" s="3"/>
      <c r="G1" s="3"/>
    </row>
    <row r="2" spans="1:12" x14ac:dyDescent="0.2">
      <c r="A2" s="3"/>
      <c r="B2" s="3"/>
      <c r="C2" s="3"/>
      <c r="D2" s="3"/>
      <c r="E2" s="3"/>
      <c r="F2" s="3"/>
      <c r="G2" s="3"/>
    </row>
    <row r="3" spans="1:12" x14ac:dyDescent="0.2">
      <c r="A3" s="4"/>
      <c r="B3" s="4">
        <v>2011</v>
      </c>
      <c r="C3" s="4">
        <v>2017</v>
      </c>
      <c r="D3" s="4">
        <v>2018</v>
      </c>
      <c r="E3" s="4">
        <v>2019</v>
      </c>
      <c r="F3" s="4">
        <v>2020</v>
      </c>
      <c r="G3" s="4">
        <v>2022</v>
      </c>
    </row>
    <row r="4" spans="1:12" x14ac:dyDescent="0.2">
      <c r="A4" s="125" t="s">
        <v>0</v>
      </c>
      <c r="B4" s="49">
        <v>4.8060158259804447E-2</v>
      </c>
      <c r="C4" s="49">
        <v>5.7099713833503395E-2</v>
      </c>
      <c r="D4" s="49">
        <v>5.6624846720520643E-2</v>
      </c>
      <c r="E4" s="49">
        <v>5.3521451308107315E-2</v>
      </c>
      <c r="F4" s="49">
        <v>5.2290837821552298E-2</v>
      </c>
      <c r="G4" s="49">
        <v>5.0093035515655783E-2</v>
      </c>
      <c r="H4" s="3"/>
      <c r="I4" s="3"/>
      <c r="J4" s="3"/>
      <c r="K4" s="3"/>
      <c r="L4" s="3"/>
    </row>
    <row r="5" spans="1:12" x14ac:dyDescent="0.2">
      <c r="A5" s="6" t="s">
        <v>1</v>
      </c>
      <c r="B5" s="5">
        <v>0.21440515690334572</v>
      </c>
      <c r="C5" s="5">
        <v>0.20143286965960655</v>
      </c>
      <c r="D5" s="5">
        <v>0.1990604019631855</v>
      </c>
      <c r="E5" s="5">
        <v>0.19581526441325095</v>
      </c>
      <c r="F5" s="5">
        <v>0.19758114318239542</v>
      </c>
      <c r="G5" s="5">
        <v>0.18791698929777659</v>
      </c>
      <c r="H5" s="49"/>
      <c r="I5" s="49"/>
      <c r="J5" s="49"/>
      <c r="K5" s="49"/>
      <c r="L5" s="49"/>
    </row>
    <row r="6" spans="1:12" x14ac:dyDescent="0.2">
      <c r="H6" s="49"/>
      <c r="I6" s="49"/>
      <c r="J6" s="49"/>
      <c r="K6" s="49"/>
      <c r="L6" s="49"/>
    </row>
    <row r="7" spans="1:12" ht="133" customHeight="1" x14ac:dyDescent="0.2">
      <c r="A7" s="205" t="s">
        <v>39</v>
      </c>
      <c r="B7" s="205"/>
      <c r="C7" s="205"/>
      <c r="D7" s="205"/>
      <c r="E7" s="205"/>
      <c r="F7" s="205"/>
      <c r="G7" s="205"/>
      <c r="H7" s="205"/>
      <c r="I7" s="205"/>
      <c r="J7" s="205"/>
    </row>
    <row r="8" spans="1:12" ht="57" customHeight="1" x14ac:dyDescent="0.2">
      <c r="A8" s="206" t="s">
        <v>41</v>
      </c>
      <c r="B8" s="206"/>
      <c r="C8" s="206"/>
      <c r="D8" s="206"/>
      <c r="E8" s="206"/>
      <c r="F8" s="206"/>
      <c r="G8" s="206"/>
      <c r="H8" s="206"/>
      <c r="I8" s="206"/>
      <c r="J8" s="206"/>
    </row>
    <row r="9" spans="1:12" ht="16" x14ac:dyDescent="0.2">
      <c r="A9" s="1"/>
    </row>
  </sheetData>
  <mergeCells count="2">
    <mergeCell ref="A7:J7"/>
    <mergeCell ref="A8:J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27"/>
  <sheetViews>
    <sheetView workbookViewId="0">
      <selection activeCell="A23" sqref="A23:G25"/>
    </sheetView>
  </sheetViews>
  <sheetFormatPr baseColWidth="10" defaultColWidth="8.83203125" defaultRowHeight="15" x14ac:dyDescent="0.2"/>
  <cols>
    <col min="2" max="2" width="11.5" customWidth="1"/>
    <col min="4" max="4" width="12" customWidth="1"/>
    <col min="5" max="5" width="11.33203125" customWidth="1"/>
    <col min="7" max="7" width="10.83203125" customWidth="1"/>
  </cols>
  <sheetData>
    <row r="1" spans="1:77" x14ac:dyDescent="0.2">
      <c r="A1" s="107">
        <v>2018</v>
      </c>
      <c r="M1" s="58" t="s">
        <v>2</v>
      </c>
      <c r="N1" s="58"/>
      <c r="O1" s="58"/>
      <c r="P1" s="58"/>
      <c r="Q1" s="58"/>
      <c r="R1" s="58"/>
      <c r="S1" s="58"/>
      <c r="T1" s="58"/>
      <c r="U1" s="58"/>
      <c r="V1" s="58"/>
      <c r="W1" s="58"/>
      <c r="X1" s="59"/>
      <c r="Y1" s="59"/>
      <c r="Z1" s="59"/>
      <c r="AA1" s="59"/>
      <c r="AB1" s="59"/>
      <c r="AC1" s="59"/>
      <c r="AD1" s="59"/>
      <c r="AE1" s="59"/>
      <c r="AF1" s="59"/>
      <c r="AG1" s="59"/>
      <c r="AH1" s="59"/>
      <c r="AI1" s="59"/>
      <c r="AJ1" s="59"/>
      <c r="AK1" s="59"/>
      <c r="AL1" s="59"/>
      <c r="AM1" s="59"/>
      <c r="AN1" s="59"/>
      <c r="AO1" s="59"/>
      <c r="AP1" s="59"/>
      <c r="AQ1" s="59"/>
      <c r="AS1" s="58" t="s">
        <v>2</v>
      </c>
      <c r="AT1" s="59"/>
      <c r="AU1" s="59"/>
      <c r="AV1" s="59"/>
      <c r="AW1" s="59"/>
      <c r="AX1" s="59"/>
      <c r="AY1" s="59"/>
      <c r="AZ1" s="59"/>
      <c r="BA1" s="59"/>
      <c r="BB1" s="59"/>
      <c r="BC1" s="59"/>
      <c r="BE1" s="101" t="s">
        <v>2</v>
      </c>
      <c r="BF1" s="53"/>
      <c r="BG1" s="53"/>
      <c r="BH1" s="53"/>
      <c r="BI1" s="53"/>
      <c r="BJ1" s="53"/>
      <c r="BK1" s="53"/>
      <c r="BL1" s="53"/>
      <c r="BM1" s="53"/>
      <c r="BN1" s="53"/>
      <c r="BO1" s="53"/>
      <c r="BP1" s="53"/>
      <c r="BQ1" s="53"/>
      <c r="BR1" s="53"/>
      <c r="BS1" s="53"/>
      <c r="BT1" s="53"/>
      <c r="BU1" s="53"/>
      <c r="BV1" s="53"/>
      <c r="BW1" s="53"/>
      <c r="BX1" s="53"/>
      <c r="BY1" s="53"/>
    </row>
    <row r="2" spans="1:77" x14ac:dyDescent="0.2">
      <c r="A2" s="7"/>
      <c r="B2" s="8"/>
      <c r="C2" s="7"/>
      <c r="D2" s="7"/>
      <c r="E2" s="7"/>
      <c r="F2" s="7"/>
      <c r="G2" s="7"/>
      <c r="H2" s="7"/>
      <c r="I2" s="7"/>
      <c r="J2" s="60"/>
      <c r="K2" s="8" t="s">
        <v>3</v>
      </c>
      <c r="M2" s="58" t="s">
        <v>4</v>
      </c>
      <c r="N2" s="58"/>
      <c r="O2" s="58"/>
      <c r="P2" s="58"/>
      <c r="Q2" s="58"/>
      <c r="R2" s="58"/>
      <c r="S2" s="58"/>
      <c r="T2" s="58"/>
      <c r="U2" s="58"/>
      <c r="V2" s="58"/>
      <c r="W2" s="58"/>
      <c r="X2" s="59"/>
      <c r="Y2" s="59"/>
      <c r="Z2" s="59"/>
      <c r="AA2" s="59"/>
      <c r="AB2" s="59"/>
      <c r="AC2" s="59"/>
      <c r="AD2" s="59"/>
      <c r="AE2" s="59"/>
      <c r="AF2" s="59"/>
      <c r="AG2" s="59"/>
      <c r="AH2" s="59"/>
      <c r="AI2" s="59"/>
      <c r="AJ2" s="59"/>
      <c r="AK2" s="59"/>
      <c r="AL2" s="59"/>
      <c r="AM2" s="59"/>
      <c r="AN2" s="59"/>
      <c r="AO2" s="59"/>
      <c r="AP2" s="59"/>
      <c r="AQ2" s="59"/>
      <c r="AS2" s="58" t="s">
        <v>5</v>
      </c>
      <c r="AT2" s="59"/>
      <c r="AU2" s="59"/>
      <c r="AV2" s="59"/>
      <c r="AW2" s="59"/>
      <c r="AX2" s="59"/>
      <c r="AY2" s="59"/>
      <c r="AZ2" s="59"/>
      <c r="BA2" s="59"/>
      <c r="BB2" s="59"/>
      <c r="BC2" s="59"/>
      <c r="BE2" s="101" t="s">
        <v>5</v>
      </c>
      <c r="BF2" s="53"/>
      <c r="BG2" s="53"/>
      <c r="BH2" s="53"/>
      <c r="BI2" s="53"/>
      <c r="BJ2" s="53"/>
      <c r="BK2" s="53"/>
      <c r="BL2" s="53"/>
      <c r="BM2" s="53"/>
      <c r="BN2" s="53"/>
      <c r="BO2" s="53"/>
      <c r="BP2" s="53"/>
      <c r="BQ2" s="53"/>
      <c r="BR2" s="53"/>
      <c r="BS2" s="53"/>
      <c r="BT2" s="53"/>
      <c r="BU2" s="53"/>
      <c r="BV2" s="53"/>
      <c r="BW2" s="53"/>
      <c r="BX2" s="53"/>
      <c r="BY2" s="53"/>
    </row>
    <row r="3" spans="1:77" x14ac:dyDescent="0.2">
      <c r="A3" s="9" t="s">
        <v>6</v>
      </c>
      <c r="B3" s="8"/>
      <c r="C3" s="7"/>
      <c r="D3" s="7"/>
      <c r="E3" s="7"/>
      <c r="F3" s="7"/>
      <c r="G3" s="7"/>
      <c r="H3" s="7"/>
      <c r="I3" s="7"/>
      <c r="J3" s="60"/>
      <c r="K3" s="8" t="s">
        <v>7</v>
      </c>
      <c r="M3" s="9" t="s">
        <v>6</v>
      </c>
      <c r="N3" s="9"/>
      <c r="O3" s="9"/>
      <c r="P3" s="9"/>
      <c r="Q3" s="9"/>
      <c r="R3" s="9"/>
      <c r="S3" s="9"/>
      <c r="T3" s="9"/>
      <c r="U3" s="9"/>
      <c r="V3" s="9"/>
      <c r="W3" s="9"/>
      <c r="X3" s="7"/>
      <c r="Y3" s="7"/>
      <c r="Z3" s="7"/>
      <c r="AA3" s="7"/>
      <c r="AB3" s="7"/>
      <c r="AC3" s="7"/>
      <c r="AD3" s="7"/>
      <c r="AE3" s="7"/>
      <c r="AF3" s="7"/>
      <c r="AG3" s="7"/>
      <c r="AH3" s="7"/>
      <c r="AI3" s="7"/>
      <c r="AJ3" s="7"/>
      <c r="AK3" s="7"/>
      <c r="AL3" s="7"/>
      <c r="AM3" s="7"/>
      <c r="AN3" s="7"/>
      <c r="AO3" s="7"/>
      <c r="AP3" s="60"/>
      <c r="AQ3" s="8" t="s">
        <v>8</v>
      </c>
      <c r="AS3" s="9" t="s">
        <v>6</v>
      </c>
      <c r="AT3" s="7"/>
      <c r="AU3" s="7"/>
      <c r="AV3" s="7"/>
      <c r="AW3" s="7"/>
      <c r="AX3" s="7"/>
      <c r="AY3" s="7"/>
      <c r="AZ3" s="7"/>
      <c r="BA3" s="60"/>
      <c r="BB3" s="8"/>
      <c r="BC3" s="90" t="s">
        <v>9</v>
      </c>
      <c r="BE3" s="9" t="s">
        <v>6</v>
      </c>
      <c r="BF3" s="7"/>
      <c r="BG3" s="7"/>
      <c r="BH3" s="7"/>
      <c r="BI3" s="7"/>
      <c r="BJ3" s="7"/>
      <c r="BK3" s="7"/>
      <c r="BL3" s="7"/>
      <c r="BM3" s="7"/>
      <c r="BN3" s="7"/>
      <c r="BO3" s="7"/>
      <c r="BP3" s="7"/>
      <c r="BQ3" s="7"/>
      <c r="BR3" s="7"/>
      <c r="BS3" s="7"/>
      <c r="BT3" s="7"/>
      <c r="BU3" s="7"/>
      <c r="BV3" s="7"/>
      <c r="BW3" s="7"/>
      <c r="BX3" s="60"/>
      <c r="BY3" s="8" t="s">
        <v>10</v>
      </c>
    </row>
    <row r="4" spans="1:77" x14ac:dyDescent="0.2">
      <c r="A4" s="61"/>
      <c r="B4" s="54" t="s">
        <v>11</v>
      </c>
      <c r="C4" s="54"/>
      <c r="D4" s="54"/>
      <c r="E4" s="54"/>
      <c r="F4" s="54"/>
      <c r="G4" s="54"/>
      <c r="H4" s="54"/>
      <c r="I4" s="54"/>
      <c r="J4" s="83"/>
      <c r="K4" s="84"/>
      <c r="M4" s="61"/>
      <c r="N4" s="207" t="s">
        <v>11</v>
      </c>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9"/>
      <c r="AS4" s="61"/>
      <c r="AT4" s="54" t="s">
        <v>11</v>
      </c>
      <c r="AU4" s="54"/>
      <c r="AV4" s="54"/>
      <c r="AW4" s="54"/>
      <c r="AX4" s="54"/>
      <c r="AY4" s="54"/>
      <c r="AZ4" s="54"/>
      <c r="BA4" s="54"/>
      <c r="BB4" s="83"/>
      <c r="BC4" s="84"/>
      <c r="BE4" s="61"/>
      <c r="BF4" s="54" t="s">
        <v>11</v>
      </c>
      <c r="BG4" s="54"/>
      <c r="BH4" s="54"/>
      <c r="BI4" s="54"/>
      <c r="BJ4" s="54"/>
      <c r="BK4" s="54"/>
      <c r="BL4" s="55"/>
      <c r="BM4" s="55"/>
      <c r="BN4" s="55"/>
      <c r="BO4" s="55"/>
      <c r="BP4" s="55"/>
      <c r="BQ4" s="55"/>
      <c r="BR4" s="55"/>
      <c r="BS4" s="55"/>
      <c r="BT4" s="55"/>
      <c r="BU4" s="55"/>
      <c r="BV4" s="55"/>
      <c r="BW4" s="55"/>
      <c r="BX4" s="55"/>
      <c r="BY4" s="86"/>
    </row>
    <row r="5" spans="1:77" x14ac:dyDescent="0.2">
      <c r="A5" s="10"/>
      <c r="B5" s="85" t="s">
        <v>12</v>
      </c>
      <c r="C5" s="55"/>
      <c r="D5" s="55"/>
      <c r="E5" s="55"/>
      <c r="F5" s="55"/>
      <c r="G5" s="55"/>
      <c r="H5" s="55"/>
      <c r="I5" s="55"/>
      <c r="J5" s="86"/>
      <c r="K5" s="87"/>
      <c r="M5" s="15"/>
      <c r="N5" s="55" t="s">
        <v>13</v>
      </c>
      <c r="O5" s="55"/>
      <c r="P5" s="55"/>
      <c r="Q5" s="55"/>
      <c r="R5" s="55"/>
      <c r="S5" s="55"/>
      <c r="T5" s="11"/>
      <c r="U5" s="11"/>
      <c r="V5" s="11"/>
      <c r="W5" s="12"/>
      <c r="X5" s="55" t="s">
        <v>14</v>
      </c>
      <c r="Y5" s="55"/>
      <c r="Z5" s="55"/>
      <c r="AA5" s="55"/>
      <c r="AB5" s="55"/>
      <c r="AC5" s="55"/>
      <c r="AD5" s="11"/>
      <c r="AE5" s="11"/>
      <c r="AF5" s="11"/>
      <c r="AG5" s="12"/>
      <c r="AH5" s="11" t="s">
        <v>15</v>
      </c>
      <c r="AI5" s="11"/>
      <c r="AJ5" s="11"/>
      <c r="AK5" s="11"/>
      <c r="AL5" s="11"/>
      <c r="AM5" s="11"/>
      <c r="AN5" s="11"/>
      <c r="AO5" s="11"/>
      <c r="AP5" s="11"/>
      <c r="AQ5" s="13"/>
      <c r="AS5" s="10"/>
      <c r="AT5" s="85" t="s">
        <v>12</v>
      </c>
      <c r="AU5" s="55"/>
      <c r="AV5" s="55"/>
      <c r="AW5" s="55"/>
      <c r="AX5" s="55"/>
      <c r="AY5" s="55"/>
      <c r="AZ5" s="55"/>
      <c r="BA5" s="55"/>
      <c r="BB5" s="86"/>
      <c r="BC5" s="87"/>
      <c r="BE5" s="10"/>
      <c r="BF5" s="55" t="s">
        <v>16</v>
      </c>
      <c r="BG5" s="55"/>
      <c r="BH5" s="55"/>
      <c r="BI5" s="55"/>
      <c r="BJ5" s="55"/>
      <c r="BK5" s="55"/>
      <c r="BL5" s="11"/>
      <c r="BM5" s="11"/>
      <c r="BN5" s="11"/>
      <c r="BO5" s="12"/>
      <c r="BP5" s="11" t="s">
        <v>14</v>
      </c>
      <c r="BQ5" s="11"/>
      <c r="BR5" s="11"/>
      <c r="BS5" s="11"/>
      <c r="BT5" s="11"/>
      <c r="BU5" s="11"/>
      <c r="BV5" s="11"/>
      <c r="BW5" s="11"/>
      <c r="BX5" s="11"/>
      <c r="BY5" s="13"/>
    </row>
    <row r="6" spans="1:77" x14ac:dyDescent="0.2">
      <c r="A6" s="14" t="s">
        <v>17</v>
      </c>
      <c r="B6" s="88" t="s">
        <v>18</v>
      </c>
      <c r="C6" s="16"/>
      <c r="D6" s="16"/>
      <c r="E6" s="16"/>
      <c r="F6" s="16"/>
      <c r="G6" s="16"/>
      <c r="H6" s="16"/>
      <c r="I6" s="16"/>
      <c r="J6" s="61"/>
      <c r="K6" s="115" t="s">
        <v>19</v>
      </c>
      <c r="M6" s="14" t="s">
        <v>17</v>
      </c>
      <c r="N6" s="62" t="s">
        <v>18</v>
      </c>
      <c r="O6" s="63"/>
      <c r="P6" s="56"/>
      <c r="Q6" s="16"/>
      <c r="R6" s="16"/>
      <c r="S6" s="16"/>
      <c r="T6" s="16"/>
      <c r="U6" s="16"/>
      <c r="V6" s="56"/>
      <c r="W6" s="116" t="s">
        <v>19</v>
      </c>
      <c r="X6" s="17" t="s">
        <v>18</v>
      </c>
      <c r="Y6" s="64"/>
      <c r="Z6" s="61"/>
      <c r="AA6" s="16"/>
      <c r="AB6" s="16"/>
      <c r="AC6" s="16"/>
      <c r="AD6" s="16"/>
      <c r="AE6" s="16"/>
      <c r="AF6" s="56"/>
      <c r="AG6" s="116" t="s">
        <v>19</v>
      </c>
      <c r="AH6" s="17" t="s">
        <v>18</v>
      </c>
      <c r="AI6" s="64"/>
      <c r="AJ6" s="61"/>
      <c r="AK6" s="16"/>
      <c r="AL6" s="16"/>
      <c r="AM6" s="16"/>
      <c r="AN6" s="16"/>
      <c r="AO6" s="16"/>
      <c r="AP6" s="56"/>
      <c r="AQ6" s="117" t="s">
        <v>19</v>
      </c>
      <c r="AS6" s="91" t="s">
        <v>17</v>
      </c>
      <c r="AT6" s="88" t="s">
        <v>18</v>
      </c>
      <c r="AU6" s="16"/>
      <c r="AV6" s="16"/>
      <c r="AW6" s="16"/>
      <c r="AX6" s="16"/>
      <c r="AY6" s="16"/>
      <c r="AZ6" s="16"/>
      <c r="BA6" s="16"/>
      <c r="BB6" s="61"/>
      <c r="BC6" s="120" t="s">
        <v>19</v>
      </c>
      <c r="BE6" s="14" t="s">
        <v>17</v>
      </c>
      <c r="BF6" s="62" t="s">
        <v>18</v>
      </c>
      <c r="BG6" s="14"/>
      <c r="BH6" s="15"/>
      <c r="BI6" s="15"/>
      <c r="BJ6" s="15"/>
      <c r="BK6" s="15"/>
      <c r="BL6" s="16"/>
      <c r="BM6" s="16"/>
      <c r="BN6" s="61"/>
      <c r="BO6" s="121" t="s">
        <v>19</v>
      </c>
      <c r="BP6" s="17" t="s">
        <v>18</v>
      </c>
      <c r="BQ6" s="14"/>
      <c r="BR6" s="15"/>
      <c r="BS6" s="15"/>
      <c r="BT6" s="15"/>
      <c r="BU6" s="15"/>
      <c r="BV6" s="16"/>
      <c r="BW6" s="16"/>
      <c r="BX6" s="61"/>
      <c r="BY6" s="122" t="s">
        <v>19</v>
      </c>
    </row>
    <row r="7" spans="1:77" ht="16" thickBot="1" x14ac:dyDescent="0.25">
      <c r="A7" s="18"/>
      <c r="B7" s="89" t="s">
        <v>20</v>
      </c>
      <c r="C7" s="21" t="s">
        <v>21</v>
      </c>
      <c r="D7" s="21" t="s">
        <v>22</v>
      </c>
      <c r="E7" s="21" t="s">
        <v>23</v>
      </c>
      <c r="F7" s="21" t="s">
        <v>24</v>
      </c>
      <c r="G7" s="21" t="s">
        <v>25</v>
      </c>
      <c r="H7" s="102" t="s">
        <v>26</v>
      </c>
      <c r="I7" s="102" t="s">
        <v>27</v>
      </c>
      <c r="J7" s="103" t="s">
        <v>28</v>
      </c>
      <c r="K7" s="21" t="s">
        <v>29</v>
      </c>
      <c r="M7" s="18"/>
      <c r="N7" s="65" t="s">
        <v>20</v>
      </c>
      <c r="O7" s="66" t="s">
        <v>21</v>
      </c>
      <c r="P7" s="67" t="s">
        <v>22</v>
      </c>
      <c r="Q7" s="68" t="s">
        <v>23</v>
      </c>
      <c r="R7" s="69" t="s">
        <v>24</v>
      </c>
      <c r="S7" s="69" t="s">
        <v>25</v>
      </c>
      <c r="T7" s="104" t="s">
        <v>26</v>
      </c>
      <c r="U7" s="104" t="s">
        <v>27</v>
      </c>
      <c r="V7" s="104" t="s">
        <v>28</v>
      </c>
      <c r="W7" s="65" t="s">
        <v>29</v>
      </c>
      <c r="X7" s="70" t="s">
        <v>20</v>
      </c>
      <c r="Y7" s="66" t="s">
        <v>21</v>
      </c>
      <c r="Z7" s="67" t="s">
        <v>22</v>
      </c>
      <c r="AA7" s="68" t="s">
        <v>23</v>
      </c>
      <c r="AB7" s="68" t="s">
        <v>24</v>
      </c>
      <c r="AC7" s="69" t="s">
        <v>25</v>
      </c>
      <c r="AD7" s="104" t="s">
        <v>26</v>
      </c>
      <c r="AE7" s="104" t="s">
        <v>27</v>
      </c>
      <c r="AF7" s="104" t="s">
        <v>28</v>
      </c>
      <c r="AG7" s="65" t="s">
        <v>29</v>
      </c>
      <c r="AH7" s="65" t="s">
        <v>20</v>
      </c>
      <c r="AI7" s="23" t="s">
        <v>21</v>
      </c>
      <c r="AJ7" s="20" t="s">
        <v>22</v>
      </c>
      <c r="AK7" s="69" t="s">
        <v>23</v>
      </c>
      <c r="AL7" s="68" t="s">
        <v>24</v>
      </c>
      <c r="AM7" s="69" t="s">
        <v>25</v>
      </c>
      <c r="AN7" s="104" t="s">
        <v>26</v>
      </c>
      <c r="AO7" s="104" t="s">
        <v>27</v>
      </c>
      <c r="AP7" s="104" t="s">
        <v>28</v>
      </c>
      <c r="AQ7" s="20" t="s">
        <v>29</v>
      </c>
      <c r="AS7" s="92"/>
      <c r="AT7" s="93" t="s">
        <v>20</v>
      </c>
      <c r="AU7" s="21" t="s">
        <v>21</v>
      </c>
      <c r="AV7" s="21" t="s">
        <v>22</v>
      </c>
      <c r="AW7" s="21" t="s">
        <v>23</v>
      </c>
      <c r="AX7" s="21" t="s">
        <v>24</v>
      </c>
      <c r="AY7" s="21" t="s">
        <v>25</v>
      </c>
      <c r="AZ7" s="118" t="s">
        <v>26</v>
      </c>
      <c r="BA7" s="118" t="s">
        <v>27</v>
      </c>
      <c r="BB7" s="119" t="s">
        <v>28</v>
      </c>
      <c r="BC7" s="94" t="s">
        <v>29</v>
      </c>
      <c r="BE7" s="18"/>
      <c r="BF7" s="19" t="s">
        <v>20</v>
      </c>
      <c r="BG7" s="20" t="s">
        <v>21</v>
      </c>
      <c r="BH7" s="20" t="s">
        <v>22</v>
      </c>
      <c r="BI7" s="20" t="s">
        <v>23</v>
      </c>
      <c r="BJ7" s="20" t="s">
        <v>24</v>
      </c>
      <c r="BK7" s="20" t="s">
        <v>25</v>
      </c>
      <c r="BL7" s="118" t="s">
        <v>26</v>
      </c>
      <c r="BM7" s="118" t="s">
        <v>27</v>
      </c>
      <c r="BN7" s="119" t="s">
        <v>28</v>
      </c>
      <c r="BO7" s="19" t="s">
        <v>29</v>
      </c>
      <c r="BP7" s="22" t="s">
        <v>20</v>
      </c>
      <c r="BQ7" s="23" t="s">
        <v>21</v>
      </c>
      <c r="BR7" s="20" t="s">
        <v>22</v>
      </c>
      <c r="BS7" s="20" t="s">
        <v>23</v>
      </c>
      <c r="BT7" s="20" t="s">
        <v>24</v>
      </c>
      <c r="BU7" s="20" t="s">
        <v>25</v>
      </c>
      <c r="BV7" s="118" t="s">
        <v>26</v>
      </c>
      <c r="BW7" s="118" t="s">
        <v>27</v>
      </c>
      <c r="BX7" s="119" t="s">
        <v>28</v>
      </c>
      <c r="BY7" s="20" t="s">
        <v>29</v>
      </c>
    </row>
    <row r="8" spans="1:77" ht="16" thickTop="1" x14ac:dyDescent="0.2">
      <c r="A8" s="31" t="s">
        <v>30</v>
      </c>
      <c r="B8" s="79">
        <v>91.88000000000001</v>
      </c>
      <c r="C8" s="34">
        <v>15485.624</v>
      </c>
      <c r="D8" s="34">
        <v>9074.27</v>
      </c>
      <c r="E8" s="34">
        <v>2302.297</v>
      </c>
      <c r="F8" s="34">
        <v>1143.3710000000001</v>
      </c>
      <c r="G8" s="34">
        <v>584.96999999999969</v>
      </c>
      <c r="H8" s="34">
        <v>279.23700000000008</v>
      </c>
      <c r="I8" s="34">
        <v>160.25899999999996</v>
      </c>
      <c r="J8" s="72">
        <v>158.43199999999996</v>
      </c>
      <c r="K8" s="34">
        <v>29188.460000000003</v>
      </c>
      <c r="M8" s="31" t="s">
        <v>30</v>
      </c>
      <c r="N8" s="71">
        <v>82.027999999999992</v>
      </c>
      <c r="O8" s="37">
        <v>2519.0819999999999</v>
      </c>
      <c r="P8" s="38">
        <v>2533.9920000000002</v>
      </c>
      <c r="Q8" s="72">
        <v>724.28300000000013</v>
      </c>
      <c r="R8" s="72">
        <v>319.33300000000003</v>
      </c>
      <c r="S8" s="72">
        <v>159.61900000000003</v>
      </c>
      <c r="T8" s="72">
        <v>81.882000000000019</v>
      </c>
      <c r="U8" s="72">
        <v>41.340999999999994</v>
      </c>
      <c r="V8" s="72">
        <v>41.948999999999998</v>
      </c>
      <c r="W8" s="37">
        <v>6421.4809999999979</v>
      </c>
      <c r="X8" s="73">
        <v>1252.49</v>
      </c>
      <c r="Y8" s="37">
        <v>26554.471999999998</v>
      </c>
      <c r="Z8" s="38">
        <v>36480.626000000011</v>
      </c>
      <c r="AA8" s="34">
        <v>12770.418</v>
      </c>
      <c r="AB8" s="34">
        <v>6291.8979999999983</v>
      </c>
      <c r="AC8" s="34">
        <v>3255.3260000000005</v>
      </c>
      <c r="AD8" s="34">
        <v>1558.8639999999998</v>
      </c>
      <c r="AE8" s="34">
        <v>919.32999999999981</v>
      </c>
      <c r="AF8" s="34">
        <v>1077.2780000000002</v>
      </c>
      <c r="AG8" s="37">
        <v>88908.211999999985</v>
      </c>
      <c r="AH8" s="73">
        <v>2475.3061399999992</v>
      </c>
      <c r="AI8" s="74">
        <v>18964.05831</v>
      </c>
      <c r="AJ8" s="34">
        <v>44028.683659999995</v>
      </c>
      <c r="AK8" s="34">
        <v>20654.858039999999</v>
      </c>
      <c r="AL8" s="34">
        <v>11898.142539999999</v>
      </c>
      <c r="AM8" s="34">
        <v>7153.9463000000005</v>
      </c>
      <c r="AN8" s="34">
        <v>3808.9932100000001</v>
      </c>
      <c r="AO8" s="34">
        <v>2375.16491</v>
      </c>
      <c r="AP8" s="34">
        <v>2708.0509599999996</v>
      </c>
      <c r="AQ8" s="72">
        <v>111591.89793000001</v>
      </c>
      <c r="AS8" s="95" t="s">
        <v>30</v>
      </c>
      <c r="AT8" s="96">
        <v>124.47799999999999</v>
      </c>
      <c r="AU8" s="97">
        <v>7499.041000000002</v>
      </c>
      <c r="AV8" s="97">
        <v>6314.8059999999978</v>
      </c>
      <c r="AW8" s="97">
        <v>2178.7710000000002</v>
      </c>
      <c r="AX8" s="97">
        <v>1301.9759999999999</v>
      </c>
      <c r="AY8" s="97">
        <v>814.49599999999998</v>
      </c>
      <c r="AZ8" s="97">
        <v>418.59400000000005</v>
      </c>
      <c r="BA8" s="97">
        <v>247.88999999999996</v>
      </c>
      <c r="BB8" s="72">
        <v>259.75399999999996</v>
      </c>
      <c r="BC8" s="98">
        <v>19035.328000000005</v>
      </c>
      <c r="BE8" s="31" t="s">
        <v>30</v>
      </c>
      <c r="BF8" s="32">
        <v>203.80100000000004</v>
      </c>
      <c r="BG8" s="33">
        <v>2999.4690000000005</v>
      </c>
      <c r="BH8" s="34">
        <v>4455.9830000000011</v>
      </c>
      <c r="BI8" s="34">
        <v>1810.5149999999996</v>
      </c>
      <c r="BJ8" s="34">
        <v>1082.5029999999999</v>
      </c>
      <c r="BK8" s="34">
        <v>685.41800000000023</v>
      </c>
      <c r="BL8" s="34">
        <v>365.80200000000002</v>
      </c>
      <c r="BM8" s="35">
        <v>220.28700000000006</v>
      </c>
      <c r="BN8" s="34">
        <v>276.10200000000003</v>
      </c>
      <c r="BO8" s="32">
        <v>11896.079</v>
      </c>
      <c r="BP8" s="36">
        <v>2607.5469999999996</v>
      </c>
      <c r="BQ8" s="37">
        <v>6829.0549999999985</v>
      </c>
      <c r="BR8" s="38">
        <v>16001.523999999999</v>
      </c>
      <c r="BS8" s="34">
        <v>10011.757000000001</v>
      </c>
      <c r="BT8" s="34">
        <v>7858.2750000000005</v>
      </c>
      <c r="BU8" s="34">
        <v>6309.8159999999989</v>
      </c>
      <c r="BV8" s="34">
        <v>4394.6540000000005</v>
      </c>
      <c r="BW8" s="34">
        <v>3528.3460000000009</v>
      </c>
      <c r="BX8" s="38">
        <v>8912.0859999999975</v>
      </c>
      <c r="BY8" s="38">
        <v>63845.513000000006</v>
      </c>
    </row>
    <row r="9" spans="1:77" x14ac:dyDescent="0.2">
      <c r="A9" s="80" t="s">
        <v>31</v>
      </c>
      <c r="B9" s="81">
        <v>9.9000000000000005E-2</v>
      </c>
      <c r="C9" s="44">
        <v>0.7</v>
      </c>
      <c r="D9" s="44">
        <v>7.1529999999999996</v>
      </c>
      <c r="E9" s="44">
        <v>5.8760000000000003</v>
      </c>
      <c r="F9" s="44">
        <v>3.23</v>
      </c>
      <c r="G9" s="44">
        <v>4.3410000000000002</v>
      </c>
      <c r="H9" s="44">
        <v>3.827</v>
      </c>
      <c r="I9" s="44">
        <v>4.8239999999999998</v>
      </c>
      <c r="J9" s="29">
        <v>14.01</v>
      </c>
      <c r="K9" s="44">
        <v>43.960999999999999</v>
      </c>
      <c r="M9" s="75" t="s">
        <v>31</v>
      </c>
      <c r="N9" s="24">
        <v>0</v>
      </c>
      <c r="O9" s="28">
        <v>0</v>
      </c>
      <c r="P9" s="28">
        <v>0</v>
      </c>
      <c r="Q9" s="28">
        <v>0</v>
      </c>
      <c r="R9" s="28">
        <v>0</v>
      </c>
      <c r="S9" s="28">
        <v>0</v>
      </c>
      <c r="T9" s="28">
        <v>0</v>
      </c>
      <c r="U9" s="28">
        <v>0</v>
      </c>
      <c r="V9" s="26">
        <v>0</v>
      </c>
      <c r="W9" s="24">
        <v>0</v>
      </c>
      <c r="X9" s="27">
        <v>2.948</v>
      </c>
      <c r="Y9" s="28">
        <v>0.1</v>
      </c>
      <c r="Z9" s="28">
        <v>4.03</v>
      </c>
      <c r="AA9" s="28">
        <v>5.0869999999999997</v>
      </c>
      <c r="AB9" s="28">
        <v>4.2629999999999999</v>
      </c>
      <c r="AC9" s="28">
        <v>6.46</v>
      </c>
      <c r="AD9" s="28">
        <v>5.2149999999999999</v>
      </c>
      <c r="AE9" s="28">
        <v>6.2670000000000003</v>
      </c>
      <c r="AF9" s="44">
        <v>12.4</v>
      </c>
      <c r="AG9" s="24">
        <v>43.821999999999996</v>
      </c>
      <c r="AH9" s="27">
        <v>0</v>
      </c>
      <c r="AI9" s="28">
        <v>0</v>
      </c>
      <c r="AJ9" s="28">
        <v>0</v>
      </c>
      <c r="AK9" s="28">
        <v>0</v>
      </c>
      <c r="AL9" s="28">
        <v>5.34124</v>
      </c>
      <c r="AM9" s="28">
        <v>3.4184000000000001</v>
      </c>
      <c r="AN9" s="28">
        <v>5.7725</v>
      </c>
      <c r="AO9" s="28">
        <v>17.4864</v>
      </c>
      <c r="AP9" s="44">
        <v>101.65225</v>
      </c>
      <c r="AQ9" s="29">
        <v>133.67079000000001</v>
      </c>
      <c r="AS9" s="75" t="s">
        <v>31</v>
      </c>
      <c r="AT9" s="99">
        <v>14.361000000000001</v>
      </c>
      <c r="AU9" s="44">
        <v>2.4049999999999998</v>
      </c>
      <c r="AV9" s="44">
        <v>47.039000000000001</v>
      </c>
      <c r="AW9" s="44">
        <v>39.106999999999999</v>
      </c>
      <c r="AX9" s="44">
        <v>34.765000000000001</v>
      </c>
      <c r="AY9" s="44">
        <v>30.46</v>
      </c>
      <c r="AZ9" s="44">
        <v>18.738</v>
      </c>
      <c r="BA9" s="44">
        <v>18.664000000000001</v>
      </c>
      <c r="BB9" s="29">
        <v>51.709000000000003</v>
      </c>
      <c r="BC9" s="28">
        <v>242.887</v>
      </c>
      <c r="BE9" s="39" t="s">
        <v>31</v>
      </c>
      <c r="BF9" s="24">
        <v>2.452</v>
      </c>
      <c r="BG9" s="25">
        <v>0.3</v>
      </c>
      <c r="BH9" s="25">
        <v>8.3079999999999998</v>
      </c>
      <c r="BI9" s="25">
        <v>6.7460000000000004</v>
      </c>
      <c r="BJ9" s="25">
        <v>5.49</v>
      </c>
      <c r="BK9" s="25">
        <v>5.3929999999999998</v>
      </c>
      <c r="BL9" s="25">
        <v>4.2439999999999998</v>
      </c>
      <c r="BM9" s="25">
        <v>3.734</v>
      </c>
      <c r="BN9" s="26">
        <v>19.154</v>
      </c>
      <c r="BO9" s="24">
        <v>53.369</v>
      </c>
      <c r="BP9" s="27">
        <v>13.361000000000001</v>
      </c>
      <c r="BQ9" s="28">
        <v>0.2</v>
      </c>
      <c r="BR9" s="25">
        <v>7.47</v>
      </c>
      <c r="BS9" s="25">
        <v>19.321999999999999</v>
      </c>
      <c r="BT9" s="25">
        <v>41.152999999999999</v>
      </c>
      <c r="BU9" s="25">
        <v>52.015000000000001</v>
      </c>
      <c r="BV9" s="25">
        <v>50.393999999999998</v>
      </c>
      <c r="BW9" s="25">
        <v>47.832000000000001</v>
      </c>
      <c r="BX9" s="26">
        <v>163.29900000000001</v>
      </c>
      <c r="BY9" s="29">
        <v>381.685</v>
      </c>
    </row>
    <row r="10" spans="1:77" x14ac:dyDescent="0.2">
      <c r="A10" s="20" t="s">
        <v>32</v>
      </c>
      <c r="B10" s="82">
        <v>91.979000000000013</v>
      </c>
      <c r="C10" s="41">
        <v>15486.324000000001</v>
      </c>
      <c r="D10" s="41">
        <v>9081.4230000000007</v>
      </c>
      <c r="E10" s="41">
        <v>2308.1730000000002</v>
      </c>
      <c r="F10" s="41">
        <v>1146.6010000000001</v>
      </c>
      <c r="G10" s="41">
        <v>589.31099999999969</v>
      </c>
      <c r="H10" s="41">
        <v>283.06400000000008</v>
      </c>
      <c r="I10" s="41">
        <v>165.08299999999997</v>
      </c>
      <c r="J10" s="29">
        <v>172.44199999999995</v>
      </c>
      <c r="K10" s="41">
        <v>29232.421000000002</v>
      </c>
      <c r="M10" s="20" t="s">
        <v>32</v>
      </c>
      <c r="N10" s="40">
        <v>82.027999999999992</v>
      </c>
      <c r="O10" s="76">
        <v>2519.0819999999999</v>
      </c>
      <c r="P10" s="43">
        <v>2533.9920000000002</v>
      </c>
      <c r="Q10" s="41">
        <v>724.28300000000013</v>
      </c>
      <c r="R10" s="41">
        <v>319.33300000000003</v>
      </c>
      <c r="S10" s="41">
        <v>159.61900000000003</v>
      </c>
      <c r="T10" s="41">
        <v>81.882000000000019</v>
      </c>
      <c r="U10" s="41">
        <v>41.340999999999994</v>
      </c>
      <c r="V10" s="44">
        <v>41.948999999999998</v>
      </c>
      <c r="W10" s="42">
        <v>6421.4809999999979</v>
      </c>
      <c r="X10" s="77">
        <v>1255.4380000000001</v>
      </c>
      <c r="Y10" s="76">
        <v>26554.571999999996</v>
      </c>
      <c r="Z10" s="43">
        <v>36484.65600000001</v>
      </c>
      <c r="AA10" s="41">
        <v>12775.504999999999</v>
      </c>
      <c r="AB10" s="41">
        <v>6296.1609999999982</v>
      </c>
      <c r="AC10" s="41">
        <v>3261.7860000000005</v>
      </c>
      <c r="AD10" s="41">
        <v>1564.0789999999997</v>
      </c>
      <c r="AE10" s="41">
        <v>925.59699999999987</v>
      </c>
      <c r="AF10" s="44">
        <v>1089.6780000000003</v>
      </c>
      <c r="AG10" s="42">
        <v>88952.033999999985</v>
      </c>
      <c r="AH10" s="77">
        <v>2475.3061399999992</v>
      </c>
      <c r="AI10" s="78">
        <v>18964.05831</v>
      </c>
      <c r="AJ10" s="41">
        <v>44028.683659999995</v>
      </c>
      <c r="AK10" s="41">
        <v>20654.858039999999</v>
      </c>
      <c r="AL10" s="41">
        <v>11903.483779999999</v>
      </c>
      <c r="AM10" s="41">
        <v>7157.3647000000001</v>
      </c>
      <c r="AN10" s="41">
        <v>3814.7657100000001</v>
      </c>
      <c r="AO10" s="41">
        <v>2392.6513099999997</v>
      </c>
      <c r="AP10" s="44">
        <v>2809.7032099999997</v>
      </c>
      <c r="AQ10" s="26">
        <v>111725.56872000001</v>
      </c>
      <c r="AS10" s="100" t="s">
        <v>32</v>
      </c>
      <c r="AT10" s="99">
        <v>138.839</v>
      </c>
      <c r="AU10" s="41">
        <v>7501.4460000000017</v>
      </c>
      <c r="AV10" s="41">
        <v>6361.8449999999975</v>
      </c>
      <c r="AW10" s="41">
        <v>2217.8780000000002</v>
      </c>
      <c r="AX10" s="41">
        <v>1336.741</v>
      </c>
      <c r="AY10" s="41">
        <v>844.95600000000002</v>
      </c>
      <c r="AZ10" s="41">
        <v>437.33200000000005</v>
      </c>
      <c r="BA10" s="41">
        <v>266.55399999999997</v>
      </c>
      <c r="BB10" s="26">
        <v>311.46299999999997</v>
      </c>
      <c r="BC10" s="28">
        <v>19278.215000000004</v>
      </c>
      <c r="BE10" s="20" t="s">
        <v>32</v>
      </c>
      <c r="BF10" s="24">
        <v>206.25300000000004</v>
      </c>
      <c r="BG10" s="42">
        <v>2999.7690000000007</v>
      </c>
      <c r="BH10" s="43">
        <v>4464.2910000000011</v>
      </c>
      <c r="BI10" s="41">
        <v>1817.2609999999997</v>
      </c>
      <c r="BJ10" s="41">
        <v>1087.9929999999999</v>
      </c>
      <c r="BK10" s="41">
        <v>690.81100000000026</v>
      </c>
      <c r="BL10" s="41">
        <v>370.04600000000005</v>
      </c>
      <c r="BM10" s="41">
        <v>224.02100000000007</v>
      </c>
      <c r="BN10" s="44">
        <v>295.25600000000003</v>
      </c>
      <c r="BO10" s="45">
        <v>11949.448</v>
      </c>
      <c r="BP10" s="46">
        <v>2620.9079999999994</v>
      </c>
      <c r="BQ10" s="47">
        <v>6829.2549999999983</v>
      </c>
      <c r="BR10" s="43">
        <v>16008.993999999999</v>
      </c>
      <c r="BS10" s="41">
        <v>10031.079000000002</v>
      </c>
      <c r="BT10" s="41">
        <v>7899.4280000000008</v>
      </c>
      <c r="BU10" s="41">
        <v>6361.8309999999992</v>
      </c>
      <c r="BV10" s="41">
        <v>4445.0480000000007</v>
      </c>
      <c r="BW10" s="41">
        <v>3576.1780000000008</v>
      </c>
      <c r="BX10" s="44">
        <v>9075.3849999999984</v>
      </c>
      <c r="BY10" s="29">
        <v>64227.198000000004</v>
      </c>
    </row>
    <row r="11" spans="1:77" s="105" customFormat="1" x14ac:dyDescent="0.2">
      <c r="A11" s="109"/>
      <c r="B11" s="110"/>
      <c r="C11" s="110"/>
      <c r="D11" s="110"/>
      <c r="E11" s="110"/>
      <c r="F11" s="110"/>
      <c r="G11" s="110"/>
      <c r="H11" s="110"/>
      <c r="I11" s="114">
        <f>SUM(H10:J10)</f>
        <v>620.58899999999994</v>
      </c>
      <c r="U11" s="114">
        <f>SUM(T10:V10)</f>
        <v>165.17200000000003</v>
      </c>
      <c r="AE11" s="114">
        <f>SUM(AD10:AF10)</f>
        <v>3579.3539999999998</v>
      </c>
      <c r="AO11" s="114">
        <f>SUM(AN10:AP10)</f>
        <v>9017.1202300000004</v>
      </c>
      <c r="BA11" s="114">
        <f>SUM(AZ10:BB10)</f>
        <v>1015.3489999999999</v>
      </c>
      <c r="BM11" s="114">
        <f>SUM(BL10:BN10)</f>
        <v>889.32300000000009</v>
      </c>
      <c r="BW11" s="114">
        <f>SUM(BV10:BX10)</f>
        <v>17096.611000000001</v>
      </c>
      <c r="BX11" s="110"/>
      <c r="BY11" s="110"/>
    </row>
    <row r="12" spans="1:77" ht="16" thickBot="1" x14ac:dyDescent="0.25">
      <c r="A12" s="108">
        <v>2017</v>
      </c>
      <c r="B12" s="57"/>
      <c r="C12" s="57"/>
      <c r="D12" s="57"/>
      <c r="E12" s="57"/>
      <c r="F12" s="57"/>
      <c r="G12" s="57"/>
      <c r="H12" s="57"/>
      <c r="I12" s="57"/>
      <c r="J12" s="57"/>
      <c r="K12" s="57"/>
      <c r="M12" s="64"/>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S12" s="64"/>
      <c r="AT12" s="57"/>
      <c r="AU12" s="57"/>
      <c r="AV12" s="57"/>
      <c r="AW12" s="57"/>
      <c r="AX12" s="57"/>
      <c r="AY12" s="57"/>
      <c r="AZ12" s="57"/>
      <c r="BA12" s="57"/>
      <c r="BB12" s="57"/>
      <c r="BC12" s="57"/>
      <c r="BE12" s="64"/>
      <c r="BF12" s="57"/>
      <c r="BG12" s="57"/>
      <c r="BH12" s="57"/>
      <c r="BI12" s="57"/>
      <c r="BJ12" s="57"/>
      <c r="BK12" s="57"/>
      <c r="BL12" s="57"/>
      <c r="BM12" s="57"/>
      <c r="BN12" s="57"/>
      <c r="BO12" s="57"/>
      <c r="BP12" s="57"/>
      <c r="BQ12" s="57"/>
      <c r="BR12" s="57"/>
      <c r="BS12" s="57"/>
      <c r="BT12" s="57"/>
      <c r="BU12" s="57"/>
      <c r="BV12" s="57"/>
      <c r="BW12" s="57"/>
      <c r="BX12" s="57"/>
      <c r="BY12" s="57"/>
    </row>
    <row r="13" spans="1:77" ht="16" thickTop="1" x14ac:dyDescent="0.2">
      <c r="A13" s="31" t="s">
        <v>30</v>
      </c>
      <c r="B13" s="79">
        <v>204.83</v>
      </c>
      <c r="C13" s="34">
        <v>14755.267999999998</v>
      </c>
      <c r="D13" s="34">
        <v>9406.2489999999998</v>
      </c>
      <c r="E13" s="34">
        <v>2415.4169999999999</v>
      </c>
      <c r="F13" s="34">
        <v>1177.1709999999996</v>
      </c>
      <c r="G13" s="34">
        <v>617.30900000000008</v>
      </c>
      <c r="H13" s="34">
        <v>287.69200000000001</v>
      </c>
      <c r="I13" s="34">
        <v>152.85300000000004</v>
      </c>
      <c r="J13" s="72">
        <v>145.20699999999997</v>
      </c>
      <c r="K13" s="34">
        <v>28957.166000000001</v>
      </c>
      <c r="M13" s="31" t="s">
        <v>30</v>
      </c>
      <c r="N13" s="71">
        <v>115.46700000000001</v>
      </c>
      <c r="O13" s="37">
        <v>2533.1029999999996</v>
      </c>
      <c r="P13" s="38">
        <v>2548.5809999999997</v>
      </c>
      <c r="Q13" s="72">
        <v>722.98199999999997</v>
      </c>
      <c r="R13" s="72">
        <v>334.63499999999999</v>
      </c>
      <c r="S13" s="72">
        <v>170.31700000000001</v>
      </c>
      <c r="T13" s="72">
        <v>83.768000000000001</v>
      </c>
      <c r="U13" s="72">
        <v>41.651000000000003</v>
      </c>
      <c r="V13" s="72">
        <v>38.709000000000003</v>
      </c>
      <c r="W13" s="37">
        <v>6473.7459999999992</v>
      </c>
      <c r="X13" s="73">
        <v>1149.9520000000002</v>
      </c>
      <c r="Y13" s="37">
        <v>25687.879000000001</v>
      </c>
      <c r="Z13" s="38">
        <v>36415.379000000008</v>
      </c>
      <c r="AA13" s="34">
        <v>13048.631000000001</v>
      </c>
      <c r="AB13" s="34">
        <v>6438.58</v>
      </c>
      <c r="AC13" s="34">
        <v>3390.5519999999997</v>
      </c>
      <c r="AD13" s="34">
        <v>1610.1860000000004</v>
      </c>
      <c r="AE13" s="34">
        <v>923.92700000000002</v>
      </c>
      <c r="AF13" s="34">
        <v>1100.4390000000001</v>
      </c>
      <c r="AG13" s="37">
        <v>88615.573000000019</v>
      </c>
      <c r="AH13" s="73">
        <v>1071.8974300000002</v>
      </c>
      <c r="AI13" s="74">
        <v>17634.794459999997</v>
      </c>
      <c r="AJ13" s="34">
        <v>43818.729670000001</v>
      </c>
      <c r="AK13" s="34">
        <v>21271.114629999996</v>
      </c>
      <c r="AL13" s="34">
        <v>13116.888800000001</v>
      </c>
      <c r="AM13" s="34">
        <v>8021.8345799999988</v>
      </c>
      <c r="AN13" s="34">
        <v>3908.396490000001</v>
      </c>
      <c r="AO13" s="34">
        <v>2340.5715800000003</v>
      </c>
      <c r="AP13" s="34">
        <v>2881.1547799999998</v>
      </c>
      <c r="AQ13" s="72">
        <v>112993.48499</v>
      </c>
      <c r="AS13" s="95" t="s">
        <v>30</v>
      </c>
      <c r="AT13" s="96">
        <v>231.49999999999994</v>
      </c>
      <c r="AU13" s="97">
        <v>7191.5299999999979</v>
      </c>
      <c r="AV13" s="97">
        <v>6417.2160000000013</v>
      </c>
      <c r="AW13" s="97">
        <v>2173.6670000000008</v>
      </c>
      <c r="AX13" s="97">
        <v>1294.6519999999998</v>
      </c>
      <c r="AY13" s="97">
        <v>806.22</v>
      </c>
      <c r="AZ13" s="97">
        <v>428.08100000000019</v>
      </c>
      <c r="BA13" s="97">
        <v>262.86799999999994</v>
      </c>
      <c r="BB13" s="72">
        <v>286.53900000000004</v>
      </c>
      <c r="BC13" s="98">
        <v>18860.773000000001</v>
      </c>
      <c r="BE13" s="31" t="s">
        <v>30</v>
      </c>
      <c r="BF13" s="32">
        <v>335.91699999999997</v>
      </c>
      <c r="BG13" s="33">
        <v>2825.9350000000004</v>
      </c>
      <c r="BH13" s="34">
        <v>4443.9560000000001</v>
      </c>
      <c r="BI13" s="34">
        <v>1821.7259999999999</v>
      </c>
      <c r="BJ13" s="34">
        <v>1100.7079999999994</v>
      </c>
      <c r="BK13" s="34">
        <v>698.84400000000005</v>
      </c>
      <c r="BL13" s="34">
        <v>381.49300000000011</v>
      </c>
      <c r="BM13" s="35">
        <v>230.21100000000007</v>
      </c>
      <c r="BN13" s="34">
        <v>313.27000000000015</v>
      </c>
      <c r="BO13" s="32">
        <v>11816.143000000002</v>
      </c>
      <c r="BP13" s="36">
        <v>2126.6909999999998</v>
      </c>
      <c r="BQ13" s="37">
        <v>6629.0860000000011</v>
      </c>
      <c r="BR13" s="38">
        <v>15950.707999999997</v>
      </c>
      <c r="BS13" s="34">
        <v>10044.775000000001</v>
      </c>
      <c r="BT13" s="34">
        <v>8058.6790000000001</v>
      </c>
      <c r="BU13" s="34">
        <v>6368.3</v>
      </c>
      <c r="BV13" s="34">
        <v>4478.9179999999997</v>
      </c>
      <c r="BW13" s="34">
        <v>3577.5330000000004</v>
      </c>
      <c r="BX13" s="38">
        <v>9080.8839999999982</v>
      </c>
      <c r="BY13" s="38">
        <v>64188.882999999994</v>
      </c>
    </row>
    <row r="14" spans="1:77" x14ac:dyDescent="0.2">
      <c r="A14" s="30" t="s">
        <v>31</v>
      </c>
      <c r="B14" s="81">
        <v>6.31</v>
      </c>
      <c r="C14" s="44">
        <v>0.6</v>
      </c>
      <c r="D14" s="44">
        <v>6.69</v>
      </c>
      <c r="E14" s="44">
        <v>6.66</v>
      </c>
      <c r="F14" s="44">
        <v>1.92</v>
      </c>
      <c r="G14" s="44">
        <v>2.97</v>
      </c>
      <c r="H14" s="44">
        <v>2</v>
      </c>
      <c r="I14" s="44">
        <v>3.48</v>
      </c>
      <c r="J14" s="29">
        <v>13.43</v>
      </c>
      <c r="K14" s="44">
        <v>37.75</v>
      </c>
      <c r="M14" s="30" t="s">
        <v>31</v>
      </c>
      <c r="N14" s="24">
        <v>0</v>
      </c>
      <c r="O14" s="28">
        <v>0</v>
      </c>
      <c r="P14" s="28">
        <v>0</v>
      </c>
      <c r="Q14" s="28">
        <v>0</v>
      </c>
      <c r="R14" s="28">
        <v>0</v>
      </c>
      <c r="S14" s="28">
        <v>0</v>
      </c>
      <c r="T14" s="28">
        <v>0</v>
      </c>
      <c r="U14" s="28">
        <v>0</v>
      </c>
      <c r="V14" s="26">
        <v>0</v>
      </c>
      <c r="W14" s="24">
        <v>0</v>
      </c>
      <c r="X14" s="27">
        <v>40.729999999999997</v>
      </c>
      <c r="Y14" s="28">
        <v>0</v>
      </c>
      <c r="Z14" s="28">
        <v>0</v>
      </c>
      <c r="AA14" s="28">
        <v>0.3</v>
      </c>
      <c r="AB14" s="28">
        <v>0.9</v>
      </c>
      <c r="AC14" s="28">
        <v>0.89</v>
      </c>
      <c r="AD14" s="28">
        <v>1</v>
      </c>
      <c r="AE14" s="28">
        <v>1.44</v>
      </c>
      <c r="AF14" s="44">
        <v>1.51</v>
      </c>
      <c r="AG14" s="24">
        <v>6.0399999999999991</v>
      </c>
      <c r="AH14" s="27">
        <v>0</v>
      </c>
      <c r="AI14" s="28">
        <v>0</v>
      </c>
      <c r="AJ14" s="28">
        <v>0</v>
      </c>
      <c r="AK14" s="28">
        <v>0</v>
      </c>
      <c r="AL14" s="28">
        <v>0</v>
      </c>
      <c r="AM14" s="28">
        <v>0</v>
      </c>
      <c r="AN14" s="28">
        <v>0</v>
      </c>
      <c r="AO14" s="28">
        <v>0</v>
      </c>
      <c r="AP14" s="44">
        <v>0</v>
      </c>
      <c r="AQ14" s="29">
        <v>0</v>
      </c>
      <c r="AS14" s="106" t="s">
        <v>31</v>
      </c>
      <c r="AT14" s="99">
        <v>24.33</v>
      </c>
      <c r="AU14" s="44">
        <v>2.1</v>
      </c>
      <c r="AV14" s="44">
        <v>44.06</v>
      </c>
      <c r="AW14" s="44">
        <v>43.99</v>
      </c>
      <c r="AX14" s="44">
        <v>35.29</v>
      </c>
      <c r="AY14" s="44">
        <v>26.928999999999998</v>
      </c>
      <c r="AZ14" s="44">
        <v>18.079999999999998</v>
      </c>
      <c r="BA14" s="44">
        <v>14.09</v>
      </c>
      <c r="BB14" s="29">
        <v>48.378999999999998</v>
      </c>
      <c r="BC14" s="28">
        <v>232.91800000000001</v>
      </c>
      <c r="BE14" s="30" t="s">
        <v>31</v>
      </c>
      <c r="BF14" s="24">
        <v>54.521000000000001</v>
      </c>
      <c r="BG14" s="25">
        <v>0</v>
      </c>
      <c r="BH14" s="25">
        <v>0</v>
      </c>
      <c r="BI14" s="25">
        <v>0.1</v>
      </c>
      <c r="BJ14" s="25">
        <v>0.1</v>
      </c>
      <c r="BK14" s="25">
        <v>0.4</v>
      </c>
      <c r="BL14" s="25">
        <v>0.2</v>
      </c>
      <c r="BM14" s="25">
        <v>0</v>
      </c>
      <c r="BN14" s="26">
        <v>0.5</v>
      </c>
      <c r="BO14" s="24">
        <v>1.3</v>
      </c>
      <c r="BP14" s="27">
        <v>318.36700000000002</v>
      </c>
      <c r="BQ14" s="28">
        <v>0</v>
      </c>
      <c r="BR14" s="25">
        <v>2.13</v>
      </c>
      <c r="BS14" s="25">
        <v>4.62</v>
      </c>
      <c r="BT14" s="25">
        <v>7.93</v>
      </c>
      <c r="BU14" s="25">
        <v>11.33</v>
      </c>
      <c r="BV14" s="25">
        <v>10.19</v>
      </c>
      <c r="BW14" s="25">
        <v>8.9499999999999993</v>
      </c>
      <c r="BX14" s="26">
        <v>31.529</v>
      </c>
      <c r="BY14" s="29">
        <v>76.678999999999988</v>
      </c>
    </row>
    <row r="15" spans="1:77" x14ac:dyDescent="0.2">
      <c r="A15" s="20" t="s">
        <v>32</v>
      </c>
      <c r="B15" s="82">
        <v>211.14000000000001</v>
      </c>
      <c r="C15" s="41">
        <v>14755.867999999999</v>
      </c>
      <c r="D15" s="41">
        <v>9412.9390000000003</v>
      </c>
      <c r="E15" s="41">
        <v>2422.0769999999998</v>
      </c>
      <c r="F15" s="41">
        <v>1179.0909999999997</v>
      </c>
      <c r="G15" s="41">
        <v>620.27900000000011</v>
      </c>
      <c r="H15" s="41">
        <v>289.69200000000001</v>
      </c>
      <c r="I15" s="41">
        <v>156.33300000000003</v>
      </c>
      <c r="J15" s="29">
        <v>158.63699999999997</v>
      </c>
      <c r="K15" s="41">
        <v>28994.916000000001</v>
      </c>
      <c r="M15" s="20" t="s">
        <v>32</v>
      </c>
      <c r="N15" s="40">
        <v>115.46700000000001</v>
      </c>
      <c r="O15" s="76">
        <v>2533.1029999999996</v>
      </c>
      <c r="P15" s="43">
        <v>2548.5809999999997</v>
      </c>
      <c r="Q15" s="41">
        <v>722.98199999999997</v>
      </c>
      <c r="R15" s="41">
        <v>334.63499999999999</v>
      </c>
      <c r="S15" s="41">
        <v>170.31700000000001</v>
      </c>
      <c r="T15" s="41">
        <v>83.768000000000001</v>
      </c>
      <c r="U15" s="41">
        <v>41.651000000000003</v>
      </c>
      <c r="V15" s="44">
        <v>38.709000000000003</v>
      </c>
      <c r="W15" s="42">
        <v>6473.7459999999992</v>
      </c>
      <c r="X15" s="77">
        <v>1190.6820000000002</v>
      </c>
      <c r="Y15" s="76">
        <v>25687.879000000001</v>
      </c>
      <c r="Z15" s="43">
        <v>36415.379000000008</v>
      </c>
      <c r="AA15" s="41">
        <v>13048.931</v>
      </c>
      <c r="AB15" s="41">
        <v>6439.48</v>
      </c>
      <c r="AC15" s="41">
        <v>3391.4419999999996</v>
      </c>
      <c r="AD15" s="41">
        <v>1611.1860000000004</v>
      </c>
      <c r="AE15" s="41">
        <v>925.36700000000008</v>
      </c>
      <c r="AF15" s="44">
        <v>1101.9490000000001</v>
      </c>
      <c r="AG15" s="42">
        <v>88621.613000000012</v>
      </c>
      <c r="AH15" s="77">
        <v>1071.8974300000002</v>
      </c>
      <c r="AI15" s="78">
        <v>17634.794459999997</v>
      </c>
      <c r="AJ15" s="41">
        <v>43818.729670000001</v>
      </c>
      <c r="AK15" s="41">
        <v>21271.114629999996</v>
      </c>
      <c r="AL15" s="41">
        <v>13116.888800000001</v>
      </c>
      <c r="AM15" s="41">
        <v>8021.8345799999988</v>
      </c>
      <c r="AN15" s="41">
        <v>3908.396490000001</v>
      </c>
      <c r="AO15" s="41">
        <v>2340.5715800000003</v>
      </c>
      <c r="AP15" s="44">
        <v>2881.1547799999998</v>
      </c>
      <c r="AQ15" s="26">
        <v>112993.48499</v>
      </c>
      <c r="AS15" s="100" t="s">
        <v>32</v>
      </c>
      <c r="AT15" s="99">
        <v>255.82999999999993</v>
      </c>
      <c r="AU15" s="41">
        <v>7193.6299999999983</v>
      </c>
      <c r="AV15" s="41">
        <v>6461.2760000000017</v>
      </c>
      <c r="AW15" s="41">
        <v>2217.6570000000006</v>
      </c>
      <c r="AX15" s="41">
        <v>1329.9419999999998</v>
      </c>
      <c r="AY15" s="41">
        <v>833.149</v>
      </c>
      <c r="AZ15" s="41">
        <v>446.16100000000017</v>
      </c>
      <c r="BA15" s="41">
        <v>276.95799999999991</v>
      </c>
      <c r="BB15" s="26">
        <v>334.91800000000006</v>
      </c>
      <c r="BC15" s="28">
        <v>19093.691000000003</v>
      </c>
      <c r="BE15" s="20" t="s">
        <v>32</v>
      </c>
      <c r="BF15" s="24">
        <v>390.43799999999999</v>
      </c>
      <c r="BG15" s="42">
        <v>2825.9350000000004</v>
      </c>
      <c r="BH15" s="43">
        <v>4443.9560000000001</v>
      </c>
      <c r="BI15" s="41">
        <v>1821.8259999999998</v>
      </c>
      <c r="BJ15" s="41">
        <v>1100.8079999999993</v>
      </c>
      <c r="BK15" s="41">
        <v>699.24400000000003</v>
      </c>
      <c r="BL15" s="41">
        <v>381.6930000000001</v>
      </c>
      <c r="BM15" s="41">
        <v>230.21100000000007</v>
      </c>
      <c r="BN15" s="44">
        <v>313.77000000000015</v>
      </c>
      <c r="BO15" s="45">
        <v>11817.443000000001</v>
      </c>
      <c r="BP15" s="46">
        <v>2445.058</v>
      </c>
      <c r="BQ15" s="47">
        <v>6629.0860000000011</v>
      </c>
      <c r="BR15" s="43">
        <v>15952.837999999996</v>
      </c>
      <c r="BS15" s="41">
        <v>10049.395000000002</v>
      </c>
      <c r="BT15" s="41">
        <v>8066.6090000000004</v>
      </c>
      <c r="BU15" s="41">
        <v>6379.63</v>
      </c>
      <c r="BV15" s="41">
        <v>4489.1079999999993</v>
      </c>
      <c r="BW15" s="41">
        <v>3586.4830000000002</v>
      </c>
      <c r="BX15" s="44">
        <v>9112.4129999999986</v>
      </c>
      <c r="BY15" s="29">
        <v>64265.561999999991</v>
      </c>
    </row>
    <row r="16" spans="1:77" s="105" customFormat="1" x14ac:dyDescent="0.2">
      <c r="A16" s="109"/>
      <c r="B16" s="110"/>
      <c r="C16" s="110"/>
      <c r="D16" s="110"/>
      <c r="E16" s="110"/>
      <c r="F16" s="110"/>
      <c r="G16" s="110"/>
      <c r="H16" s="110"/>
      <c r="I16" s="114">
        <f>SUM(H15:J15)</f>
        <v>604.66200000000003</v>
      </c>
      <c r="U16" s="114">
        <f>SUM(T15:V15)</f>
        <v>164.12800000000001</v>
      </c>
      <c r="AE16" s="114">
        <f>SUM(AD15:AF15)</f>
        <v>3638.5020000000004</v>
      </c>
      <c r="AO16" s="114">
        <f>SUM(AN15:AP15)</f>
        <v>9130.1228499999997</v>
      </c>
      <c r="BA16" s="114">
        <f>SUM(AZ15:BB15)</f>
        <v>1058.0370000000003</v>
      </c>
      <c r="BM16" s="114">
        <f>SUM(BL15:BN15)</f>
        <v>925.67400000000043</v>
      </c>
      <c r="BW16" s="114">
        <f>SUM(BV15:BX15)</f>
        <v>17188.003999999997</v>
      </c>
      <c r="BX16" s="110"/>
      <c r="BY16" s="110"/>
    </row>
    <row r="17" spans="1:77" ht="16" thickBot="1" x14ac:dyDescent="0.25">
      <c r="A17" s="108">
        <v>2011</v>
      </c>
      <c r="B17" s="57"/>
      <c r="C17" s="57"/>
      <c r="D17" s="57"/>
      <c r="E17" s="57"/>
      <c r="F17" s="57"/>
      <c r="G17" s="57"/>
      <c r="H17" s="57"/>
      <c r="I17" s="57"/>
      <c r="J17" s="57"/>
      <c r="K17" s="57"/>
      <c r="M17" s="64"/>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S17" s="64"/>
      <c r="AT17" s="57"/>
      <c r="AU17" s="57"/>
      <c r="AV17" s="57"/>
      <c r="AW17" s="57"/>
      <c r="AX17" s="57"/>
      <c r="AY17" s="57"/>
      <c r="AZ17" s="57"/>
      <c r="BA17" s="57"/>
      <c r="BB17" s="57"/>
      <c r="BC17" s="57"/>
      <c r="BE17" s="64"/>
      <c r="BF17" s="57"/>
      <c r="BG17" s="57"/>
      <c r="BH17" s="57"/>
      <c r="BI17" s="57"/>
      <c r="BJ17" s="57"/>
      <c r="BK17" s="57"/>
      <c r="BL17" s="57"/>
      <c r="BM17" s="57"/>
      <c r="BN17" s="57"/>
      <c r="BO17" s="57"/>
      <c r="BP17" s="57"/>
      <c r="BQ17" s="57"/>
      <c r="BR17" s="57"/>
      <c r="BS17" s="57"/>
      <c r="BT17" s="57"/>
      <c r="BU17" s="57"/>
      <c r="BV17" s="57"/>
      <c r="BW17" s="57"/>
      <c r="BX17" s="57"/>
      <c r="BY17" s="57"/>
    </row>
    <row r="18" spans="1:77" ht="16" thickTop="1" x14ac:dyDescent="0.2">
      <c r="A18" s="50" t="s">
        <v>30</v>
      </c>
      <c r="B18" s="51">
        <v>907.11099999999999</v>
      </c>
      <c r="C18" s="34">
        <v>10870.974000000002</v>
      </c>
      <c r="D18" s="34">
        <v>12497.927</v>
      </c>
      <c r="E18" s="34">
        <v>3398.692</v>
      </c>
      <c r="F18" s="34">
        <v>1329.4319999999998</v>
      </c>
      <c r="G18" s="34">
        <v>728.22800000000018</v>
      </c>
      <c r="H18" s="34">
        <v>243.79100000000005</v>
      </c>
      <c r="I18" s="34">
        <v>142.94400000000002</v>
      </c>
      <c r="J18" s="34">
        <v>136.72999999999999</v>
      </c>
      <c r="K18" s="34">
        <v>29348.718000000001</v>
      </c>
      <c r="M18" s="50" t="s">
        <v>30</v>
      </c>
      <c r="N18" s="51">
        <v>57.340999999999994</v>
      </c>
      <c r="O18" s="34">
        <v>1458.7329999999999</v>
      </c>
      <c r="P18" s="34">
        <v>1751.037</v>
      </c>
      <c r="Q18" s="34">
        <v>517.80399999999997</v>
      </c>
      <c r="R18" s="34">
        <v>232.32900000000001</v>
      </c>
      <c r="S18" s="34">
        <v>106.19499999999999</v>
      </c>
      <c r="T18" s="34">
        <v>48.41</v>
      </c>
      <c r="U18" s="34">
        <v>40.267000000000003</v>
      </c>
      <c r="V18" s="34">
        <v>12.118</v>
      </c>
      <c r="W18" s="51">
        <v>4166.893</v>
      </c>
      <c r="X18" s="51">
        <v>3450.4310000000005</v>
      </c>
      <c r="Y18" s="34">
        <v>19750.91</v>
      </c>
      <c r="Z18" s="34">
        <v>40258.171999999999</v>
      </c>
      <c r="AA18" s="34">
        <v>14628.876</v>
      </c>
      <c r="AB18" s="34">
        <v>7004.0399999999991</v>
      </c>
      <c r="AC18" s="34">
        <v>3355.3260000000009</v>
      </c>
      <c r="AD18" s="34">
        <v>1391.1979999999992</v>
      </c>
      <c r="AE18" s="34">
        <v>769.53199999999993</v>
      </c>
      <c r="AF18" s="34">
        <v>671.96800000000007</v>
      </c>
      <c r="AG18" s="51">
        <v>87830.022000000026</v>
      </c>
      <c r="AH18" s="51">
        <v>12422.18607</v>
      </c>
      <c r="AI18" s="34">
        <v>16086.219276999995</v>
      </c>
      <c r="AJ18" s="34">
        <v>48293.689124000004</v>
      </c>
      <c r="AK18" s="34">
        <v>26730.327386000001</v>
      </c>
      <c r="AL18" s="34">
        <v>15578.777524000003</v>
      </c>
      <c r="AM18" s="34">
        <v>8104.862686999998</v>
      </c>
      <c r="AN18" s="34">
        <v>3932.0751899999996</v>
      </c>
      <c r="AO18" s="34">
        <v>1679.3757900000001</v>
      </c>
      <c r="AP18" s="34">
        <v>2457.8176910000007</v>
      </c>
      <c r="AQ18" s="34">
        <v>122863.14466900002</v>
      </c>
      <c r="AS18" s="50" t="s">
        <v>30</v>
      </c>
      <c r="AT18" s="51">
        <v>710.6070000000002</v>
      </c>
      <c r="AU18" s="34">
        <v>3947.2159999999994</v>
      </c>
      <c r="AV18" s="34">
        <v>6515.1750000000011</v>
      </c>
      <c r="AW18" s="34">
        <v>2491.6469999999999</v>
      </c>
      <c r="AX18" s="34">
        <v>1254.2439999999999</v>
      </c>
      <c r="AY18" s="34">
        <v>952.43000000000063</v>
      </c>
      <c r="AZ18" s="34">
        <v>365.69499999999994</v>
      </c>
      <c r="BA18" s="34">
        <v>227.88100000000003</v>
      </c>
      <c r="BB18" s="34">
        <v>239.39399999999998</v>
      </c>
      <c r="BC18" s="34">
        <v>15993.681999999995</v>
      </c>
      <c r="BE18" s="50" t="s">
        <v>30</v>
      </c>
      <c r="BF18" s="51">
        <v>764.61699999999985</v>
      </c>
      <c r="BG18" s="34">
        <v>1511.3420000000001</v>
      </c>
      <c r="BH18" s="34">
        <v>4200.0649999999996</v>
      </c>
      <c r="BI18" s="34">
        <v>2135.9379999999996</v>
      </c>
      <c r="BJ18" s="34">
        <v>1306.1680000000001</v>
      </c>
      <c r="BK18" s="34">
        <v>744.79000000000008</v>
      </c>
      <c r="BL18" s="34">
        <v>380.00100000000009</v>
      </c>
      <c r="BM18" s="34">
        <v>220.24</v>
      </c>
      <c r="BN18" s="34">
        <v>231.345</v>
      </c>
      <c r="BO18" s="51">
        <v>10729.889000000001</v>
      </c>
      <c r="BP18" s="51">
        <v>6562.7249999999985</v>
      </c>
      <c r="BQ18" s="34">
        <v>4010.5960000000005</v>
      </c>
      <c r="BR18" s="34">
        <v>13046.614</v>
      </c>
      <c r="BS18" s="34">
        <v>9687.0010000000002</v>
      </c>
      <c r="BT18" s="34">
        <v>8080.704999999999</v>
      </c>
      <c r="BU18" s="34">
        <v>7166.0390000000007</v>
      </c>
      <c r="BV18" s="34">
        <v>4839.049</v>
      </c>
      <c r="BW18" s="34">
        <v>3990.7029999999995</v>
      </c>
      <c r="BX18" s="34">
        <v>7598.1840000000002</v>
      </c>
      <c r="BY18" s="34">
        <v>58418.890999999989</v>
      </c>
    </row>
    <row r="19" spans="1:77" x14ac:dyDescent="0.2">
      <c r="A19" s="39" t="s">
        <v>33</v>
      </c>
      <c r="B19" s="40">
        <v>0</v>
      </c>
      <c r="C19" s="41">
        <v>0</v>
      </c>
      <c r="D19" s="41">
        <v>1</v>
      </c>
      <c r="E19" s="41">
        <v>10</v>
      </c>
      <c r="F19" s="41">
        <v>4</v>
      </c>
      <c r="G19" s="41">
        <v>11</v>
      </c>
      <c r="H19" s="41">
        <v>5</v>
      </c>
      <c r="I19" s="41">
        <v>4</v>
      </c>
      <c r="J19" s="41">
        <v>7</v>
      </c>
      <c r="K19" s="41">
        <v>42</v>
      </c>
      <c r="M19" s="39" t="s">
        <v>33</v>
      </c>
      <c r="N19" s="40">
        <v>0</v>
      </c>
      <c r="O19" s="41">
        <v>0</v>
      </c>
      <c r="P19" s="41">
        <v>0</v>
      </c>
      <c r="Q19" s="41">
        <v>0</v>
      </c>
      <c r="R19" s="41">
        <v>0</v>
      </c>
      <c r="S19" s="41">
        <v>0</v>
      </c>
      <c r="T19" s="41">
        <v>0</v>
      </c>
      <c r="U19" s="41">
        <v>0</v>
      </c>
      <c r="V19" s="41">
        <v>0</v>
      </c>
      <c r="W19" s="40">
        <v>0</v>
      </c>
      <c r="X19" s="40">
        <v>1</v>
      </c>
      <c r="Y19" s="41">
        <v>0</v>
      </c>
      <c r="Z19" s="41">
        <v>1</v>
      </c>
      <c r="AA19" s="41">
        <v>3</v>
      </c>
      <c r="AB19" s="41">
        <v>23</v>
      </c>
      <c r="AC19" s="41">
        <v>6</v>
      </c>
      <c r="AD19" s="41">
        <v>2</v>
      </c>
      <c r="AE19" s="41">
        <v>0</v>
      </c>
      <c r="AF19" s="41">
        <v>7</v>
      </c>
      <c r="AG19" s="40">
        <v>42</v>
      </c>
      <c r="AH19" s="40">
        <v>13</v>
      </c>
      <c r="AI19" s="41">
        <v>0</v>
      </c>
      <c r="AJ19" s="41">
        <v>0</v>
      </c>
      <c r="AK19" s="41">
        <v>0</v>
      </c>
      <c r="AL19" s="41">
        <v>0</v>
      </c>
      <c r="AM19" s="41">
        <v>18</v>
      </c>
      <c r="AN19" s="41">
        <v>30</v>
      </c>
      <c r="AO19" s="41">
        <v>38</v>
      </c>
      <c r="AP19" s="41">
        <v>132</v>
      </c>
      <c r="AQ19" s="41">
        <v>218</v>
      </c>
      <c r="AS19" s="39" t="s">
        <v>33</v>
      </c>
      <c r="AT19" s="40">
        <v>2</v>
      </c>
      <c r="AU19" s="41">
        <v>0</v>
      </c>
      <c r="AV19" s="41">
        <v>30</v>
      </c>
      <c r="AW19" s="41">
        <v>74</v>
      </c>
      <c r="AX19" s="41">
        <v>47</v>
      </c>
      <c r="AY19" s="41">
        <v>44</v>
      </c>
      <c r="AZ19" s="41">
        <v>28</v>
      </c>
      <c r="BA19" s="41">
        <v>7</v>
      </c>
      <c r="BB19" s="41">
        <v>6</v>
      </c>
      <c r="BC19" s="41">
        <v>236</v>
      </c>
      <c r="BE19" s="39" t="s">
        <v>33</v>
      </c>
      <c r="BF19" s="40">
        <v>2</v>
      </c>
      <c r="BG19" s="41">
        <v>0</v>
      </c>
      <c r="BH19" s="41">
        <v>0</v>
      </c>
      <c r="BI19" s="41">
        <v>3</v>
      </c>
      <c r="BJ19" s="41">
        <v>9</v>
      </c>
      <c r="BK19" s="41">
        <v>12</v>
      </c>
      <c r="BL19" s="41">
        <v>11</v>
      </c>
      <c r="BM19" s="41">
        <v>7</v>
      </c>
      <c r="BN19" s="41">
        <v>8</v>
      </c>
      <c r="BO19" s="40">
        <v>50</v>
      </c>
      <c r="BP19" s="40">
        <v>13</v>
      </c>
      <c r="BQ19" s="41">
        <v>0</v>
      </c>
      <c r="BR19" s="41">
        <v>4</v>
      </c>
      <c r="BS19" s="41">
        <v>26</v>
      </c>
      <c r="BT19" s="41">
        <v>53</v>
      </c>
      <c r="BU19" s="41">
        <v>65</v>
      </c>
      <c r="BV19" s="41">
        <v>74</v>
      </c>
      <c r="BW19" s="41">
        <v>55</v>
      </c>
      <c r="BX19" s="41">
        <v>111</v>
      </c>
      <c r="BY19" s="41">
        <v>388</v>
      </c>
    </row>
    <row r="20" spans="1:77" x14ac:dyDescent="0.2">
      <c r="A20" s="52" t="s">
        <v>32</v>
      </c>
      <c r="B20" s="40">
        <v>907.11099999999999</v>
      </c>
      <c r="C20" s="41">
        <v>10870.974000000002</v>
      </c>
      <c r="D20" s="41">
        <v>12498.927</v>
      </c>
      <c r="E20" s="41">
        <v>3408.692</v>
      </c>
      <c r="F20" s="41">
        <v>1333.4319999999998</v>
      </c>
      <c r="G20" s="41">
        <v>739.22800000000018</v>
      </c>
      <c r="H20" s="41">
        <v>248.79100000000005</v>
      </c>
      <c r="I20" s="41">
        <v>146.94400000000002</v>
      </c>
      <c r="J20" s="41">
        <v>143.72999999999999</v>
      </c>
      <c r="K20" s="41">
        <v>29390.718000000001</v>
      </c>
      <c r="M20" s="52" t="s">
        <v>32</v>
      </c>
      <c r="N20" s="40">
        <v>57.340999999999994</v>
      </c>
      <c r="O20" s="41">
        <v>1458.7329999999999</v>
      </c>
      <c r="P20" s="41">
        <v>1751.037</v>
      </c>
      <c r="Q20" s="41">
        <v>517.80399999999997</v>
      </c>
      <c r="R20" s="41">
        <v>232.32900000000001</v>
      </c>
      <c r="S20" s="41">
        <v>106.19499999999999</v>
      </c>
      <c r="T20" s="41">
        <v>48.41</v>
      </c>
      <c r="U20" s="41">
        <v>40.267000000000003</v>
      </c>
      <c r="V20" s="41">
        <v>12.118</v>
      </c>
      <c r="W20" s="40">
        <v>4166.893</v>
      </c>
      <c r="X20" s="40">
        <v>3451.4310000000005</v>
      </c>
      <c r="Y20" s="41">
        <v>19750.91</v>
      </c>
      <c r="Z20" s="41">
        <v>40259.171999999999</v>
      </c>
      <c r="AA20" s="41">
        <v>14631.876</v>
      </c>
      <c r="AB20" s="41">
        <v>7027.0399999999991</v>
      </c>
      <c r="AC20" s="41">
        <v>3361.3260000000009</v>
      </c>
      <c r="AD20" s="41">
        <v>1393.1979999999992</v>
      </c>
      <c r="AE20" s="41">
        <v>769.53199999999993</v>
      </c>
      <c r="AF20" s="41">
        <v>678.96800000000007</v>
      </c>
      <c r="AG20" s="40">
        <v>87872.022000000026</v>
      </c>
      <c r="AH20" s="40">
        <v>12435.18607</v>
      </c>
      <c r="AI20" s="41">
        <v>16086.219276999995</v>
      </c>
      <c r="AJ20" s="41">
        <v>48293.689124000004</v>
      </c>
      <c r="AK20" s="41">
        <v>26730.327386000001</v>
      </c>
      <c r="AL20" s="41">
        <v>15578.777524000003</v>
      </c>
      <c r="AM20" s="41">
        <v>8122.862686999998</v>
      </c>
      <c r="AN20" s="41">
        <v>3962.0751899999996</v>
      </c>
      <c r="AO20" s="41">
        <v>1717.3757900000001</v>
      </c>
      <c r="AP20" s="41">
        <v>2589.8176910000007</v>
      </c>
      <c r="AQ20" s="41">
        <v>123081.14466900002</v>
      </c>
      <c r="AS20" s="52" t="s">
        <v>32</v>
      </c>
      <c r="AT20" s="40">
        <v>712.6070000000002</v>
      </c>
      <c r="AU20" s="41">
        <v>3947.2159999999994</v>
      </c>
      <c r="AV20" s="41">
        <v>6545.1750000000011</v>
      </c>
      <c r="AW20" s="41">
        <v>2565.6469999999999</v>
      </c>
      <c r="AX20" s="41">
        <v>1301.2439999999999</v>
      </c>
      <c r="AY20" s="41">
        <v>996.43000000000063</v>
      </c>
      <c r="AZ20" s="41">
        <v>393.69499999999994</v>
      </c>
      <c r="BA20" s="41">
        <v>234.88100000000003</v>
      </c>
      <c r="BB20" s="41">
        <v>245.39399999999998</v>
      </c>
      <c r="BC20" s="41">
        <v>16229.681999999995</v>
      </c>
      <c r="BE20" s="52" t="s">
        <v>32</v>
      </c>
      <c r="BF20" s="40">
        <v>766.61699999999985</v>
      </c>
      <c r="BG20" s="41">
        <v>1511.3420000000001</v>
      </c>
      <c r="BH20" s="41">
        <v>4200.0649999999996</v>
      </c>
      <c r="BI20" s="41">
        <v>2138.9379999999996</v>
      </c>
      <c r="BJ20" s="41">
        <v>1315.1680000000001</v>
      </c>
      <c r="BK20" s="41">
        <v>756.79000000000008</v>
      </c>
      <c r="BL20" s="41">
        <v>391.00100000000009</v>
      </c>
      <c r="BM20" s="41">
        <v>227.24</v>
      </c>
      <c r="BN20" s="41">
        <v>239.345</v>
      </c>
      <c r="BO20" s="40">
        <v>10779.889000000001</v>
      </c>
      <c r="BP20" s="40">
        <v>6575.7249999999985</v>
      </c>
      <c r="BQ20" s="41">
        <v>4010.5960000000005</v>
      </c>
      <c r="BR20" s="41">
        <v>13050.614</v>
      </c>
      <c r="BS20" s="41">
        <v>9713.0010000000002</v>
      </c>
      <c r="BT20" s="41">
        <v>8133.704999999999</v>
      </c>
      <c r="BU20" s="41">
        <v>7231.0390000000007</v>
      </c>
      <c r="BV20" s="41">
        <v>4913.049</v>
      </c>
      <c r="BW20" s="41">
        <v>4045.7029999999995</v>
      </c>
      <c r="BX20" s="41">
        <v>7709.1840000000002</v>
      </c>
      <c r="BY20" s="41">
        <v>58806.890999999989</v>
      </c>
    </row>
    <row r="21" spans="1:77" s="105" customFormat="1" x14ac:dyDescent="0.2">
      <c r="A21" s="109"/>
      <c r="B21" s="110"/>
      <c r="C21" s="110"/>
      <c r="D21" s="110"/>
      <c r="E21" s="110"/>
      <c r="F21" s="110"/>
      <c r="G21" s="110"/>
      <c r="H21" s="110"/>
      <c r="I21" s="114">
        <f>SUM(H20:J20)</f>
        <v>539.46500000000003</v>
      </c>
      <c r="U21" s="114">
        <f>SUM(T20:V20)</f>
        <v>100.79499999999999</v>
      </c>
      <c r="AE21" s="114">
        <f>SUM(AD20:AF20)</f>
        <v>2841.6979999999994</v>
      </c>
      <c r="AO21" s="114">
        <f>SUM(AN20:AP20)</f>
        <v>8269.2686709999998</v>
      </c>
      <c r="BA21" s="114">
        <f>SUM(AZ20:BB20)</f>
        <v>873.97</v>
      </c>
      <c r="BM21" s="114">
        <f>SUM(BL20:BN20)</f>
        <v>857.58600000000013</v>
      </c>
      <c r="BW21" s="114">
        <f>SUM(BV20:BX20)</f>
        <v>16667.936000000002</v>
      </c>
      <c r="BX21" s="110"/>
      <c r="BY21" s="110"/>
    </row>
    <row r="22" spans="1:77" s="105" customFormat="1" x14ac:dyDescent="0.2">
      <c r="A22" s="109"/>
      <c r="B22" s="110"/>
      <c r="C22" s="110"/>
      <c r="D22" s="110"/>
      <c r="E22" s="110"/>
      <c r="F22" s="110"/>
      <c r="G22" s="110"/>
      <c r="H22" s="110"/>
      <c r="I22" s="114"/>
      <c r="U22" s="114"/>
      <c r="AE22" s="114"/>
      <c r="AO22" s="114"/>
      <c r="BA22" s="114"/>
      <c r="BM22" s="114"/>
      <c r="BW22" s="114"/>
      <c r="BX22" s="110"/>
      <c r="BY22" s="110"/>
    </row>
    <row r="23" spans="1:77" s="105" customFormat="1" x14ac:dyDescent="0.2">
      <c r="A23" s="109"/>
      <c r="B23" s="210" t="s">
        <v>34</v>
      </c>
      <c r="C23" s="210"/>
      <c r="D23" s="210"/>
      <c r="E23" s="211" t="s">
        <v>35</v>
      </c>
      <c r="F23" s="212"/>
      <c r="G23" s="212"/>
      <c r="H23" s="110"/>
      <c r="I23" s="110"/>
      <c r="J23" s="110"/>
      <c r="K23" s="110"/>
      <c r="M23" s="109"/>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S23" s="109"/>
      <c r="AT23" s="110"/>
      <c r="AU23" s="110"/>
      <c r="AV23" s="110"/>
      <c r="AW23" s="110"/>
      <c r="AX23" s="110"/>
      <c r="AY23" s="110"/>
      <c r="AZ23" s="110"/>
      <c r="BA23" s="110"/>
      <c r="BB23" s="110"/>
      <c r="BC23" s="110"/>
      <c r="BE23" s="109"/>
      <c r="BF23" s="110"/>
      <c r="BG23" s="110"/>
      <c r="BH23" s="110"/>
      <c r="BI23" s="110"/>
      <c r="BJ23" s="110"/>
      <c r="BK23" s="110"/>
      <c r="BL23" s="110"/>
      <c r="BM23" s="110"/>
      <c r="BN23" s="110"/>
      <c r="BO23" s="110"/>
      <c r="BP23" s="110"/>
      <c r="BQ23" s="110"/>
      <c r="BR23" s="110"/>
      <c r="BS23" s="110"/>
      <c r="BT23" s="110"/>
      <c r="BU23" s="110"/>
      <c r="BV23" s="110"/>
      <c r="BW23" s="110"/>
      <c r="BX23" s="110"/>
      <c r="BY23" s="110"/>
    </row>
    <row r="24" spans="1:77" s="111" customFormat="1" ht="30" customHeight="1" x14ac:dyDescent="0.2">
      <c r="B24" s="112" t="s">
        <v>36</v>
      </c>
      <c r="C24" s="112" t="s">
        <v>37</v>
      </c>
      <c r="D24" s="112" t="s">
        <v>38</v>
      </c>
      <c r="E24" s="113" t="s">
        <v>36</v>
      </c>
      <c r="F24" s="112" t="s">
        <v>37</v>
      </c>
      <c r="G24" s="112" t="s">
        <v>38</v>
      </c>
    </row>
    <row r="25" spans="1:77" x14ac:dyDescent="0.2">
      <c r="A25" s="105">
        <v>2011</v>
      </c>
      <c r="B25" s="48">
        <f>SUM(I21,U21,AE21,AO21)</f>
        <v>11751.226671</v>
      </c>
      <c r="C25" s="48">
        <f>SUM(K20,W20,AG20,AQ20)</f>
        <v>244510.77766900003</v>
      </c>
      <c r="D25" s="124">
        <f>B25/C25</f>
        <v>4.8060158259804447E-2</v>
      </c>
      <c r="E25" s="123">
        <f>SUM(BA21,BM21,BW21)</f>
        <v>18399.492000000002</v>
      </c>
      <c r="F25" s="48">
        <f>SUM(BC20,BO20,BY20)</f>
        <v>85816.461999999985</v>
      </c>
      <c r="G25" s="124">
        <f>E25/F25</f>
        <v>0.21440515690334572</v>
      </c>
    </row>
    <row r="26" spans="1:77" x14ac:dyDescent="0.2">
      <c r="A26" s="105">
        <v>2017</v>
      </c>
      <c r="B26" s="48">
        <f>SUM(I16,U16,AE16,AO16)</f>
        <v>13537.414850000001</v>
      </c>
      <c r="C26" s="48">
        <f>SUM(K15,W15,AG15,AQ15)</f>
        <v>237083.75998999999</v>
      </c>
      <c r="D26" s="124">
        <f t="shared" ref="D26" si="0">B26/C26</f>
        <v>5.7099713833503395E-2</v>
      </c>
      <c r="E26" s="123">
        <f>SUM(BA16,BM16,BW16)</f>
        <v>19171.714999999997</v>
      </c>
      <c r="F26" s="48">
        <f>SUM(BC15,BO15,BY15)</f>
        <v>95176.695999999996</v>
      </c>
      <c r="G26" s="124">
        <f t="shared" ref="G26" si="1">E26/F26</f>
        <v>0.20143286965960655</v>
      </c>
    </row>
    <row r="27" spans="1:77" x14ac:dyDescent="0.2">
      <c r="A27" s="105">
        <v>2018</v>
      </c>
      <c r="B27" s="48">
        <f>SUM(I11,U11,AE11,AO11)</f>
        <v>13382.23523</v>
      </c>
      <c r="C27" s="48">
        <f>SUM(K10,W10,AG10,AQ10)</f>
        <v>236331.50472</v>
      </c>
      <c r="D27" s="124">
        <f>B27/C27</f>
        <v>5.6624846720520643E-2</v>
      </c>
      <c r="E27" s="123">
        <f>SUM(BA11,BM11,BW11)</f>
        <v>19001.282999999999</v>
      </c>
      <c r="F27" s="48">
        <f>SUM(BC10,BO10,BY10)</f>
        <v>95454.861000000004</v>
      </c>
      <c r="G27" s="124">
        <f>E27/F27</f>
        <v>0.1990604019631855</v>
      </c>
    </row>
  </sheetData>
  <mergeCells count="3">
    <mergeCell ref="N4:AQ4"/>
    <mergeCell ref="B23:D23"/>
    <mergeCell ref="E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C42EA-7BD9-4C45-B557-E4BD9E6D678D}">
  <dimension ref="A1:AQ32"/>
  <sheetViews>
    <sheetView workbookViewId="0">
      <selection activeCell="G13" activeCellId="1" sqref="D13 G13"/>
    </sheetView>
  </sheetViews>
  <sheetFormatPr baseColWidth="10" defaultRowHeight="15" x14ac:dyDescent="0.2"/>
  <sheetData>
    <row r="1" spans="1:33" x14ac:dyDescent="0.2">
      <c r="E1" t="s">
        <v>35</v>
      </c>
    </row>
    <row r="2" spans="1:33" ht="16" x14ac:dyDescent="0.2">
      <c r="A2" s="126"/>
      <c r="B2" s="127" t="s">
        <v>11</v>
      </c>
      <c r="C2" s="127"/>
      <c r="D2" s="127"/>
      <c r="E2" s="127"/>
      <c r="F2" s="127"/>
      <c r="G2" s="127"/>
      <c r="H2" s="127"/>
      <c r="I2" s="127"/>
      <c r="J2" s="128"/>
      <c r="K2" s="129"/>
      <c r="M2" s="61"/>
      <c r="N2" s="54" t="s">
        <v>11</v>
      </c>
      <c r="O2" s="54"/>
      <c r="P2" s="54"/>
      <c r="Q2" s="54"/>
      <c r="R2" s="54"/>
      <c r="S2" s="54"/>
      <c r="T2" s="55"/>
      <c r="U2" s="55"/>
      <c r="V2" s="55"/>
      <c r="W2" s="55"/>
      <c r="X2" s="155"/>
      <c r="Y2" s="155"/>
      <c r="Z2" s="155"/>
      <c r="AA2" s="155"/>
      <c r="AB2" s="155"/>
      <c r="AC2" s="155"/>
      <c r="AD2" s="155"/>
      <c r="AE2" s="155"/>
      <c r="AF2" s="155"/>
      <c r="AG2" s="156"/>
    </row>
    <row r="3" spans="1:33" ht="16" x14ac:dyDescent="0.2">
      <c r="A3" s="130"/>
      <c r="B3" s="131" t="s">
        <v>12</v>
      </c>
      <c r="C3" s="132"/>
      <c r="D3" s="132"/>
      <c r="E3" s="132"/>
      <c r="F3" s="132"/>
      <c r="G3" s="132"/>
      <c r="H3" s="132"/>
      <c r="I3" s="132"/>
      <c r="J3" s="133"/>
      <c r="K3" s="134"/>
      <c r="M3" s="10"/>
      <c r="N3" s="55" t="s">
        <v>16</v>
      </c>
      <c r="O3" s="55"/>
      <c r="P3" s="55"/>
      <c r="Q3" s="55"/>
      <c r="R3" s="55"/>
      <c r="S3" s="55"/>
      <c r="T3" s="11"/>
      <c r="U3" s="11"/>
      <c r="V3" s="11"/>
      <c r="W3" s="12"/>
      <c r="X3" s="11" t="s">
        <v>14</v>
      </c>
      <c r="Y3" s="11"/>
      <c r="Z3" s="11"/>
      <c r="AA3" s="11"/>
      <c r="AB3" s="11"/>
      <c r="AC3" s="11"/>
      <c r="AD3" s="11"/>
      <c r="AE3" s="11"/>
      <c r="AF3" s="11"/>
      <c r="AG3" s="13"/>
    </row>
    <row r="4" spans="1:33" ht="16" x14ac:dyDescent="0.2">
      <c r="A4" s="135" t="s">
        <v>17</v>
      </c>
      <c r="B4" s="136" t="s">
        <v>18</v>
      </c>
      <c r="C4" s="137"/>
      <c r="D4" s="137"/>
      <c r="E4" s="137"/>
      <c r="F4" s="137"/>
      <c r="G4" s="137"/>
      <c r="H4" s="137"/>
      <c r="I4" s="137"/>
      <c r="J4" s="126"/>
      <c r="K4" s="138" t="s">
        <v>19</v>
      </c>
      <c r="M4" s="14" t="s">
        <v>17</v>
      </c>
      <c r="N4" s="62" t="s">
        <v>18</v>
      </c>
      <c r="O4" s="14"/>
      <c r="P4" s="15"/>
      <c r="Q4" s="15"/>
      <c r="R4" s="15"/>
      <c r="S4" s="15"/>
      <c r="T4" s="16"/>
      <c r="U4" s="16"/>
      <c r="V4" s="61"/>
      <c r="W4" s="17" t="s">
        <v>19</v>
      </c>
      <c r="X4" s="17" t="s">
        <v>18</v>
      </c>
      <c r="Y4" s="14"/>
      <c r="Z4" s="15"/>
      <c r="AA4" s="15"/>
      <c r="AB4" s="15"/>
      <c r="AC4" s="15"/>
      <c r="AD4" s="16"/>
      <c r="AE4" s="16"/>
      <c r="AF4" s="61"/>
      <c r="AG4" s="157" t="s">
        <v>19</v>
      </c>
    </row>
    <row r="5" spans="1:33" ht="17" thickBot="1" x14ac:dyDescent="0.25">
      <c r="A5" s="139"/>
      <c r="B5" s="140" t="s">
        <v>20</v>
      </c>
      <c r="C5" s="141" t="s">
        <v>21</v>
      </c>
      <c r="D5" s="141" t="s">
        <v>22</v>
      </c>
      <c r="E5" s="141" t="s">
        <v>23</v>
      </c>
      <c r="F5" s="141" t="s">
        <v>24</v>
      </c>
      <c r="G5" s="141" t="s">
        <v>25</v>
      </c>
      <c r="H5" s="141" t="s">
        <v>26</v>
      </c>
      <c r="I5" s="141" t="s">
        <v>27</v>
      </c>
      <c r="J5" s="142" t="s">
        <v>28</v>
      </c>
      <c r="K5" s="143" t="s">
        <v>29</v>
      </c>
      <c r="M5" s="18"/>
      <c r="N5" s="19" t="s">
        <v>20</v>
      </c>
      <c r="O5" s="20" t="s">
        <v>21</v>
      </c>
      <c r="P5" s="20" t="s">
        <v>22</v>
      </c>
      <c r="Q5" s="20" t="s">
        <v>23</v>
      </c>
      <c r="R5" s="20" t="s">
        <v>24</v>
      </c>
      <c r="S5" s="20" t="s">
        <v>25</v>
      </c>
      <c r="T5" s="21" t="s">
        <v>26</v>
      </c>
      <c r="U5" s="21" t="s">
        <v>27</v>
      </c>
      <c r="V5" s="20" t="s">
        <v>28</v>
      </c>
      <c r="W5" s="19" t="s">
        <v>29</v>
      </c>
      <c r="X5" s="22" t="s">
        <v>20</v>
      </c>
      <c r="Y5" s="23" t="s">
        <v>21</v>
      </c>
      <c r="Z5" s="20" t="s">
        <v>22</v>
      </c>
      <c r="AA5" s="20" t="s">
        <v>23</v>
      </c>
      <c r="AB5" s="20" t="s">
        <v>24</v>
      </c>
      <c r="AC5" s="20" t="s">
        <v>25</v>
      </c>
      <c r="AD5" s="21" t="s">
        <v>26</v>
      </c>
      <c r="AE5" s="21" t="s">
        <v>27</v>
      </c>
      <c r="AF5" s="20" t="s">
        <v>28</v>
      </c>
      <c r="AG5" s="20" t="s">
        <v>29</v>
      </c>
    </row>
    <row r="6" spans="1:33" ht="17" thickTop="1" x14ac:dyDescent="0.2">
      <c r="A6" s="144" t="s">
        <v>30</v>
      </c>
      <c r="B6" s="145">
        <v>123.49799999999998</v>
      </c>
      <c r="C6" s="146">
        <v>8232.1620000000003</v>
      </c>
      <c r="D6" s="147">
        <v>5905.415</v>
      </c>
      <c r="E6" s="147">
        <v>2056.3049999999998</v>
      </c>
      <c r="F6" s="147">
        <v>1259.777</v>
      </c>
      <c r="G6" s="147">
        <v>774.00400000000002</v>
      </c>
      <c r="H6" s="147">
        <v>399.87599999999986</v>
      </c>
      <c r="I6" s="147">
        <v>226.49800000000005</v>
      </c>
      <c r="J6" s="147">
        <v>245.31200000000004</v>
      </c>
      <c r="K6" s="147">
        <v>19099.348999999998</v>
      </c>
      <c r="M6" s="31" t="s">
        <v>30</v>
      </c>
      <c r="N6" s="32">
        <v>163.09300000000005</v>
      </c>
      <c r="O6" s="37">
        <v>3416.7100000000005</v>
      </c>
      <c r="P6" s="158">
        <v>4251.8200000000006</v>
      </c>
      <c r="Q6" s="35">
        <v>1732.3809999999999</v>
      </c>
      <c r="R6" s="35">
        <v>1083.7070000000001</v>
      </c>
      <c r="S6" s="35">
        <v>685.92799999999988</v>
      </c>
      <c r="T6" s="35">
        <v>359.96800000000013</v>
      </c>
      <c r="U6" s="35">
        <v>224.90799999999996</v>
      </c>
      <c r="V6" s="35">
        <v>297.69100000000003</v>
      </c>
      <c r="W6" s="32">
        <v>12053.112999999999</v>
      </c>
      <c r="X6" s="32">
        <v>3432.5949999999998</v>
      </c>
      <c r="Y6" s="37">
        <v>7516.3059999999996</v>
      </c>
      <c r="Z6" s="159">
        <v>15921.897999999996</v>
      </c>
      <c r="AA6" s="159">
        <v>9776.0150000000012</v>
      </c>
      <c r="AB6" s="159">
        <v>7681.1880000000001</v>
      </c>
      <c r="AC6" s="159">
        <v>6040.0039999999999</v>
      </c>
      <c r="AD6" s="159">
        <v>4179.9749999999995</v>
      </c>
      <c r="AE6" s="159">
        <v>3308.8829999999994</v>
      </c>
      <c r="AF6" s="159">
        <v>8163.0839999999962</v>
      </c>
      <c r="AG6" s="158">
        <v>62587.352999999996</v>
      </c>
    </row>
    <row r="7" spans="1:33" ht="16" x14ac:dyDescent="0.2">
      <c r="A7" s="148" t="s">
        <v>31</v>
      </c>
      <c r="B7" s="149">
        <v>0.39200000000000002</v>
      </c>
      <c r="C7" s="150">
        <v>5.8959999999999999</v>
      </c>
      <c r="D7" s="150">
        <v>44.433999999999997</v>
      </c>
      <c r="E7" s="150">
        <v>41.747</v>
      </c>
      <c r="F7" s="150">
        <v>35.805</v>
      </c>
      <c r="G7" s="150">
        <v>30.491</v>
      </c>
      <c r="H7" s="150">
        <v>19.193000000000001</v>
      </c>
      <c r="I7" s="150">
        <v>17.45</v>
      </c>
      <c r="J7" s="151">
        <v>35.527000000000001</v>
      </c>
      <c r="K7" s="152">
        <v>230.54300000000001</v>
      </c>
      <c r="M7" s="39" t="s">
        <v>31</v>
      </c>
      <c r="N7" s="24">
        <v>4.5999999999999999E-2</v>
      </c>
      <c r="O7" s="25">
        <v>1.216</v>
      </c>
      <c r="P7" s="25">
        <v>10.932</v>
      </c>
      <c r="Q7" s="25">
        <v>7.2279999999999998</v>
      </c>
      <c r="R7" s="25">
        <v>5.8929999999999998</v>
      </c>
      <c r="S7" s="25">
        <v>6.3289999999999997</v>
      </c>
      <c r="T7" s="25">
        <v>3.7189999999999999</v>
      </c>
      <c r="U7" s="25">
        <v>3.2949999999999999</v>
      </c>
      <c r="V7" s="26">
        <v>13.647</v>
      </c>
      <c r="W7" s="24">
        <v>52.259</v>
      </c>
      <c r="X7" s="27">
        <v>11.557</v>
      </c>
      <c r="Y7" s="28">
        <v>0.253</v>
      </c>
      <c r="Z7" s="25">
        <v>8.0109999999999992</v>
      </c>
      <c r="AA7" s="25">
        <v>23.135000000000002</v>
      </c>
      <c r="AB7" s="25">
        <v>42.122</v>
      </c>
      <c r="AC7" s="25">
        <v>49.570999999999998</v>
      </c>
      <c r="AD7" s="25">
        <v>47.996000000000002</v>
      </c>
      <c r="AE7" s="25">
        <v>46.427</v>
      </c>
      <c r="AF7" s="26">
        <v>142.68600000000001</v>
      </c>
      <c r="AG7" s="29">
        <v>360.20100000000002</v>
      </c>
    </row>
    <row r="8" spans="1:33" ht="16" x14ac:dyDescent="0.2">
      <c r="A8" s="153" t="s">
        <v>32</v>
      </c>
      <c r="B8" s="149">
        <v>123.88999999999997</v>
      </c>
      <c r="C8" s="154">
        <v>8238.0580000000009</v>
      </c>
      <c r="D8" s="151">
        <v>5949.8490000000002</v>
      </c>
      <c r="E8" s="151">
        <v>2098.0519999999997</v>
      </c>
      <c r="F8" s="151">
        <v>1295.5820000000001</v>
      </c>
      <c r="G8" s="151">
        <v>804.495</v>
      </c>
      <c r="H8" s="151">
        <v>419.06899999999985</v>
      </c>
      <c r="I8" s="151">
        <v>243.94800000000004</v>
      </c>
      <c r="J8" s="151">
        <v>280.83900000000006</v>
      </c>
      <c r="K8" s="151">
        <v>19329.892</v>
      </c>
      <c r="M8" s="20" t="s">
        <v>32</v>
      </c>
      <c r="N8" s="24">
        <v>163.13900000000004</v>
      </c>
      <c r="O8" s="42">
        <v>3417.9260000000004</v>
      </c>
      <c r="P8" s="25">
        <v>4262.7520000000004</v>
      </c>
      <c r="Q8" s="28">
        <v>1739.6089999999999</v>
      </c>
      <c r="R8" s="28">
        <v>1089.6000000000001</v>
      </c>
      <c r="S8" s="28">
        <v>692.25699999999983</v>
      </c>
      <c r="T8" s="28">
        <v>363.68700000000013</v>
      </c>
      <c r="U8" s="28">
        <v>228.20299999999995</v>
      </c>
      <c r="V8" s="28">
        <v>311.33800000000002</v>
      </c>
      <c r="W8" s="24">
        <v>12105.371999999999</v>
      </c>
      <c r="X8" s="24">
        <v>3444.1519999999996</v>
      </c>
      <c r="Y8" s="42">
        <v>7516.5589999999993</v>
      </c>
      <c r="Z8" s="160">
        <v>15929.908999999996</v>
      </c>
      <c r="AA8" s="160">
        <v>9799.1500000000015</v>
      </c>
      <c r="AB8" s="160">
        <v>7723.31</v>
      </c>
      <c r="AC8" s="160">
        <v>6089.5749999999998</v>
      </c>
      <c r="AD8" s="160">
        <v>4227.9709999999995</v>
      </c>
      <c r="AE8" s="160">
        <v>3355.3099999999995</v>
      </c>
      <c r="AF8" s="160">
        <v>8305.7699999999968</v>
      </c>
      <c r="AG8" s="25">
        <v>62947.553999999996</v>
      </c>
    </row>
    <row r="9" spans="1:33" x14ac:dyDescent="0.2">
      <c r="I9" s="48">
        <f>SUM(H8:J8)</f>
        <v>943.85599999999988</v>
      </c>
      <c r="U9" s="48">
        <f>SUM(T8:V8)</f>
        <v>903.22800000000007</v>
      </c>
      <c r="AE9" s="48">
        <f>SUM(AD8:AF8)</f>
        <v>15889.050999999996</v>
      </c>
    </row>
    <row r="11" spans="1:33" x14ac:dyDescent="0.2">
      <c r="A11" s="109"/>
      <c r="B11" s="210" t="s">
        <v>34</v>
      </c>
      <c r="C11" s="210"/>
      <c r="D11" s="210"/>
      <c r="E11" s="211" t="s">
        <v>35</v>
      </c>
      <c r="F11" s="212"/>
      <c r="G11" s="212"/>
    </row>
    <row r="12" spans="1:33" ht="32" x14ac:dyDescent="0.2">
      <c r="A12" s="111"/>
      <c r="B12" s="112" t="s">
        <v>36</v>
      </c>
      <c r="C12" s="112" t="s">
        <v>37</v>
      </c>
      <c r="D12" s="112" t="s">
        <v>38</v>
      </c>
      <c r="E12" s="113" t="s">
        <v>36</v>
      </c>
      <c r="F12" s="112" t="s">
        <v>37</v>
      </c>
      <c r="G12" s="112" t="s">
        <v>38</v>
      </c>
    </row>
    <row r="13" spans="1:33" x14ac:dyDescent="0.2">
      <c r="A13" s="105">
        <v>2011</v>
      </c>
      <c r="B13" s="48">
        <f>I32+S32+AC32+AO32</f>
        <v>12476.167909999996</v>
      </c>
      <c r="C13" s="48">
        <f>K31+U31+AE31+AQ31</f>
        <v>249059.92981999999</v>
      </c>
      <c r="D13" s="124">
        <f>B13/C13</f>
        <v>5.0093035515655783E-2</v>
      </c>
      <c r="E13" s="123">
        <f>I9+U9+AE9</f>
        <v>17736.134999999995</v>
      </c>
      <c r="F13" s="48">
        <f>K8+W8+AG8</f>
        <v>94382.817999999999</v>
      </c>
      <c r="G13" s="124">
        <f>E13/F13</f>
        <v>0.18791698929777659</v>
      </c>
    </row>
    <row r="25" spans="1:43" x14ac:dyDescent="0.2">
      <c r="A25" t="s">
        <v>34</v>
      </c>
    </row>
    <row r="26" spans="1:43" ht="16" x14ac:dyDescent="0.2">
      <c r="A26" s="161"/>
      <c r="B26" s="132" t="s">
        <v>13</v>
      </c>
      <c r="C26" s="132"/>
      <c r="D26" s="132"/>
      <c r="E26" s="132"/>
      <c r="F26" s="132"/>
      <c r="G26" s="132"/>
      <c r="H26" s="162"/>
      <c r="I26" s="162"/>
      <c r="J26" s="162"/>
      <c r="K26" s="163"/>
      <c r="L26" s="132" t="s">
        <v>14</v>
      </c>
      <c r="M26" s="132"/>
      <c r="N26" s="132"/>
      <c r="O26" s="132"/>
      <c r="P26" s="132"/>
      <c r="Q26" s="132"/>
      <c r="R26" s="162"/>
      <c r="S26" s="162"/>
      <c r="T26" s="162"/>
      <c r="U26" s="163"/>
      <c r="V26" s="162" t="s">
        <v>15</v>
      </c>
      <c r="W26" s="162"/>
      <c r="X26" s="162"/>
      <c r="Y26" s="162"/>
      <c r="Z26" s="162"/>
      <c r="AA26" s="162"/>
      <c r="AB26" s="162"/>
      <c r="AC26" s="162"/>
      <c r="AD26" s="162"/>
      <c r="AE26" s="164"/>
      <c r="AG26" s="130"/>
      <c r="AH26" s="131" t="s">
        <v>12</v>
      </c>
      <c r="AI26" s="132"/>
      <c r="AJ26" s="132"/>
      <c r="AK26" s="132"/>
      <c r="AL26" s="132"/>
      <c r="AM26" s="132"/>
      <c r="AN26" s="132"/>
      <c r="AO26" s="132"/>
      <c r="AP26" s="133"/>
      <c r="AQ26" s="134"/>
    </row>
    <row r="27" spans="1:43" ht="16" x14ac:dyDescent="0.2">
      <c r="A27" s="165" t="s">
        <v>17</v>
      </c>
      <c r="B27" s="166" t="s">
        <v>18</v>
      </c>
      <c r="C27" s="167"/>
      <c r="D27" s="168"/>
      <c r="E27" s="137"/>
      <c r="F27" s="137"/>
      <c r="G27" s="137"/>
      <c r="H27" s="137"/>
      <c r="I27" s="137"/>
      <c r="J27" s="168"/>
      <c r="K27" s="166" t="s">
        <v>19</v>
      </c>
      <c r="L27" s="169" t="s">
        <v>18</v>
      </c>
      <c r="M27" s="170"/>
      <c r="N27" s="126"/>
      <c r="O27" s="137"/>
      <c r="P27" s="137"/>
      <c r="Q27" s="137"/>
      <c r="R27" s="137"/>
      <c r="S27" s="137"/>
      <c r="T27" s="168"/>
      <c r="U27" s="166" t="s">
        <v>19</v>
      </c>
      <c r="V27" s="169" t="s">
        <v>18</v>
      </c>
      <c r="W27" s="170"/>
      <c r="X27" s="126"/>
      <c r="Y27" s="137"/>
      <c r="Z27" s="137"/>
      <c r="AA27" s="137"/>
      <c r="AB27" s="137"/>
      <c r="AC27" s="137"/>
      <c r="AD27" s="168"/>
      <c r="AE27" s="167" t="s">
        <v>19</v>
      </c>
      <c r="AG27" s="165" t="s">
        <v>17</v>
      </c>
      <c r="AH27" s="136" t="s">
        <v>18</v>
      </c>
      <c r="AI27" s="137"/>
      <c r="AJ27" s="137"/>
      <c r="AK27" s="137"/>
      <c r="AL27" s="137"/>
      <c r="AM27" s="137"/>
      <c r="AN27" s="137"/>
      <c r="AO27" s="137"/>
      <c r="AP27" s="126"/>
      <c r="AQ27" s="195" t="s">
        <v>19</v>
      </c>
    </row>
    <row r="28" spans="1:43" ht="17" thickBot="1" x14ac:dyDescent="0.25">
      <c r="A28" s="171"/>
      <c r="B28" s="172" t="s">
        <v>20</v>
      </c>
      <c r="C28" s="173" t="s">
        <v>21</v>
      </c>
      <c r="D28" s="174" t="s">
        <v>22</v>
      </c>
      <c r="E28" s="175" t="s">
        <v>23</v>
      </c>
      <c r="F28" s="176" t="s">
        <v>24</v>
      </c>
      <c r="G28" s="176" t="s">
        <v>25</v>
      </c>
      <c r="H28" s="176" t="s">
        <v>26</v>
      </c>
      <c r="I28" s="176" t="s">
        <v>27</v>
      </c>
      <c r="J28" s="176" t="s">
        <v>28</v>
      </c>
      <c r="K28" s="172" t="s">
        <v>29</v>
      </c>
      <c r="L28" s="177" t="s">
        <v>20</v>
      </c>
      <c r="M28" s="173" t="s">
        <v>21</v>
      </c>
      <c r="N28" s="174" t="s">
        <v>22</v>
      </c>
      <c r="O28" s="175" t="s">
        <v>23</v>
      </c>
      <c r="P28" s="175" t="s">
        <v>24</v>
      </c>
      <c r="Q28" s="176" t="s">
        <v>25</v>
      </c>
      <c r="R28" s="176" t="s">
        <v>26</v>
      </c>
      <c r="S28" s="176" t="s">
        <v>27</v>
      </c>
      <c r="T28" s="176" t="s">
        <v>28</v>
      </c>
      <c r="U28" s="172" t="s">
        <v>29</v>
      </c>
      <c r="V28" s="172" t="s">
        <v>20</v>
      </c>
      <c r="W28" s="178" t="s">
        <v>21</v>
      </c>
      <c r="X28" s="142" t="s">
        <v>22</v>
      </c>
      <c r="Y28" s="176" t="s">
        <v>23</v>
      </c>
      <c r="Z28" s="175" t="s">
        <v>24</v>
      </c>
      <c r="AA28" s="176" t="s">
        <v>25</v>
      </c>
      <c r="AB28" s="176" t="s">
        <v>26</v>
      </c>
      <c r="AC28" s="176" t="s">
        <v>27</v>
      </c>
      <c r="AD28" s="176" t="s">
        <v>28</v>
      </c>
      <c r="AE28" s="142" t="s">
        <v>29</v>
      </c>
      <c r="AG28" s="171"/>
      <c r="AH28" s="196" t="s">
        <v>20</v>
      </c>
      <c r="AI28" s="141" t="s">
        <v>21</v>
      </c>
      <c r="AJ28" s="141" t="s">
        <v>22</v>
      </c>
      <c r="AK28" s="141" t="s">
        <v>23</v>
      </c>
      <c r="AL28" s="141" t="s">
        <v>24</v>
      </c>
      <c r="AM28" s="141" t="s">
        <v>25</v>
      </c>
      <c r="AN28" s="141" t="s">
        <v>26</v>
      </c>
      <c r="AO28" s="141" t="s">
        <v>27</v>
      </c>
      <c r="AP28" s="142" t="s">
        <v>28</v>
      </c>
      <c r="AQ28" s="141" t="s">
        <v>29</v>
      </c>
    </row>
    <row r="29" spans="1:43" ht="17" thickTop="1" x14ac:dyDescent="0.2">
      <c r="A29" s="179" t="s">
        <v>30</v>
      </c>
      <c r="B29" s="180">
        <v>26.297999999999998</v>
      </c>
      <c r="C29" s="181">
        <v>2913.2160000000003</v>
      </c>
      <c r="D29" s="182">
        <v>2339.0479999999998</v>
      </c>
      <c r="E29" s="183">
        <v>688.09100000000001</v>
      </c>
      <c r="F29" s="183">
        <v>320.88800000000003</v>
      </c>
      <c r="G29" s="183">
        <v>145.77199999999999</v>
      </c>
      <c r="H29" s="183">
        <v>67.453000000000017</v>
      </c>
      <c r="I29" s="183">
        <v>44.791000000000004</v>
      </c>
      <c r="J29" s="183">
        <v>42.678000000000004</v>
      </c>
      <c r="K29" s="180">
        <v>6561.9369999999999</v>
      </c>
      <c r="L29" s="180">
        <v>1509.271</v>
      </c>
      <c r="M29" s="181">
        <v>30208.295999999998</v>
      </c>
      <c r="N29" s="184">
        <v>35329.93499999999</v>
      </c>
      <c r="O29" s="184">
        <v>12402.912</v>
      </c>
      <c r="P29" s="184">
        <v>6119.8880000000008</v>
      </c>
      <c r="Q29" s="184">
        <v>3084.0059999999999</v>
      </c>
      <c r="R29" s="184">
        <v>1439.9420000000002</v>
      </c>
      <c r="S29" s="184">
        <v>823.49299999999948</v>
      </c>
      <c r="T29" s="184">
        <v>906.298</v>
      </c>
      <c r="U29" s="185">
        <v>90314.76999999999</v>
      </c>
      <c r="V29" s="186">
        <v>11592.346439999999</v>
      </c>
      <c r="W29" s="181">
        <v>25840.318729999995</v>
      </c>
      <c r="X29" s="184">
        <v>46801.84752000001</v>
      </c>
      <c r="Y29" s="184">
        <v>21885.312099999996</v>
      </c>
      <c r="Z29" s="184">
        <v>12522.993529999996</v>
      </c>
      <c r="AA29" s="184">
        <v>7171.5834699999996</v>
      </c>
      <c r="AB29" s="184">
        <v>3487.1353199999994</v>
      </c>
      <c r="AC29" s="184">
        <v>2062.2409399999997</v>
      </c>
      <c r="AD29" s="184">
        <v>2725.2435700000005</v>
      </c>
      <c r="AE29" s="184">
        <v>122496.67501000001</v>
      </c>
      <c r="AG29" s="179" t="s">
        <v>30</v>
      </c>
      <c r="AH29" s="197">
        <v>71.496999999999986</v>
      </c>
      <c r="AI29" s="198">
        <v>16584.905999999999</v>
      </c>
      <c r="AJ29" s="199">
        <v>8285.7570000000014</v>
      </c>
      <c r="AK29" s="199">
        <v>2181.7150000000001</v>
      </c>
      <c r="AL29" s="199">
        <v>1082.4190000000003</v>
      </c>
      <c r="AM29" s="199">
        <v>581.25400000000002</v>
      </c>
      <c r="AN29" s="199">
        <v>271.786</v>
      </c>
      <c r="AO29" s="199">
        <v>154.488</v>
      </c>
      <c r="AP29" s="199">
        <v>168.19200000000004</v>
      </c>
      <c r="AQ29" s="199">
        <v>29310.517000000003</v>
      </c>
    </row>
    <row r="30" spans="1:43" ht="16" x14ac:dyDescent="0.2">
      <c r="A30" s="148" t="s">
        <v>31</v>
      </c>
      <c r="B30" s="187">
        <v>0</v>
      </c>
      <c r="C30" s="152">
        <v>0</v>
      </c>
      <c r="D30" s="152">
        <v>0.40100000000000002</v>
      </c>
      <c r="E30" s="152">
        <v>0.46200000000000002</v>
      </c>
      <c r="F30" s="152">
        <v>0.35099999999999998</v>
      </c>
      <c r="G30" s="152">
        <v>0.47299999999999998</v>
      </c>
      <c r="H30" s="152">
        <v>0.1</v>
      </c>
      <c r="I30" s="152">
        <v>0</v>
      </c>
      <c r="J30" s="188">
        <v>0</v>
      </c>
      <c r="K30" s="187">
        <v>1.7869999999999999</v>
      </c>
      <c r="L30" s="189">
        <v>0.28399999999999997</v>
      </c>
      <c r="M30" s="152">
        <v>0</v>
      </c>
      <c r="N30" s="152">
        <v>4.2640000000000002</v>
      </c>
      <c r="O30" s="152">
        <v>10.912000000000001</v>
      </c>
      <c r="P30" s="152">
        <v>11.991</v>
      </c>
      <c r="Q30" s="152">
        <v>11.752000000000001</v>
      </c>
      <c r="R30" s="152">
        <v>7.08</v>
      </c>
      <c r="S30" s="152">
        <v>6.415</v>
      </c>
      <c r="T30" s="150">
        <v>13.491</v>
      </c>
      <c r="U30" s="187">
        <v>65.905000000000001</v>
      </c>
      <c r="V30" s="189">
        <v>1.29769</v>
      </c>
      <c r="W30" s="152">
        <v>0</v>
      </c>
      <c r="X30" s="152">
        <v>0</v>
      </c>
      <c r="Y30" s="152">
        <v>0.52110000000000001</v>
      </c>
      <c r="Z30" s="152">
        <v>4.9745699999999999</v>
      </c>
      <c r="AA30" s="152">
        <v>12.94406</v>
      </c>
      <c r="AB30" s="152">
        <v>20.30415</v>
      </c>
      <c r="AC30" s="152">
        <v>28.66844</v>
      </c>
      <c r="AD30" s="150">
        <v>186.60449</v>
      </c>
      <c r="AE30" s="151">
        <v>254.01680999999999</v>
      </c>
      <c r="AG30" s="200" t="s">
        <v>31</v>
      </c>
      <c r="AH30" s="201">
        <v>0</v>
      </c>
      <c r="AI30" s="150">
        <v>3.2160000000000002</v>
      </c>
      <c r="AJ30" s="150">
        <v>13.752000000000001</v>
      </c>
      <c r="AK30" s="150">
        <v>8.7230000000000008</v>
      </c>
      <c r="AL30" s="150">
        <v>4.8620000000000001</v>
      </c>
      <c r="AM30" s="150">
        <v>4.0049999999999999</v>
      </c>
      <c r="AN30" s="150">
        <v>3.4329999999999998</v>
      </c>
      <c r="AO30" s="150">
        <v>3.6459999999999999</v>
      </c>
      <c r="AP30" s="151">
        <v>12.685</v>
      </c>
      <c r="AQ30" s="150">
        <v>54.322000000000003</v>
      </c>
    </row>
    <row r="31" spans="1:43" ht="16" x14ac:dyDescent="0.2">
      <c r="A31" s="142" t="s">
        <v>32</v>
      </c>
      <c r="B31" s="190">
        <v>26.297999999999998</v>
      </c>
      <c r="C31" s="191">
        <v>2913.2160000000003</v>
      </c>
      <c r="D31" s="192">
        <v>2339.4489999999996</v>
      </c>
      <c r="E31" s="150">
        <v>688.553</v>
      </c>
      <c r="F31" s="150">
        <v>321.23900000000003</v>
      </c>
      <c r="G31" s="150">
        <v>146.245</v>
      </c>
      <c r="H31" s="150">
        <v>67.553000000000011</v>
      </c>
      <c r="I31" s="150">
        <v>44.791000000000004</v>
      </c>
      <c r="J31" s="150">
        <v>42.678000000000004</v>
      </c>
      <c r="K31" s="190">
        <v>6563.7240000000002</v>
      </c>
      <c r="L31" s="190">
        <v>1509.5550000000001</v>
      </c>
      <c r="M31" s="191">
        <v>30208.295999999998</v>
      </c>
      <c r="N31" s="192">
        <v>35334.198999999993</v>
      </c>
      <c r="O31" s="192">
        <v>12413.824000000001</v>
      </c>
      <c r="P31" s="192">
        <v>6131.8790000000008</v>
      </c>
      <c r="Q31" s="192">
        <v>3095.7579999999998</v>
      </c>
      <c r="R31" s="192">
        <v>1447.0220000000002</v>
      </c>
      <c r="S31" s="192">
        <v>829.90799999999945</v>
      </c>
      <c r="T31" s="192">
        <v>919.78899999999999</v>
      </c>
      <c r="U31" s="193">
        <v>90380.674999999988</v>
      </c>
      <c r="V31" s="194">
        <v>11593.644129999999</v>
      </c>
      <c r="W31" s="191">
        <v>25840.318729999995</v>
      </c>
      <c r="X31" s="192">
        <v>46801.84752000001</v>
      </c>
      <c r="Y31" s="192">
        <v>21885.833199999997</v>
      </c>
      <c r="Z31" s="192">
        <v>12527.968099999996</v>
      </c>
      <c r="AA31" s="192">
        <v>7184.5275299999994</v>
      </c>
      <c r="AB31" s="192">
        <v>3507.4394699999993</v>
      </c>
      <c r="AC31" s="192">
        <v>2090.9093799999996</v>
      </c>
      <c r="AD31" s="192">
        <v>2911.8480600000007</v>
      </c>
      <c r="AE31" s="192">
        <v>122750.69182000001</v>
      </c>
      <c r="AG31" s="142" t="s">
        <v>32</v>
      </c>
      <c r="AH31" s="202">
        <v>71.496999999999986</v>
      </c>
      <c r="AI31" s="203">
        <v>16588.121999999999</v>
      </c>
      <c r="AJ31" s="204">
        <v>8299.5090000000018</v>
      </c>
      <c r="AK31" s="204">
        <v>2190.4380000000001</v>
      </c>
      <c r="AL31" s="204">
        <v>1087.2810000000004</v>
      </c>
      <c r="AM31" s="204">
        <v>585.25900000000001</v>
      </c>
      <c r="AN31" s="204">
        <v>275.21899999999999</v>
      </c>
      <c r="AO31" s="204">
        <v>158.13399999999999</v>
      </c>
      <c r="AP31" s="204">
        <v>180.87700000000004</v>
      </c>
      <c r="AQ31" s="204">
        <v>29364.839000000004</v>
      </c>
    </row>
    <row r="32" spans="1:43" x14ac:dyDescent="0.2">
      <c r="I32" s="48">
        <f>SUM(H31:J31)</f>
        <v>155.02200000000002</v>
      </c>
      <c r="S32" s="48">
        <f>SUM(R31:T31)</f>
        <v>3196.7189999999991</v>
      </c>
      <c r="AC32" s="48">
        <f>SUM(AB31:AD31)</f>
        <v>8510.1969099999988</v>
      </c>
      <c r="AO32" s="48">
        <f>SUM(AN31:AP31)</f>
        <v>614.23</v>
      </c>
    </row>
  </sheetData>
  <mergeCells count="2">
    <mergeCell ref="B11:D11"/>
    <mergeCell ref="E11:G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aed4ac-dd4c-4794-87ed-06fc3a0ee92f" xsi:nil="true"/>
    <lcf76f155ced4ddcb4097134ff3c332f xmlns="a35715f8-87ef-4d3b-947a-233431d1570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CCE4D5EAB61D418590745CD07CB446" ma:contentTypeVersion="11" ma:contentTypeDescription="Create a new document." ma:contentTypeScope="" ma:versionID="26d188e82d7aaf6b349b5017a427cb4b">
  <xsd:schema xmlns:xsd="http://www.w3.org/2001/XMLSchema" xmlns:xs="http://www.w3.org/2001/XMLSchema" xmlns:p="http://schemas.microsoft.com/office/2006/metadata/properties" xmlns:ns2="a35715f8-87ef-4d3b-947a-233431d15701" xmlns:ns3="f6aed4ac-dd4c-4794-87ed-06fc3a0ee92f" targetNamespace="http://schemas.microsoft.com/office/2006/metadata/properties" ma:root="true" ma:fieldsID="84a62f47945d1860c8c541266b247a39" ns2:_="" ns3:_="">
    <xsd:import namespace="a35715f8-87ef-4d3b-947a-233431d15701"/>
    <xsd:import namespace="f6aed4ac-dd4c-4794-87ed-06fc3a0ee9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5715f8-87ef-4d3b-947a-233431d157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d6f6f4-2ebe-4752-b946-0864209395b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aed4ac-dd4c-4794-87ed-06fc3a0ee92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f50cd60-20cf-49ec-8356-31b522e0e15c}" ma:internalName="TaxCatchAll" ma:showField="CatchAllData" ma:web="f6aed4ac-dd4c-4794-87ed-06fc3a0ee9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CD8FA1-492C-47D1-901B-9BFE66D4F23E}">
  <ds:schemaRefs>
    <ds:schemaRef ds:uri="http://schemas.microsoft.com/sharepoint/v3/contenttype/forms"/>
  </ds:schemaRefs>
</ds:datastoreItem>
</file>

<file path=customXml/itemProps2.xml><?xml version="1.0" encoding="utf-8"?>
<ds:datastoreItem xmlns:ds="http://schemas.openxmlformats.org/officeDocument/2006/customXml" ds:itemID="{F5C9077A-5319-40DE-AE91-6227ACD73CD7}">
  <ds:schemaRefs>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f6aed4ac-dd4c-4794-87ed-06fc3a0ee92f"/>
    <ds:schemaRef ds:uri="http://www.w3.org/XML/1998/namespace"/>
    <ds:schemaRef ds:uri="http://schemas.microsoft.com/office/infopath/2007/PartnerControls"/>
    <ds:schemaRef ds:uri="a35715f8-87ef-4d3b-947a-233431d15701"/>
    <ds:schemaRef ds:uri="http://schemas.microsoft.com/office/2006/metadata/properties"/>
  </ds:schemaRefs>
</ds:datastoreItem>
</file>

<file path=customXml/itemProps3.xml><?xml version="1.0" encoding="utf-8"?>
<ds:datastoreItem xmlns:ds="http://schemas.openxmlformats.org/officeDocument/2006/customXml" ds:itemID="{3E2A3B29-6F09-4F07-8967-33AC817460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5715f8-87ef-4d3b-947a-233431d15701"/>
    <ds:schemaRef ds:uri="f6aed4ac-dd4c-4794-87ed-06fc3a0ee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Data for Fig 1-3</vt:lpstr>
      <vt:lpstr>Pre-2022 Data</vt:lpstr>
      <vt:lpstr>2022</vt:lpstr>
      <vt:lpstr>Figure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MikeM</dc:creator>
  <cp:keywords/>
  <dc:description/>
  <cp:lastModifiedBy>Christopher Rick</cp:lastModifiedBy>
  <cp:revision/>
  <dcterms:created xsi:type="dcterms:W3CDTF">2020-01-01T17:36:44Z</dcterms:created>
  <dcterms:modified xsi:type="dcterms:W3CDTF">2024-11-16T13:50:37Z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0x010100E7CCE4D5EAB61D418590745CD07CB446</vt:lpwstr>
  </property>
  <property fmtid="{D5CDD505-2E9C-101B-9397-08002B2CF9AE}" pid="3" name="MediaServiceImageTags">
    <vt:lpwstr/>
  </property>
</Properties>
</file>