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TSAR\TSAR 2024\2024 Figures and Tables\Tables and Figures\Ch 2 - Passenger\"/>
    </mc:Choice>
  </mc:AlternateContent>
  <xr:revisionPtr revIDLastSave="0" documentId="8_{4958065F-7CFE-4FE7-B4E6-D39492AFA2A7}" xr6:coauthVersionLast="47" xr6:coauthVersionMax="47" xr10:uidLastSave="{00000000-0000-0000-0000-000000000000}"/>
  <bookViews>
    <workbookView xWindow="32160" yWindow="2640" windowWidth="23235" windowHeight="13560" xr2:uid="{656E49B7-A419-43C1-ACF5-6AD7412B4DE0}"/>
  </bookViews>
  <sheets>
    <sheet name="Figure 2-14" sheetId="3" r:id="rId1"/>
    <sheet name="Weighted Distributions" sheetId="1" r:id="rId2"/>
    <sheet name="Sample Sizes" sheetId="2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2" l="1"/>
  <c r="K22" i="2"/>
  <c r="K23" i="2"/>
  <c r="K24" i="2"/>
  <c r="I21" i="2"/>
  <c r="I22" i="2"/>
  <c r="I23" i="2"/>
  <c r="I24" i="2"/>
  <c r="C21" i="2"/>
  <c r="D21" i="2"/>
  <c r="F21" i="2"/>
  <c r="G21" i="2"/>
  <c r="H21" i="2"/>
  <c r="J21" i="2"/>
  <c r="C22" i="2"/>
  <c r="D22" i="2"/>
  <c r="E22" i="2"/>
  <c r="H22" i="2"/>
  <c r="J22" i="2"/>
  <c r="C23" i="2"/>
  <c r="D23" i="2"/>
  <c r="E23" i="2"/>
  <c r="G23" i="2"/>
  <c r="H23" i="2"/>
  <c r="J23" i="2"/>
  <c r="C24" i="2"/>
  <c r="D24" i="2"/>
  <c r="E24" i="2"/>
  <c r="F24" i="2"/>
  <c r="G24" i="2"/>
  <c r="H24" i="2"/>
  <c r="J24" i="2"/>
  <c r="C19" i="2"/>
  <c r="M20" i="2"/>
  <c r="L21" i="2"/>
  <c r="L22" i="2"/>
  <c r="L23" i="2"/>
  <c r="L24" i="2"/>
  <c r="D25" i="2"/>
  <c r="E25" i="2"/>
  <c r="F25" i="2"/>
  <c r="G25" i="2"/>
  <c r="H25" i="2"/>
  <c r="I25" i="2"/>
  <c r="J25" i="2"/>
  <c r="K25" i="2"/>
  <c r="L25" i="2"/>
  <c r="M25" i="2"/>
  <c r="C25" i="2"/>
  <c r="N20" i="2"/>
  <c r="N21" i="2"/>
  <c r="N22" i="2"/>
  <c r="N23" i="2"/>
  <c r="N24" i="2"/>
  <c r="N25" i="2"/>
  <c r="N19" i="2"/>
  <c r="L19" i="2"/>
</calcChain>
</file>

<file path=xl/sharedStrings.xml><?xml version="1.0" encoding="utf-8"?>
<sst xmlns="http://schemas.openxmlformats.org/spreadsheetml/2006/main" count="207" uniqueCount="54">
  <si>
    <t>2022 Long Distance Purpose x Mode - WEIGHTED DISTRIBUTIONS</t>
  </si>
  <si>
    <t>Collapsed Mode Choices (Weighted; Based on 2022 Users Guide Recommended Categories)</t>
  </si>
  <si>
    <t>Main Travel Purpose (FARREAS)</t>
  </si>
  <si>
    <t>Not ascertained</t>
  </si>
  <si>
    <t>Legitimate Skip</t>
  </si>
  <si>
    <t>Business trip</t>
  </si>
  <si>
    <t>Personal vacation</t>
  </si>
  <si>
    <t>Visit family or friends</t>
  </si>
  <si>
    <t>Other, specify</t>
  </si>
  <si>
    <t>TOTAL</t>
  </si>
  <si>
    <t xml:space="preserve">Source: Bureau of Transportation Statistics, 2022 National Household Travel Survey. Explore NHTS Data - Data Explorer (DE) Tool. Available available online:at https://nhts.ornl.gov. </t>
  </si>
  <si>
    <t>Uncollapsed Mode Choices (Weighted)</t>
  </si>
  <si>
    <t>Main Travel Mode (MAINMODE)</t>
  </si>
  <si>
    <t>Car</t>
  </si>
  <si>
    <t>Van</t>
  </si>
  <si>
    <t>SUV/Crossover</t>
  </si>
  <si>
    <t>Pickup truck</t>
  </si>
  <si>
    <t>Recreational Vehicle</t>
  </si>
  <si>
    <t>Motorcycle</t>
  </si>
  <si>
    <t>Public or commuter bus</t>
  </si>
  <si>
    <t>School bus</t>
  </si>
  <si>
    <t>Subway or elevated rail</t>
  </si>
  <si>
    <t>Commuter rail</t>
  </si>
  <si>
    <t>Amtrak</t>
  </si>
  <si>
    <t>Airplane</t>
  </si>
  <si>
    <t>Taxicab or limo service</t>
  </si>
  <si>
    <t>Other ride-sharing service</t>
  </si>
  <si>
    <t>Paratransit/ Dial a ride</t>
  </si>
  <si>
    <t>Bicycle (including bikeshare, ebike, etc.)</t>
  </si>
  <si>
    <t>Walked</t>
  </si>
  <si>
    <t>Other (specify)</t>
  </si>
  <si>
    <t>Ferryboat</t>
  </si>
  <si>
    <t>Charter/tour buses</t>
  </si>
  <si>
    <t>Inter-city bus service</t>
  </si>
  <si>
    <t>Main Travel Mode (MAINMODE - Collapsed)</t>
  </si>
  <si>
    <t>Private Vehicle</t>
  </si>
  <si>
    <t>Other Vehicle</t>
  </si>
  <si>
    <t>Walk</t>
  </si>
  <si>
    <t>Bike</t>
  </si>
  <si>
    <t>School Bus</t>
  </si>
  <si>
    <t>Public Transit</t>
  </si>
  <si>
    <t>Other Transit</t>
  </si>
  <si>
    <t>Other</t>
  </si>
  <si>
    <t>NA</t>
  </si>
  <si>
    <t>Skip</t>
  </si>
  <si>
    <t>Distribution as Percentage of Main Travel Mode by Travel Purpose (Includes NA/Skips)</t>
  </si>
  <si>
    <t>Distribution as Percentage of Travel Purpose by Main Travel Mode (Includes NA/Skips)</t>
  </si>
  <si>
    <t>Distribution as Percentage of Main Travel Mode by Travel Purpose (NA/Skips Dropped)</t>
  </si>
  <si>
    <t>Distribution as Percentage of Travel Purpose by Main Travel Mode (NA/Skips Drops)</t>
  </si>
  <si>
    <t>2022 Long Distance Purpose x Mode - SAMPLE SIZES</t>
  </si>
  <si>
    <t>Uncollapsed Mode Choices (Unweighted)</t>
  </si>
  <si>
    <t>Collapsed Mode Choices (Unweighted; Based on 2022 Users Guide Recommended Categories)</t>
  </si>
  <si>
    <t>Fig 2-14 Long-Distance Auto Travel by Trip Purpose: 2022</t>
  </si>
  <si>
    <t>Figure 2-14 Long-Distance Auto Travel by Trip Purpose: 2022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</si>
</sst>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0" fontId="3" fillId="0" borderId="0" xfId="0" applyFont="1"/>
    <xf numFmtId="0" fontId="4" fillId="0" borderId="0" xfId="0" applyFont="1"/>
    <xf numFmtId="164" fontId="0" fillId="0" borderId="0" xfId="1" applyNumberFormat="1" applyFont="1"/>
    <xf numFmtId="164" fontId="2" fillId="0" borderId="0" xfId="1" applyNumberFormat="1" applyFont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2" fillId="2" borderId="2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2" fillId="6" borderId="2" xfId="0" applyFont="1" applyFill="1" applyBorder="1"/>
    <xf numFmtId="4" fontId="0" fillId="7" borderId="0" xfId="0" applyNumberFormat="1" applyFill="1"/>
    <xf numFmtId="0" fontId="5" fillId="0" borderId="0" xfId="0" applyFont="1"/>
    <xf numFmtId="3" fontId="0" fillId="7" borderId="0" xfId="0" applyNumberFormat="1" applyFill="1"/>
    <xf numFmtId="0" fontId="0" fillId="7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F9-3E4E-8095-C3D7DDED4F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F9-3E4E-8095-C3D7DDED4F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F9-3E4E-8095-C3D7DDED4F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F9-3E4E-8095-C3D7DDED4F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2-14'!$B$8:$B$11</c:f>
              <c:strCache>
                <c:ptCount val="4"/>
                <c:pt idx="0">
                  <c:v>Business trip</c:v>
                </c:pt>
                <c:pt idx="1">
                  <c:v>Personal vacation</c:v>
                </c:pt>
                <c:pt idx="2">
                  <c:v>Visit family or friends</c:v>
                </c:pt>
                <c:pt idx="3">
                  <c:v>Other, specify</c:v>
                </c:pt>
              </c:strCache>
            </c:strRef>
          </c:cat>
          <c:val>
            <c:numRef>
              <c:f>'Figure 2-14'!$C$8:$C$11</c:f>
              <c:numCache>
                <c:formatCode>#,##0</c:formatCode>
                <c:ptCount val="4"/>
                <c:pt idx="0">
                  <c:v>14204387.552455189</c:v>
                </c:pt>
                <c:pt idx="1">
                  <c:v>72145769.238514543</c:v>
                </c:pt>
                <c:pt idx="2">
                  <c:v>77167976.960780829</c:v>
                </c:pt>
                <c:pt idx="3">
                  <c:v>37445387.489237554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B-43B8-88E2-D5C730C6A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28575</xdr:rowOff>
    </xdr:from>
    <xdr:to>
      <xdr:col>15</xdr:col>
      <xdr:colOff>19050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5D9DB5-44E8-DE81-846D-ABFCB28B5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552D-555C-466D-9C95-CFF1C54883FC}">
  <sheetPr>
    <tabColor rgb="FFFF0000"/>
  </sheetPr>
  <dimension ref="A1:G28"/>
  <sheetViews>
    <sheetView tabSelected="1" workbookViewId="0">
      <selection activeCell="E10" sqref="E10"/>
    </sheetView>
  </sheetViews>
  <sheetFormatPr defaultColWidth="8.77734375" defaultRowHeight="14.4" x14ac:dyDescent="0.3"/>
  <cols>
    <col min="2" max="2" width="16.44140625" customWidth="1"/>
    <col min="3" max="3" width="18.109375" customWidth="1"/>
  </cols>
  <sheetData>
    <row r="1" spans="1:7" ht="21" x14ac:dyDescent="0.4">
      <c r="A1" s="8" t="s">
        <v>52</v>
      </c>
    </row>
    <row r="2" spans="1:7" ht="21" x14ac:dyDescent="0.4">
      <c r="A2" s="8"/>
    </row>
    <row r="3" spans="1:7" ht="18" x14ac:dyDescent="0.35">
      <c r="A3" s="7" t="s">
        <v>1</v>
      </c>
    </row>
    <row r="5" spans="1:7" x14ac:dyDescent="0.3">
      <c r="B5" t="s">
        <v>2</v>
      </c>
      <c r="G5" s="20" t="s">
        <v>53</v>
      </c>
    </row>
    <row r="6" spans="1:7" x14ac:dyDescent="0.3">
      <c r="B6" s="3" t="s">
        <v>3</v>
      </c>
      <c r="C6" s="12">
        <v>435006.76625729998</v>
      </c>
    </row>
    <row r="7" spans="1:7" x14ac:dyDescent="0.3">
      <c r="B7" s="3" t="s">
        <v>4</v>
      </c>
      <c r="C7" s="12"/>
    </row>
    <row r="8" spans="1:7" x14ac:dyDescent="0.3">
      <c r="B8" s="3" t="s">
        <v>5</v>
      </c>
      <c r="C8" s="21">
        <v>14204387.552455189</v>
      </c>
    </row>
    <row r="9" spans="1:7" x14ac:dyDescent="0.3">
      <c r="B9" s="3" t="s">
        <v>6</v>
      </c>
      <c r="C9" s="21">
        <v>72145769.238514543</v>
      </c>
    </row>
    <row r="10" spans="1:7" x14ac:dyDescent="0.3">
      <c r="B10" s="3" t="s">
        <v>7</v>
      </c>
      <c r="C10" s="21">
        <v>77167976.960780829</v>
      </c>
    </row>
    <row r="11" spans="1:7" x14ac:dyDescent="0.3">
      <c r="B11" s="3" t="s">
        <v>8</v>
      </c>
      <c r="C11" s="21">
        <v>37445387.489237554</v>
      </c>
    </row>
    <row r="12" spans="1:7" x14ac:dyDescent="0.3">
      <c r="B12" s="3" t="s">
        <v>9</v>
      </c>
      <c r="C12" s="13">
        <v>201398528.00724536</v>
      </c>
    </row>
    <row r="28" spans="7:7" x14ac:dyDescent="0.3">
      <c r="G28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06D68-2FCB-425C-ADBF-D5F0D7A4EB4D}">
  <dimension ref="A1:Z73"/>
  <sheetViews>
    <sheetView zoomScale="94" workbookViewId="0">
      <selection activeCell="G2" sqref="G2"/>
    </sheetView>
  </sheetViews>
  <sheetFormatPr defaultColWidth="8.77734375" defaultRowHeight="14.4" x14ac:dyDescent="0.3"/>
  <cols>
    <col min="2" max="2" width="18.44140625" bestFit="1" customWidth="1"/>
    <col min="3" max="3" width="14.33203125" bestFit="1" customWidth="1"/>
    <col min="4" max="4" width="14" bestFit="1" customWidth="1"/>
    <col min="5" max="5" width="13.6640625" bestFit="1" customWidth="1"/>
    <col min="6" max="6" width="12.6640625" bestFit="1" customWidth="1"/>
    <col min="7" max="7" width="13.6640625" bestFit="1" customWidth="1"/>
    <col min="8" max="8" width="12.6640625" bestFit="1" customWidth="1"/>
    <col min="9" max="9" width="18.6640625" bestFit="1" customWidth="1"/>
    <col min="10" max="10" width="14" bestFit="1" customWidth="1"/>
    <col min="11" max="11" width="21.109375" bestFit="1" customWidth="1"/>
    <col min="12" max="12" width="13.77734375" bestFit="1" customWidth="1"/>
    <col min="13" max="13" width="20.6640625" bestFit="1" customWidth="1"/>
    <col min="14" max="14" width="16" bestFit="1" customWidth="1"/>
    <col min="15" max="15" width="12.109375" bestFit="1" customWidth="1"/>
    <col min="16" max="16" width="14.77734375" bestFit="1" customWidth="1"/>
    <col min="17" max="17" width="20.109375" bestFit="1" customWidth="1"/>
    <col min="18" max="18" width="22.77734375" bestFit="1" customWidth="1"/>
    <col min="19" max="19" width="19.77734375" bestFit="1" customWidth="1"/>
    <col min="20" max="20" width="35.6640625" bestFit="1" customWidth="1"/>
    <col min="21" max="21" width="12.109375" bestFit="1" customWidth="1"/>
    <col min="22" max="22" width="13.77734375" bestFit="1" customWidth="1"/>
    <col min="23" max="23" width="9.109375" bestFit="1" customWidth="1"/>
    <col min="24" max="24" width="16.6640625" bestFit="1" customWidth="1"/>
    <col min="25" max="25" width="18.6640625" bestFit="1" customWidth="1"/>
    <col min="26" max="26" width="17.44140625" customWidth="1"/>
  </cols>
  <sheetData>
    <row r="1" spans="1:26" ht="21" x14ac:dyDescent="0.4">
      <c r="A1" s="8" t="s">
        <v>0</v>
      </c>
    </row>
    <row r="2" spans="1:26" x14ac:dyDescent="0.3">
      <c r="H2" s="22" t="s">
        <v>10</v>
      </c>
      <c r="I2" s="22"/>
      <c r="J2" s="22"/>
      <c r="K2" s="22"/>
      <c r="L2" s="22"/>
      <c r="M2" s="22"/>
      <c r="N2" s="22"/>
      <c r="O2" s="22"/>
      <c r="P2" s="22"/>
      <c r="Q2" s="22"/>
    </row>
    <row r="3" spans="1:26" ht="18" x14ac:dyDescent="0.35">
      <c r="A3" s="7" t="s">
        <v>11</v>
      </c>
    </row>
    <row r="4" spans="1:26" x14ac:dyDescent="0.3">
      <c r="C4" s="24" t="s">
        <v>12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x14ac:dyDescent="0.3">
      <c r="A5" s="4"/>
      <c r="B5" s="5"/>
      <c r="C5" s="6" t="s">
        <v>3</v>
      </c>
      <c r="D5" s="6" t="s">
        <v>4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6" t="s">
        <v>20</v>
      </c>
      <c r="M5" s="6" t="s">
        <v>21</v>
      </c>
      <c r="N5" s="6" t="s">
        <v>22</v>
      </c>
      <c r="O5" s="6" t="s">
        <v>23</v>
      </c>
      <c r="P5" s="6" t="s">
        <v>24</v>
      </c>
      <c r="Q5" s="6" t="s">
        <v>25</v>
      </c>
      <c r="R5" s="6" t="s">
        <v>26</v>
      </c>
      <c r="S5" s="6" t="s">
        <v>27</v>
      </c>
      <c r="T5" s="6" t="s">
        <v>28</v>
      </c>
      <c r="U5" s="6" t="s">
        <v>29</v>
      </c>
      <c r="V5" s="6" t="s">
        <v>30</v>
      </c>
      <c r="W5" s="6" t="s">
        <v>31</v>
      </c>
      <c r="X5" s="6" t="s">
        <v>32</v>
      </c>
      <c r="Y5" s="6" t="s">
        <v>33</v>
      </c>
      <c r="Z5" s="6" t="s">
        <v>9</v>
      </c>
    </row>
    <row r="6" spans="1:26" x14ac:dyDescent="0.3">
      <c r="A6" s="23" t="s">
        <v>2</v>
      </c>
      <c r="B6" s="3" t="s">
        <v>3</v>
      </c>
      <c r="C6" s="1">
        <v>4262603.0395077001</v>
      </c>
      <c r="D6" s="1"/>
      <c r="E6" s="1">
        <v>253479.69615569999</v>
      </c>
      <c r="F6" s="1"/>
      <c r="G6" s="1">
        <v>81196.605267199993</v>
      </c>
      <c r="H6" s="1">
        <v>93121.101024999996</v>
      </c>
      <c r="I6" s="1">
        <v>7209.3638093999998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>
        <v>4697609.8057650002</v>
      </c>
    </row>
    <row r="7" spans="1:26" x14ac:dyDescent="0.3">
      <c r="A7" s="23"/>
      <c r="B7" s="3" t="s">
        <v>4</v>
      </c>
      <c r="C7" s="1"/>
      <c r="D7" s="1">
        <v>64648973.859891191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>
        <v>64648973.859891191</v>
      </c>
    </row>
    <row r="8" spans="1:26" x14ac:dyDescent="0.3">
      <c r="A8" s="23"/>
      <c r="B8" s="3" t="s">
        <v>5</v>
      </c>
      <c r="C8" s="1">
        <v>44419.645788000002</v>
      </c>
      <c r="D8" s="1"/>
      <c r="E8" s="1">
        <v>7510098.0756571405</v>
      </c>
      <c r="F8" s="1">
        <v>917886.80473920004</v>
      </c>
      <c r="G8" s="1">
        <v>2968499.1846917202</v>
      </c>
      <c r="H8" s="1">
        <v>2783990.16446133</v>
      </c>
      <c r="I8" s="1">
        <v>23913.3229058</v>
      </c>
      <c r="J8" s="1"/>
      <c r="K8" s="1">
        <v>46465.220833599997</v>
      </c>
      <c r="L8" s="1">
        <v>19424.983859</v>
      </c>
      <c r="M8" s="1">
        <v>20868.943926</v>
      </c>
      <c r="N8" s="1">
        <v>156255.57591680001</v>
      </c>
      <c r="O8" s="1">
        <v>63939.692759799997</v>
      </c>
      <c r="P8" s="1">
        <v>3394110.2490058299</v>
      </c>
      <c r="Q8" s="1">
        <v>21337.359887999999</v>
      </c>
      <c r="R8" s="1">
        <v>91094.211268000014</v>
      </c>
      <c r="S8" s="1"/>
      <c r="T8" s="1">
        <v>41637.101359</v>
      </c>
      <c r="U8" s="1"/>
      <c r="V8" s="1">
        <v>195392.87967520001</v>
      </c>
      <c r="W8" s="1"/>
      <c r="X8" s="1">
        <v>6245.5786102000002</v>
      </c>
      <c r="Y8" s="1">
        <v>114230.9508436</v>
      </c>
      <c r="Z8" s="2">
        <v>18419809.946188219</v>
      </c>
    </row>
    <row r="9" spans="1:26" x14ac:dyDescent="0.3">
      <c r="A9" s="23"/>
      <c r="B9" s="3" t="s">
        <v>6</v>
      </c>
      <c r="C9" s="1">
        <v>6827.8579916999997</v>
      </c>
      <c r="D9" s="1"/>
      <c r="E9" s="1">
        <v>37755711.546322607</v>
      </c>
      <c r="F9" s="1">
        <v>5313596.9363541808</v>
      </c>
      <c r="G9" s="1">
        <v>20805351.767737109</v>
      </c>
      <c r="H9" s="1">
        <v>7388501.1858567409</v>
      </c>
      <c r="I9" s="1">
        <v>595984.54205579998</v>
      </c>
      <c r="J9" s="1">
        <v>286623.26018809999</v>
      </c>
      <c r="K9" s="1">
        <v>194112.9201894</v>
      </c>
      <c r="L9" s="1"/>
      <c r="M9" s="1">
        <v>62144.263434599998</v>
      </c>
      <c r="N9" s="1">
        <v>288343.46908409998</v>
      </c>
      <c r="O9" s="1">
        <v>158117.00826939999</v>
      </c>
      <c r="P9" s="1">
        <v>12721359.03703686</v>
      </c>
      <c r="Q9" s="1">
        <v>5976.9551441000003</v>
      </c>
      <c r="R9" s="1">
        <v>326086.15913289989</v>
      </c>
      <c r="S9" s="1"/>
      <c r="T9" s="1"/>
      <c r="U9" s="1">
        <v>70724.1524221</v>
      </c>
      <c r="V9" s="1">
        <v>343855.0659708</v>
      </c>
      <c r="W9" s="1">
        <v>52428.358803499999</v>
      </c>
      <c r="X9" s="1">
        <v>173334.40683980001</v>
      </c>
      <c r="Y9" s="1">
        <v>106674.45156248</v>
      </c>
      <c r="Z9" s="2">
        <v>86655753.344396263</v>
      </c>
    </row>
    <row r="10" spans="1:26" x14ac:dyDescent="0.3">
      <c r="A10" s="23"/>
      <c r="B10" s="3" t="s">
        <v>7</v>
      </c>
      <c r="C10" s="1">
        <v>71828.213284400001</v>
      </c>
      <c r="D10" s="1"/>
      <c r="E10" s="1">
        <v>44850169.32035391</v>
      </c>
      <c r="F10" s="1">
        <v>4942951.1428353004</v>
      </c>
      <c r="G10" s="1">
        <v>20197247.83412135</v>
      </c>
      <c r="H10" s="1">
        <v>6817759.1937669702</v>
      </c>
      <c r="I10" s="1">
        <v>270003.99625859997</v>
      </c>
      <c r="J10" s="1">
        <v>89845.473444700008</v>
      </c>
      <c r="K10" s="1">
        <v>664616.80451090005</v>
      </c>
      <c r="L10" s="1">
        <v>3556.4493963999998</v>
      </c>
      <c r="M10" s="1">
        <v>51123.241005699987</v>
      </c>
      <c r="N10" s="1">
        <v>153710.28596579999</v>
      </c>
      <c r="O10" s="1">
        <v>360588.63918350002</v>
      </c>
      <c r="P10" s="1">
        <v>10827767.15902767</v>
      </c>
      <c r="Q10" s="1">
        <v>9773.9559554999996</v>
      </c>
      <c r="R10" s="1">
        <v>60860.632817999998</v>
      </c>
      <c r="S10" s="1"/>
      <c r="T10" s="1"/>
      <c r="U10" s="1">
        <v>82972.836809</v>
      </c>
      <c r="V10" s="1">
        <v>57596.399510000003</v>
      </c>
      <c r="W10" s="1"/>
      <c r="X10" s="1">
        <v>27632.965270000001</v>
      </c>
      <c r="Y10" s="1">
        <v>321433.8501179</v>
      </c>
      <c r="Z10" s="2">
        <v>89861438.393635601</v>
      </c>
    </row>
    <row r="11" spans="1:26" x14ac:dyDescent="0.3">
      <c r="A11" s="23"/>
      <c r="B11" s="3" t="s">
        <v>8</v>
      </c>
      <c r="C11" s="1">
        <v>61585.1540226</v>
      </c>
      <c r="D11" s="1"/>
      <c r="E11" s="1">
        <v>18502283.6985454</v>
      </c>
      <c r="F11" s="1">
        <v>3117691.7020151</v>
      </c>
      <c r="G11" s="1">
        <v>11340377.064979849</v>
      </c>
      <c r="H11" s="1">
        <v>4355478.1840467099</v>
      </c>
      <c r="I11" s="1">
        <v>102119.95011200001</v>
      </c>
      <c r="J11" s="1">
        <v>27436.8895385</v>
      </c>
      <c r="K11" s="1">
        <v>448938.19418330002</v>
      </c>
      <c r="L11" s="1">
        <v>330534.19082000002</v>
      </c>
      <c r="M11" s="1">
        <v>19688.0061747</v>
      </c>
      <c r="N11" s="1">
        <v>95095.437435999993</v>
      </c>
      <c r="O11" s="1">
        <v>44960.933454999999</v>
      </c>
      <c r="P11" s="1">
        <v>1633944.8157802711</v>
      </c>
      <c r="Q11" s="1">
        <v>18153.963522599999</v>
      </c>
      <c r="R11" s="1">
        <v>57890.1010732</v>
      </c>
      <c r="S11" s="1">
        <v>54917.698704499999</v>
      </c>
      <c r="T11" s="1">
        <v>7079.9686504000001</v>
      </c>
      <c r="U11" s="1">
        <v>172522.322762</v>
      </c>
      <c r="V11" s="1">
        <v>411680.18000559998</v>
      </c>
      <c r="W11" s="1"/>
      <c r="X11" s="1">
        <v>347399.8161239</v>
      </c>
      <c r="Y11" s="1">
        <v>127561.3782332</v>
      </c>
      <c r="Z11" s="2">
        <v>41277339.65018484</v>
      </c>
    </row>
    <row r="12" spans="1:26" x14ac:dyDescent="0.3">
      <c r="A12" s="23"/>
      <c r="B12" s="3" t="s">
        <v>9</v>
      </c>
      <c r="C12" s="2">
        <v>4447263.9105944</v>
      </c>
      <c r="D12" s="2">
        <v>64648973.859891191</v>
      </c>
      <c r="E12" s="2">
        <v>108871742.3370347</v>
      </c>
      <c r="F12" s="2">
        <v>14292126.585943781</v>
      </c>
      <c r="G12" s="2">
        <v>55392672.456797227</v>
      </c>
      <c r="H12" s="2">
        <v>21438849.829156749</v>
      </c>
      <c r="I12" s="2">
        <v>999231.17514159996</v>
      </c>
      <c r="J12" s="2">
        <v>403905.62317129999</v>
      </c>
      <c r="K12" s="2">
        <v>1354133.1397172001</v>
      </c>
      <c r="L12" s="2">
        <v>353515.62407540012</v>
      </c>
      <c r="M12" s="2">
        <v>153824.45454100001</v>
      </c>
      <c r="N12" s="2">
        <v>693404.76840269985</v>
      </c>
      <c r="O12" s="2">
        <v>627606.27366770001</v>
      </c>
      <c r="P12" s="2">
        <v>28577181.260850638</v>
      </c>
      <c r="Q12" s="2">
        <v>55242.234510200004</v>
      </c>
      <c r="R12" s="2">
        <v>535931.10429210006</v>
      </c>
      <c r="S12" s="2">
        <v>54917.698704499999</v>
      </c>
      <c r="T12" s="2">
        <v>48717.070009399999</v>
      </c>
      <c r="U12" s="2">
        <v>326219.31199309998</v>
      </c>
      <c r="V12" s="2">
        <v>1008524.5251616</v>
      </c>
      <c r="W12" s="2">
        <v>52428.358803499999</v>
      </c>
      <c r="X12" s="2">
        <v>554612.76684390008</v>
      </c>
      <c r="Y12" s="2">
        <v>669900.63075718004</v>
      </c>
      <c r="Z12" s="2">
        <v>305560925.00006109</v>
      </c>
    </row>
    <row r="16" spans="1:26" ht="18" x14ac:dyDescent="0.35">
      <c r="A16" s="7" t="s">
        <v>1</v>
      </c>
    </row>
    <row r="17" spans="1:14" x14ac:dyDescent="0.3">
      <c r="C17" s="24" t="s">
        <v>34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3">
      <c r="A18" s="4"/>
      <c r="B18" s="4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24</v>
      </c>
      <c r="K18" s="6" t="s">
        <v>42</v>
      </c>
      <c r="L18" s="6" t="s">
        <v>43</v>
      </c>
      <c r="M18" s="6" t="s">
        <v>44</v>
      </c>
      <c r="N18" s="6" t="s">
        <v>9</v>
      </c>
    </row>
    <row r="19" spans="1:14" x14ac:dyDescent="0.3">
      <c r="A19" s="23" t="s">
        <v>2</v>
      </c>
      <c r="B19" s="3" t="s">
        <v>3</v>
      </c>
      <c r="C19" s="1">
        <v>435006.76625729998</v>
      </c>
      <c r="D19" s="1"/>
      <c r="E19" s="1"/>
      <c r="F19" s="1"/>
      <c r="G19" s="1"/>
      <c r="H19" s="1"/>
      <c r="I19" s="1"/>
      <c r="J19" s="1"/>
      <c r="K19" s="1"/>
      <c r="L19" s="1">
        <v>4262603.0395077001</v>
      </c>
      <c r="M19" s="1"/>
      <c r="N19" s="2">
        <v>4697609.8057650002</v>
      </c>
    </row>
    <row r="20" spans="1:14" x14ac:dyDescent="0.3">
      <c r="A20" s="23"/>
      <c r="B20" s="3" t="s">
        <v>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>
        <v>64648973.859891191</v>
      </c>
      <c r="N20" s="2">
        <v>64648973.859891191</v>
      </c>
    </row>
    <row r="21" spans="1:14" x14ac:dyDescent="0.3">
      <c r="A21" s="23"/>
      <c r="B21" s="3" t="s">
        <v>5</v>
      </c>
      <c r="C21" s="19">
        <v>14204387.552455189</v>
      </c>
      <c r="D21" s="1">
        <v>112431.57115600002</v>
      </c>
      <c r="E21" s="1"/>
      <c r="F21" s="1">
        <v>41637.101359</v>
      </c>
      <c r="G21" s="1">
        <v>19424.983859</v>
      </c>
      <c r="H21" s="1">
        <v>223589.74067640002</v>
      </c>
      <c r="I21" s="1">
        <v>63939.692759799997</v>
      </c>
      <c r="J21" s="1">
        <v>3394110.2490058299</v>
      </c>
      <c r="K21" s="1">
        <v>315869.40912900004</v>
      </c>
      <c r="L21" s="1">
        <v>44419.645788000002</v>
      </c>
      <c r="M21" s="1"/>
      <c r="N21" s="2">
        <v>18419809.946188219</v>
      </c>
    </row>
    <row r="22" spans="1:14" x14ac:dyDescent="0.3">
      <c r="A22" s="23"/>
      <c r="B22" s="3" t="s">
        <v>6</v>
      </c>
      <c r="C22" s="19">
        <v>72145769.238514543</v>
      </c>
      <c r="D22" s="1">
        <v>332063.1142769999</v>
      </c>
      <c r="E22" s="1">
        <v>70724.1524221</v>
      </c>
      <c r="F22" s="1">
        <v>0</v>
      </c>
      <c r="G22" s="1">
        <v>0</v>
      </c>
      <c r="H22" s="1">
        <v>544600.65270809992</v>
      </c>
      <c r="I22" s="1">
        <v>210545.3670729</v>
      </c>
      <c r="J22" s="1">
        <v>12721359.037036899</v>
      </c>
      <c r="K22" s="1">
        <v>623863.92437308002</v>
      </c>
      <c r="L22" s="1">
        <v>6827.8579916999997</v>
      </c>
      <c r="M22" s="1"/>
      <c r="N22" s="2">
        <v>86655753.344396278</v>
      </c>
    </row>
    <row r="23" spans="1:14" x14ac:dyDescent="0.3">
      <c r="A23" s="23"/>
      <c r="B23" s="3" t="s">
        <v>7</v>
      </c>
      <c r="C23" s="19">
        <v>77167976.960780829</v>
      </c>
      <c r="D23" s="1">
        <v>70634.5887735</v>
      </c>
      <c r="E23" s="1">
        <v>82972.836809</v>
      </c>
      <c r="F23" s="1">
        <v>0</v>
      </c>
      <c r="G23" s="1">
        <v>3556.4493963999998</v>
      </c>
      <c r="H23" s="1">
        <v>869450.33148239995</v>
      </c>
      <c r="I23" s="1">
        <v>360588.63918350002</v>
      </c>
      <c r="J23" s="1">
        <v>10827767.15902767</v>
      </c>
      <c r="K23" s="1">
        <v>406663.2148979</v>
      </c>
      <c r="L23" s="1">
        <v>71828.213284400001</v>
      </c>
      <c r="M23" s="1"/>
      <c r="N23" s="2">
        <v>89861438.393635601</v>
      </c>
    </row>
    <row r="24" spans="1:14" x14ac:dyDescent="0.3">
      <c r="A24" s="23"/>
      <c r="B24" s="3" t="s">
        <v>8</v>
      </c>
      <c r="C24" s="19">
        <v>37445387.489237554</v>
      </c>
      <c r="D24" s="1">
        <v>76044.064595799995</v>
      </c>
      <c r="E24" s="1">
        <v>172522.322762</v>
      </c>
      <c r="F24" s="1">
        <v>7079.9686504000001</v>
      </c>
      <c r="G24" s="1">
        <v>330534.19082000002</v>
      </c>
      <c r="H24" s="1">
        <v>563721.63779399998</v>
      </c>
      <c r="I24" s="1">
        <v>99878.632159500004</v>
      </c>
      <c r="J24" s="1">
        <v>1633944.8157802711</v>
      </c>
      <c r="K24" s="1">
        <v>886641.37436269992</v>
      </c>
      <c r="L24" s="1">
        <v>61585.1540226</v>
      </c>
      <c r="M24" s="1"/>
      <c r="N24" s="2">
        <v>41277339.650184833</v>
      </c>
    </row>
    <row r="25" spans="1:14" x14ac:dyDescent="0.3">
      <c r="A25" s="23"/>
      <c r="B25" s="3" t="s">
        <v>9</v>
      </c>
      <c r="C25" s="2">
        <v>201398528.00724536</v>
      </c>
      <c r="D25" s="2">
        <v>591173.33880230004</v>
      </c>
      <c r="E25" s="2">
        <v>326219.31199309998</v>
      </c>
      <c r="F25" s="2">
        <v>48717.070009399999</v>
      </c>
      <c r="G25" s="2">
        <v>353515.62407540012</v>
      </c>
      <c r="H25" s="2">
        <v>2201362.3626608998</v>
      </c>
      <c r="I25" s="2">
        <v>734952.33117569995</v>
      </c>
      <c r="J25" s="2">
        <v>28577181.260850638</v>
      </c>
      <c r="K25" s="2">
        <v>2233037.9227626799</v>
      </c>
      <c r="L25" s="2">
        <v>4447263.9105944</v>
      </c>
      <c r="M25" s="2">
        <v>64648973.859891191</v>
      </c>
      <c r="N25" s="2">
        <v>305560925.00006109</v>
      </c>
    </row>
    <row r="29" spans="1:14" ht="18" x14ac:dyDescent="0.35">
      <c r="A29" s="7" t="s">
        <v>45</v>
      </c>
    </row>
    <row r="30" spans="1:14" x14ac:dyDescent="0.3">
      <c r="C30" s="24" t="s">
        <v>34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3">
      <c r="A31" s="4"/>
      <c r="B31" s="4"/>
      <c r="C31" s="6" t="s">
        <v>35</v>
      </c>
      <c r="D31" s="6" t="s">
        <v>36</v>
      </c>
      <c r="E31" s="6" t="s">
        <v>37</v>
      </c>
      <c r="F31" s="6" t="s">
        <v>38</v>
      </c>
      <c r="G31" s="6" t="s">
        <v>39</v>
      </c>
      <c r="H31" s="6" t="s">
        <v>40</v>
      </c>
      <c r="I31" s="6" t="s">
        <v>41</v>
      </c>
      <c r="J31" s="6" t="s">
        <v>24</v>
      </c>
      <c r="K31" s="6" t="s">
        <v>42</v>
      </c>
      <c r="L31" s="6" t="s">
        <v>43</v>
      </c>
      <c r="M31" s="6" t="s">
        <v>44</v>
      </c>
      <c r="N31" s="6" t="s">
        <v>9</v>
      </c>
    </row>
    <row r="32" spans="1:14" x14ac:dyDescent="0.3">
      <c r="A32" s="23" t="s">
        <v>2</v>
      </c>
      <c r="B32" s="3" t="s">
        <v>3</v>
      </c>
      <c r="C32" s="9">
        <v>2.1599302167772077E-3</v>
      </c>
      <c r="D32" s="9"/>
      <c r="E32" s="9"/>
      <c r="F32" s="9"/>
      <c r="G32" s="9"/>
      <c r="H32" s="9"/>
      <c r="I32" s="9"/>
      <c r="J32" s="9"/>
      <c r="K32" s="9"/>
      <c r="L32" s="9">
        <v>0.95847764495226029</v>
      </c>
      <c r="M32" s="9"/>
      <c r="N32" s="10">
        <v>1.5373725569668506E-2</v>
      </c>
    </row>
    <row r="33" spans="1:14" x14ac:dyDescent="0.3">
      <c r="A33" s="23"/>
      <c r="B33" s="3" t="s">
        <v>4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>
        <v>1</v>
      </c>
      <c r="N33" s="10">
        <v>0.21157474195981787</v>
      </c>
    </row>
    <row r="34" spans="1:14" x14ac:dyDescent="0.3">
      <c r="A34" s="23"/>
      <c r="B34" s="3" t="s">
        <v>5</v>
      </c>
      <c r="C34" s="9">
        <v>7.0528755562424883E-2</v>
      </c>
      <c r="D34" s="9">
        <v>0.190183764686992</v>
      </c>
      <c r="E34" s="9"/>
      <c r="F34" s="9">
        <v>0.85467170646687263</v>
      </c>
      <c r="G34" s="9">
        <v>5.4948020783536604E-2</v>
      </c>
      <c r="H34" s="9">
        <v>0.10156880324152341</v>
      </c>
      <c r="I34" s="9">
        <v>8.6998421594929778E-2</v>
      </c>
      <c r="J34" s="9">
        <v>0.118769945083968</v>
      </c>
      <c r="K34" s="9">
        <v>0.14145277422705446</v>
      </c>
      <c r="L34" s="9">
        <v>9.9880840626935235E-3</v>
      </c>
      <c r="M34" s="9"/>
      <c r="N34" s="10">
        <v>6.0281955050975632E-2</v>
      </c>
    </row>
    <row r="35" spans="1:14" x14ac:dyDescent="0.3">
      <c r="A35" s="23"/>
      <c r="B35" s="3" t="s">
        <v>6</v>
      </c>
      <c r="C35" s="9">
        <v>0.35822391530050846</v>
      </c>
      <c r="D35" s="9">
        <v>0.56170177591186721</v>
      </c>
      <c r="E35" s="9">
        <v>0.21679940402668718</v>
      </c>
      <c r="F35" s="9">
        <v>0</v>
      </c>
      <c r="G35" s="9">
        <v>0</v>
      </c>
      <c r="H35" s="9">
        <v>0.24739255196941459</v>
      </c>
      <c r="I35" s="9">
        <v>0.2864748612145927</v>
      </c>
      <c r="J35" s="9">
        <v>0.44515793635898265</v>
      </c>
      <c r="K35" s="9">
        <v>0.27937901009815597</v>
      </c>
      <c r="L35" s="9">
        <v>1.5352940884471641E-3</v>
      </c>
      <c r="M35" s="9"/>
      <c r="N35" s="10">
        <v>0.28359566375962159</v>
      </c>
    </row>
    <row r="36" spans="1:14" x14ac:dyDescent="0.3">
      <c r="A36" s="23"/>
      <c r="B36" s="3" t="s">
        <v>7</v>
      </c>
      <c r="C36" s="9">
        <v>0.38316058078639331</v>
      </c>
      <c r="D36" s="9">
        <v>0.11948202690703816</v>
      </c>
      <c r="E36" s="9">
        <v>0.25434679603136123</v>
      </c>
      <c r="F36" s="9">
        <v>0</v>
      </c>
      <c r="G36" s="9">
        <v>1.0060232573034613E-2</v>
      </c>
      <c r="H36" s="9">
        <v>0.3949601148042936</v>
      </c>
      <c r="I36" s="9">
        <v>0.49062860798967467</v>
      </c>
      <c r="J36" s="9">
        <v>0.37889556216872899</v>
      </c>
      <c r="K36" s="9">
        <v>0.1821120952548726</v>
      </c>
      <c r="L36" s="9">
        <v>1.6151102054746236E-2</v>
      </c>
      <c r="M36" s="9"/>
      <c r="N36" s="10">
        <v>0.29408681228994721</v>
      </c>
    </row>
    <row r="37" spans="1:14" x14ac:dyDescent="0.3">
      <c r="A37" s="23"/>
      <c r="B37" s="3" t="s">
        <v>8</v>
      </c>
      <c r="C37" s="9">
        <v>0.18592681813389642</v>
      </c>
      <c r="D37" s="9">
        <v>0.12863243249410242</v>
      </c>
      <c r="E37" s="9">
        <v>0.52885379994195159</v>
      </c>
      <c r="F37" s="9">
        <v>0.1453282935331274</v>
      </c>
      <c r="G37" s="9">
        <v>0.93499174664342855</v>
      </c>
      <c r="H37" s="9">
        <v>0.25607852998476849</v>
      </c>
      <c r="I37" s="9">
        <v>0.135898109200803</v>
      </c>
      <c r="J37" s="9">
        <v>5.7176556388320102E-2</v>
      </c>
      <c r="K37" s="9">
        <v>0.397056120419917</v>
      </c>
      <c r="L37" s="9">
        <v>1.384787484185278E-2</v>
      </c>
      <c r="M37" s="9"/>
      <c r="N37" s="10">
        <v>0.13508710136996926</v>
      </c>
    </row>
    <row r="38" spans="1:14" x14ac:dyDescent="0.3">
      <c r="A38" s="23"/>
      <c r="B38" s="3" t="s">
        <v>9</v>
      </c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10">
        <v>1</v>
      </c>
      <c r="I38" s="10">
        <v>1</v>
      </c>
      <c r="J38" s="10">
        <v>1</v>
      </c>
      <c r="K38" s="10">
        <v>1</v>
      </c>
      <c r="L38" s="10">
        <v>1</v>
      </c>
      <c r="M38" s="10">
        <v>1</v>
      </c>
      <c r="N38" s="10">
        <v>1</v>
      </c>
    </row>
    <row r="42" spans="1:14" ht="18" x14ac:dyDescent="0.35">
      <c r="A42" s="7" t="s">
        <v>46</v>
      </c>
    </row>
    <row r="43" spans="1:14" x14ac:dyDescent="0.3">
      <c r="C43" s="24" t="s">
        <v>34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3">
      <c r="A44" s="4"/>
      <c r="B44" s="4"/>
      <c r="C44" s="6" t="s">
        <v>35</v>
      </c>
      <c r="D44" s="6" t="s">
        <v>36</v>
      </c>
      <c r="E44" s="6" t="s">
        <v>37</v>
      </c>
      <c r="F44" s="6" t="s">
        <v>38</v>
      </c>
      <c r="G44" s="6" t="s">
        <v>39</v>
      </c>
      <c r="H44" s="6" t="s">
        <v>40</v>
      </c>
      <c r="I44" s="6" t="s">
        <v>41</v>
      </c>
      <c r="J44" s="6" t="s">
        <v>24</v>
      </c>
      <c r="K44" s="6" t="s">
        <v>42</v>
      </c>
      <c r="L44" s="6" t="s">
        <v>43</v>
      </c>
      <c r="M44" s="6" t="s">
        <v>44</v>
      </c>
      <c r="N44" s="6" t="s">
        <v>9</v>
      </c>
    </row>
    <row r="45" spans="1:14" x14ac:dyDescent="0.3">
      <c r="A45" s="23" t="s">
        <v>2</v>
      </c>
      <c r="B45" s="3" t="s">
        <v>3</v>
      </c>
      <c r="C45" s="9">
        <v>9.2601723907220018E-2</v>
      </c>
      <c r="D45" s="9"/>
      <c r="E45" s="9"/>
      <c r="F45" s="9"/>
      <c r="G45" s="9"/>
      <c r="H45" s="9"/>
      <c r="I45" s="9"/>
      <c r="J45" s="9"/>
      <c r="K45" s="9"/>
      <c r="L45" s="9">
        <v>0.90739827609278001</v>
      </c>
      <c r="M45" s="9"/>
      <c r="N45" s="10">
        <v>1</v>
      </c>
    </row>
    <row r="46" spans="1:14" x14ac:dyDescent="0.3">
      <c r="A46" s="23"/>
      <c r="B46" s="3" t="s">
        <v>4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>
        <v>1</v>
      </c>
      <c r="N46" s="10">
        <v>1</v>
      </c>
    </row>
    <row r="47" spans="1:14" x14ac:dyDescent="0.3">
      <c r="A47" s="23"/>
      <c r="B47" s="3" t="s">
        <v>5</v>
      </c>
      <c r="C47" s="9">
        <v>0.77114734592550094</v>
      </c>
      <c r="D47" s="9">
        <v>6.1038399139002261E-3</v>
      </c>
      <c r="E47" s="9"/>
      <c r="F47" s="9">
        <v>2.2604522783155182E-3</v>
      </c>
      <c r="G47" s="9">
        <v>1.0545702651519372E-3</v>
      </c>
      <c r="H47" s="9">
        <v>1.2138547646777947E-2</v>
      </c>
      <c r="I47" s="9">
        <v>3.4712460631566738E-3</v>
      </c>
      <c r="J47" s="9">
        <v>0.18426412970174019</v>
      </c>
      <c r="K47" s="9">
        <v>1.7148353324588226E-2</v>
      </c>
      <c r="L47" s="9">
        <v>2.4115148808683648E-3</v>
      </c>
      <c r="M47" s="9"/>
      <c r="N47" s="10">
        <v>1</v>
      </c>
    </row>
    <row r="48" spans="1:14" x14ac:dyDescent="0.3">
      <c r="A48" s="23"/>
      <c r="B48" s="3" t="s">
        <v>6</v>
      </c>
      <c r="C48" s="9">
        <v>0.83255602143097585</v>
      </c>
      <c r="D48" s="9">
        <v>3.8319800066509173E-3</v>
      </c>
      <c r="E48" s="9">
        <v>8.161506846639569E-4</v>
      </c>
      <c r="F48" s="9">
        <v>0</v>
      </c>
      <c r="G48" s="9">
        <v>0</v>
      </c>
      <c r="H48" s="9">
        <v>6.2846450661353265E-3</v>
      </c>
      <c r="I48" s="9">
        <v>2.4296755719857258E-3</v>
      </c>
      <c r="J48" s="9">
        <v>0.14680339788263472</v>
      </c>
      <c r="K48" s="9">
        <v>7.1993364582921037E-3</v>
      </c>
      <c r="L48" s="9">
        <v>7.8792898661488974E-5</v>
      </c>
      <c r="M48" s="9"/>
      <c r="N48" s="10">
        <v>1</v>
      </c>
    </row>
    <row r="49" spans="1:14" x14ac:dyDescent="0.3">
      <c r="A49" s="23"/>
      <c r="B49" s="3" t="s">
        <v>7</v>
      </c>
      <c r="C49" s="9">
        <v>0.85874406575541995</v>
      </c>
      <c r="D49" s="9">
        <v>7.8603892877929563E-4</v>
      </c>
      <c r="E49" s="9">
        <v>9.2334196171598912E-4</v>
      </c>
      <c r="F49" s="9">
        <v>0</v>
      </c>
      <c r="G49" s="9">
        <v>3.9577036156722416E-5</v>
      </c>
      <c r="H49" s="9">
        <v>9.6754553123643127E-3</v>
      </c>
      <c r="I49" s="9">
        <v>4.012718309759869E-3</v>
      </c>
      <c r="J49" s="9">
        <v>0.12049403339836302</v>
      </c>
      <c r="K49" s="9">
        <v>4.5254474240276768E-3</v>
      </c>
      <c r="L49" s="9">
        <v>7.9932187341313693E-4</v>
      </c>
      <c r="M49" s="9"/>
      <c r="N49" s="10">
        <v>1</v>
      </c>
    </row>
    <row r="50" spans="1:14" x14ac:dyDescent="0.3">
      <c r="A50" s="23"/>
      <c r="B50" s="3" t="s">
        <v>8</v>
      </c>
      <c r="C50" s="9">
        <v>0.90716571868676332</v>
      </c>
      <c r="D50" s="9">
        <v>1.8422714554827053E-3</v>
      </c>
      <c r="E50" s="9">
        <v>4.1795891940731569E-3</v>
      </c>
      <c r="F50" s="9">
        <v>1.7152192244948366E-4</v>
      </c>
      <c r="G50" s="9">
        <v>8.0076427798204761E-3</v>
      </c>
      <c r="H50" s="9">
        <v>1.365692756779871E-2</v>
      </c>
      <c r="I50" s="9">
        <v>2.4196964486070693E-3</v>
      </c>
      <c r="J50" s="9">
        <v>3.9584547590216478E-2</v>
      </c>
      <c r="K50" s="9">
        <v>2.1480099780576089E-2</v>
      </c>
      <c r="L50" s="9">
        <v>1.4919845742123604E-3</v>
      </c>
      <c r="M50" s="9"/>
      <c r="N50" s="10">
        <v>1</v>
      </c>
    </row>
    <row r="51" spans="1:14" x14ac:dyDescent="0.3">
      <c r="A51" s="23"/>
      <c r="B51" s="3" t="s">
        <v>9</v>
      </c>
      <c r="C51" s="10">
        <v>0.65911087292069526</v>
      </c>
      <c r="D51" s="10">
        <v>1.9347151105861518E-3</v>
      </c>
      <c r="E51" s="10">
        <v>1.0676080784643349E-3</v>
      </c>
      <c r="F51" s="10">
        <v>1.5943488196139692E-4</v>
      </c>
      <c r="G51" s="10">
        <v>1.1569398936573105E-3</v>
      </c>
      <c r="H51" s="10">
        <v>7.2043320416720806E-3</v>
      </c>
      <c r="I51" s="10">
        <v>2.405256271480239E-3</v>
      </c>
      <c r="J51" s="10">
        <v>9.3523677023968049E-2</v>
      </c>
      <c r="K51" s="10">
        <v>7.3079956894430576E-3</v>
      </c>
      <c r="L51" s="10">
        <v>1.4554426128254163E-2</v>
      </c>
      <c r="M51" s="10">
        <v>0.21157474195981787</v>
      </c>
      <c r="N51" s="10">
        <v>1</v>
      </c>
    </row>
    <row r="55" spans="1:14" ht="18" x14ac:dyDescent="0.35">
      <c r="A55" s="7" t="s">
        <v>47</v>
      </c>
    </row>
    <row r="56" spans="1:14" x14ac:dyDescent="0.3">
      <c r="C56" s="24" t="s">
        <v>34</v>
      </c>
      <c r="D56" s="24"/>
      <c r="E56" s="24"/>
      <c r="F56" s="24"/>
      <c r="G56" s="24"/>
      <c r="H56" s="24"/>
      <c r="I56" s="24"/>
      <c r="J56" s="24"/>
      <c r="K56" s="24"/>
      <c r="L56" s="24"/>
      <c r="M56" s="11"/>
      <c r="N56" s="11"/>
    </row>
    <row r="57" spans="1:14" x14ac:dyDescent="0.3">
      <c r="A57" s="4"/>
      <c r="B57" s="4"/>
      <c r="C57" s="6" t="s">
        <v>35</v>
      </c>
      <c r="D57" s="6" t="s">
        <v>36</v>
      </c>
      <c r="E57" s="6" t="s">
        <v>37</v>
      </c>
      <c r="F57" s="6" t="s">
        <v>38</v>
      </c>
      <c r="G57" s="6" t="s">
        <v>39</v>
      </c>
      <c r="H57" s="6" t="s">
        <v>40</v>
      </c>
      <c r="I57" s="6" t="s">
        <v>41</v>
      </c>
      <c r="J57" s="6" t="s">
        <v>24</v>
      </c>
      <c r="K57" s="6" t="s">
        <v>42</v>
      </c>
      <c r="L57" s="6" t="s">
        <v>9</v>
      </c>
    </row>
    <row r="58" spans="1:14" x14ac:dyDescent="0.3">
      <c r="A58" s="23" t="s">
        <v>2</v>
      </c>
      <c r="B58" s="3" t="s">
        <v>5</v>
      </c>
      <c r="C58" s="9">
        <v>7.0681422502653135E-2</v>
      </c>
      <c r="D58" s="9">
        <v>0.19018376468699202</v>
      </c>
      <c r="E58" s="9">
        <v>0</v>
      </c>
      <c r="F58" s="9">
        <v>0.85467170646687263</v>
      </c>
      <c r="G58" s="9">
        <v>5.4948020783536625E-2</v>
      </c>
      <c r="H58" s="9">
        <v>0.10156880324152341</v>
      </c>
      <c r="I58" s="9">
        <v>8.6998421594929765E-2</v>
      </c>
      <c r="J58" s="9">
        <v>0.11876994508396804</v>
      </c>
      <c r="K58" s="9">
        <v>0.14145277422705446</v>
      </c>
      <c r="L58" s="10">
        <v>7.7852032271237881E-2</v>
      </c>
    </row>
    <row r="59" spans="1:14" x14ac:dyDescent="0.3">
      <c r="A59" s="23"/>
      <c r="B59" s="3" t="s">
        <v>6</v>
      </c>
      <c r="C59" s="9">
        <v>0.35899932879858315</v>
      </c>
      <c r="D59" s="9">
        <v>0.56170177591186732</v>
      </c>
      <c r="E59" s="9">
        <v>0.21679940402668718</v>
      </c>
      <c r="F59" s="9">
        <v>0</v>
      </c>
      <c r="G59" s="9">
        <v>0</v>
      </c>
      <c r="H59" s="9">
        <v>0.24739255196941459</v>
      </c>
      <c r="I59" s="9">
        <v>0.28647486121459265</v>
      </c>
      <c r="J59" s="9">
        <v>0.44515793635898276</v>
      </c>
      <c r="K59" s="9">
        <v>0.27937901009815597</v>
      </c>
      <c r="L59" s="10">
        <v>0.36711029441854803</v>
      </c>
    </row>
    <row r="60" spans="1:14" x14ac:dyDescent="0.3">
      <c r="A60" s="23"/>
      <c r="B60" s="3" t="s">
        <v>7</v>
      </c>
      <c r="C60" s="9">
        <v>0.38398997233056947</v>
      </c>
      <c r="D60" s="9">
        <v>0.11948202690703819</v>
      </c>
      <c r="E60" s="9">
        <v>0.25434679603136123</v>
      </c>
      <c r="F60" s="9">
        <v>0</v>
      </c>
      <c r="G60" s="9">
        <v>1.0060232573034617E-2</v>
      </c>
      <c r="H60" s="9">
        <v>0.3949601148042936</v>
      </c>
      <c r="I60" s="9">
        <v>0.49062860798967456</v>
      </c>
      <c r="J60" s="9">
        <v>0.37889556216872905</v>
      </c>
      <c r="K60" s="9">
        <v>0.1821120952548726</v>
      </c>
      <c r="L60" s="10">
        <v>0.38041660694577578</v>
      </c>
    </row>
    <row r="61" spans="1:14" x14ac:dyDescent="0.3">
      <c r="A61" s="23"/>
      <c r="B61" s="3" t="s">
        <v>8</v>
      </c>
      <c r="C61" s="9">
        <v>0.18632927636819427</v>
      </c>
      <c r="D61" s="9">
        <v>0.12863243249410244</v>
      </c>
      <c r="E61" s="9">
        <v>0.52885379994195159</v>
      </c>
      <c r="F61" s="9">
        <v>0.1453282935331274</v>
      </c>
      <c r="G61" s="9">
        <v>0.93499174664342877</v>
      </c>
      <c r="H61" s="9">
        <v>0.25607852998476849</v>
      </c>
      <c r="I61" s="9">
        <v>0.13589810920080297</v>
      </c>
      <c r="J61" s="9">
        <v>5.7176556388320116E-2</v>
      </c>
      <c r="K61" s="9">
        <v>0.397056120419917</v>
      </c>
      <c r="L61" s="10">
        <v>0.17462106636443819</v>
      </c>
    </row>
    <row r="62" spans="1:14" x14ac:dyDescent="0.3">
      <c r="A62" s="23"/>
      <c r="B62" s="3" t="s">
        <v>9</v>
      </c>
      <c r="C62" s="10">
        <v>1</v>
      </c>
      <c r="D62" s="10">
        <v>1</v>
      </c>
      <c r="E62" s="10">
        <v>1</v>
      </c>
      <c r="F62" s="10">
        <v>1</v>
      </c>
      <c r="G62" s="10">
        <v>1</v>
      </c>
      <c r="H62" s="10">
        <v>1.0000000000000002</v>
      </c>
      <c r="I62" s="10">
        <v>1</v>
      </c>
      <c r="J62" s="10">
        <v>0.99999999999999989</v>
      </c>
      <c r="K62" s="10">
        <v>1</v>
      </c>
      <c r="L62" s="10">
        <v>0.99999999999999989</v>
      </c>
    </row>
    <row r="66" spans="1:14" ht="18" x14ac:dyDescent="0.35">
      <c r="A66" s="7" t="s">
        <v>48</v>
      </c>
    </row>
    <row r="67" spans="1:14" x14ac:dyDescent="0.3">
      <c r="C67" s="24" t="s">
        <v>34</v>
      </c>
      <c r="D67" s="24"/>
      <c r="E67" s="24"/>
      <c r="F67" s="24"/>
      <c r="G67" s="24"/>
      <c r="H67" s="24"/>
      <c r="I67" s="24"/>
      <c r="J67" s="24"/>
      <c r="K67" s="24"/>
      <c r="L67" s="24"/>
      <c r="M67" s="11"/>
      <c r="N67" s="11"/>
    </row>
    <row r="68" spans="1:14" x14ac:dyDescent="0.3">
      <c r="A68" s="4"/>
      <c r="B68" s="4"/>
      <c r="C68" s="6" t="s">
        <v>35</v>
      </c>
      <c r="D68" s="6" t="s">
        <v>36</v>
      </c>
      <c r="E68" s="6" t="s">
        <v>37</v>
      </c>
      <c r="F68" s="6" t="s">
        <v>38</v>
      </c>
      <c r="G68" s="6" t="s">
        <v>39</v>
      </c>
      <c r="H68" s="6" t="s">
        <v>40</v>
      </c>
      <c r="I68" s="6" t="s">
        <v>41</v>
      </c>
      <c r="J68" s="6" t="s">
        <v>24</v>
      </c>
      <c r="K68" s="6" t="s">
        <v>42</v>
      </c>
      <c r="L68" s="6" t="s">
        <v>9</v>
      </c>
    </row>
    <row r="69" spans="1:14" x14ac:dyDescent="0.3">
      <c r="A69" s="23" t="s">
        <v>2</v>
      </c>
      <c r="B69" s="3" t="s">
        <v>5</v>
      </c>
      <c r="C69" s="9">
        <v>0.77301147459957975</v>
      </c>
      <c r="D69" s="9">
        <v>6.118594996784979E-3</v>
      </c>
      <c r="E69" s="9">
        <v>0</v>
      </c>
      <c r="F69" s="9">
        <v>2.2659165698424993E-3</v>
      </c>
      <c r="G69" s="9">
        <v>1.0571195246164061E-3</v>
      </c>
      <c r="H69" s="9">
        <v>1.2167890696260758E-2</v>
      </c>
      <c r="I69" s="9">
        <v>3.4796372601896448E-3</v>
      </c>
      <c r="J69" s="9">
        <v>0.18470955955324145</v>
      </c>
      <c r="K69" s="9">
        <v>1.7189806799484435E-2</v>
      </c>
      <c r="L69" s="10">
        <v>1</v>
      </c>
    </row>
    <row r="70" spans="1:14" x14ac:dyDescent="0.3">
      <c r="A70" s="23"/>
      <c r="B70" s="3" t="s">
        <v>6</v>
      </c>
      <c r="C70" s="9">
        <v>0.83262162610238466</v>
      </c>
      <c r="D70" s="9">
        <v>3.8322819632552901E-3</v>
      </c>
      <c r="E70" s="9">
        <v>8.1621499660947073E-4</v>
      </c>
      <c r="F70" s="9">
        <v>0</v>
      </c>
      <c r="G70" s="9">
        <v>0</v>
      </c>
      <c r="H70" s="9">
        <v>6.2851402905573133E-3</v>
      </c>
      <c r="I70" s="9">
        <v>2.4298670282522435E-3</v>
      </c>
      <c r="J70" s="9">
        <v>0.14681496585936166</v>
      </c>
      <c r="K70" s="9">
        <v>7.1999037595794043E-3</v>
      </c>
      <c r="L70" s="10">
        <v>1</v>
      </c>
    </row>
    <row r="71" spans="1:14" x14ac:dyDescent="0.3">
      <c r="A71" s="23"/>
      <c r="B71" s="3" t="s">
        <v>7</v>
      </c>
      <c r="C71" s="9">
        <v>0.85943102777461011</v>
      </c>
      <c r="D71" s="9">
        <v>7.8666772950259538E-4</v>
      </c>
      <c r="E71" s="9">
        <v>9.2408059955200784E-4</v>
      </c>
      <c r="F71" s="9">
        <v>0</v>
      </c>
      <c r="G71" s="9">
        <v>3.9608696254015628E-5</v>
      </c>
      <c r="H71" s="9">
        <v>9.6831953021738713E-3</v>
      </c>
      <c r="I71" s="9">
        <v>4.0159283291153905E-3</v>
      </c>
      <c r="J71" s="9">
        <v>0.12059042396195999</v>
      </c>
      <c r="K71" s="9">
        <v>4.5290676068319843E-3</v>
      </c>
      <c r="L71" s="10">
        <v>1</v>
      </c>
    </row>
    <row r="72" spans="1:14" x14ac:dyDescent="0.3">
      <c r="A72" s="23"/>
      <c r="B72" s="3" t="s">
        <v>8</v>
      </c>
      <c r="C72" s="9">
        <v>0.908521218329856</v>
      </c>
      <c r="D72" s="9">
        <v>1.8450242031328278E-3</v>
      </c>
      <c r="E72" s="9">
        <v>4.1858343944198391E-3</v>
      </c>
      <c r="F72" s="9">
        <v>1.7177821289330624E-4</v>
      </c>
      <c r="G72" s="9">
        <v>8.0196079111150911E-3</v>
      </c>
      <c r="H72" s="9">
        <v>1.3677333939052126E-2</v>
      </c>
      <c r="I72" s="9">
        <v>2.4233119927187094E-3</v>
      </c>
      <c r="J72" s="9">
        <v>3.9643695372176539E-2</v>
      </c>
      <c r="K72" s="9">
        <v>2.1512195644635322E-2</v>
      </c>
      <c r="L72" s="10">
        <v>1</v>
      </c>
    </row>
    <row r="73" spans="1:14" x14ac:dyDescent="0.3">
      <c r="A73" s="23"/>
      <c r="B73" s="3" t="s">
        <v>9</v>
      </c>
      <c r="C73" s="10">
        <v>0.85143326401367625</v>
      </c>
      <c r="D73" s="10">
        <v>2.5000491436099714E-3</v>
      </c>
      <c r="E73" s="10">
        <v>1.3795688304037751E-3</v>
      </c>
      <c r="F73" s="10">
        <v>2.0602260143013344E-4</v>
      </c>
      <c r="G73" s="10">
        <v>1.4950038765500061E-3</v>
      </c>
      <c r="H73" s="10">
        <v>9.3094761355367699E-3</v>
      </c>
      <c r="I73" s="10">
        <v>3.1080849313545062E-3</v>
      </c>
      <c r="J73" s="10">
        <v>0.12085179227250124</v>
      </c>
      <c r="K73" s="10">
        <v>9.443430851874721E-3</v>
      </c>
      <c r="L73" s="10">
        <v>1</v>
      </c>
    </row>
  </sheetData>
  <mergeCells count="12">
    <mergeCell ref="A69:A73"/>
    <mergeCell ref="C56:L56"/>
    <mergeCell ref="C67:L67"/>
    <mergeCell ref="C43:N43"/>
    <mergeCell ref="A45:A51"/>
    <mergeCell ref="A58:A62"/>
    <mergeCell ref="A32:A38"/>
    <mergeCell ref="A6:A12"/>
    <mergeCell ref="C4:Z4"/>
    <mergeCell ref="A19:A25"/>
    <mergeCell ref="C17:N17"/>
    <mergeCell ref="C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15C1-CCF2-49AB-A81E-DB24C0F2E552}">
  <dimension ref="A1:Z25"/>
  <sheetViews>
    <sheetView zoomScale="92" workbookViewId="0">
      <selection activeCell="D11" sqref="D11"/>
    </sheetView>
  </sheetViews>
  <sheetFormatPr defaultColWidth="8.77734375" defaultRowHeight="14.4" x14ac:dyDescent="0.3"/>
  <cols>
    <col min="2" max="2" width="18.44140625" bestFit="1" customWidth="1"/>
    <col min="3" max="3" width="14.109375" bestFit="1" customWidth="1"/>
    <col min="4" max="4" width="13.77734375" bestFit="1" customWidth="1"/>
    <col min="5" max="5" width="9.77734375" bestFit="1" customWidth="1"/>
    <col min="6" max="6" width="8.77734375" bestFit="1" customWidth="1"/>
    <col min="7" max="7" width="13.44140625" bestFit="1" customWidth="1"/>
    <col min="8" max="8" width="12.33203125" bestFit="1" customWidth="1"/>
    <col min="9" max="9" width="18.33203125" bestFit="1" customWidth="1"/>
    <col min="10" max="10" width="12.44140625" bestFit="1" customWidth="1"/>
    <col min="11" max="11" width="20.77734375" bestFit="1" customWidth="1"/>
    <col min="12" max="12" width="11.44140625" bestFit="1" customWidth="1"/>
    <col min="13" max="13" width="20.109375" bestFit="1" customWidth="1"/>
    <col min="14" max="14" width="13.44140625" bestFit="1" customWidth="1"/>
    <col min="15" max="15" width="6.77734375" bestFit="1" customWidth="1"/>
    <col min="16" max="16" width="7.77734375" bestFit="1" customWidth="1"/>
    <col min="17" max="17" width="19.77734375" bestFit="1" customWidth="1"/>
    <col min="18" max="18" width="22.44140625" bestFit="1" customWidth="1"/>
    <col min="19" max="19" width="19.44140625" bestFit="1" customWidth="1"/>
    <col min="20" max="20" width="35.33203125" bestFit="1" customWidth="1"/>
    <col min="21" max="21" width="7.109375" bestFit="1" customWidth="1"/>
    <col min="22" max="22" width="13.33203125" bestFit="1" customWidth="1"/>
    <col min="24" max="24" width="16.44140625" bestFit="1" customWidth="1"/>
    <col min="25" max="25" width="18.44140625" bestFit="1" customWidth="1"/>
    <col min="26" max="26" width="6.44140625" bestFit="1" customWidth="1"/>
  </cols>
  <sheetData>
    <row r="1" spans="1:26" ht="21" x14ac:dyDescent="0.4">
      <c r="A1" s="8" t="s">
        <v>49</v>
      </c>
    </row>
    <row r="3" spans="1:26" ht="18" x14ac:dyDescent="0.35">
      <c r="A3" s="7" t="s">
        <v>50</v>
      </c>
    </row>
    <row r="4" spans="1:26" x14ac:dyDescent="0.3">
      <c r="C4" s="24" t="s">
        <v>12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x14ac:dyDescent="0.3">
      <c r="A5" s="4"/>
      <c r="B5" s="5"/>
      <c r="C5" s="6" t="s">
        <v>3</v>
      </c>
      <c r="D5" s="6" t="s">
        <v>4</v>
      </c>
      <c r="E5" s="18" t="s">
        <v>13</v>
      </c>
      <c r="F5" s="18" t="s">
        <v>14</v>
      </c>
      <c r="G5" s="18" t="s">
        <v>15</v>
      </c>
      <c r="H5" s="18" t="s">
        <v>16</v>
      </c>
      <c r="I5" s="18" t="s">
        <v>17</v>
      </c>
      <c r="J5" s="18" t="s">
        <v>18</v>
      </c>
      <c r="K5" s="15" t="s">
        <v>19</v>
      </c>
      <c r="L5" s="6" t="s">
        <v>20</v>
      </c>
      <c r="M5" s="15" t="s">
        <v>21</v>
      </c>
      <c r="N5" s="15" t="s">
        <v>22</v>
      </c>
      <c r="O5" s="16" t="s">
        <v>23</v>
      </c>
      <c r="P5" s="6" t="s">
        <v>24</v>
      </c>
      <c r="Q5" s="14" t="s">
        <v>25</v>
      </c>
      <c r="R5" s="14" t="s">
        <v>26</v>
      </c>
      <c r="S5" s="16" t="s">
        <v>27</v>
      </c>
      <c r="T5" s="6" t="s">
        <v>28</v>
      </c>
      <c r="U5" s="6" t="s">
        <v>29</v>
      </c>
      <c r="V5" s="17" t="s">
        <v>30</v>
      </c>
      <c r="W5" s="16" t="s">
        <v>31</v>
      </c>
      <c r="X5" s="17" t="s">
        <v>32</v>
      </c>
      <c r="Y5" s="17" t="s">
        <v>33</v>
      </c>
      <c r="Z5" s="6" t="s">
        <v>9</v>
      </c>
    </row>
    <row r="6" spans="1:26" x14ac:dyDescent="0.3">
      <c r="A6" s="23" t="s">
        <v>2</v>
      </c>
      <c r="B6" s="3" t="s">
        <v>3</v>
      </c>
      <c r="C6" s="12">
        <v>242</v>
      </c>
      <c r="D6" s="12"/>
      <c r="E6" s="12">
        <v>14</v>
      </c>
      <c r="F6" s="12"/>
      <c r="G6" s="12">
        <v>6</v>
      </c>
      <c r="H6" s="12">
        <v>2</v>
      </c>
      <c r="I6" s="12">
        <v>1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>
        <v>265</v>
      </c>
    </row>
    <row r="7" spans="1:26" x14ac:dyDescent="0.3">
      <c r="A7" s="23"/>
      <c r="B7" s="3" t="s">
        <v>4</v>
      </c>
      <c r="C7" s="12"/>
      <c r="D7" s="12">
        <v>3065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>
        <v>3065</v>
      </c>
    </row>
    <row r="8" spans="1:26" x14ac:dyDescent="0.3">
      <c r="A8" s="23"/>
      <c r="B8" s="3" t="s">
        <v>5</v>
      </c>
      <c r="C8" s="12">
        <v>1</v>
      </c>
      <c r="D8" s="12"/>
      <c r="E8" s="12">
        <v>372</v>
      </c>
      <c r="F8" s="12">
        <v>47</v>
      </c>
      <c r="G8" s="12">
        <v>185</v>
      </c>
      <c r="H8" s="12">
        <v>150</v>
      </c>
      <c r="I8" s="12">
        <v>3</v>
      </c>
      <c r="J8" s="12"/>
      <c r="K8" s="12">
        <v>4</v>
      </c>
      <c r="L8" s="12">
        <v>2</v>
      </c>
      <c r="M8" s="12">
        <v>2</v>
      </c>
      <c r="N8" s="12">
        <v>4</v>
      </c>
      <c r="O8" s="12">
        <v>6</v>
      </c>
      <c r="P8" s="12">
        <v>163</v>
      </c>
      <c r="Q8" s="12">
        <v>1</v>
      </c>
      <c r="R8" s="12">
        <v>5</v>
      </c>
      <c r="S8" s="12"/>
      <c r="T8" s="12">
        <v>1</v>
      </c>
      <c r="U8" s="12"/>
      <c r="V8" s="12">
        <v>5</v>
      </c>
      <c r="W8" s="12"/>
      <c r="X8" s="12">
        <v>1</v>
      </c>
      <c r="Y8" s="12">
        <v>3</v>
      </c>
      <c r="Z8" s="13">
        <v>955</v>
      </c>
    </row>
    <row r="9" spans="1:26" x14ac:dyDescent="0.3">
      <c r="A9" s="23"/>
      <c r="B9" s="3" t="s">
        <v>6</v>
      </c>
      <c r="C9" s="12">
        <v>1</v>
      </c>
      <c r="D9" s="12"/>
      <c r="E9" s="12">
        <v>1914</v>
      </c>
      <c r="F9" s="12">
        <v>334</v>
      </c>
      <c r="G9" s="12">
        <v>1197</v>
      </c>
      <c r="H9" s="12">
        <v>432</v>
      </c>
      <c r="I9" s="12">
        <v>45</v>
      </c>
      <c r="J9" s="12">
        <v>14</v>
      </c>
      <c r="K9" s="12">
        <v>5</v>
      </c>
      <c r="L9" s="12"/>
      <c r="M9" s="12">
        <v>3</v>
      </c>
      <c r="N9" s="12">
        <v>20</v>
      </c>
      <c r="O9" s="12">
        <v>18</v>
      </c>
      <c r="P9" s="12">
        <v>749</v>
      </c>
      <c r="Q9" s="12">
        <v>1</v>
      </c>
      <c r="R9" s="12">
        <v>8</v>
      </c>
      <c r="S9" s="12"/>
      <c r="T9" s="12"/>
      <c r="U9" s="12">
        <v>4</v>
      </c>
      <c r="V9" s="12">
        <v>26</v>
      </c>
      <c r="W9" s="12">
        <v>5</v>
      </c>
      <c r="X9" s="12">
        <v>8</v>
      </c>
      <c r="Y9" s="12">
        <v>5</v>
      </c>
      <c r="Z9" s="13">
        <v>4789</v>
      </c>
    </row>
    <row r="10" spans="1:26" x14ac:dyDescent="0.3">
      <c r="A10" s="23"/>
      <c r="B10" s="3" t="s">
        <v>7</v>
      </c>
      <c r="C10" s="12">
        <v>5</v>
      </c>
      <c r="D10" s="12"/>
      <c r="E10" s="12">
        <v>2504</v>
      </c>
      <c r="F10" s="12">
        <v>303</v>
      </c>
      <c r="G10" s="12">
        <v>1248</v>
      </c>
      <c r="H10" s="12">
        <v>449</v>
      </c>
      <c r="I10" s="12">
        <v>13</v>
      </c>
      <c r="J10" s="12">
        <v>7</v>
      </c>
      <c r="K10" s="12">
        <v>19</v>
      </c>
      <c r="L10" s="12">
        <v>1</v>
      </c>
      <c r="M10" s="12">
        <v>5</v>
      </c>
      <c r="N10" s="12">
        <v>9</v>
      </c>
      <c r="O10" s="12">
        <v>28</v>
      </c>
      <c r="P10" s="12">
        <v>688</v>
      </c>
      <c r="Q10" s="12">
        <v>1</v>
      </c>
      <c r="R10" s="12">
        <v>3</v>
      </c>
      <c r="S10" s="12"/>
      <c r="T10" s="12"/>
      <c r="U10" s="12">
        <v>2</v>
      </c>
      <c r="V10" s="12">
        <v>2</v>
      </c>
      <c r="W10" s="12"/>
      <c r="X10" s="12">
        <v>1</v>
      </c>
      <c r="Y10" s="12">
        <v>20</v>
      </c>
      <c r="Z10" s="13">
        <v>5308</v>
      </c>
    </row>
    <row r="11" spans="1:26" x14ac:dyDescent="0.3">
      <c r="A11" s="23"/>
      <c r="B11" s="3" t="s">
        <v>8</v>
      </c>
      <c r="C11" s="12">
        <v>10</v>
      </c>
      <c r="D11" s="12"/>
      <c r="E11" s="12">
        <v>1191</v>
      </c>
      <c r="F11" s="12">
        <v>165</v>
      </c>
      <c r="G11" s="12">
        <v>727</v>
      </c>
      <c r="H11" s="12">
        <v>283</v>
      </c>
      <c r="I11" s="12">
        <v>10</v>
      </c>
      <c r="J11" s="12">
        <v>5</v>
      </c>
      <c r="K11" s="12">
        <v>10</v>
      </c>
      <c r="L11" s="12">
        <v>25</v>
      </c>
      <c r="M11" s="12">
        <v>2</v>
      </c>
      <c r="N11" s="12">
        <v>11</v>
      </c>
      <c r="O11" s="12">
        <v>4</v>
      </c>
      <c r="P11" s="12">
        <v>113</v>
      </c>
      <c r="Q11" s="12">
        <v>2</v>
      </c>
      <c r="R11" s="12">
        <v>4</v>
      </c>
      <c r="S11" s="12">
        <v>4</v>
      </c>
      <c r="T11" s="12">
        <v>2</v>
      </c>
      <c r="U11" s="12">
        <v>4</v>
      </c>
      <c r="V11" s="12">
        <v>18</v>
      </c>
      <c r="W11" s="12"/>
      <c r="X11" s="12">
        <v>20</v>
      </c>
      <c r="Y11" s="12">
        <v>5</v>
      </c>
      <c r="Z11" s="13">
        <v>2615</v>
      </c>
    </row>
    <row r="12" spans="1:26" x14ac:dyDescent="0.3">
      <c r="A12" s="23"/>
      <c r="B12" s="3" t="s">
        <v>9</v>
      </c>
      <c r="C12" s="13">
        <v>259</v>
      </c>
      <c r="D12" s="13">
        <v>3065</v>
      </c>
      <c r="E12" s="13">
        <v>5995</v>
      </c>
      <c r="F12" s="13">
        <v>849</v>
      </c>
      <c r="G12" s="13">
        <v>3363</v>
      </c>
      <c r="H12" s="13">
        <v>1316</v>
      </c>
      <c r="I12" s="13">
        <v>72</v>
      </c>
      <c r="J12" s="13">
        <v>26</v>
      </c>
      <c r="K12" s="13">
        <v>38</v>
      </c>
      <c r="L12" s="13">
        <v>28</v>
      </c>
      <c r="M12" s="13">
        <v>12</v>
      </c>
      <c r="N12" s="13">
        <v>44</v>
      </c>
      <c r="O12" s="13">
        <v>56</v>
      </c>
      <c r="P12" s="13">
        <v>1713</v>
      </c>
      <c r="Q12" s="13">
        <v>5</v>
      </c>
      <c r="R12" s="13">
        <v>20</v>
      </c>
      <c r="S12" s="13">
        <v>4</v>
      </c>
      <c r="T12" s="13">
        <v>3</v>
      </c>
      <c r="U12" s="13">
        <v>10</v>
      </c>
      <c r="V12" s="13">
        <v>51</v>
      </c>
      <c r="W12" s="13">
        <v>5</v>
      </c>
      <c r="X12" s="13">
        <v>30</v>
      </c>
      <c r="Y12" s="13">
        <v>33</v>
      </c>
      <c r="Z12" s="13">
        <v>16997</v>
      </c>
    </row>
    <row r="16" spans="1:26" ht="18" x14ac:dyDescent="0.35">
      <c r="A16" s="7" t="s">
        <v>51</v>
      </c>
    </row>
    <row r="17" spans="1:14" x14ac:dyDescent="0.3">
      <c r="C17" s="24" t="s">
        <v>34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3">
      <c r="A18" s="4"/>
      <c r="B18" s="4"/>
      <c r="C18" s="18" t="s">
        <v>35</v>
      </c>
      <c r="D18" s="14" t="s">
        <v>36</v>
      </c>
      <c r="E18" s="6" t="s">
        <v>37</v>
      </c>
      <c r="F18" s="6" t="s">
        <v>38</v>
      </c>
      <c r="G18" s="6" t="s">
        <v>39</v>
      </c>
      <c r="H18" s="15" t="s">
        <v>40</v>
      </c>
      <c r="I18" s="16" t="s">
        <v>41</v>
      </c>
      <c r="J18" s="6" t="s">
        <v>24</v>
      </c>
      <c r="K18" s="17" t="s">
        <v>42</v>
      </c>
      <c r="L18" s="6" t="s">
        <v>43</v>
      </c>
      <c r="M18" s="6" t="s">
        <v>44</v>
      </c>
      <c r="N18" s="6" t="s">
        <v>9</v>
      </c>
    </row>
    <row r="19" spans="1:14" x14ac:dyDescent="0.3">
      <c r="A19" s="23" t="s">
        <v>2</v>
      </c>
      <c r="B19" s="3" t="s">
        <v>3</v>
      </c>
      <c r="C19" s="12">
        <f>SUM(E6:J6)</f>
        <v>23</v>
      </c>
      <c r="D19" s="12"/>
      <c r="E19" s="12"/>
      <c r="F19" s="12"/>
      <c r="G19" s="12"/>
      <c r="H19" s="12"/>
      <c r="I19" s="12"/>
      <c r="J19" s="12"/>
      <c r="K19" s="12"/>
      <c r="L19" s="12">
        <f>C6</f>
        <v>242</v>
      </c>
      <c r="M19" s="12"/>
      <c r="N19" s="13">
        <f>SUM(C19:M19)</f>
        <v>265</v>
      </c>
    </row>
    <row r="20" spans="1:14" x14ac:dyDescent="0.3">
      <c r="A20" s="23"/>
      <c r="B20" s="3" t="s">
        <v>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>
        <f t="shared" ref="M20" si="0">D7</f>
        <v>3065</v>
      </c>
      <c r="N20" s="13">
        <f t="shared" ref="N20:N25" si="1">SUM(C20:M20)</f>
        <v>3065</v>
      </c>
    </row>
    <row r="21" spans="1:14" x14ac:dyDescent="0.3">
      <c r="A21" s="23"/>
      <c r="B21" s="3" t="s">
        <v>5</v>
      </c>
      <c r="C21" s="12">
        <f t="shared" ref="C21:C24" si="2">SUM(E8:J8)</f>
        <v>757</v>
      </c>
      <c r="D21" s="12">
        <f t="shared" ref="D21:D24" si="3">SUM(Q8:R8)</f>
        <v>6</v>
      </c>
      <c r="E21" s="12"/>
      <c r="F21" s="12">
        <f t="shared" ref="F21:F24" si="4">T8</f>
        <v>1</v>
      </c>
      <c r="G21" s="12">
        <f t="shared" ref="G21:G24" si="5">L8</f>
        <v>2</v>
      </c>
      <c r="H21" s="12">
        <f t="shared" ref="H21:H24" si="6">SUM(K8,N8,M8)</f>
        <v>10</v>
      </c>
      <c r="I21" s="12">
        <f t="shared" ref="I21:I24" si="7">SUM(W8,O8,S8)</f>
        <v>6</v>
      </c>
      <c r="J21" s="12">
        <f t="shared" ref="J21:J24" si="8">P8</f>
        <v>163</v>
      </c>
      <c r="K21" s="12">
        <f t="shared" ref="K21:K24" si="9">SUM(V8,X8:Y8)</f>
        <v>9</v>
      </c>
      <c r="L21" s="12">
        <f t="shared" ref="L21" si="10">C8</f>
        <v>1</v>
      </c>
      <c r="M21" s="12"/>
      <c r="N21" s="13">
        <f t="shared" si="1"/>
        <v>955</v>
      </c>
    </row>
    <row r="22" spans="1:14" x14ac:dyDescent="0.3">
      <c r="A22" s="23"/>
      <c r="B22" s="3" t="s">
        <v>6</v>
      </c>
      <c r="C22" s="12">
        <f t="shared" si="2"/>
        <v>3936</v>
      </c>
      <c r="D22" s="12">
        <f t="shared" si="3"/>
        <v>9</v>
      </c>
      <c r="E22" s="12">
        <f t="shared" ref="E22:E24" si="11">U9</f>
        <v>4</v>
      </c>
      <c r="F22" s="12"/>
      <c r="G22" s="12"/>
      <c r="H22" s="12">
        <f t="shared" si="6"/>
        <v>28</v>
      </c>
      <c r="I22" s="12">
        <f t="shared" si="7"/>
        <v>23</v>
      </c>
      <c r="J22" s="12">
        <f t="shared" si="8"/>
        <v>749</v>
      </c>
      <c r="K22" s="12">
        <f t="shared" si="9"/>
        <v>39</v>
      </c>
      <c r="L22" s="12">
        <f t="shared" ref="L22" si="12">C9</f>
        <v>1</v>
      </c>
      <c r="M22" s="12"/>
      <c r="N22" s="13">
        <f t="shared" si="1"/>
        <v>4789</v>
      </c>
    </row>
    <row r="23" spans="1:14" x14ac:dyDescent="0.3">
      <c r="A23" s="23"/>
      <c r="B23" s="3" t="s">
        <v>7</v>
      </c>
      <c r="C23" s="12">
        <f t="shared" si="2"/>
        <v>4524</v>
      </c>
      <c r="D23" s="12">
        <f t="shared" si="3"/>
        <v>4</v>
      </c>
      <c r="E23" s="12">
        <f t="shared" si="11"/>
        <v>2</v>
      </c>
      <c r="F23" s="12"/>
      <c r="G23" s="12">
        <f t="shared" si="5"/>
        <v>1</v>
      </c>
      <c r="H23" s="12">
        <f t="shared" si="6"/>
        <v>33</v>
      </c>
      <c r="I23" s="12">
        <f t="shared" si="7"/>
        <v>28</v>
      </c>
      <c r="J23" s="12">
        <f t="shared" si="8"/>
        <v>688</v>
      </c>
      <c r="K23" s="12">
        <f t="shared" si="9"/>
        <v>23</v>
      </c>
      <c r="L23" s="12">
        <f t="shared" ref="L23" si="13">C10</f>
        <v>5</v>
      </c>
      <c r="M23" s="12"/>
      <c r="N23" s="13">
        <f t="shared" si="1"/>
        <v>5308</v>
      </c>
    </row>
    <row r="24" spans="1:14" x14ac:dyDescent="0.3">
      <c r="A24" s="23"/>
      <c r="B24" s="3" t="s">
        <v>8</v>
      </c>
      <c r="C24" s="12">
        <f t="shared" si="2"/>
        <v>2381</v>
      </c>
      <c r="D24" s="12">
        <f t="shared" si="3"/>
        <v>6</v>
      </c>
      <c r="E24" s="12">
        <f t="shared" si="11"/>
        <v>4</v>
      </c>
      <c r="F24" s="12">
        <f t="shared" si="4"/>
        <v>2</v>
      </c>
      <c r="G24" s="12">
        <f t="shared" si="5"/>
        <v>25</v>
      </c>
      <c r="H24" s="12">
        <f t="shared" si="6"/>
        <v>23</v>
      </c>
      <c r="I24" s="12">
        <f t="shared" si="7"/>
        <v>8</v>
      </c>
      <c r="J24" s="12">
        <f t="shared" si="8"/>
        <v>113</v>
      </c>
      <c r="K24" s="12">
        <f t="shared" si="9"/>
        <v>43</v>
      </c>
      <c r="L24" s="12">
        <f t="shared" ref="L24" si="14">C11</f>
        <v>10</v>
      </c>
      <c r="M24" s="12"/>
      <c r="N24" s="13">
        <f t="shared" si="1"/>
        <v>2615</v>
      </c>
    </row>
    <row r="25" spans="1:14" x14ac:dyDescent="0.3">
      <c r="A25" s="23"/>
      <c r="B25" s="3" t="s">
        <v>9</v>
      </c>
      <c r="C25" s="13">
        <f>SUM(C19:C24)</f>
        <v>11621</v>
      </c>
      <c r="D25" s="13">
        <f t="shared" ref="D25:M25" si="15">SUM(D19:D24)</f>
        <v>25</v>
      </c>
      <c r="E25" s="13">
        <f t="shared" si="15"/>
        <v>10</v>
      </c>
      <c r="F25" s="13">
        <f t="shared" si="15"/>
        <v>3</v>
      </c>
      <c r="G25" s="13">
        <f t="shared" si="15"/>
        <v>28</v>
      </c>
      <c r="H25" s="13">
        <f t="shared" si="15"/>
        <v>94</v>
      </c>
      <c r="I25" s="13">
        <f t="shared" si="15"/>
        <v>65</v>
      </c>
      <c r="J25" s="13">
        <f t="shared" si="15"/>
        <v>1713</v>
      </c>
      <c r="K25" s="13">
        <f t="shared" si="15"/>
        <v>114</v>
      </c>
      <c r="L25" s="13">
        <f t="shared" si="15"/>
        <v>259</v>
      </c>
      <c r="M25" s="13">
        <f t="shared" si="15"/>
        <v>3065</v>
      </c>
      <c r="N25" s="13">
        <f t="shared" si="1"/>
        <v>16997</v>
      </c>
    </row>
  </sheetData>
  <mergeCells count="4">
    <mergeCell ref="C4:Z4"/>
    <mergeCell ref="A6:A12"/>
    <mergeCell ref="C17:N17"/>
    <mergeCell ref="A19:A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4B0E29-02A7-45BE-868F-479C4999A18A}">
  <ds:schemaRefs>
    <ds:schemaRef ds:uri="http://schemas.microsoft.com/office/2006/metadata/properties"/>
    <ds:schemaRef ds:uri="http://schemas.microsoft.com/office/infopath/2007/PartnerControls"/>
    <ds:schemaRef ds:uri="a35715f8-87ef-4d3b-947a-233431d15701"/>
    <ds:schemaRef ds:uri="f6aed4ac-dd4c-4794-87ed-06fc3a0ee92f"/>
  </ds:schemaRefs>
</ds:datastoreItem>
</file>

<file path=customXml/itemProps2.xml><?xml version="1.0" encoding="utf-8"?>
<ds:datastoreItem xmlns:ds="http://schemas.openxmlformats.org/officeDocument/2006/customXml" ds:itemID="{D8230DD9-9864-4DD6-AD91-E01707B30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652837-FBD3-4CBF-BDFC-C14355148D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2-14</vt:lpstr>
      <vt:lpstr>Weighted Distributions</vt:lpstr>
      <vt:lpstr>Sample Sizes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Mitchell Fisher</dc:creator>
  <cp:keywords/>
  <dc:description/>
  <cp:lastModifiedBy>Jones, Simona (OST)</cp:lastModifiedBy>
  <cp:revision/>
  <dcterms:created xsi:type="dcterms:W3CDTF">2024-10-22T23:16:52Z</dcterms:created>
  <dcterms:modified xsi:type="dcterms:W3CDTF">2025-03-28T12:22:01Z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