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3 - Freight/"/>
    </mc:Choice>
  </mc:AlternateContent>
  <xr:revisionPtr revIDLastSave="70" documentId="13_ncr:1_{373D4C48-E8BD-FD40-A671-5972D3E1957B}" xr6:coauthVersionLast="47" xr6:coauthVersionMax="47" xr10:uidLastSave="{662CECE3-3B30-4CBA-A6DF-7075C04B9E96}"/>
  <bookViews>
    <workbookView minimized="1" xWindow="3300" yWindow="3432" windowWidth="17340" windowHeight="8904" tabRatio="500" activeTab="2" xr2:uid="{00000000-000D-0000-FFFF-FFFF00000000}"/>
  </bookViews>
  <sheets>
    <sheet name="Figure 3-2a-f" sheetId="8" r:id="rId1"/>
    <sheet name="value" sheetId="3" r:id="rId2"/>
    <sheet name="tons" sheetId="4" r:id="rId3"/>
    <sheet name="ton-miles" sheetId="5" r:id="rId4"/>
    <sheet name="Sheet1" sheetId="9" r:id="rId5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3" l="1"/>
  <c r="I12" i="3" s="1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M37" i="5"/>
  <c r="N37" i="5"/>
  <c r="O37" i="5"/>
  <c r="P37" i="5"/>
  <c r="Q37" i="5"/>
  <c r="R37" i="5"/>
  <c r="S37" i="5"/>
  <c r="L37" i="5"/>
  <c r="M36" i="5"/>
  <c r="N36" i="5"/>
  <c r="O36" i="5"/>
  <c r="P36" i="5"/>
  <c r="Q36" i="5"/>
  <c r="R36" i="5"/>
  <c r="S36" i="5"/>
  <c r="L36" i="5"/>
  <c r="I11" i="4"/>
  <c r="E38" i="4" s="1"/>
  <c r="F38" i="4"/>
  <c r="I10" i="4"/>
  <c r="I37" i="4" s="1"/>
  <c r="I9" i="4"/>
  <c r="F36" i="4" s="1"/>
  <c r="I8" i="4"/>
  <c r="H35" i="4" s="1"/>
  <c r="I7" i="4"/>
  <c r="F34" i="4" s="1"/>
  <c r="I6" i="4"/>
  <c r="D33" i="4" s="1"/>
  <c r="I5" i="4"/>
  <c r="I32" i="4" s="1"/>
  <c r="D32" i="4"/>
  <c r="I4" i="4"/>
  <c r="H31" i="4" s="1"/>
  <c r="I11" i="3"/>
  <c r="D38" i="3" s="1"/>
  <c r="G38" i="3"/>
  <c r="I10" i="3"/>
  <c r="D37" i="3" s="1"/>
  <c r="E37" i="3"/>
  <c r="I9" i="3"/>
  <c r="I8" i="3"/>
  <c r="F35" i="3"/>
  <c r="I7" i="3"/>
  <c r="G34" i="3" s="1"/>
  <c r="H34" i="3"/>
  <c r="I6" i="3"/>
  <c r="I33" i="3" s="1"/>
  <c r="C33" i="3"/>
  <c r="I5" i="3"/>
  <c r="E32" i="3" s="1"/>
  <c r="I4" i="3"/>
  <c r="E31" i="3"/>
  <c r="B12" i="4"/>
  <c r="C12" i="4"/>
  <c r="D12" i="4"/>
  <c r="E12" i="4"/>
  <c r="F12" i="4"/>
  <c r="G12" i="4"/>
  <c r="H12" i="4"/>
  <c r="C12" i="3"/>
  <c r="D12" i="3"/>
  <c r="E12" i="3"/>
  <c r="F12" i="3"/>
  <c r="G12" i="3"/>
  <c r="H12" i="3"/>
  <c r="I5" i="5"/>
  <c r="F32" i="5" s="1"/>
  <c r="I6" i="5"/>
  <c r="F33" i="5" s="1"/>
  <c r="I7" i="5"/>
  <c r="H34" i="5" s="1"/>
  <c r="I8" i="5"/>
  <c r="I35" i="5" s="1"/>
  <c r="I9" i="5"/>
  <c r="C36" i="5" s="1"/>
  <c r="I10" i="5"/>
  <c r="B37" i="5" s="1"/>
  <c r="I11" i="5"/>
  <c r="F38" i="5" s="1"/>
  <c r="G12" i="5"/>
  <c r="F12" i="5"/>
  <c r="E12" i="5"/>
  <c r="D12" i="5"/>
  <c r="C12" i="5"/>
  <c r="B12" i="5"/>
  <c r="C36" i="3"/>
  <c r="H31" i="3"/>
  <c r="I4" i="5"/>
  <c r="H12" i="5"/>
  <c r="G31" i="3"/>
  <c r="F31" i="3"/>
  <c r="C31" i="3"/>
  <c r="I31" i="3"/>
  <c r="I33" i="5"/>
  <c r="G33" i="5"/>
  <c r="B35" i="3"/>
  <c r="F33" i="3"/>
  <c r="I35" i="3"/>
  <c r="D31" i="3"/>
  <c r="E35" i="3"/>
  <c r="D34" i="3"/>
  <c r="B34" i="3"/>
  <c r="H35" i="3"/>
  <c r="D33" i="3"/>
  <c r="D35" i="3"/>
  <c r="C34" i="3"/>
  <c r="H33" i="3"/>
  <c r="B37" i="3"/>
  <c r="E33" i="3"/>
  <c r="B31" i="3"/>
  <c r="F34" i="3"/>
  <c r="E34" i="3"/>
  <c r="I34" i="3"/>
  <c r="C35" i="3"/>
  <c r="G35" i="3"/>
  <c r="I32" i="5"/>
  <c r="B38" i="4"/>
  <c r="C38" i="4"/>
  <c r="H38" i="4"/>
  <c r="G38" i="4"/>
  <c r="D38" i="4"/>
  <c r="F32" i="4"/>
  <c r="H32" i="4"/>
  <c r="E32" i="4"/>
  <c r="G32" i="4"/>
  <c r="I35" i="4"/>
  <c r="E34" i="4"/>
  <c r="I33" i="4"/>
  <c r="F38" i="3"/>
  <c r="B38" i="3"/>
  <c r="I38" i="3"/>
  <c r="H38" i="3"/>
  <c r="E38" i="3"/>
  <c r="B23" i="3" l="1"/>
  <c r="F25" i="3"/>
  <c r="D19" i="3"/>
  <c r="C26" i="3"/>
  <c r="B22" i="3"/>
  <c r="H39" i="3"/>
  <c r="C21" i="3"/>
  <c r="H20" i="3"/>
  <c r="I22" i="3"/>
  <c r="F19" i="3"/>
  <c r="I19" i="3"/>
  <c r="G27" i="3"/>
  <c r="F39" i="3"/>
  <c r="E39" i="3"/>
  <c r="D27" i="3"/>
  <c r="C27" i="3"/>
  <c r="B27" i="3"/>
  <c r="F36" i="3"/>
  <c r="B39" i="3"/>
  <c r="D25" i="3"/>
  <c r="C19" i="3"/>
  <c r="G23" i="3"/>
  <c r="D36" i="3"/>
  <c r="C20" i="3"/>
  <c r="H21" i="3"/>
  <c r="F32" i="3"/>
  <c r="C22" i="3"/>
  <c r="H25" i="3"/>
  <c r="B24" i="3"/>
  <c r="D24" i="3"/>
  <c r="I39" i="3"/>
  <c r="G20" i="3"/>
  <c r="G24" i="3"/>
  <c r="E20" i="3"/>
  <c r="C39" i="3"/>
  <c r="I24" i="3"/>
  <c r="G21" i="3"/>
  <c r="B19" i="3"/>
  <c r="B20" i="3"/>
  <c r="H23" i="3"/>
  <c r="H26" i="3"/>
  <c r="G36" i="3"/>
  <c r="E27" i="3"/>
  <c r="E19" i="3"/>
  <c r="G26" i="3"/>
  <c r="F27" i="3"/>
  <c r="C23" i="3"/>
  <c r="B21" i="3"/>
  <c r="C24" i="3"/>
  <c r="C37" i="3"/>
  <c r="G39" i="3"/>
  <c r="E21" i="3"/>
  <c r="E24" i="3"/>
  <c r="E25" i="3"/>
  <c r="D20" i="3"/>
  <c r="F24" i="3"/>
  <c r="H32" i="3"/>
  <c r="H36" i="3"/>
  <c r="I32" i="3"/>
  <c r="E36" i="3"/>
  <c r="B36" i="3"/>
  <c r="G19" i="3"/>
  <c r="I20" i="3"/>
  <c r="J20" i="3" s="1"/>
  <c r="I23" i="3"/>
  <c r="D39" i="3"/>
  <c r="B25" i="3"/>
  <c r="F21" i="3"/>
  <c r="B26" i="3"/>
  <c r="D26" i="3"/>
  <c r="C32" i="3"/>
  <c r="G33" i="3"/>
  <c r="G32" i="3"/>
  <c r="I36" i="3"/>
  <c r="I37" i="3"/>
  <c r="H27" i="3"/>
  <c r="C25" i="3"/>
  <c r="F20" i="3"/>
  <c r="B32" i="3"/>
  <c r="E22" i="3"/>
  <c r="E26" i="3"/>
  <c r="F23" i="3"/>
  <c r="F26" i="3"/>
  <c r="I26" i="3"/>
  <c r="H22" i="3"/>
  <c r="F22" i="3"/>
  <c r="I21" i="3"/>
  <c r="B33" i="3"/>
  <c r="G37" i="3"/>
  <c r="H37" i="3"/>
  <c r="I27" i="3"/>
  <c r="G22" i="3"/>
  <c r="C38" i="3"/>
  <c r="H24" i="3"/>
  <c r="G25" i="3"/>
  <c r="E23" i="3"/>
  <c r="I25" i="3"/>
  <c r="D23" i="3"/>
  <c r="H19" i="3"/>
  <c r="D22" i="3"/>
  <c r="D21" i="3"/>
  <c r="D32" i="3"/>
  <c r="F37" i="3"/>
  <c r="I12" i="4"/>
  <c r="C35" i="4"/>
  <c r="G33" i="4"/>
  <c r="H33" i="4"/>
  <c r="E36" i="4"/>
  <c r="E35" i="4"/>
  <c r="C31" i="4"/>
  <c r="H36" i="4"/>
  <c r="B36" i="4"/>
  <c r="D36" i="4"/>
  <c r="G36" i="4"/>
  <c r="B32" i="4"/>
  <c r="H34" i="4"/>
  <c r="G35" i="4"/>
  <c r="I34" i="4"/>
  <c r="I36" i="4"/>
  <c r="C34" i="4"/>
  <c r="G34" i="4"/>
  <c r="D31" i="4"/>
  <c r="D34" i="4"/>
  <c r="E25" i="4"/>
  <c r="E19" i="4"/>
  <c r="G19" i="4"/>
  <c r="D25" i="4"/>
  <c r="C23" i="4"/>
  <c r="H22" i="4"/>
  <c r="C20" i="4"/>
  <c r="G23" i="4"/>
  <c r="D20" i="4"/>
  <c r="C25" i="4"/>
  <c r="D24" i="4"/>
  <c r="D19" i="4"/>
  <c r="D21" i="4"/>
  <c r="B22" i="4"/>
  <c r="G24" i="4"/>
  <c r="E20" i="4"/>
  <c r="B25" i="4"/>
  <c r="C21" i="4"/>
  <c r="E22" i="4"/>
  <c r="B26" i="4"/>
  <c r="F26" i="4"/>
  <c r="F27" i="4"/>
  <c r="I27" i="4"/>
  <c r="F24" i="4"/>
  <c r="C19" i="4"/>
  <c r="F22" i="4"/>
  <c r="B20" i="4"/>
  <c r="F25" i="4"/>
  <c r="E39" i="4"/>
  <c r="H23" i="4"/>
  <c r="G26" i="4"/>
  <c r="I39" i="4"/>
  <c r="D23" i="4"/>
  <c r="E26" i="4"/>
  <c r="E23" i="4"/>
  <c r="D22" i="4"/>
  <c r="C27" i="4"/>
  <c r="C39" i="4"/>
  <c r="B19" i="4"/>
  <c r="G21" i="4"/>
  <c r="H39" i="4"/>
  <c r="D26" i="4"/>
  <c r="H25" i="4"/>
  <c r="I19" i="4"/>
  <c r="I20" i="4"/>
  <c r="H26" i="4"/>
  <c r="E24" i="4"/>
  <c r="C26" i="4"/>
  <c r="C22" i="4"/>
  <c r="H21" i="4"/>
  <c r="G25" i="4"/>
  <c r="I26" i="4"/>
  <c r="F21" i="4"/>
  <c r="H20" i="4"/>
  <c r="G39" i="4"/>
  <c r="I22" i="4"/>
  <c r="G22" i="4"/>
  <c r="C24" i="4"/>
  <c r="H19" i="4"/>
  <c r="B24" i="4"/>
  <c r="B39" i="4"/>
  <c r="E21" i="4"/>
  <c r="I24" i="4"/>
  <c r="F20" i="4"/>
  <c r="F23" i="4"/>
  <c r="F19" i="4"/>
  <c r="B23" i="4"/>
  <c r="B21" i="4"/>
  <c r="B27" i="4"/>
  <c r="D39" i="4"/>
  <c r="H24" i="4"/>
  <c r="E27" i="4"/>
  <c r="G20" i="4"/>
  <c r="H27" i="4"/>
  <c r="G27" i="4"/>
  <c r="F39" i="4"/>
  <c r="D27" i="4"/>
  <c r="E37" i="4"/>
  <c r="I21" i="4"/>
  <c r="B35" i="4"/>
  <c r="B33" i="4"/>
  <c r="F33" i="4"/>
  <c r="E31" i="4"/>
  <c r="F31" i="4"/>
  <c r="H37" i="4"/>
  <c r="B37" i="4"/>
  <c r="E33" i="4"/>
  <c r="I31" i="4"/>
  <c r="G37" i="4"/>
  <c r="C37" i="4"/>
  <c r="F37" i="4"/>
  <c r="C33" i="4"/>
  <c r="G31" i="4"/>
  <c r="D37" i="4"/>
  <c r="D35" i="4"/>
  <c r="F35" i="4"/>
  <c r="C36" i="4"/>
  <c r="C32" i="4"/>
  <c r="I23" i="4"/>
  <c r="B34" i="4"/>
  <c r="I25" i="4"/>
  <c r="B31" i="4"/>
  <c r="I38" i="4"/>
  <c r="B35" i="5"/>
  <c r="D35" i="5"/>
  <c r="C35" i="5"/>
  <c r="C37" i="5"/>
  <c r="D36" i="5"/>
  <c r="I12" i="5"/>
  <c r="E39" i="5" s="1"/>
  <c r="I36" i="5"/>
  <c r="E37" i="5"/>
  <c r="B32" i="5"/>
  <c r="F37" i="5"/>
  <c r="H36" i="5"/>
  <c r="C38" i="5"/>
  <c r="G36" i="5"/>
  <c r="E38" i="5"/>
  <c r="D37" i="5"/>
  <c r="C34" i="5"/>
  <c r="B36" i="5"/>
  <c r="B21" i="5"/>
  <c r="B24" i="5"/>
  <c r="I23" i="5"/>
  <c r="C27" i="5"/>
  <c r="H23" i="5"/>
  <c r="B23" i="5"/>
  <c r="G21" i="5"/>
  <c r="F26" i="5"/>
  <c r="D25" i="5"/>
  <c r="G24" i="5"/>
  <c r="F39" i="5"/>
  <c r="C24" i="5"/>
  <c r="E21" i="5"/>
  <c r="E27" i="5"/>
  <c r="B20" i="5"/>
  <c r="I20" i="5"/>
  <c r="B34" i="5"/>
  <c r="H31" i="5"/>
  <c r="E31" i="5"/>
  <c r="G34" i="5"/>
  <c r="G38" i="5"/>
  <c r="I38" i="5"/>
  <c r="C32" i="5"/>
  <c r="H37" i="5"/>
  <c r="I31" i="5"/>
  <c r="E33" i="5"/>
  <c r="D38" i="5"/>
  <c r="E32" i="5"/>
  <c r="G32" i="5"/>
  <c r="H38" i="5"/>
  <c r="B31" i="5"/>
  <c r="F35" i="5"/>
  <c r="G35" i="5"/>
  <c r="D33" i="5"/>
  <c r="I21" i="5"/>
  <c r="F34" i="5"/>
  <c r="D32" i="5"/>
  <c r="F36" i="5"/>
  <c r="H32" i="5"/>
  <c r="I37" i="5"/>
  <c r="E35" i="5"/>
  <c r="H33" i="5"/>
  <c r="H35" i="5"/>
  <c r="C31" i="5"/>
  <c r="D34" i="5"/>
  <c r="B38" i="5"/>
  <c r="E34" i="5"/>
  <c r="D31" i="5"/>
  <c r="G37" i="5"/>
  <c r="B33" i="5"/>
  <c r="I34" i="5"/>
  <c r="F31" i="5"/>
  <c r="C33" i="5"/>
  <c r="G31" i="5"/>
  <c r="E36" i="5"/>
  <c r="I19" i="5" l="1"/>
  <c r="D39" i="5"/>
  <c r="D23" i="5"/>
  <c r="H26" i="5"/>
  <c r="C21" i="5"/>
  <c r="F20" i="5"/>
  <c r="F25" i="5"/>
  <c r="F19" i="5"/>
  <c r="D19" i="5"/>
  <c r="B22" i="5"/>
  <c r="G39" i="5"/>
  <c r="G25" i="5"/>
  <c r="H39" i="5"/>
  <c r="H27" i="5"/>
  <c r="D24" i="5"/>
  <c r="H22" i="5"/>
  <c r="B27" i="5"/>
  <c r="C25" i="5"/>
  <c r="H24" i="5"/>
  <c r="F21" i="5"/>
  <c r="C23" i="5"/>
  <c r="I27" i="5"/>
  <c r="E23" i="5"/>
  <c r="F22" i="5"/>
  <c r="H25" i="5"/>
  <c r="D27" i="5"/>
  <c r="C26" i="5"/>
  <c r="E20" i="5"/>
  <c r="B19" i="5"/>
  <c r="H21" i="5"/>
  <c r="I24" i="5"/>
  <c r="H19" i="5"/>
  <c r="D21" i="5"/>
  <c r="F24" i="5"/>
  <c r="E22" i="5"/>
  <c r="G26" i="5"/>
  <c r="G20" i="5"/>
  <c r="F23" i="5"/>
  <c r="G23" i="5"/>
  <c r="E24" i="5"/>
  <c r="I26" i="5"/>
  <c r="C39" i="5"/>
  <c r="G22" i="5"/>
  <c r="C19" i="5"/>
  <c r="G27" i="5"/>
  <c r="C22" i="5"/>
  <c r="H20" i="5"/>
  <c r="G19" i="5"/>
  <c r="I39" i="5"/>
  <c r="E25" i="5"/>
  <c r="I25" i="5"/>
  <c r="D22" i="5"/>
  <c r="I22" i="5"/>
  <c r="E19" i="5"/>
  <c r="B39" i="5"/>
  <c r="C20" i="5"/>
  <c r="B26" i="5"/>
  <c r="B25" i="5"/>
  <c r="D20" i="5"/>
  <c r="E26" i="5"/>
  <c r="D26" i="5"/>
  <c r="F27" i="5"/>
</calcChain>
</file>

<file path=xl/sharedStrings.xml><?xml version="1.0" encoding="utf-8"?>
<sst xmlns="http://schemas.openxmlformats.org/spreadsheetml/2006/main" count="228" uniqueCount="56">
  <si>
    <t>Figure 3-2  Value, Tonnage, and Ton-Miles by Distance Traveled: 2023</t>
  </si>
  <si>
    <r>
      <t xml:space="preserve">SOURCES: </t>
    </r>
    <r>
      <rPr>
        <sz val="10"/>
        <rFont val="Arial"/>
        <family val="2"/>
      </rPr>
      <t xml:space="preserve"> U.S. Department of Transportation, Bureau of Transportation Statistics and Federal Highway Administration, Freight Analysis Framework, version 5.6.1, September 2024.</t>
    </r>
  </si>
  <si>
    <t>Data for FIGURE 3-3  Total Value by Distance Band: 2023</t>
  </si>
  <si>
    <t>(billions of 2017 dollars)</t>
  </si>
  <si>
    <t>Mileage range</t>
  </si>
  <si>
    <t xml:space="preserve">Truck </t>
  </si>
  <si>
    <t>Rail</t>
  </si>
  <si>
    <t>Water</t>
  </si>
  <si>
    <t>Air</t>
  </si>
  <si>
    <t>Multiple Modes &amp; Mail</t>
  </si>
  <si>
    <t>Pipeline</t>
  </si>
  <si>
    <t>Other / Unknown</t>
  </si>
  <si>
    <t>Total</t>
  </si>
  <si>
    <t>Below 100</t>
  </si>
  <si>
    <t>100 - 249</t>
  </si>
  <si>
    <t>250 - 499</t>
  </si>
  <si>
    <t>500 - 749</t>
  </si>
  <si>
    <t>750 - 999</t>
  </si>
  <si>
    <t>1,000 - 1,499</t>
  </si>
  <si>
    <t>1,500 - 2,000</t>
  </si>
  <si>
    <t>Over 2,000</t>
  </si>
  <si>
    <r>
      <t xml:space="preserve">SOURCES: </t>
    </r>
    <r>
      <rPr>
        <sz val="10"/>
        <rFont val="Arial"/>
        <family val="2"/>
      </rPr>
      <t xml:space="preserve"> U.S. Department of Transportation, Bureau of Transportation Statistics and Federal Highway Administration, Freight Analysis Framework, version 5.6.1, July 2024</t>
    </r>
    <r>
      <rPr>
        <b/>
        <sz val="10"/>
        <rFont val="Arial"/>
        <family val="2"/>
      </rPr>
      <t>.</t>
    </r>
  </si>
  <si>
    <t>percent by distance</t>
  </si>
  <si>
    <t>Added on 11/26/2024</t>
  </si>
  <si>
    <t>percent by mode</t>
  </si>
  <si>
    <t>1000-2000 miles</t>
  </si>
  <si>
    <t>&gt;1000 miles</t>
  </si>
  <si>
    <t>Data for FIGURE 3-3  Total Tonnage by Distance Band: 2023</t>
  </si>
  <si>
    <t>(millions of tons)</t>
  </si>
  <si>
    <t>Data for FIGURE 3-3  Total Ton-Miles by Distance Band: 2023</t>
  </si>
  <si>
    <t>(billions of ton-miles)</t>
  </si>
  <si>
    <t>dist_band</t>
  </si>
  <si>
    <t>tonmiles_by_dist1</t>
  </si>
  <si>
    <t>tonmiles_by_dist2</t>
  </si>
  <si>
    <t>tonmiles_by_dist3</t>
  </si>
  <si>
    <t>tonmiles_by_dist4</t>
  </si>
  <si>
    <t>tonmiles_by_dist5</t>
  </si>
  <si>
    <t>tonmiles_by_dist6</t>
  </si>
  <si>
    <t>tonmiles_by_dist7</t>
  </si>
  <si>
    <t>tonmiles_by_dist8</t>
  </si>
  <si>
    <t>tons_by_dist1</t>
  </si>
  <si>
    <t>tons_by_dist2</t>
  </si>
  <si>
    <t>tons_by_dist3</t>
  </si>
  <si>
    <t>tons_by_dist4</t>
  </si>
  <si>
    <t>tons_by_dist5</t>
  </si>
  <si>
    <t>tons_by_dist6</t>
  </si>
  <si>
    <t>tons_by_dist7</t>
  </si>
  <si>
    <t>tons_by_dist8</t>
  </si>
  <si>
    <t>value_by_dist1</t>
  </si>
  <si>
    <t>value_by_dist2</t>
  </si>
  <si>
    <t>value_by_dist3</t>
  </si>
  <si>
    <t>value_by_dist4</t>
  </si>
  <si>
    <t>value_by_dist5</t>
  </si>
  <si>
    <t>value_by_dist6</t>
  </si>
  <si>
    <t>value_by_dist7</t>
  </si>
  <si>
    <t>value_by_dist8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</si>
</sst>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"/>
  </numFmts>
  <fonts count="19">
    <font>
      <sz val="10"/>
      <color theme="1"/>
      <name val="ArialMT"/>
      <family val="2"/>
    </font>
    <font>
      <sz val="10"/>
      <color theme="1"/>
      <name val="ArialMT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MT"/>
      <family val="2"/>
    </font>
    <font>
      <u/>
      <sz val="10"/>
      <color theme="11"/>
      <name val="ArialMT"/>
      <family val="2"/>
    </font>
    <font>
      <sz val="10"/>
      <color rgb="FF000000"/>
      <name val="ArialMT"/>
      <family val="2"/>
    </font>
    <font>
      <b/>
      <sz val="10"/>
      <color rgb="FF000000"/>
      <name val="Arial"/>
      <family val="2"/>
    </font>
    <font>
      <b/>
      <sz val="10"/>
      <color rgb="FFDD0806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6"/>
      <color theme="1"/>
      <name val="ArialMT"/>
    </font>
    <font>
      <sz val="11"/>
      <color indexed="8"/>
      <name val="Calibri"/>
      <family val="2"/>
    </font>
    <font>
      <b/>
      <sz val="10"/>
      <color theme="1"/>
      <name val="ArialM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1" applyNumberFormat="1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3" fillId="0" borderId="0" xfId="1" applyNumberFormat="1" applyFont="1" applyBorder="1"/>
    <xf numFmtId="37" fontId="11" fillId="0" borderId="0" xfId="1" applyNumberFormat="1" applyFont="1" applyBorder="1"/>
    <xf numFmtId="3" fontId="2" fillId="0" borderId="2" xfId="0" applyNumberFormat="1" applyFont="1" applyBorder="1" applyAlignment="1">
      <alignment horizontal="center" vertical="top" wrapText="1"/>
    </xf>
    <xf numFmtId="0" fontId="12" fillId="0" borderId="0" xfId="0" applyFont="1"/>
    <xf numFmtId="165" fontId="3" fillId="0" borderId="0" xfId="0" applyNumberFormat="1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3" fontId="15" fillId="0" borderId="0" xfId="0" applyNumberFormat="1" applyFont="1" applyAlignment="1">
      <alignment horizontal="center"/>
    </xf>
    <xf numFmtId="0" fontId="11" fillId="0" borderId="0" xfId="0" applyFont="1"/>
    <xf numFmtId="3" fontId="11" fillId="0" borderId="0" xfId="1" applyNumberFormat="1" applyFont="1" applyBorder="1"/>
    <xf numFmtId="3" fontId="11" fillId="0" borderId="2" xfId="1" applyNumberFormat="1" applyFont="1" applyBorder="1"/>
    <xf numFmtId="3" fontId="11" fillId="0" borderId="0" xfId="1" applyNumberFormat="1" applyFont="1" applyFill="1" applyBorder="1"/>
    <xf numFmtId="3" fontId="17" fillId="0" borderId="3" xfId="4" applyNumberFormat="1" applyFont="1" applyBorder="1" applyAlignment="1">
      <alignment horizontal="right" wrapText="1"/>
    </xf>
    <xf numFmtId="0" fontId="0" fillId="2" borderId="0" xfId="0" applyFill="1"/>
    <xf numFmtId="37" fontId="11" fillId="0" borderId="2" xfId="1" applyNumberFormat="1" applyFont="1" applyBorder="1"/>
    <xf numFmtId="0" fontId="2" fillId="0" borderId="0" xfId="0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37" fontId="11" fillId="0" borderId="0" xfId="1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vertical="center"/>
    </xf>
    <xf numFmtId="37" fontId="11" fillId="0" borderId="2" xfId="1" applyNumberFormat="1" applyFont="1" applyBorder="1" applyAlignment="1">
      <alignment vertical="center"/>
    </xf>
    <xf numFmtId="0" fontId="2" fillId="2" borderId="0" xfId="0" applyFont="1" applyFill="1" applyAlignment="1">
      <alignment vertical="top" wrapText="1"/>
    </xf>
    <xf numFmtId="165" fontId="0" fillId="0" borderId="0" xfId="0" applyNumberFormat="1"/>
    <xf numFmtId="10" fontId="0" fillId="0" borderId="0" xfId="5" applyNumberFormat="1" applyFont="1"/>
    <xf numFmtId="166" fontId="0" fillId="0" borderId="0" xfId="0" applyNumberFormat="1"/>
    <xf numFmtId="166" fontId="18" fillId="3" borderId="0" xfId="0" applyNumberFormat="1" applyFont="1" applyFill="1"/>
    <xf numFmtId="0" fontId="0" fillId="3" borderId="0" xfId="0" applyFill="1"/>
    <xf numFmtId="0" fontId="16" fillId="2" borderId="0" xfId="0" applyFont="1" applyFill="1" applyAlignment="1">
      <alignment horizontal="center"/>
    </xf>
    <xf numFmtId="0" fontId="2" fillId="2" borderId="0" xfId="0" applyFont="1" applyFill="1" applyAlignment="1">
      <alignment vertical="top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</cellXfs>
  <cellStyles count="6">
    <cellStyle name="Comma" xfId="1" builtinId="3"/>
    <cellStyle name="Followed Hyperlink" xfId="3" builtinId="9" hidden="1"/>
    <cellStyle name="Hyperlink" xfId="2" builtinId="8" hidden="1"/>
    <cellStyle name="Normal" xfId="0" builtinId="0"/>
    <cellStyle name="Normal_Sheet1" xfId="4" xr:uid="{2E6A6B0C-DF3D-494D-82E0-C3581F994601}"/>
    <cellStyle name="Percent" xfId="5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Total Value by Distance Band: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value!$B$3</c:f>
              <c:strCache>
                <c:ptCount val="1"/>
                <c:pt idx="0">
                  <c:v>Truck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value!$B$4:$B$11</c:f>
              <c:numCache>
                <c:formatCode>#,##0</c:formatCode>
                <c:ptCount val="8"/>
                <c:pt idx="0">
                  <c:v>4571.4579999999996</c:v>
                </c:pt>
                <c:pt idx="1">
                  <c:v>4097.5870000000004</c:v>
                </c:pt>
                <c:pt idx="2">
                  <c:v>1824.6030000000001</c:v>
                </c:pt>
                <c:pt idx="3">
                  <c:v>837.67849999999999</c:v>
                </c:pt>
                <c:pt idx="4">
                  <c:v>606.49890000000005</c:v>
                </c:pt>
                <c:pt idx="5">
                  <c:v>753.88380000000006</c:v>
                </c:pt>
                <c:pt idx="6">
                  <c:v>362.06279999999998</c:v>
                </c:pt>
                <c:pt idx="7">
                  <c:v>508.71659999999997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8-2E4E-9723-4DE8ACA6F1A3}"/>
            </c:ext>
          </c:extLst>
        </c:ser>
        <c:ser>
          <c:idx val="1"/>
          <c:order val="1"/>
          <c:tx>
            <c:strRef>
              <c:f>value!$C$3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value!$C$4:$C$11</c:f>
              <c:numCache>
                <c:formatCode>#,##0</c:formatCode>
                <c:ptCount val="8"/>
                <c:pt idx="0">
                  <c:v>86.528410000000008</c:v>
                </c:pt>
                <c:pt idx="1">
                  <c:v>86.818649999999991</c:v>
                </c:pt>
                <c:pt idx="2">
                  <c:v>91.180689999999998</c:v>
                </c:pt>
                <c:pt idx="3">
                  <c:v>45.253680000000003</c:v>
                </c:pt>
                <c:pt idx="4">
                  <c:v>53.995660000000001</c:v>
                </c:pt>
                <c:pt idx="5">
                  <c:v>96.050970000000007</c:v>
                </c:pt>
                <c:pt idx="6">
                  <c:v>73.034449999999993</c:v>
                </c:pt>
                <c:pt idx="7">
                  <c:v>44.461919999999999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8-2E4E-9723-4DE8ACA6F1A3}"/>
            </c:ext>
          </c:extLst>
        </c:ser>
        <c:ser>
          <c:idx val="2"/>
          <c:order val="2"/>
          <c:tx>
            <c:strRef>
              <c:f>value!$D$3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value!$D$4:$D$11</c:f>
              <c:numCache>
                <c:formatCode>#,##0</c:formatCode>
                <c:ptCount val="8"/>
                <c:pt idx="0">
                  <c:v>99.570970000000003</c:v>
                </c:pt>
                <c:pt idx="1">
                  <c:v>43.421990000000001</c:v>
                </c:pt>
                <c:pt idx="2">
                  <c:v>39.854480000000002</c:v>
                </c:pt>
                <c:pt idx="3">
                  <c:v>16.99511</c:v>
                </c:pt>
                <c:pt idx="4">
                  <c:v>13.55434</c:v>
                </c:pt>
                <c:pt idx="5">
                  <c:v>24.046619999999997</c:v>
                </c:pt>
                <c:pt idx="6">
                  <c:v>6.9115829999999994</c:v>
                </c:pt>
                <c:pt idx="7">
                  <c:v>11.60005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08-2E4E-9723-4DE8ACA6F1A3}"/>
            </c:ext>
          </c:extLst>
        </c:ser>
        <c:ser>
          <c:idx val="3"/>
          <c:order val="3"/>
          <c:tx>
            <c:strRef>
              <c:f>value!$E$3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value!$E$4:$E$11</c:f>
              <c:numCache>
                <c:formatCode>#,##0</c:formatCode>
                <c:ptCount val="8"/>
                <c:pt idx="0">
                  <c:v>4.4663210000000002E-2</c:v>
                </c:pt>
                <c:pt idx="1">
                  <c:v>12.433459999999998</c:v>
                </c:pt>
                <c:pt idx="2">
                  <c:v>181.8783</c:v>
                </c:pt>
                <c:pt idx="3">
                  <c:v>106.20489999999999</c:v>
                </c:pt>
                <c:pt idx="4">
                  <c:v>78.009219999999999</c:v>
                </c:pt>
                <c:pt idx="5">
                  <c:v>68.809470000000005</c:v>
                </c:pt>
                <c:pt idx="6">
                  <c:v>74.321089999999998</c:v>
                </c:pt>
                <c:pt idx="7">
                  <c:v>77.906109999999998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08-2E4E-9723-4DE8ACA6F1A3}"/>
            </c:ext>
          </c:extLst>
        </c:ser>
        <c:ser>
          <c:idx val="4"/>
          <c:order val="4"/>
          <c:tx>
            <c:strRef>
              <c:f>value!$F$3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value!$F$4:$F$11</c:f>
              <c:numCache>
                <c:formatCode>#,##0</c:formatCode>
                <c:ptCount val="8"/>
                <c:pt idx="0">
                  <c:v>388.50579999999997</c:v>
                </c:pt>
                <c:pt idx="1">
                  <c:v>371.01479999999998</c:v>
                </c:pt>
                <c:pt idx="2">
                  <c:v>377.22409999999996</c:v>
                </c:pt>
                <c:pt idx="3">
                  <c:v>230.05</c:v>
                </c:pt>
                <c:pt idx="4">
                  <c:v>239.48849999999999</c:v>
                </c:pt>
                <c:pt idx="5">
                  <c:v>359.90100000000001</c:v>
                </c:pt>
                <c:pt idx="6">
                  <c:v>145.03739999999999</c:v>
                </c:pt>
                <c:pt idx="7">
                  <c:v>461.71170000000001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08-2E4E-9723-4DE8ACA6F1A3}"/>
            </c:ext>
          </c:extLst>
        </c:ser>
        <c:ser>
          <c:idx val="5"/>
          <c:order val="5"/>
          <c:tx>
            <c:strRef>
              <c:f>value!$G$3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value!$G$4:$G$11</c:f>
              <c:numCache>
                <c:formatCode>#,##0</c:formatCode>
                <c:ptCount val="8"/>
                <c:pt idx="0">
                  <c:v>342.28399999999999</c:v>
                </c:pt>
                <c:pt idx="1">
                  <c:v>357.59379999999999</c:v>
                </c:pt>
                <c:pt idx="2">
                  <c:v>236.47920000000002</c:v>
                </c:pt>
                <c:pt idx="3">
                  <c:v>60.014949999999999</c:v>
                </c:pt>
                <c:pt idx="4">
                  <c:v>65.327029999999993</c:v>
                </c:pt>
                <c:pt idx="5">
                  <c:v>35.651510000000002</c:v>
                </c:pt>
                <c:pt idx="6">
                  <c:v>1.781903</c:v>
                </c:pt>
                <c:pt idx="7">
                  <c:v>1.17637E-4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08-2E4E-9723-4DE8ACA6F1A3}"/>
            </c:ext>
          </c:extLst>
        </c:ser>
        <c:ser>
          <c:idx val="6"/>
          <c:order val="6"/>
          <c:tx>
            <c:strRef>
              <c:f>value!$H$3</c:f>
              <c:strCache>
                <c:ptCount val="1"/>
                <c:pt idx="0">
                  <c:v>Other /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value!$H$4:$H$11</c:f>
              <c:numCache>
                <c:formatCode>#,##0</c:formatCode>
                <c:ptCount val="8"/>
                <c:pt idx="0">
                  <c:v>20.492189999999997</c:v>
                </c:pt>
                <c:pt idx="1">
                  <c:v>4.493188</c:v>
                </c:pt>
                <c:pt idx="2">
                  <c:v>0.41336459999999997</c:v>
                </c:pt>
                <c:pt idx="3">
                  <c:v>3.9532859999999996E-2</c:v>
                </c:pt>
                <c:pt idx="4">
                  <c:v>6.2828079999999994E-2</c:v>
                </c:pt>
                <c:pt idx="5">
                  <c:v>1.0471169999999999</c:v>
                </c:pt>
                <c:pt idx="6">
                  <c:v>0.17499119999999999</c:v>
                </c:pt>
                <c:pt idx="7">
                  <c:v>0.9751417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08-2E4E-9723-4DE8ACA6F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1083760"/>
        <c:axId val="1811085536"/>
      </c:barChart>
      <c:catAx>
        <c:axId val="181108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1085536"/>
        <c:crosses val="autoZero"/>
        <c:auto val="1"/>
        <c:lblAlgn val="ctr"/>
        <c:lblOffset val="100"/>
        <c:noMultiLvlLbl val="0"/>
      </c:catAx>
      <c:valAx>
        <c:axId val="181108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108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Mode Share of Value by Distance Band: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value!$B$3</c:f>
              <c:strCache>
                <c:ptCount val="1"/>
                <c:pt idx="0">
                  <c:v>Truck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value!$B$4:$B$11</c:f>
              <c:numCache>
                <c:formatCode>#,##0</c:formatCode>
                <c:ptCount val="8"/>
                <c:pt idx="0">
                  <c:v>4571.4579999999996</c:v>
                </c:pt>
                <c:pt idx="1">
                  <c:v>4097.5870000000004</c:v>
                </c:pt>
                <c:pt idx="2">
                  <c:v>1824.6030000000001</c:v>
                </c:pt>
                <c:pt idx="3">
                  <c:v>837.67849999999999</c:v>
                </c:pt>
                <c:pt idx="4">
                  <c:v>606.49890000000005</c:v>
                </c:pt>
                <c:pt idx="5">
                  <c:v>753.88380000000006</c:v>
                </c:pt>
                <c:pt idx="6">
                  <c:v>362.06279999999998</c:v>
                </c:pt>
                <c:pt idx="7">
                  <c:v>508.71659999999997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7-2D40-97AD-82F06070A321}"/>
            </c:ext>
          </c:extLst>
        </c:ser>
        <c:ser>
          <c:idx val="1"/>
          <c:order val="1"/>
          <c:tx>
            <c:strRef>
              <c:f>value!$C$3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value!$C$4:$C$11</c:f>
              <c:numCache>
                <c:formatCode>#,##0</c:formatCode>
                <c:ptCount val="8"/>
                <c:pt idx="0">
                  <c:v>86.528410000000008</c:v>
                </c:pt>
                <c:pt idx="1">
                  <c:v>86.818649999999991</c:v>
                </c:pt>
                <c:pt idx="2">
                  <c:v>91.180689999999998</c:v>
                </c:pt>
                <c:pt idx="3">
                  <c:v>45.253680000000003</c:v>
                </c:pt>
                <c:pt idx="4">
                  <c:v>53.995660000000001</c:v>
                </c:pt>
                <c:pt idx="5">
                  <c:v>96.050970000000007</c:v>
                </c:pt>
                <c:pt idx="6">
                  <c:v>73.034449999999993</c:v>
                </c:pt>
                <c:pt idx="7">
                  <c:v>44.461919999999999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7-2D40-97AD-82F06070A321}"/>
            </c:ext>
          </c:extLst>
        </c:ser>
        <c:ser>
          <c:idx val="2"/>
          <c:order val="2"/>
          <c:tx>
            <c:strRef>
              <c:f>value!$D$3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value!$D$4:$D$11</c:f>
              <c:numCache>
                <c:formatCode>#,##0</c:formatCode>
                <c:ptCount val="8"/>
                <c:pt idx="0">
                  <c:v>99.570970000000003</c:v>
                </c:pt>
                <c:pt idx="1">
                  <c:v>43.421990000000001</c:v>
                </c:pt>
                <c:pt idx="2">
                  <c:v>39.854480000000002</c:v>
                </c:pt>
                <c:pt idx="3">
                  <c:v>16.99511</c:v>
                </c:pt>
                <c:pt idx="4">
                  <c:v>13.55434</c:v>
                </c:pt>
                <c:pt idx="5">
                  <c:v>24.046619999999997</c:v>
                </c:pt>
                <c:pt idx="6">
                  <c:v>6.9115829999999994</c:v>
                </c:pt>
                <c:pt idx="7">
                  <c:v>11.60005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07-2D40-97AD-82F06070A321}"/>
            </c:ext>
          </c:extLst>
        </c:ser>
        <c:ser>
          <c:idx val="3"/>
          <c:order val="3"/>
          <c:tx>
            <c:strRef>
              <c:f>value!$E$3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value!$E$4:$E$11</c:f>
              <c:numCache>
                <c:formatCode>#,##0</c:formatCode>
                <c:ptCount val="8"/>
                <c:pt idx="0">
                  <c:v>4.4663210000000002E-2</c:v>
                </c:pt>
                <c:pt idx="1">
                  <c:v>12.433459999999998</c:v>
                </c:pt>
                <c:pt idx="2">
                  <c:v>181.8783</c:v>
                </c:pt>
                <c:pt idx="3">
                  <c:v>106.20489999999999</c:v>
                </c:pt>
                <c:pt idx="4">
                  <c:v>78.009219999999999</c:v>
                </c:pt>
                <c:pt idx="5">
                  <c:v>68.809470000000005</c:v>
                </c:pt>
                <c:pt idx="6">
                  <c:v>74.321089999999998</c:v>
                </c:pt>
                <c:pt idx="7">
                  <c:v>77.906109999999998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07-2D40-97AD-82F06070A321}"/>
            </c:ext>
          </c:extLst>
        </c:ser>
        <c:ser>
          <c:idx val="4"/>
          <c:order val="4"/>
          <c:tx>
            <c:strRef>
              <c:f>value!$F$3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value!$F$4:$F$11</c:f>
              <c:numCache>
                <c:formatCode>#,##0</c:formatCode>
                <c:ptCount val="8"/>
                <c:pt idx="0">
                  <c:v>388.50579999999997</c:v>
                </c:pt>
                <c:pt idx="1">
                  <c:v>371.01479999999998</c:v>
                </c:pt>
                <c:pt idx="2">
                  <c:v>377.22409999999996</c:v>
                </c:pt>
                <c:pt idx="3">
                  <c:v>230.05</c:v>
                </c:pt>
                <c:pt idx="4">
                  <c:v>239.48849999999999</c:v>
                </c:pt>
                <c:pt idx="5">
                  <c:v>359.90100000000001</c:v>
                </c:pt>
                <c:pt idx="6">
                  <c:v>145.03739999999999</c:v>
                </c:pt>
                <c:pt idx="7">
                  <c:v>461.71170000000001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07-2D40-97AD-82F06070A321}"/>
            </c:ext>
          </c:extLst>
        </c:ser>
        <c:ser>
          <c:idx val="5"/>
          <c:order val="5"/>
          <c:tx>
            <c:strRef>
              <c:f>value!$G$3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value!$G$4:$G$11</c:f>
              <c:numCache>
                <c:formatCode>#,##0</c:formatCode>
                <c:ptCount val="8"/>
                <c:pt idx="0">
                  <c:v>342.28399999999999</c:v>
                </c:pt>
                <c:pt idx="1">
                  <c:v>357.59379999999999</c:v>
                </c:pt>
                <c:pt idx="2">
                  <c:v>236.47920000000002</c:v>
                </c:pt>
                <c:pt idx="3">
                  <c:v>60.014949999999999</c:v>
                </c:pt>
                <c:pt idx="4">
                  <c:v>65.327029999999993</c:v>
                </c:pt>
                <c:pt idx="5">
                  <c:v>35.651510000000002</c:v>
                </c:pt>
                <c:pt idx="6">
                  <c:v>1.781903</c:v>
                </c:pt>
                <c:pt idx="7">
                  <c:v>1.17637E-4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07-2D40-97AD-82F06070A321}"/>
            </c:ext>
          </c:extLst>
        </c:ser>
        <c:ser>
          <c:idx val="6"/>
          <c:order val="6"/>
          <c:tx>
            <c:strRef>
              <c:f>value!$H$3</c:f>
              <c:strCache>
                <c:ptCount val="1"/>
                <c:pt idx="0">
                  <c:v>Other /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value!$H$4:$H$11</c:f>
              <c:numCache>
                <c:formatCode>#,##0</c:formatCode>
                <c:ptCount val="8"/>
                <c:pt idx="0">
                  <c:v>20.492189999999997</c:v>
                </c:pt>
                <c:pt idx="1">
                  <c:v>4.493188</c:v>
                </c:pt>
                <c:pt idx="2">
                  <c:v>0.41336459999999997</c:v>
                </c:pt>
                <c:pt idx="3">
                  <c:v>3.9532859999999996E-2</c:v>
                </c:pt>
                <c:pt idx="4">
                  <c:v>6.2828079999999994E-2</c:v>
                </c:pt>
                <c:pt idx="5">
                  <c:v>1.0471169999999999</c:v>
                </c:pt>
                <c:pt idx="6">
                  <c:v>0.17499119999999999</c:v>
                </c:pt>
                <c:pt idx="7">
                  <c:v>0.9751417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07-2D40-97AD-82F06070A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1009344"/>
        <c:axId val="1941011392"/>
      </c:barChart>
      <c:catAx>
        <c:axId val="194100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1011392"/>
        <c:crosses val="autoZero"/>
        <c:auto val="1"/>
        <c:lblAlgn val="ctr"/>
        <c:lblOffset val="100"/>
        <c:noMultiLvlLbl val="0"/>
      </c:catAx>
      <c:valAx>
        <c:axId val="194101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100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Total Tonnage by Distance Band: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tons!$B$3</c:f>
              <c:strCache>
                <c:ptCount val="1"/>
                <c:pt idx="0">
                  <c:v>Truck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tons!$B$4:$B$11</c:f>
              <c:numCache>
                <c:formatCode>#,##0</c:formatCode>
                <c:ptCount val="8"/>
                <c:pt idx="0">
                  <c:v>5580.4160000000002</c:v>
                </c:pt>
                <c:pt idx="1">
                  <c:v>5426.8360000000002</c:v>
                </c:pt>
                <c:pt idx="2">
                  <c:v>1098.9780000000001</c:v>
                </c:pt>
                <c:pt idx="3">
                  <c:v>285.47090000000003</c:v>
                </c:pt>
                <c:pt idx="4">
                  <c:v>183.67329999999998</c:v>
                </c:pt>
                <c:pt idx="5">
                  <c:v>212.167</c:v>
                </c:pt>
                <c:pt idx="6">
                  <c:v>91.260159999999999</c:v>
                </c:pt>
                <c:pt idx="7">
                  <c:v>95.795450000000002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3-E449-9C62-28C8DF40E317}"/>
            </c:ext>
          </c:extLst>
        </c:ser>
        <c:ser>
          <c:idx val="1"/>
          <c:order val="1"/>
          <c:tx>
            <c:strRef>
              <c:f>tons!$C$3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tons!$C$4:$C$11</c:f>
              <c:numCache>
                <c:formatCode>#,##0</c:formatCode>
                <c:ptCount val="8"/>
                <c:pt idx="0">
                  <c:v>240.71820000000002</c:v>
                </c:pt>
                <c:pt idx="1">
                  <c:v>380.35159999999996</c:v>
                </c:pt>
                <c:pt idx="2">
                  <c:v>259.51859999999999</c:v>
                </c:pt>
                <c:pt idx="3">
                  <c:v>144.578</c:v>
                </c:pt>
                <c:pt idx="4">
                  <c:v>139.38310000000001</c:v>
                </c:pt>
                <c:pt idx="5">
                  <c:v>287.18720000000002</c:v>
                </c:pt>
                <c:pt idx="6">
                  <c:v>109.38419999999999</c:v>
                </c:pt>
                <c:pt idx="7">
                  <c:v>36.83173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3-E449-9C62-28C8DF40E317}"/>
            </c:ext>
          </c:extLst>
        </c:ser>
        <c:ser>
          <c:idx val="2"/>
          <c:order val="2"/>
          <c:tx>
            <c:strRef>
              <c:f>tons!$D$3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tons!$D$4:$D$11</c:f>
              <c:numCache>
                <c:formatCode>#,##0</c:formatCode>
                <c:ptCount val="8"/>
                <c:pt idx="0">
                  <c:v>243.9162</c:v>
                </c:pt>
                <c:pt idx="1">
                  <c:v>175.96279999999999</c:v>
                </c:pt>
                <c:pt idx="2">
                  <c:v>149.92599999999999</c:v>
                </c:pt>
                <c:pt idx="3">
                  <c:v>58.845860000000002</c:v>
                </c:pt>
                <c:pt idx="4">
                  <c:v>41.75656</c:v>
                </c:pt>
                <c:pt idx="5">
                  <c:v>83.95796</c:v>
                </c:pt>
                <c:pt idx="6">
                  <c:v>15.915280000000001</c:v>
                </c:pt>
                <c:pt idx="7">
                  <c:v>26.717669999999998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73-E449-9C62-28C8DF40E317}"/>
            </c:ext>
          </c:extLst>
        </c:ser>
        <c:ser>
          <c:idx val="3"/>
          <c:order val="3"/>
          <c:tx>
            <c:strRef>
              <c:f>tons!$E$3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tons!$E$4:$E$11</c:f>
              <c:numCache>
                <c:formatCode>#,##0</c:formatCode>
                <c:ptCount val="8"/>
                <c:pt idx="0">
                  <c:v>2.8773879999999998E-3</c:v>
                </c:pt>
                <c:pt idx="1">
                  <c:v>0.4336757</c:v>
                </c:pt>
                <c:pt idx="2">
                  <c:v>1.369451</c:v>
                </c:pt>
                <c:pt idx="3">
                  <c:v>1.1056140000000001</c:v>
                </c:pt>
                <c:pt idx="4">
                  <c:v>0.65908939999999994</c:v>
                </c:pt>
                <c:pt idx="5">
                  <c:v>0.81709270000000001</c:v>
                </c:pt>
                <c:pt idx="6">
                  <c:v>0.96480029999999994</c:v>
                </c:pt>
                <c:pt idx="7">
                  <c:v>1.2253989999999999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73-E449-9C62-28C8DF40E317}"/>
            </c:ext>
          </c:extLst>
        </c:ser>
        <c:ser>
          <c:idx val="4"/>
          <c:order val="4"/>
          <c:tx>
            <c:strRef>
              <c:f>tons!$F$3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tons!$F$4:$F$11</c:f>
              <c:numCache>
                <c:formatCode>#,##0</c:formatCode>
                <c:ptCount val="8"/>
                <c:pt idx="0">
                  <c:v>55.721550000000001</c:v>
                </c:pt>
                <c:pt idx="1">
                  <c:v>84.134600000000006</c:v>
                </c:pt>
                <c:pt idx="2">
                  <c:v>130.20510000000002</c:v>
                </c:pt>
                <c:pt idx="3">
                  <c:v>77.062950000000001</c:v>
                </c:pt>
                <c:pt idx="4">
                  <c:v>87.467399999999998</c:v>
                </c:pt>
                <c:pt idx="5">
                  <c:v>110.4726</c:v>
                </c:pt>
                <c:pt idx="6">
                  <c:v>39.909910000000004</c:v>
                </c:pt>
                <c:pt idx="7">
                  <c:v>59.532319999999999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73-E449-9C62-28C8DF40E317}"/>
            </c:ext>
          </c:extLst>
        </c:ser>
        <c:ser>
          <c:idx val="5"/>
          <c:order val="5"/>
          <c:tx>
            <c:strRef>
              <c:f>tons!$G$3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tons!$G$4:$G$11</c:f>
              <c:numCache>
                <c:formatCode>#,##0</c:formatCode>
                <c:ptCount val="8"/>
                <c:pt idx="0">
                  <c:v>970.72080000000005</c:v>
                </c:pt>
                <c:pt idx="1">
                  <c:v>1643.644</c:v>
                </c:pt>
                <c:pt idx="2">
                  <c:v>849.61790000000008</c:v>
                </c:pt>
                <c:pt idx="3">
                  <c:v>214.5686</c:v>
                </c:pt>
                <c:pt idx="4">
                  <c:v>223.95140000000001</c:v>
                </c:pt>
                <c:pt idx="5">
                  <c:v>113.4579</c:v>
                </c:pt>
                <c:pt idx="6">
                  <c:v>5.5145820000000008</c:v>
                </c:pt>
                <c:pt idx="7">
                  <c:v>7.3594800000000005E-4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73-E449-9C62-28C8DF40E317}"/>
            </c:ext>
          </c:extLst>
        </c:ser>
        <c:ser>
          <c:idx val="6"/>
          <c:order val="6"/>
          <c:tx>
            <c:strRef>
              <c:f>tons!$H$3</c:f>
              <c:strCache>
                <c:ptCount val="1"/>
                <c:pt idx="0">
                  <c:v>Other /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tons!$H$4:$H$11</c:f>
              <c:numCache>
                <c:formatCode>#,##0</c:formatCode>
                <c:ptCount val="8"/>
                <c:pt idx="0">
                  <c:v>68.847470000000001</c:v>
                </c:pt>
                <c:pt idx="1">
                  <c:v>14.899940000000001</c:v>
                </c:pt>
                <c:pt idx="2">
                  <c:v>3.9118239999999999E-2</c:v>
                </c:pt>
                <c:pt idx="3">
                  <c:v>4.5768409999999999E-3</c:v>
                </c:pt>
                <c:pt idx="4">
                  <c:v>1.651934E-2</c:v>
                </c:pt>
                <c:pt idx="5">
                  <c:v>9.4195520000000005E-2</c:v>
                </c:pt>
                <c:pt idx="6">
                  <c:v>3.2429719999999998E-3</c:v>
                </c:pt>
                <c:pt idx="7">
                  <c:v>2.6733339999999998E-2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73-E449-9C62-28C8DF40E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1060208"/>
        <c:axId val="1941062528"/>
      </c:barChart>
      <c:catAx>
        <c:axId val="194106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1062528"/>
        <c:crosses val="autoZero"/>
        <c:auto val="1"/>
        <c:lblAlgn val="ctr"/>
        <c:lblOffset val="100"/>
        <c:noMultiLvlLbl val="0"/>
      </c:catAx>
      <c:valAx>
        <c:axId val="19410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106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Mode Share of Tonnage by Distance Band: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tons!$B$3</c:f>
              <c:strCache>
                <c:ptCount val="1"/>
                <c:pt idx="0">
                  <c:v>Truck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tons!$B$4:$B$11</c:f>
              <c:numCache>
                <c:formatCode>#,##0</c:formatCode>
                <c:ptCount val="8"/>
                <c:pt idx="0">
                  <c:v>5580.4160000000002</c:v>
                </c:pt>
                <c:pt idx="1">
                  <c:v>5426.8360000000002</c:v>
                </c:pt>
                <c:pt idx="2">
                  <c:v>1098.9780000000001</c:v>
                </c:pt>
                <c:pt idx="3">
                  <c:v>285.47090000000003</c:v>
                </c:pt>
                <c:pt idx="4">
                  <c:v>183.67329999999998</c:v>
                </c:pt>
                <c:pt idx="5">
                  <c:v>212.167</c:v>
                </c:pt>
                <c:pt idx="6">
                  <c:v>91.260159999999999</c:v>
                </c:pt>
                <c:pt idx="7">
                  <c:v>95.795450000000002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E-9345-AD88-ACDF10E4681F}"/>
            </c:ext>
          </c:extLst>
        </c:ser>
        <c:ser>
          <c:idx val="1"/>
          <c:order val="1"/>
          <c:tx>
            <c:strRef>
              <c:f>tons!$C$3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tons!$C$4:$C$11</c:f>
              <c:numCache>
                <c:formatCode>#,##0</c:formatCode>
                <c:ptCount val="8"/>
                <c:pt idx="0">
                  <c:v>240.71820000000002</c:v>
                </c:pt>
                <c:pt idx="1">
                  <c:v>380.35159999999996</c:v>
                </c:pt>
                <c:pt idx="2">
                  <c:v>259.51859999999999</c:v>
                </c:pt>
                <c:pt idx="3">
                  <c:v>144.578</c:v>
                </c:pt>
                <c:pt idx="4">
                  <c:v>139.38310000000001</c:v>
                </c:pt>
                <c:pt idx="5">
                  <c:v>287.18720000000002</c:v>
                </c:pt>
                <c:pt idx="6">
                  <c:v>109.38419999999999</c:v>
                </c:pt>
                <c:pt idx="7">
                  <c:v>36.83173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E-9345-AD88-ACDF10E4681F}"/>
            </c:ext>
          </c:extLst>
        </c:ser>
        <c:ser>
          <c:idx val="2"/>
          <c:order val="2"/>
          <c:tx>
            <c:strRef>
              <c:f>tons!$D$3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tons!$D$4:$D$11</c:f>
              <c:numCache>
                <c:formatCode>#,##0</c:formatCode>
                <c:ptCount val="8"/>
                <c:pt idx="0">
                  <c:v>243.9162</c:v>
                </c:pt>
                <c:pt idx="1">
                  <c:v>175.96279999999999</c:v>
                </c:pt>
                <c:pt idx="2">
                  <c:v>149.92599999999999</c:v>
                </c:pt>
                <c:pt idx="3">
                  <c:v>58.845860000000002</c:v>
                </c:pt>
                <c:pt idx="4">
                  <c:v>41.75656</c:v>
                </c:pt>
                <c:pt idx="5">
                  <c:v>83.95796</c:v>
                </c:pt>
                <c:pt idx="6">
                  <c:v>15.915280000000001</c:v>
                </c:pt>
                <c:pt idx="7">
                  <c:v>26.717669999999998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DE-9345-AD88-ACDF10E4681F}"/>
            </c:ext>
          </c:extLst>
        </c:ser>
        <c:ser>
          <c:idx val="3"/>
          <c:order val="3"/>
          <c:tx>
            <c:strRef>
              <c:f>tons!$E$3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tons!$E$4:$E$11</c:f>
              <c:numCache>
                <c:formatCode>#,##0</c:formatCode>
                <c:ptCount val="8"/>
                <c:pt idx="0">
                  <c:v>2.8773879999999998E-3</c:v>
                </c:pt>
                <c:pt idx="1">
                  <c:v>0.4336757</c:v>
                </c:pt>
                <c:pt idx="2">
                  <c:v>1.369451</c:v>
                </c:pt>
                <c:pt idx="3">
                  <c:v>1.1056140000000001</c:v>
                </c:pt>
                <c:pt idx="4">
                  <c:v>0.65908939999999994</c:v>
                </c:pt>
                <c:pt idx="5">
                  <c:v>0.81709270000000001</c:v>
                </c:pt>
                <c:pt idx="6">
                  <c:v>0.96480029999999994</c:v>
                </c:pt>
                <c:pt idx="7">
                  <c:v>1.2253989999999999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DE-9345-AD88-ACDF10E4681F}"/>
            </c:ext>
          </c:extLst>
        </c:ser>
        <c:ser>
          <c:idx val="4"/>
          <c:order val="4"/>
          <c:tx>
            <c:strRef>
              <c:f>tons!$F$3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tons!$F$4:$F$11</c:f>
              <c:numCache>
                <c:formatCode>#,##0</c:formatCode>
                <c:ptCount val="8"/>
                <c:pt idx="0">
                  <c:v>55.721550000000001</c:v>
                </c:pt>
                <c:pt idx="1">
                  <c:v>84.134600000000006</c:v>
                </c:pt>
                <c:pt idx="2">
                  <c:v>130.20510000000002</c:v>
                </c:pt>
                <c:pt idx="3">
                  <c:v>77.062950000000001</c:v>
                </c:pt>
                <c:pt idx="4">
                  <c:v>87.467399999999998</c:v>
                </c:pt>
                <c:pt idx="5">
                  <c:v>110.4726</c:v>
                </c:pt>
                <c:pt idx="6">
                  <c:v>39.909910000000004</c:v>
                </c:pt>
                <c:pt idx="7">
                  <c:v>59.532319999999999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DE-9345-AD88-ACDF10E4681F}"/>
            </c:ext>
          </c:extLst>
        </c:ser>
        <c:ser>
          <c:idx val="5"/>
          <c:order val="5"/>
          <c:tx>
            <c:strRef>
              <c:f>tons!$G$3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tons!$G$4:$G$11</c:f>
              <c:numCache>
                <c:formatCode>#,##0</c:formatCode>
                <c:ptCount val="8"/>
                <c:pt idx="0">
                  <c:v>970.72080000000005</c:v>
                </c:pt>
                <c:pt idx="1">
                  <c:v>1643.644</c:v>
                </c:pt>
                <c:pt idx="2">
                  <c:v>849.61790000000008</c:v>
                </c:pt>
                <c:pt idx="3">
                  <c:v>214.5686</c:v>
                </c:pt>
                <c:pt idx="4">
                  <c:v>223.95140000000001</c:v>
                </c:pt>
                <c:pt idx="5">
                  <c:v>113.4579</c:v>
                </c:pt>
                <c:pt idx="6">
                  <c:v>5.5145820000000008</c:v>
                </c:pt>
                <c:pt idx="7">
                  <c:v>7.3594800000000005E-4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DE-9345-AD88-ACDF10E4681F}"/>
            </c:ext>
          </c:extLst>
        </c:ser>
        <c:ser>
          <c:idx val="6"/>
          <c:order val="6"/>
          <c:tx>
            <c:strRef>
              <c:f>tons!$H$3</c:f>
              <c:strCache>
                <c:ptCount val="1"/>
                <c:pt idx="0">
                  <c:v>Other /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tons!$H$4:$H$11</c:f>
              <c:numCache>
                <c:formatCode>#,##0</c:formatCode>
                <c:ptCount val="8"/>
                <c:pt idx="0">
                  <c:v>68.847470000000001</c:v>
                </c:pt>
                <c:pt idx="1">
                  <c:v>14.899940000000001</c:v>
                </c:pt>
                <c:pt idx="2">
                  <c:v>3.9118239999999999E-2</c:v>
                </c:pt>
                <c:pt idx="3">
                  <c:v>4.5768409999999999E-3</c:v>
                </c:pt>
                <c:pt idx="4">
                  <c:v>1.651934E-2</c:v>
                </c:pt>
                <c:pt idx="5">
                  <c:v>9.4195520000000005E-2</c:v>
                </c:pt>
                <c:pt idx="6">
                  <c:v>3.2429719999999998E-3</c:v>
                </c:pt>
                <c:pt idx="7">
                  <c:v>2.6733339999999998E-2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DE-9345-AD88-ACDF10E46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0397488"/>
        <c:axId val="1810399264"/>
      </c:barChart>
      <c:catAx>
        <c:axId val="18103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0399264"/>
        <c:crosses val="autoZero"/>
        <c:auto val="1"/>
        <c:lblAlgn val="ctr"/>
        <c:lblOffset val="100"/>
        <c:noMultiLvlLbl val="0"/>
      </c:catAx>
      <c:valAx>
        <c:axId val="181039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039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Total Ton-Miles by Distance Band: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'ton-miles'!$B$3</c:f>
              <c:strCache>
                <c:ptCount val="1"/>
                <c:pt idx="0">
                  <c:v>Truck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'ton-miles'!$B$4:$B$11</c:f>
              <c:numCache>
                <c:formatCode>#,##0</c:formatCode>
                <c:ptCount val="8"/>
                <c:pt idx="0">
                  <c:v>230.74809999999999</c:v>
                </c:pt>
                <c:pt idx="1">
                  <c:v>841.75639999999999</c:v>
                </c:pt>
                <c:pt idx="2">
                  <c:v>373.6474</c:v>
                </c:pt>
                <c:pt idx="3">
                  <c:v>175.4178</c:v>
                </c:pt>
                <c:pt idx="4">
                  <c:v>157.94729999999998</c:v>
                </c:pt>
                <c:pt idx="5">
                  <c:v>258.54879999999997</c:v>
                </c:pt>
                <c:pt idx="6">
                  <c:v>155.6712</c:v>
                </c:pt>
                <c:pt idx="7">
                  <c:v>227.12739999999999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3-AE43-AFA8-ACABE0E7FAE2}"/>
            </c:ext>
          </c:extLst>
        </c:ser>
        <c:ser>
          <c:idx val="1"/>
          <c:order val="1"/>
          <c:tx>
            <c:strRef>
              <c:f>'ton-miles'!$C$3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'ton-miles'!$C$4:$C$11</c:f>
              <c:numCache>
                <c:formatCode>#,##0</c:formatCode>
                <c:ptCount val="8"/>
                <c:pt idx="0">
                  <c:v>12.47752</c:v>
                </c:pt>
                <c:pt idx="1">
                  <c:v>65.161029999999997</c:v>
                </c:pt>
                <c:pt idx="2">
                  <c:v>89.945650000000001</c:v>
                </c:pt>
                <c:pt idx="3">
                  <c:v>89.16767999999999</c:v>
                </c:pt>
                <c:pt idx="4">
                  <c:v>121.68860000000001</c:v>
                </c:pt>
                <c:pt idx="5">
                  <c:v>361.56779999999998</c:v>
                </c:pt>
                <c:pt idx="6">
                  <c:v>185.89520000000002</c:v>
                </c:pt>
                <c:pt idx="7">
                  <c:v>89.20241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73-AE43-AFA8-ACABE0E7FAE2}"/>
            </c:ext>
          </c:extLst>
        </c:ser>
        <c:ser>
          <c:idx val="2"/>
          <c:order val="2"/>
          <c:tx>
            <c:strRef>
              <c:f>'ton-miles'!$D$3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'ton-miles'!$D$4:$D$11</c:f>
              <c:numCache>
                <c:formatCode>#,##0</c:formatCode>
                <c:ptCount val="8"/>
                <c:pt idx="0">
                  <c:v>9.3883099999999988</c:v>
                </c:pt>
                <c:pt idx="1">
                  <c:v>31.214549999999999</c:v>
                </c:pt>
                <c:pt idx="2">
                  <c:v>54.536830000000002</c:v>
                </c:pt>
                <c:pt idx="3">
                  <c:v>36.2498</c:v>
                </c:pt>
                <c:pt idx="4">
                  <c:v>36.972610000000003</c:v>
                </c:pt>
                <c:pt idx="5">
                  <c:v>99.240769999999998</c:v>
                </c:pt>
                <c:pt idx="6">
                  <c:v>27.534400000000002</c:v>
                </c:pt>
                <c:pt idx="7">
                  <c:v>79.93683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73-AE43-AFA8-ACABE0E7FAE2}"/>
            </c:ext>
          </c:extLst>
        </c:ser>
        <c:ser>
          <c:idx val="3"/>
          <c:order val="3"/>
          <c:tx>
            <c:strRef>
              <c:f>'ton-miles'!$E$3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'ton-miles'!$E$4:$E$11</c:f>
              <c:numCache>
                <c:formatCode>#,##0</c:formatCode>
                <c:ptCount val="8"/>
                <c:pt idx="0">
                  <c:v>2.01256E-4</c:v>
                </c:pt>
                <c:pt idx="1">
                  <c:v>9.029564000000001E-2</c:v>
                </c:pt>
                <c:pt idx="2">
                  <c:v>0.50340359999999995</c:v>
                </c:pt>
                <c:pt idx="3">
                  <c:v>0.70209820000000001</c:v>
                </c:pt>
                <c:pt idx="4">
                  <c:v>0.5798816</c:v>
                </c:pt>
                <c:pt idx="5">
                  <c:v>0.99402619999999997</c:v>
                </c:pt>
                <c:pt idx="6">
                  <c:v>1.705052</c:v>
                </c:pt>
                <c:pt idx="7">
                  <c:v>3.3279490000000003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73-AE43-AFA8-ACABE0E7FAE2}"/>
            </c:ext>
          </c:extLst>
        </c:ser>
        <c:ser>
          <c:idx val="4"/>
          <c:order val="4"/>
          <c:tx>
            <c:strRef>
              <c:f>'ton-miles'!$F$3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'ton-miles'!$F$4:$F$11</c:f>
              <c:numCache>
                <c:formatCode>#,##0</c:formatCode>
                <c:ptCount val="8"/>
                <c:pt idx="0">
                  <c:v>3.058014</c:v>
                </c:pt>
                <c:pt idx="1">
                  <c:v>14.720030000000001</c:v>
                </c:pt>
                <c:pt idx="2">
                  <c:v>46.632109999999997</c:v>
                </c:pt>
                <c:pt idx="3">
                  <c:v>47.861779999999996</c:v>
                </c:pt>
                <c:pt idx="4">
                  <c:v>76.250199999999992</c:v>
                </c:pt>
                <c:pt idx="5">
                  <c:v>134.33539999999999</c:v>
                </c:pt>
                <c:pt idx="6">
                  <c:v>69.043559999999999</c:v>
                </c:pt>
                <c:pt idx="7">
                  <c:v>164.11579999999998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73-AE43-AFA8-ACABE0E7FAE2}"/>
            </c:ext>
          </c:extLst>
        </c:ser>
        <c:ser>
          <c:idx val="5"/>
          <c:order val="5"/>
          <c:tx>
            <c:strRef>
              <c:f>'ton-miles'!$G$3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'ton-miles'!$G$4:$G$11</c:f>
              <c:numCache>
                <c:formatCode>#,##0</c:formatCode>
                <c:ptCount val="8"/>
                <c:pt idx="0">
                  <c:v>46.496629999999996</c:v>
                </c:pt>
                <c:pt idx="1">
                  <c:v>281.97409999999996</c:v>
                </c:pt>
                <c:pt idx="2">
                  <c:v>286.24059999999997</c:v>
                </c:pt>
                <c:pt idx="3">
                  <c:v>129.11199999999999</c:v>
                </c:pt>
                <c:pt idx="4">
                  <c:v>186.22210000000001</c:v>
                </c:pt>
                <c:pt idx="5">
                  <c:v>141.83029999999999</c:v>
                </c:pt>
                <c:pt idx="6">
                  <c:v>10.083069999999999</c:v>
                </c:pt>
                <c:pt idx="7">
                  <c:v>1.5868599999999998E-3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73-AE43-AFA8-ACABE0E7FAE2}"/>
            </c:ext>
          </c:extLst>
        </c:ser>
        <c:ser>
          <c:idx val="6"/>
          <c:order val="6"/>
          <c:tx>
            <c:strRef>
              <c:f>'ton-miles'!$H$3</c:f>
              <c:strCache>
                <c:ptCount val="1"/>
                <c:pt idx="0">
                  <c:v>Other /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'ton-miles'!$H$4:$H$11</c:f>
              <c:numCache>
                <c:formatCode>#,##0</c:formatCode>
                <c:ptCount val="8"/>
                <c:pt idx="0">
                  <c:v>5.5922349999999996</c:v>
                </c:pt>
                <c:pt idx="1">
                  <c:v>1.986062</c:v>
                </c:pt>
                <c:pt idx="2">
                  <c:v>1.3412549999999999E-2</c:v>
                </c:pt>
                <c:pt idx="3">
                  <c:v>2.8592469999999997E-3</c:v>
                </c:pt>
                <c:pt idx="4">
                  <c:v>1.4472220000000001E-2</c:v>
                </c:pt>
                <c:pt idx="5">
                  <c:v>0.10522480000000001</c:v>
                </c:pt>
                <c:pt idx="6">
                  <c:v>5.5919489999999997E-3</c:v>
                </c:pt>
                <c:pt idx="7">
                  <c:v>9.2025700000000002E-2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73-AE43-AFA8-ACABE0E7F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1095760"/>
        <c:axId val="1941098080"/>
      </c:barChart>
      <c:catAx>
        <c:axId val="194109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1098080"/>
        <c:crosses val="autoZero"/>
        <c:auto val="1"/>
        <c:lblAlgn val="ctr"/>
        <c:lblOffset val="100"/>
        <c:noMultiLvlLbl val="0"/>
      </c:catAx>
      <c:valAx>
        <c:axId val="19410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109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Mode Share of Ton-Miles by Distance Band: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'ton-miles'!$B$3</c:f>
              <c:strCache>
                <c:ptCount val="1"/>
                <c:pt idx="0">
                  <c:v>Truck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'ton-miles'!$B$4:$B$11</c:f>
              <c:numCache>
                <c:formatCode>#,##0</c:formatCode>
                <c:ptCount val="8"/>
                <c:pt idx="0">
                  <c:v>230.74809999999999</c:v>
                </c:pt>
                <c:pt idx="1">
                  <c:v>841.75639999999999</c:v>
                </c:pt>
                <c:pt idx="2">
                  <c:v>373.6474</c:v>
                </c:pt>
                <c:pt idx="3">
                  <c:v>175.4178</c:v>
                </c:pt>
                <c:pt idx="4">
                  <c:v>157.94729999999998</c:v>
                </c:pt>
                <c:pt idx="5">
                  <c:v>258.54879999999997</c:v>
                </c:pt>
                <c:pt idx="6">
                  <c:v>155.6712</c:v>
                </c:pt>
                <c:pt idx="7">
                  <c:v>227.12739999999999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D-0547-9B0C-9845CE85524C}"/>
            </c:ext>
          </c:extLst>
        </c:ser>
        <c:ser>
          <c:idx val="1"/>
          <c:order val="1"/>
          <c:tx>
            <c:strRef>
              <c:f>'ton-miles'!$C$3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'ton-miles'!$C$4:$C$11</c:f>
              <c:numCache>
                <c:formatCode>#,##0</c:formatCode>
                <c:ptCount val="8"/>
                <c:pt idx="0">
                  <c:v>12.47752</c:v>
                </c:pt>
                <c:pt idx="1">
                  <c:v>65.161029999999997</c:v>
                </c:pt>
                <c:pt idx="2">
                  <c:v>89.945650000000001</c:v>
                </c:pt>
                <c:pt idx="3">
                  <c:v>89.16767999999999</c:v>
                </c:pt>
                <c:pt idx="4">
                  <c:v>121.68860000000001</c:v>
                </c:pt>
                <c:pt idx="5">
                  <c:v>361.56779999999998</c:v>
                </c:pt>
                <c:pt idx="6">
                  <c:v>185.89520000000002</c:v>
                </c:pt>
                <c:pt idx="7">
                  <c:v>89.20241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D-0547-9B0C-9845CE85524C}"/>
            </c:ext>
          </c:extLst>
        </c:ser>
        <c:ser>
          <c:idx val="2"/>
          <c:order val="2"/>
          <c:tx>
            <c:strRef>
              <c:f>'ton-miles'!$D$3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'ton-miles'!$D$4:$D$11</c:f>
              <c:numCache>
                <c:formatCode>#,##0</c:formatCode>
                <c:ptCount val="8"/>
                <c:pt idx="0">
                  <c:v>9.3883099999999988</c:v>
                </c:pt>
                <c:pt idx="1">
                  <c:v>31.214549999999999</c:v>
                </c:pt>
                <c:pt idx="2">
                  <c:v>54.536830000000002</c:v>
                </c:pt>
                <c:pt idx="3">
                  <c:v>36.2498</c:v>
                </c:pt>
                <c:pt idx="4">
                  <c:v>36.972610000000003</c:v>
                </c:pt>
                <c:pt idx="5">
                  <c:v>99.240769999999998</c:v>
                </c:pt>
                <c:pt idx="6">
                  <c:v>27.534400000000002</c:v>
                </c:pt>
                <c:pt idx="7">
                  <c:v>79.93683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D-0547-9B0C-9845CE85524C}"/>
            </c:ext>
          </c:extLst>
        </c:ser>
        <c:ser>
          <c:idx val="3"/>
          <c:order val="3"/>
          <c:tx>
            <c:strRef>
              <c:f>'ton-miles'!$E$3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'ton-miles'!$E$4:$E$11</c:f>
              <c:numCache>
                <c:formatCode>#,##0</c:formatCode>
                <c:ptCount val="8"/>
                <c:pt idx="0">
                  <c:v>2.01256E-4</c:v>
                </c:pt>
                <c:pt idx="1">
                  <c:v>9.029564000000001E-2</c:v>
                </c:pt>
                <c:pt idx="2">
                  <c:v>0.50340359999999995</c:v>
                </c:pt>
                <c:pt idx="3">
                  <c:v>0.70209820000000001</c:v>
                </c:pt>
                <c:pt idx="4">
                  <c:v>0.5798816</c:v>
                </c:pt>
                <c:pt idx="5">
                  <c:v>0.99402619999999997</c:v>
                </c:pt>
                <c:pt idx="6">
                  <c:v>1.705052</c:v>
                </c:pt>
                <c:pt idx="7">
                  <c:v>3.3279490000000003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D-0547-9B0C-9845CE85524C}"/>
            </c:ext>
          </c:extLst>
        </c:ser>
        <c:ser>
          <c:idx val="4"/>
          <c:order val="4"/>
          <c:tx>
            <c:strRef>
              <c:f>'ton-miles'!$F$3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'ton-miles'!$F$4:$F$11</c:f>
              <c:numCache>
                <c:formatCode>#,##0</c:formatCode>
                <c:ptCount val="8"/>
                <c:pt idx="0">
                  <c:v>3.058014</c:v>
                </c:pt>
                <c:pt idx="1">
                  <c:v>14.720030000000001</c:v>
                </c:pt>
                <c:pt idx="2">
                  <c:v>46.632109999999997</c:v>
                </c:pt>
                <c:pt idx="3">
                  <c:v>47.861779999999996</c:v>
                </c:pt>
                <c:pt idx="4">
                  <c:v>76.250199999999992</c:v>
                </c:pt>
                <c:pt idx="5">
                  <c:v>134.33539999999999</c:v>
                </c:pt>
                <c:pt idx="6">
                  <c:v>69.043559999999999</c:v>
                </c:pt>
                <c:pt idx="7">
                  <c:v>164.11579999999998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0D-0547-9B0C-9845CE85524C}"/>
            </c:ext>
          </c:extLst>
        </c:ser>
        <c:ser>
          <c:idx val="5"/>
          <c:order val="5"/>
          <c:tx>
            <c:strRef>
              <c:f>'ton-miles'!$G$3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'ton-miles'!$G$4:$G$11</c:f>
              <c:numCache>
                <c:formatCode>#,##0</c:formatCode>
                <c:ptCount val="8"/>
                <c:pt idx="0">
                  <c:v>46.496629999999996</c:v>
                </c:pt>
                <c:pt idx="1">
                  <c:v>281.97409999999996</c:v>
                </c:pt>
                <c:pt idx="2">
                  <c:v>286.24059999999997</c:v>
                </c:pt>
                <c:pt idx="3">
                  <c:v>129.11199999999999</c:v>
                </c:pt>
                <c:pt idx="4">
                  <c:v>186.22210000000001</c:v>
                </c:pt>
                <c:pt idx="5">
                  <c:v>141.83029999999999</c:v>
                </c:pt>
                <c:pt idx="6">
                  <c:v>10.083069999999999</c:v>
                </c:pt>
                <c:pt idx="7">
                  <c:v>1.5868599999999998E-3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0D-0547-9B0C-9845CE85524C}"/>
            </c:ext>
          </c:extLst>
        </c:ser>
        <c:ser>
          <c:idx val="6"/>
          <c:order val="6"/>
          <c:tx>
            <c:strRef>
              <c:f>'ton-miles'!$H$3</c:f>
              <c:strCache>
                <c:ptCount val="1"/>
                <c:pt idx="0">
                  <c:v>Other /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'ton-miles'!$H$4:$H$11</c:f>
              <c:numCache>
                <c:formatCode>#,##0</c:formatCode>
                <c:ptCount val="8"/>
                <c:pt idx="0">
                  <c:v>5.5922349999999996</c:v>
                </c:pt>
                <c:pt idx="1">
                  <c:v>1.986062</c:v>
                </c:pt>
                <c:pt idx="2">
                  <c:v>1.3412549999999999E-2</c:v>
                </c:pt>
                <c:pt idx="3">
                  <c:v>2.8592469999999997E-3</c:v>
                </c:pt>
                <c:pt idx="4">
                  <c:v>1.4472220000000001E-2</c:v>
                </c:pt>
                <c:pt idx="5">
                  <c:v>0.10522480000000001</c:v>
                </c:pt>
                <c:pt idx="6">
                  <c:v>5.5919489999999997E-3</c:v>
                </c:pt>
                <c:pt idx="7">
                  <c:v>9.2025700000000002E-2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0D-0547-9B0C-9845CE855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3476176"/>
        <c:axId val="1853478224"/>
      </c:barChart>
      <c:catAx>
        <c:axId val="185347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3478224"/>
        <c:crosses val="autoZero"/>
        <c:auto val="1"/>
        <c:lblAlgn val="ctr"/>
        <c:lblOffset val="100"/>
        <c:noMultiLvlLbl val="0"/>
      </c:catAx>
      <c:valAx>
        <c:axId val="185347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347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</xdr:colOff>
      <xdr:row>4</xdr:row>
      <xdr:rowOff>18597</xdr:rowOff>
    </xdr:from>
    <xdr:to>
      <xdr:col>8</xdr:col>
      <xdr:colOff>576659</xdr:colOff>
      <xdr:row>26</xdr:row>
      <xdr:rowOff>125186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549728</xdr:colOff>
      <xdr:row>4</xdr:row>
      <xdr:rowOff>18595</xdr:rowOff>
    </xdr:from>
    <xdr:to>
      <xdr:col>16</xdr:col>
      <xdr:colOff>273957</xdr:colOff>
      <xdr:row>26</xdr:row>
      <xdr:rowOff>125184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26</xdr:row>
      <xdr:rowOff>107948</xdr:rowOff>
    </xdr:from>
    <xdr:to>
      <xdr:col>8</xdr:col>
      <xdr:colOff>558800</xdr:colOff>
      <xdr:row>49</xdr:row>
      <xdr:rowOff>16327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549728</xdr:colOff>
      <xdr:row>26</xdr:row>
      <xdr:rowOff>133349</xdr:rowOff>
    </xdr:from>
    <xdr:to>
      <xdr:col>16</xdr:col>
      <xdr:colOff>273957</xdr:colOff>
      <xdr:row>49</xdr:row>
      <xdr:rowOff>41728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49</xdr:row>
      <xdr:rowOff>27215</xdr:rowOff>
    </xdr:from>
    <xdr:to>
      <xdr:col>8</xdr:col>
      <xdr:colOff>558800</xdr:colOff>
      <xdr:row>71</xdr:row>
      <xdr:rowOff>92529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546099</xdr:colOff>
      <xdr:row>49</xdr:row>
      <xdr:rowOff>36287</xdr:rowOff>
    </xdr:from>
    <xdr:to>
      <xdr:col>16</xdr:col>
      <xdr:colOff>270328</xdr:colOff>
      <xdr:row>71</xdr:row>
      <xdr:rowOff>95251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74"/>
  <sheetViews>
    <sheetView zoomScale="70" zoomScaleNormal="70" zoomScalePageLayoutView="80" workbookViewId="0">
      <selection activeCell="L78" sqref="L78"/>
    </sheetView>
  </sheetViews>
  <sheetFormatPr defaultColWidth="10.5546875" defaultRowHeight="13.2"/>
  <cols>
    <col min="1" max="16384" width="10.5546875" style="23"/>
  </cols>
  <sheetData>
    <row r="2" spans="2:16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2:16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74" spans="2:16" ht="12.9" customHeight="1">
      <c r="B74" s="38" t="s">
        <v>1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</row>
  </sheetData>
  <mergeCells count="2">
    <mergeCell ref="B2:P3"/>
    <mergeCell ref="B74:P7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7"/>
  <sheetViews>
    <sheetView topLeftCell="A19" workbookViewId="0">
      <selection activeCell="F31" sqref="F31:G32"/>
    </sheetView>
  </sheetViews>
  <sheetFormatPr defaultColWidth="10.5546875" defaultRowHeight="13.2"/>
  <cols>
    <col min="1" max="9" width="11" customWidth="1"/>
  </cols>
  <sheetData>
    <row r="1" spans="1:18">
      <c r="A1" s="3" t="s">
        <v>2</v>
      </c>
      <c r="B1" s="3"/>
      <c r="C1" s="3"/>
      <c r="D1" s="3"/>
      <c r="E1" s="3"/>
      <c r="F1" s="3"/>
      <c r="G1" s="4"/>
      <c r="H1" s="4"/>
      <c r="I1" s="5"/>
    </row>
    <row r="2" spans="1:18">
      <c r="A2" s="6" t="s">
        <v>3</v>
      </c>
      <c r="B2" s="4"/>
      <c r="C2" s="4"/>
      <c r="D2" s="4"/>
      <c r="E2" s="4"/>
      <c r="F2" s="4"/>
      <c r="G2" s="4"/>
      <c r="H2" s="4"/>
      <c r="I2" s="5"/>
    </row>
    <row r="3" spans="1:18" ht="40.200000000000003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pans="1:18" ht="12.9" customHeight="1">
      <c r="A4" s="25" t="s">
        <v>13</v>
      </c>
      <c r="B4" s="26">
        <v>4571.4579999999996</v>
      </c>
      <c r="C4" s="26">
        <v>86.528410000000008</v>
      </c>
      <c r="D4" s="26">
        <v>99.570970000000003</v>
      </c>
      <c r="E4" s="26">
        <v>4.4663210000000002E-2</v>
      </c>
      <c r="F4" s="26">
        <v>388.50579999999997</v>
      </c>
      <c r="G4" s="26">
        <v>342.28399999999999</v>
      </c>
      <c r="H4" s="26">
        <v>20.492189999999997</v>
      </c>
      <c r="I4" s="27">
        <f>SUM(B4:H4)</f>
        <v>5508.884033209999</v>
      </c>
      <c r="L4" s="22"/>
      <c r="M4" s="22"/>
      <c r="N4" s="22"/>
      <c r="O4" s="22"/>
      <c r="P4" s="22"/>
      <c r="Q4" s="22"/>
      <c r="R4" s="22"/>
    </row>
    <row r="5" spans="1:18" ht="12.9" customHeight="1">
      <c r="A5" s="25" t="s">
        <v>14</v>
      </c>
      <c r="B5" s="26">
        <v>4097.5870000000004</v>
      </c>
      <c r="C5" s="26">
        <v>86.818649999999991</v>
      </c>
      <c r="D5" s="26">
        <v>43.421990000000001</v>
      </c>
      <c r="E5" s="26">
        <v>12.433459999999998</v>
      </c>
      <c r="F5" s="26">
        <v>371.01479999999998</v>
      </c>
      <c r="G5" s="26">
        <v>357.59379999999999</v>
      </c>
      <c r="H5" s="26">
        <v>4.493188</v>
      </c>
      <c r="I5" s="27">
        <f t="shared" ref="I5:I12" si="0">SUM(B5:H5)</f>
        <v>4973.3628880000006</v>
      </c>
      <c r="L5" s="22"/>
      <c r="M5" s="22"/>
      <c r="N5" s="22"/>
      <c r="O5" s="22"/>
      <c r="P5" s="22"/>
      <c r="Q5" s="22"/>
      <c r="R5" s="22"/>
    </row>
    <row r="6" spans="1:18" ht="12.9" customHeight="1">
      <c r="A6" s="25" t="s">
        <v>15</v>
      </c>
      <c r="B6" s="26">
        <v>1824.6030000000001</v>
      </c>
      <c r="C6" s="26">
        <v>91.180689999999998</v>
      </c>
      <c r="D6" s="26">
        <v>39.854480000000002</v>
      </c>
      <c r="E6" s="26">
        <v>181.8783</v>
      </c>
      <c r="F6" s="26">
        <v>377.22409999999996</v>
      </c>
      <c r="G6" s="26">
        <v>236.47920000000002</v>
      </c>
      <c r="H6" s="26">
        <v>0.41336459999999997</v>
      </c>
      <c r="I6" s="27">
        <f t="shared" si="0"/>
        <v>2751.6331346000002</v>
      </c>
      <c r="L6" s="22"/>
      <c r="M6" s="22"/>
      <c r="N6" s="22"/>
      <c r="O6" s="22"/>
      <c r="P6" s="22"/>
      <c r="Q6" s="22"/>
      <c r="R6" s="22"/>
    </row>
    <row r="7" spans="1:18" ht="12.9" customHeight="1">
      <c r="A7" s="25" t="s">
        <v>16</v>
      </c>
      <c r="B7" s="26">
        <v>837.67849999999999</v>
      </c>
      <c r="C7" s="26">
        <v>45.253680000000003</v>
      </c>
      <c r="D7" s="26">
        <v>16.99511</v>
      </c>
      <c r="E7" s="26">
        <v>106.20489999999999</v>
      </c>
      <c r="F7" s="26">
        <v>230.05</v>
      </c>
      <c r="G7" s="26">
        <v>60.014949999999999</v>
      </c>
      <c r="H7" s="26">
        <v>3.9532859999999996E-2</v>
      </c>
      <c r="I7" s="27">
        <f t="shared" si="0"/>
        <v>1296.23667286</v>
      </c>
      <c r="L7" s="22"/>
      <c r="M7" s="22"/>
      <c r="N7" s="22"/>
      <c r="O7" s="22"/>
      <c r="P7" s="22"/>
      <c r="Q7" s="22"/>
      <c r="R7" s="22"/>
    </row>
    <row r="8" spans="1:18" ht="12.9" customHeight="1">
      <c r="A8" s="25" t="s">
        <v>17</v>
      </c>
      <c r="B8" s="26">
        <v>606.49890000000005</v>
      </c>
      <c r="C8" s="26">
        <v>53.995660000000001</v>
      </c>
      <c r="D8" s="26">
        <v>13.55434</v>
      </c>
      <c r="E8" s="26">
        <v>78.009219999999999</v>
      </c>
      <c r="F8" s="26">
        <v>239.48849999999999</v>
      </c>
      <c r="G8" s="26">
        <v>65.327029999999993</v>
      </c>
      <c r="H8" s="26">
        <v>6.2828079999999994E-2</v>
      </c>
      <c r="I8" s="27">
        <f t="shared" si="0"/>
        <v>1056.9364780799999</v>
      </c>
      <c r="L8" s="22"/>
      <c r="M8" s="22"/>
      <c r="N8" s="22"/>
      <c r="O8" s="22"/>
      <c r="P8" s="22"/>
      <c r="Q8" s="22"/>
      <c r="R8" s="22"/>
    </row>
    <row r="9" spans="1:18" ht="12.9" customHeight="1">
      <c r="A9" s="25" t="s">
        <v>18</v>
      </c>
      <c r="B9" s="26">
        <v>753.88380000000006</v>
      </c>
      <c r="C9" s="26">
        <v>96.050970000000007</v>
      </c>
      <c r="D9" s="26">
        <v>24.046619999999997</v>
      </c>
      <c r="E9" s="26">
        <v>68.809470000000005</v>
      </c>
      <c r="F9" s="26">
        <v>359.90100000000001</v>
      </c>
      <c r="G9" s="26">
        <v>35.651510000000002</v>
      </c>
      <c r="H9" s="26">
        <v>1.0471169999999999</v>
      </c>
      <c r="I9" s="27">
        <f t="shared" si="0"/>
        <v>1339.3904870000001</v>
      </c>
      <c r="L9" s="22"/>
      <c r="M9" s="22"/>
      <c r="N9" s="22"/>
      <c r="O9" s="22"/>
      <c r="P9" s="22"/>
      <c r="Q9" s="22"/>
      <c r="R9" s="22"/>
    </row>
    <row r="10" spans="1:18" ht="12.9" customHeight="1">
      <c r="A10" s="25" t="s">
        <v>19</v>
      </c>
      <c r="B10" s="26">
        <v>362.06279999999998</v>
      </c>
      <c r="C10" s="26">
        <v>73.034449999999993</v>
      </c>
      <c r="D10" s="26">
        <v>6.9115829999999994</v>
      </c>
      <c r="E10" s="26">
        <v>74.321089999999998</v>
      </c>
      <c r="F10" s="26">
        <v>145.03739999999999</v>
      </c>
      <c r="G10" s="26">
        <v>1.781903</v>
      </c>
      <c r="H10" s="26">
        <v>0.17499119999999999</v>
      </c>
      <c r="I10" s="27">
        <f t="shared" si="0"/>
        <v>663.32421720000002</v>
      </c>
      <c r="L10" s="22"/>
      <c r="M10" s="22"/>
      <c r="N10" s="22"/>
      <c r="O10" s="22"/>
      <c r="P10" s="22"/>
      <c r="Q10" s="22"/>
      <c r="R10" s="22"/>
    </row>
    <row r="11" spans="1:18" ht="12.9" customHeight="1">
      <c r="A11" s="25" t="s">
        <v>20</v>
      </c>
      <c r="B11" s="26">
        <v>508.71659999999997</v>
      </c>
      <c r="C11" s="26">
        <v>44.461919999999999</v>
      </c>
      <c r="D11" s="26">
        <v>11.60005</v>
      </c>
      <c r="E11" s="26">
        <v>77.906109999999998</v>
      </c>
      <c r="F11" s="26">
        <v>461.71170000000001</v>
      </c>
      <c r="G11" s="26">
        <v>1.17637E-4</v>
      </c>
      <c r="H11" s="26">
        <v>0.9751417</v>
      </c>
      <c r="I11" s="27">
        <f t="shared" si="0"/>
        <v>1105.3716393369998</v>
      </c>
    </row>
    <row r="12" spans="1:18" ht="12.9" customHeight="1" thickBot="1">
      <c r="A12" s="28" t="s">
        <v>12</v>
      </c>
      <c r="B12" s="29">
        <f>SUM(B4:B11)</f>
        <v>13562.488600000001</v>
      </c>
      <c r="C12" s="29">
        <f t="shared" ref="C12:H12" si="1">SUM(C4:C11)</f>
        <v>577.32442999999989</v>
      </c>
      <c r="D12" s="29">
        <f t="shared" si="1"/>
        <v>255.95514300000002</v>
      </c>
      <c r="E12" s="29">
        <f t="shared" si="1"/>
        <v>599.60721321000005</v>
      </c>
      <c r="F12" s="29">
        <f t="shared" si="1"/>
        <v>2572.9332999999997</v>
      </c>
      <c r="G12" s="29">
        <f t="shared" si="1"/>
        <v>1099.1325106369998</v>
      </c>
      <c r="H12" s="29">
        <f t="shared" si="1"/>
        <v>27.698353439999998</v>
      </c>
      <c r="I12" s="30">
        <f t="shared" si="0"/>
        <v>18695.139550286996</v>
      </c>
    </row>
    <row r="13" spans="1:18" ht="12.9" customHeight="1">
      <c r="A13" s="13"/>
      <c r="B13" s="13"/>
      <c r="C13" s="13"/>
      <c r="D13" s="13"/>
      <c r="E13" s="13"/>
      <c r="F13" s="13"/>
      <c r="G13" s="13"/>
      <c r="H13" s="13"/>
      <c r="I13" s="13"/>
      <c r="L13" s="1"/>
      <c r="M13" s="1"/>
    </row>
    <row r="14" spans="1:18" ht="35.1" customHeight="1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1"/>
      <c r="K14" s="31"/>
      <c r="L14" s="31"/>
      <c r="M14" s="31"/>
      <c r="N14" s="31"/>
      <c r="O14" s="31"/>
    </row>
    <row r="15" spans="1:18">
      <c r="C15" s="1"/>
      <c r="L15" s="1"/>
      <c r="M15" s="1"/>
    </row>
    <row r="16" spans="1:18">
      <c r="C16" s="1"/>
      <c r="L16" s="1"/>
      <c r="M16" s="1"/>
    </row>
    <row r="17" spans="1:19">
      <c r="A17" t="s">
        <v>22</v>
      </c>
      <c r="C17" s="1"/>
      <c r="L17" s="1"/>
      <c r="M17" s="1"/>
    </row>
    <row r="18" spans="1:19" ht="40.200000000000003" thickBot="1">
      <c r="A18" s="7" t="s">
        <v>4</v>
      </c>
      <c r="B18" s="8" t="s">
        <v>5</v>
      </c>
      <c r="C18" s="8" t="s">
        <v>6</v>
      </c>
      <c r="D18" s="8" t="s">
        <v>7</v>
      </c>
      <c r="E18" s="8" t="s">
        <v>8</v>
      </c>
      <c r="F18" s="8" t="s">
        <v>9</v>
      </c>
      <c r="G18" s="8" t="s">
        <v>10</v>
      </c>
      <c r="H18" s="8" t="s">
        <v>11</v>
      </c>
      <c r="I18" s="8" t="s">
        <v>12</v>
      </c>
      <c r="L18" s="1"/>
      <c r="M18" s="1"/>
    </row>
    <row r="19" spans="1:19">
      <c r="A19" s="9" t="s">
        <v>13</v>
      </c>
      <c r="B19" s="14">
        <f>B4/$I$12*100</f>
        <v>24.452655128374374</v>
      </c>
      <c r="C19" s="14">
        <f t="shared" ref="C19:I19" si="2">C4/$I$12*100</f>
        <v>0.46283906984086498</v>
      </c>
      <c r="D19" s="14">
        <f t="shared" si="2"/>
        <v>0.53260351297282216</v>
      </c>
      <c r="E19" s="14">
        <f t="shared" si="2"/>
        <v>2.3890279010682411E-4</v>
      </c>
      <c r="F19" s="14">
        <f t="shared" si="2"/>
        <v>2.0781112596404014</v>
      </c>
      <c r="G19" s="14">
        <f t="shared" si="2"/>
        <v>1.8308715967554543</v>
      </c>
      <c r="H19" s="14">
        <f t="shared" si="2"/>
        <v>0.10961239387852237</v>
      </c>
      <c r="I19" s="14">
        <f t="shared" si="2"/>
        <v>29.466931864252544</v>
      </c>
      <c r="L19" s="1"/>
      <c r="M19" s="1"/>
    </row>
    <row r="20" spans="1:19">
      <c r="A20" s="9" t="s">
        <v>14</v>
      </c>
      <c r="B20" s="14">
        <f t="shared" ref="B20:I27" si="3">B5/$I$12*100</f>
        <v>21.917926790426641</v>
      </c>
      <c r="C20" s="14">
        <f t="shared" si="3"/>
        <v>0.46439155892081696</v>
      </c>
      <c r="D20" s="14">
        <f t="shared" si="3"/>
        <v>0.23226352434118852</v>
      </c>
      <c r="E20" s="14">
        <f t="shared" si="3"/>
        <v>6.6506377053543453E-2</v>
      </c>
      <c r="F20" s="14">
        <f t="shared" si="3"/>
        <v>1.9845521826784351</v>
      </c>
      <c r="G20" s="14">
        <f t="shared" si="3"/>
        <v>1.912763470088729</v>
      </c>
      <c r="H20" s="14">
        <f t="shared" si="3"/>
        <v>2.4033990160458703E-2</v>
      </c>
      <c r="I20" s="14">
        <f t="shared" si="3"/>
        <v>26.602437893669816</v>
      </c>
      <c r="J20" s="32">
        <f>I19+I20</f>
        <v>56.06936975792236</v>
      </c>
      <c r="L20" s="1"/>
      <c r="M20" s="1"/>
    </row>
    <row r="21" spans="1:19">
      <c r="A21" s="9" t="s">
        <v>15</v>
      </c>
      <c r="B21" s="14">
        <f t="shared" si="3"/>
        <v>9.7597720257294895</v>
      </c>
      <c r="C21" s="14">
        <f t="shared" si="3"/>
        <v>0.48772404054400464</v>
      </c>
      <c r="D21" s="14">
        <f t="shared" si="3"/>
        <v>0.21318097087640187</v>
      </c>
      <c r="E21" s="14">
        <f t="shared" si="3"/>
        <v>0.97286409395755447</v>
      </c>
      <c r="F21" s="14">
        <f t="shared" si="3"/>
        <v>2.017765628255014</v>
      </c>
      <c r="G21" s="14">
        <f t="shared" si="3"/>
        <v>1.2649234276315939</v>
      </c>
      <c r="H21" s="14">
        <f t="shared" si="3"/>
        <v>2.2110805799984215E-3</v>
      </c>
      <c r="I21" s="14">
        <f t="shared" si="3"/>
        <v>14.718441267574056</v>
      </c>
      <c r="M21" s="1"/>
    </row>
    <row r="22" spans="1:19">
      <c r="A22" s="9" t="s">
        <v>16</v>
      </c>
      <c r="B22" s="14">
        <f t="shared" si="3"/>
        <v>4.4807287891420984</v>
      </c>
      <c r="C22" s="14">
        <f t="shared" si="3"/>
        <v>0.2420612046156419</v>
      </c>
      <c r="D22" s="14">
        <f t="shared" si="3"/>
        <v>9.0906569348069413E-2</v>
      </c>
      <c r="E22" s="14">
        <f t="shared" si="3"/>
        <v>0.56808829757234736</v>
      </c>
      <c r="F22" s="14">
        <f t="shared" si="3"/>
        <v>1.2305337405008481</v>
      </c>
      <c r="G22" s="14">
        <f t="shared" si="3"/>
        <v>0.32101899982382687</v>
      </c>
      <c r="H22" s="14">
        <f t="shared" si="3"/>
        <v>2.1146063068244446E-4</v>
      </c>
      <c r="I22" s="14">
        <f t="shared" si="3"/>
        <v>6.9335490616335136</v>
      </c>
      <c r="M22" s="1"/>
    </row>
    <row r="23" spans="1:19">
      <c r="A23" s="9" t="s">
        <v>17</v>
      </c>
      <c r="B23" s="14">
        <f t="shared" si="3"/>
        <v>3.2441528364557701</v>
      </c>
      <c r="C23" s="14">
        <f t="shared" si="3"/>
        <v>0.28882191467338414</v>
      </c>
      <c r="D23" s="14">
        <f t="shared" si="3"/>
        <v>7.2501946099631662E-2</v>
      </c>
      <c r="E23" s="14">
        <f t="shared" si="3"/>
        <v>0.41727005990068922</v>
      </c>
      <c r="F23" s="14">
        <f t="shared" si="3"/>
        <v>1.281020124807378</v>
      </c>
      <c r="G23" s="14">
        <f t="shared" si="3"/>
        <v>0.34943323008785526</v>
      </c>
      <c r="H23" s="14">
        <f t="shared" si="3"/>
        <v>3.3606638683280379E-4</v>
      </c>
      <c r="I23" s="14">
        <f t="shared" si="3"/>
        <v>5.6535361784115405</v>
      </c>
      <c r="M23" s="1"/>
    </row>
    <row r="24" spans="1:19">
      <c r="A24" s="9" t="s">
        <v>18</v>
      </c>
      <c r="B24" s="14">
        <f t="shared" si="3"/>
        <v>4.0325122900108381</v>
      </c>
      <c r="C24" s="14">
        <f t="shared" si="3"/>
        <v>0.51377508973194852</v>
      </c>
      <c r="D24" s="14">
        <f t="shared" si="3"/>
        <v>0.12862498263422081</v>
      </c>
      <c r="E24" s="14">
        <f t="shared" si="3"/>
        <v>0.36806074549437467</v>
      </c>
      <c r="F24" s="14">
        <f t="shared" si="3"/>
        <v>1.9251046456857019</v>
      </c>
      <c r="G24" s="14">
        <f t="shared" si="3"/>
        <v>0.1906993521182499</v>
      </c>
      <c r="H24" s="14">
        <f t="shared" si="3"/>
        <v>5.6010119484982673E-3</v>
      </c>
      <c r="I24" s="14">
        <f t="shared" si="3"/>
        <v>7.1643781176238317</v>
      </c>
      <c r="M24" s="1"/>
    </row>
    <row r="25" spans="1:19">
      <c r="A25" s="9" t="s">
        <v>19</v>
      </c>
      <c r="B25" s="14">
        <f t="shared" si="3"/>
        <v>1.9366680790272133</v>
      </c>
      <c r="C25" s="14">
        <f t="shared" si="3"/>
        <v>0.39066009538762075</v>
      </c>
      <c r="D25" s="14">
        <f t="shared" si="3"/>
        <v>3.6969946019439565E-2</v>
      </c>
      <c r="E25" s="14">
        <f t="shared" si="3"/>
        <v>0.39754231200087015</v>
      </c>
      <c r="F25" s="14">
        <f t="shared" si="3"/>
        <v>0.77580271390792299</v>
      </c>
      <c r="G25" s="14">
        <f t="shared" si="3"/>
        <v>9.5313704142563904E-3</v>
      </c>
      <c r="H25" s="14">
        <f t="shared" si="3"/>
        <v>9.3602510711033259E-4</v>
      </c>
      <c r="I25" s="14">
        <f t="shared" si="3"/>
        <v>3.5481105418644341</v>
      </c>
      <c r="M25" s="1"/>
    </row>
    <row r="26" spans="1:19">
      <c r="A26" s="9" t="s">
        <v>20</v>
      </c>
      <c r="B26" s="14">
        <f t="shared" si="3"/>
        <v>2.7211168904710878</v>
      </c>
      <c r="C26" s="14">
        <f t="shared" si="3"/>
        <v>0.23782609314257538</v>
      </c>
      <c r="D26" s="14">
        <f>D11/$I$12*100</f>
        <v>6.2048480402072864E-2</v>
      </c>
      <c r="E26" s="14">
        <f t="shared" si="3"/>
        <v>0.4167185261733124</v>
      </c>
      <c r="F26" s="14">
        <f t="shared" si="3"/>
        <v>2.4696884383134337</v>
      </c>
      <c r="G26" s="14">
        <f t="shared" si="3"/>
        <v>6.2923841613257237E-7</v>
      </c>
      <c r="H26" s="14">
        <f t="shared" si="3"/>
        <v>5.2160172293821156E-3</v>
      </c>
      <c r="I26" s="14">
        <f t="shared" si="3"/>
        <v>5.9126150749702795</v>
      </c>
      <c r="M26" s="1"/>
    </row>
    <row r="27" spans="1:19">
      <c r="A27" s="12" t="s">
        <v>12</v>
      </c>
      <c r="B27" s="14">
        <f t="shared" si="3"/>
        <v>72.545532829637523</v>
      </c>
      <c r="C27" s="14">
        <f t="shared" si="3"/>
        <v>3.0880990668568566</v>
      </c>
      <c r="D27" s="14">
        <f t="shared" si="3"/>
        <v>1.3690999326938469</v>
      </c>
      <c r="E27" s="14">
        <f t="shared" si="3"/>
        <v>3.2072893149427988</v>
      </c>
      <c r="F27" s="14">
        <f t="shared" si="3"/>
        <v>13.762578733789132</v>
      </c>
      <c r="G27" s="14">
        <f t="shared" si="3"/>
        <v>5.8792420761583806</v>
      </c>
      <c r="H27" s="14">
        <f t="shared" si="3"/>
        <v>0.14815804592148546</v>
      </c>
      <c r="I27" s="14">
        <f t="shared" si="3"/>
        <v>100</v>
      </c>
      <c r="M27" s="1"/>
    </row>
    <row r="28" spans="1:19">
      <c r="B28" s="1"/>
      <c r="C28" s="1"/>
      <c r="L28" t="s">
        <v>23</v>
      </c>
    </row>
    <row r="29" spans="1:19">
      <c r="A29" s="15" t="s">
        <v>24</v>
      </c>
      <c r="B29" s="1"/>
      <c r="C29" s="1"/>
      <c r="L29" s="15" t="s">
        <v>24</v>
      </c>
    </row>
    <row r="30" spans="1:19" ht="39.6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  <c r="H30" s="8" t="s">
        <v>11</v>
      </c>
      <c r="I30" s="8" t="s">
        <v>12</v>
      </c>
      <c r="L30" s="8" t="s">
        <v>5</v>
      </c>
      <c r="M30" s="8" t="s">
        <v>6</v>
      </c>
      <c r="N30" s="8" t="s">
        <v>7</v>
      </c>
      <c r="O30" s="8" t="s">
        <v>8</v>
      </c>
      <c r="P30" s="8" t="s">
        <v>9</v>
      </c>
      <c r="Q30" s="8" t="s">
        <v>10</v>
      </c>
      <c r="R30" s="8" t="s">
        <v>11</v>
      </c>
      <c r="S30" s="8" t="s">
        <v>12</v>
      </c>
    </row>
    <row r="31" spans="1:19">
      <c r="A31" s="9" t="s">
        <v>13</v>
      </c>
      <c r="B31" s="14">
        <f>B4/$I4*100</f>
        <v>82.983376895233604</v>
      </c>
      <c r="C31" s="14">
        <f t="shared" ref="C31:I31" si="4">C4/$I4*100</f>
        <v>1.5707066890202868</v>
      </c>
      <c r="D31" s="14">
        <f t="shared" si="4"/>
        <v>1.8074617181945016</v>
      </c>
      <c r="E31" s="14">
        <f t="shared" si="4"/>
        <v>8.1074877835057586E-4</v>
      </c>
      <c r="F31" s="14">
        <f t="shared" si="4"/>
        <v>7.0523503064852067</v>
      </c>
      <c r="G31" s="14">
        <f t="shared" si="4"/>
        <v>6.2133092280861248</v>
      </c>
      <c r="H31" s="14">
        <f t="shared" si="4"/>
        <v>0.37198441420193235</v>
      </c>
      <c r="I31" s="14">
        <f t="shared" si="4"/>
        <v>100</v>
      </c>
    </row>
    <row r="32" spans="1:19">
      <c r="A32" s="9" t="s">
        <v>14</v>
      </c>
      <c r="B32" s="14">
        <f t="shared" ref="B32:I39" si="5">B5/$I5*100</f>
        <v>82.390669900378271</v>
      </c>
      <c r="C32" s="14">
        <f t="shared" si="5"/>
        <v>1.7456729371082238</v>
      </c>
      <c r="D32" s="14">
        <f t="shared" si="5"/>
        <v>0.87309112521772614</v>
      </c>
      <c r="E32" s="14">
        <f t="shared" si="5"/>
        <v>0.25000106125374688</v>
      </c>
      <c r="F32" s="14">
        <f t="shared" si="5"/>
        <v>7.4600387776891282</v>
      </c>
      <c r="G32" s="14">
        <f t="shared" si="5"/>
        <v>7.1901811320227953</v>
      </c>
      <c r="H32" s="14">
        <f t="shared" si="5"/>
        <v>9.0345066330096424E-2</v>
      </c>
      <c r="I32" s="14">
        <f t="shared" si="5"/>
        <v>100</v>
      </c>
    </row>
    <row r="33" spans="1:19">
      <c r="A33" s="9" t="s">
        <v>15</v>
      </c>
      <c r="B33" s="14">
        <f t="shared" si="5"/>
        <v>66.309820777225056</v>
      </c>
      <c r="C33" s="14">
        <f t="shared" si="5"/>
        <v>3.3136935608697988</v>
      </c>
      <c r="D33" s="14">
        <f t="shared" si="5"/>
        <v>1.4483936647969451</v>
      </c>
      <c r="E33" s="14">
        <f t="shared" si="5"/>
        <v>6.6098310022872768</v>
      </c>
      <c r="F33" s="14">
        <f t="shared" si="5"/>
        <v>13.709098616986829</v>
      </c>
      <c r="G33" s="14">
        <f t="shared" si="5"/>
        <v>8.5941398592140636</v>
      </c>
      <c r="H33" s="14">
        <f t="shared" si="5"/>
        <v>1.5022518620022726E-2</v>
      </c>
      <c r="I33" s="14">
        <f t="shared" si="5"/>
        <v>100</v>
      </c>
    </row>
    <row r="34" spans="1:19">
      <c r="A34" s="9" t="s">
        <v>16</v>
      </c>
      <c r="B34" s="14">
        <f t="shared" si="5"/>
        <v>64.623885247109754</v>
      </c>
      <c r="C34" s="14">
        <f t="shared" si="5"/>
        <v>3.4911587480512227</v>
      </c>
      <c r="D34" s="14">
        <f t="shared" si="5"/>
        <v>1.3111116477288216</v>
      </c>
      <c r="E34" s="14">
        <f t="shared" si="5"/>
        <v>8.1933262824350486</v>
      </c>
      <c r="F34" s="14">
        <f t="shared" si="5"/>
        <v>17.747530587328672</v>
      </c>
      <c r="G34" s="14">
        <f t="shared" si="5"/>
        <v>4.6299376692979823</v>
      </c>
      <c r="H34" s="14">
        <f t="shared" si="5"/>
        <v>3.049818048487642E-3</v>
      </c>
      <c r="I34" s="14">
        <f t="shared" si="5"/>
        <v>100</v>
      </c>
    </row>
    <row r="35" spans="1:19">
      <c r="A35" s="9" t="s">
        <v>17</v>
      </c>
      <c r="B35" s="14">
        <f t="shared" si="5"/>
        <v>57.38272001944226</v>
      </c>
      <c r="C35" s="14">
        <f t="shared" si="5"/>
        <v>5.108694904549699</v>
      </c>
      <c r="D35" s="14">
        <f t="shared" si="5"/>
        <v>1.2824176552807052</v>
      </c>
      <c r="E35" s="14">
        <f t="shared" si="5"/>
        <v>7.3806914244940511</v>
      </c>
      <c r="F35" s="14">
        <f t="shared" si="5"/>
        <v>22.658741084899241</v>
      </c>
      <c r="G35" s="14">
        <f t="shared" si="5"/>
        <v>6.1807905540994454</v>
      </c>
      <c r="H35" s="14">
        <f t="shared" si="5"/>
        <v>5.9443572346118342E-3</v>
      </c>
      <c r="I35" s="14">
        <f t="shared" si="5"/>
        <v>100</v>
      </c>
    </row>
    <row r="36" spans="1:19">
      <c r="A36" s="9" t="s">
        <v>18</v>
      </c>
      <c r="B36" s="14">
        <f t="shared" si="5"/>
        <v>56.285587162005882</v>
      </c>
      <c r="C36" s="14">
        <f t="shared" si="5"/>
        <v>7.1712447514195308</v>
      </c>
      <c r="D36" s="14">
        <f t="shared" si="5"/>
        <v>1.7953405099852702</v>
      </c>
      <c r="E36" s="14">
        <f t="shared" si="5"/>
        <v>5.1373718618922819</v>
      </c>
      <c r="F36" s="14">
        <f t="shared" si="5"/>
        <v>26.87050591244045</v>
      </c>
      <c r="G36" s="14">
        <f t="shared" si="5"/>
        <v>2.6617711821929642</v>
      </c>
      <c r="H36" s="14">
        <f t="shared" si="5"/>
        <v>7.8178620063620002E-2</v>
      </c>
      <c r="I36" s="14">
        <f t="shared" si="5"/>
        <v>100</v>
      </c>
      <c r="K36" s="36" t="s">
        <v>25</v>
      </c>
      <c r="L36" s="34">
        <f>SUM(B9:B10)/SUM($I$9:$I$10)*100</f>
        <v>55.721696038866078</v>
      </c>
      <c r="M36" s="35">
        <f t="shared" ref="M36:S36" si="6">SUM(C9:C10)/SUM($I$9:$I$10)*100</f>
        <v>8.4428111325792887</v>
      </c>
      <c r="N36" s="34">
        <f t="shared" si="6"/>
        <v>1.5458119389185037</v>
      </c>
      <c r="O36" s="34">
        <f t="shared" si="6"/>
        <v>7.1468272390387524</v>
      </c>
      <c r="P36" s="34">
        <f t="shared" si="6"/>
        <v>25.212697492112412</v>
      </c>
      <c r="Q36" s="34">
        <f t="shared" si="6"/>
        <v>1.8691335776132461</v>
      </c>
      <c r="R36" s="34">
        <f t="shared" si="6"/>
        <v>6.1022580871706367E-2</v>
      </c>
      <c r="S36" s="34">
        <f t="shared" si="6"/>
        <v>100</v>
      </c>
    </row>
    <row r="37" spans="1:19">
      <c r="A37" s="9" t="s">
        <v>19</v>
      </c>
      <c r="B37" s="14">
        <f t="shared" si="5"/>
        <v>54.583081788921604</v>
      </c>
      <c r="C37" s="14">
        <f t="shared" si="5"/>
        <v>11.010369907537877</v>
      </c>
      <c r="D37" s="14">
        <f t="shared" si="5"/>
        <v>1.0419615055176068</v>
      </c>
      <c r="E37" s="14">
        <f t="shared" si="5"/>
        <v>11.204338402376061</v>
      </c>
      <c r="F37" s="14">
        <f t="shared" si="5"/>
        <v>21.865235165425826</v>
      </c>
      <c r="G37" s="14">
        <f t="shared" si="5"/>
        <v>0.26863228475536505</v>
      </c>
      <c r="H37" s="14">
        <f t="shared" si="5"/>
        <v>2.6380945465652748E-2</v>
      </c>
      <c r="I37" s="14">
        <f t="shared" si="5"/>
        <v>100</v>
      </c>
      <c r="K37" t="s">
        <v>26</v>
      </c>
      <c r="L37" s="34">
        <f>SUM(B9:B11)/SUM($I$9:$I$11)*100</f>
        <v>52.272138558130735</v>
      </c>
      <c r="M37" s="34">
        <f t="shared" ref="M37:S37" si="7">SUM(C9:C11)/SUM($I$9:$I$11)*100</f>
        <v>6.8707016600119051</v>
      </c>
      <c r="N37" s="34">
        <f t="shared" si="7"/>
        <v>1.3692751196727928</v>
      </c>
      <c r="O37" s="34">
        <f t="shared" si="7"/>
        <v>7.1116643995308202</v>
      </c>
      <c r="P37" s="34">
        <f t="shared" si="7"/>
        <v>31.101134047001828</v>
      </c>
      <c r="Q37" s="34">
        <f t="shared" si="7"/>
        <v>1.2043915933944316</v>
      </c>
      <c r="R37" s="34">
        <f t="shared" si="7"/>
        <v>7.0694622257486295E-2</v>
      </c>
      <c r="S37" s="34">
        <f t="shared" si="7"/>
        <v>100</v>
      </c>
    </row>
    <row r="38" spans="1:19">
      <c r="A38" s="9" t="s">
        <v>20</v>
      </c>
      <c r="B38" s="14">
        <f t="shared" si="5"/>
        <v>46.022222924511382</v>
      </c>
      <c r="C38" s="14">
        <f t="shared" si="5"/>
        <v>4.0223503496677537</v>
      </c>
      <c r="D38" s="14">
        <f t="shared" si="5"/>
        <v>1.0494253323667406</v>
      </c>
      <c r="E38" s="14">
        <f t="shared" si="5"/>
        <v>7.0479562915806273</v>
      </c>
      <c r="F38" s="14">
        <f t="shared" si="5"/>
        <v>41.769816012009677</v>
      </c>
      <c r="G38" s="14">
        <f t="shared" si="5"/>
        <v>1.0642303078316581E-5</v>
      </c>
      <c r="H38" s="14">
        <f t="shared" si="5"/>
        <v>8.8218447560757807E-2</v>
      </c>
      <c r="I38" s="14">
        <f t="shared" si="5"/>
        <v>100</v>
      </c>
      <c r="L38" s="1"/>
      <c r="M38" s="1"/>
    </row>
    <row r="39" spans="1:19" ht="13.8" thickBot="1">
      <c r="A39" s="12" t="s">
        <v>12</v>
      </c>
      <c r="B39" s="14">
        <f t="shared" si="5"/>
        <v>72.545532829637523</v>
      </c>
      <c r="C39" s="14">
        <f t="shared" si="5"/>
        <v>3.0880990668568566</v>
      </c>
      <c r="D39" s="14">
        <f t="shared" si="5"/>
        <v>1.3690999326938469</v>
      </c>
      <c r="E39" s="14">
        <f t="shared" si="5"/>
        <v>3.2072893149427988</v>
      </c>
      <c r="F39" s="14">
        <f t="shared" si="5"/>
        <v>13.762578733789132</v>
      </c>
      <c r="G39" s="14">
        <f t="shared" si="5"/>
        <v>5.8792420761583806</v>
      </c>
      <c r="H39" s="14">
        <f t="shared" si="5"/>
        <v>0.14815804592148546</v>
      </c>
      <c r="I39" s="14">
        <f t="shared" si="5"/>
        <v>100</v>
      </c>
      <c r="L39" s="1"/>
      <c r="M39" s="1"/>
    </row>
    <row r="40" spans="1:19">
      <c r="B40" s="1"/>
      <c r="C40" s="1"/>
      <c r="L40" s="1"/>
      <c r="M40" s="1"/>
    </row>
    <row r="41" spans="1:19">
      <c r="B41" s="1"/>
      <c r="C41" s="1"/>
      <c r="L41" s="1"/>
      <c r="M41" s="1"/>
    </row>
    <row r="42" spans="1:19">
      <c r="B42" s="1"/>
      <c r="C42" s="1"/>
      <c r="L42" s="1"/>
      <c r="M42" s="1"/>
    </row>
    <row r="43" spans="1:19">
      <c r="B43" s="1"/>
      <c r="C43" s="1"/>
      <c r="L43" s="1"/>
      <c r="M43" s="1"/>
    </row>
    <row r="44" spans="1:19">
      <c r="B44" s="1"/>
      <c r="C44" s="1"/>
      <c r="L44" s="1"/>
      <c r="M44" s="1"/>
    </row>
    <row r="45" spans="1:19">
      <c r="B45" s="1"/>
      <c r="C45" s="1"/>
      <c r="L45" s="1"/>
      <c r="M45" s="1"/>
    </row>
    <row r="46" spans="1:19">
      <c r="B46" s="1"/>
      <c r="C46" s="1"/>
      <c r="L46" s="1"/>
      <c r="M46" s="1"/>
    </row>
    <row r="47" spans="1:19">
      <c r="B47" s="1"/>
      <c r="C47" s="1"/>
      <c r="L47" s="1"/>
      <c r="M47" s="1"/>
    </row>
    <row r="48" spans="1:19">
      <c r="B48" s="1"/>
      <c r="C48" s="1"/>
      <c r="L48" s="1"/>
      <c r="M48" s="1"/>
    </row>
    <row r="49" spans="2:13">
      <c r="B49" s="1"/>
      <c r="C49" s="1"/>
      <c r="L49" s="1"/>
      <c r="M49" s="1"/>
    </row>
    <row r="50" spans="2:13">
      <c r="B50" s="1"/>
      <c r="C50" s="1"/>
      <c r="L50" s="1"/>
      <c r="M50" s="1"/>
    </row>
    <row r="51" spans="2:13">
      <c r="B51" s="1"/>
      <c r="C51" s="1"/>
      <c r="L51" s="1"/>
      <c r="M51" s="1"/>
    </row>
    <row r="52" spans="2:13">
      <c r="B52" s="1"/>
      <c r="C52" s="1"/>
      <c r="L52" s="1"/>
      <c r="M52" s="1"/>
    </row>
    <row r="53" spans="2:13">
      <c r="B53" s="1"/>
      <c r="C53" s="1"/>
      <c r="L53" s="1"/>
      <c r="M53" s="1"/>
    </row>
    <row r="54" spans="2:13">
      <c r="B54" s="1"/>
      <c r="C54" s="1"/>
      <c r="L54" s="1"/>
      <c r="M54" s="1"/>
    </row>
    <row r="55" spans="2:13">
      <c r="B55" s="1"/>
      <c r="C55" s="1"/>
      <c r="L55" s="1"/>
      <c r="M55" s="1"/>
    </row>
    <row r="56" spans="2:13">
      <c r="B56" s="1"/>
      <c r="C56" s="1"/>
      <c r="L56" s="1"/>
      <c r="M56" s="1"/>
    </row>
    <row r="57" spans="2:13">
      <c r="B57" s="1"/>
      <c r="C57" s="1"/>
      <c r="L57" s="1"/>
      <c r="M57" s="1"/>
    </row>
    <row r="58" spans="2:13">
      <c r="B58" s="1"/>
      <c r="C58" s="1"/>
      <c r="L58" s="1"/>
      <c r="M58" s="1"/>
    </row>
    <row r="59" spans="2:13">
      <c r="B59" s="1"/>
      <c r="C59" s="1"/>
      <c r="L59" s="1"/>
      <c r="M59" s="1"/>
    </row>
    <row r="60" spans="2:13">
      <c r="B60" s="1"/>
      <c r="C60" s="1"/>
      <c r="L60" s="1"/>
      <c r="M60" s="1"/>
    </row>
    <row r="61" spans="2:13">
      <c r="B61" s="1"/>
      <c r="C61" s="1"/>
      <c r="L61" s="1"/>
      <c r="M61" s="1"/>
    </row>
    <row r="62" spans="2:13">
      <c r="B62" s="1"/>
      <c r="C62" s="1"/>
      <c r="L62" s="1"/>
      <c r="M62" s="1"/>
    </row>
    <row r="63" spans="2:13">
      <c r="B63" s="1"/>
      <c r="C63" s="1"/>
      <c r="L63" s="1"/>
      <c r="M63" s="1"/>
    </row>
    <row r="64" spans="2:13">
      <c r="B64" s="1"/>
      <c r="C64" s="1"/>
      <c r="L64" s="1"/>
      <c r="M64" s="1"/>
    </row>
    <row r="65" spans="2:13">
      <c r="B65" s="1"/>
      <c r="C65" s="1"/>
      <c r="L65" s="1"/>
      <c r="M65" s="1"/>
    </row>
    <row r="66" spans="2:13">
      <c r="B66" s="1"/>
      <c r="C66" s="1"/>
      <c r="L66" s="1"/>
      <c r="M66" s="1"/>
    </row>
    <row r="67" spans="2:13">
      <c r="B67" s="1"/>
      <c r="C67" s="1"/>
      <c r="L67" s="1"/>
      <c r="M67" s="1"/>
    </row>
    <row r="68" spans="2:13">
      <c r="B68" s="1"/>
      <c r="C68" s="1"/>
      <c r="L68" s="1"/>
      <c r="M68" s="1"/>
    </row>
    <row r="69" spans="2:13">
      <c r="B69" s="1"/>
      <c r="C69" s="1"/>
      <c r="L69" s="1"/>
      <c r="M69" s="1"/>
    </row>
    <row r="70" spans="2:13">
      <c r="B70" s="1"/>
      <c r="C70" s="1"/>
      <c r="L70" s="1"/>
      <c r="M70" s="1"/>
    </row>
    <row r="71" spans="2:13">
      <c r="B71" s="1"/>
      <c r="C71" s="1"/>
      <c r="L71" s="1"/>
      <c r="M71" s="1"/>
    </row>
    <row r="72" spans="2:13">
      <c r="B72" s="1"/>
      <c r="C72" s="1"/>
      <c r="L72" s="1"/>
      <c r="M72" s="1"/>
    </row>
    <row r="73" spans="2:13">
      <c r="B73" s="1"/>
      <c r="C73" s="1"/>
      <c r="L73" s="1"/>
      <c r="M73" s="1"/>
    </row>
    <row r="74" spans="2:13">
      <c r="B74" s="1"/>
      <c r="C74" s="1"/>
      <c r="L74" s="1"/>
      <c r="M74" s="1"/>
    </row>
    <row r="75" spans="2:13">
      <c r="B75" s="1"/>
      <c r="C75" s="1"/>
      <c r="L75" s="1"/>
      <c r="M75" s="1"/>
    </row>
    <row r="76" spans="2:13">
      <c r="B76" s="1"/>
      <c r="C76" s="1"/>
      <c r="L76" s="1"/>
      <c r="M76" s="1"/>
    </row>
    <row r="77" spans="2:13">
      <c r="B77" s="1"/>
      <c r="C77" s="1"/>
      <c r="L77" s="1"/>
      <c r="M77" s="1"/>
    </row>
    <row r="78" spans="2:13">
      <c r="B78" s="1"/>
      <c r="C78" s="1"/>
      <c r="L78" s="1"/>
      <c r="M78" s="1"/>
    </row>
    <row r="79" spans="2:13">
      <c r="B79" s="1"/>
      <c r="C79" s="1"/>
      <c r="L79" s="1"/>
      <c r="M79" s="1"/>
    </row>
    <row r="80" spans="2:13">
      <c r="B80" s="1"/>
      <c r="C80" s="1"/>
      <c r="L80" s="1"/>
      <c r="M80" s="1"/>
    </row>
    <row r="81" spans="2:13">
      <c r="B81" s="1"/>
      <c r="C81" s="1"/>
      <c r="L81" s="1"/>
      <c r="M81" s="1"/>
    </row>
    <row r="82" spans="2:13">
      <c r="B82" s="1"/>
      <c r="C82" s="1"/>
      <c r="L82" s="1"/>
      <c r="M82" s="1"/>
    </row>
    <row r="83" spans="2:13">
      <c r="B83" s="1"/>
      <c r="C83" s="1"/>
      <c r="L83" s="1"/>
      <c r="M83" s="1"/>
    </row>
    <row r="84" spans="2:13">
      <c r="B84" s="1"/>
      <c r="C84" s="1"/>
      <c r="L84" s="1"/>
      <c r="M84" s="1"/>
    </row>
    <row r="85" spans="2:13">
      <c r="B85" s="1"/>
      <c r="C85" s="1"/>
      <c r="L85" s="1"/>
      <c r="M85" s="1"/>
    </row>
    <row r="86" spans="2:13">
      <c r="B86" s="1"/>
      <c r="C86" s="1"/>
      <c r="L86" s="1"/>
      <c r="M86" s="1"/>
    </row>
    <row r="87" spans="2:13">
      <c r="B87" s="1"/>
      <c r="C87" s="1"/>
      <c r="L87" s="1"/>
      <c r="M87" s="1"/>
    </row>
    <row r="88" spans="2:13">
      <c r="B88" s="1"/>
      <c r="C88" s="1"/>
      <c r="L88" s="1"/>
      <c r="M88" s="1"/>
    </row>
    <row r="89" spans="2:13">
      <c r="B89" s="1"/>
      <c r="C89" s="1"/>
      <c r="L89" s="1"/>
      <c r="M89" s="1"/>
    </row>
    <row r="90" spans="2:13">
      <c r="B90" s="1"/>
      <c r="C90" s="1"/>
      <c r="L90" s="1"/>
      <c r="M90" s="1"/>
    </row>
    <row r="91" spans="2:13">
      <c r="B91" s="1"/>
      <c r="C91" s="1"/>
      <c r="L91" s="1"/>
      <c r="M91" s="1"/>
    </row>
    <row r="92" spans="2:13">
      <c r="B92" s="1"/>
      <c r="C92" s="1"/>
      <c r="L92" s="1"/>
      <c r="M92" s="1"/>
    </row>
    <row r="93" spans="2:13">
      <c r="B93" s="1"/>
      <c r="C93" s="1"/>
      <c r="L93" s="1"/>
      <c r="M93" s="1"/>
    </row>
    <row r="94" spans="2:13">
      <c r="B94" s="1"/>
      <c r="C94" s="1"/>
      <c r="L94" s="1"/>
      <c r="M94" s="1"/>
    </row>
    <row r="95" spans="2:13">
      <c r="B95" s="1"/>
      <c r="C95" s="1"/>
      <c r="L95" s="1"/>
      <c r="M95" s="1"/>
    </row>
    <row r="96" spans="2:13">
      <c r="B96" s="1"/>
      <c r="C96" s="1"/>
      <c r="L96" s="1"/>
      <c r="M96" s="1"/>
    </row>
    <row r="97" spans="2:13">
      <c r="B97" s="1"/>
      <c r="C97" s="1"/>
      <c r="L97" s="1"/>
      <c r="M97" s="1"/>
    </row>
    <row r="98" spans="2:13">
      <c r="B98" s="1"/>
      <c r="C98" s="1"/>
      <c r="L98" s="1"/>
      <c r="M98" s="1"/>
    </row>
    <row r="99" spans="2:13">
      <c r="B99" s="1"/>
      <c r="C99" s="1"/>
      <c r="L99" s="1"/>
      <c r="M99" s="1"/>
    </row>
    <row r="100" spans="2:13">
      <c r="L100" s="1"/>
      <c r="M100" s="1"/>
    </row>
    <row r="101" spans="2:13">
      <c r="L101" s="1"/>
      <c r="M101" s="1"/>
    </row>
    <row r="102" spans="2:13">
      <c r="L102" s="1"/>
      <c r="M102" s="1"/>
    </row>
    <row r="103" spans="2:13">
      <c r="L103" s="1"/>
      <c r="M103" s="1"/>
    </row>
    <row r="104" spans="2:13">
      <c r="L104" s="1"/>
      <c r="M104" s="1"/>
    </row>
    <row r="105" spans="2:13">
      <c r="L105" s="1"/>
      <c r="M105" s="1"/>
    </row>
    <row r="106" spans="2:13">
      <c r="L106" s="1"/>
      <c r="M106" s="1"/>
    </row>
    <row r="107" spans="2:13">
      <c r="L107" s="1"/>
      <c r="M107" s="1"/>
    </row>
    <row r="108" spans="2:13">
      <c r="L108" s="1"/>
      <c r="M108" s="1"/>
    </row>
    <row r="109" spans="2:13">
      <c r="L109" s="1"/>
      <c r="M109" s="1"/>
    </row>
    <row r="110" spans="2:13">
      <c r="L110" s="1"/>
      <c r="M110" s="1"/>
    </row>
    <row r="111" spans="2:13">
      <c r="L111" s="1"/>
      <c r="M111" s="1"/>
    </row>
    <row r="112" spans="2:13">
      <c r="L112" s="1"/>
      <c r="M112" s="1"/>
    </row>
    <row r="113" spans="12:13">
      <c r="L113" s="1"/>
      <c r="M113" s="1"/>
    </row>
    <row r="114" spans="12:13">
      <c r="L114" s="1"/>
      <c r="M114" s="1"/>
    </row>
    <row r="115" spans="12:13">
      <c r="L115" s="1"/>
      <c r="M115" s="1"/>
    </row>
    <row r="116" spans="12:13">
      <c r="L116" s="1"/>
      <c r="M116" s="1"/>
    </row>
    <row r="117" spans="12:13">
      <c r="L117" s="1"/>
      <c r="M117" s="1"/>
    </row>
  </sheetData>
  <mergeCells count="1">
    <mergeCell ref="A14:I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7"/>
  <sheetViews>
    <sheetView tabSelected="1" topLeftCell="A18" workbookViewId="0">
      <selection activeCell="G35" sqref="G35"/>
    </sheetView>
  </sheetViews>
  <sheetFormatPr defaultColWidth="10.5546875" defaultRowHeight="13.2"/>
  <cols>
    <col min="1" max="9" width="11" customWidth="1"/>
  </cols>
  <sheetData>
    <row r="1" spans="1:15">
      <c r="A1" s="39" t="s">
        <v>27</v>
      </c>
      <c r="B1" s="39"/>
      <c r="C1" s="39"/>
      <c r="D1" s="39"/>
      <c r="E1" s="39"/>
      <c r="F1" s="39"/>
      <c r="G1" s="39"/>
      <c r="H1" s="39"/>
      <c r="I1" s="39"/>
    </row>
    <row r="2" spans="1:15">
      <c r="A2" s="16" t="s">
        <v>28</v>
      </c>
      <c r="B2" s="17"/>
      <c r="C2" s="17"/>
      <c r="D2" s="17"/>
      <c r="E2" s="17"/>
      <c r="F2" s="17"/>
      <c r="G2" s="17"/>
      <c r="H2" s="17"/>
      <c r="I2" s="18"/>
    </row>
    <row r="3" spans="1:15" ht="40.200000000000003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pans="1:15" ht="12.9" customHeight="1">
      <c r="A4" s="9" t="s">
        <v>13</v>
      </c>
      <c r="B4" s="10">
        <v>5580.4160000000002</v>
      </c>
      <c r="C4" s="10">
        <v>240.71820000000002</v>
      </c>
      <c r="D4" s="10">
        <v>243.9162</v>
      </c>
      <c r="E4" s="10">
        <v>2.8773879999999998E-3</v>
      </c>
      <c r="F4" s="10">
        <v>55.721550000000001</v>
      </c>
      <c r="G4" s="10">
        <v>970.72080000000005</v>
      </c>
      <c r="H4" s="10">
        <v>68.847470000000001</v>
      </c>
      <c r="I4" s="11">
        <f>SUM(B4:H4)</f>
        <v>7160.3430973880004</v>
      </c>
    </row>
    <row r="5" spans="1:15" ht="12.9" customHeight="1">
      <c r="A5" s="9" t="s">
        <v>14</v>
      </c>
      <c r="B5" s="19">
        <v>5426.8360000000002</v>
      </c>
      <c r="C5" s="19">
        <v>380.35159999999996</v>
      </c>
      <c r="D5" s="19">
        <v>175.96279999999999</v>
      </c>
      <c r="E5" s="19">
        <v>0.4336757</v>
      </c>
      <c r="F5" s="19">
        <v>84.134600000000006</v>
      </c>
      <c r="G5" s="19">
        <v>1643.644</v>
      </c>
      <c r="H5" s="19">
        <v>14.899940000000001</v>
      </c>
      <c r="I5" s="11">
        <f t="shared" ref="I5:I12" si="0">SUM(B5:H5)</f>
        <v>7726.2626157000013</v>
      </c>
    </row>
    <row r="6" spans="1:15" ht="12.9" customHeight="1">
      <c r="A6" s="9" t="s">
        <v>15</v>
      </c>
      <c r="B6" s="19">
        <v>1098.9780000000001</v>
      </c>
      <c r="C6" s="19">
        <v>259.51859999999999</v>
      </c>
      <c r="D6" s="19">
        <v>149.92599999999999</v>
      </c>
      <c r="E6" s="19">
        <v>1.369451</v>
      </c>
      <c r="F6" s="19">
        <v>130.20510000000002</v>
      </c>
      <c r="G6" s="19">
        <v>849.61790000000008</v>
      </c>
      <c r="H6" s="19">
        <v>3.9118239999999999E-2</v>
      </c>
      <c r="I6" s="11">
        <f t="shared" si="0"/>
        <v>2489.6541692400001</v>
      </c>
    </row>
    <row r="7" spans="1:15" ht="12.9" customHeight="1">
      <c r="A7" s="9" t="s">
        <v>16</v>
      </c>
      <c r="B7" s="19">
        <v>285.47090000000003</v>
      </c>
      <c r="C7" s="19">
        <v>144.578</v>
      </c>
      <c r="D7" s="19">
        <v>58.845860000000002</v>
      </c>
      <c r="E7" s="19">
        <v>1.1056140000000001</v>
      </c>
      <c r="F7" s="19">
        <v>77.062950000000001</v>
      </c>
      <c r="G7" s="19">
        <v>214.5686</v>
      </c>
      <c r="H7" s="19">
        <v>4.5768409999999999E-3</v>
      </c>
      <c r="I7" s="11">
        <f t="shared" si="0"/>
        <v>781.63650084100004</v>
      </c>
    </row>
    <row r="8" spans="1:15" ht="12.9" customHeight="1">
      <c r="A8" s="9" t="s">
        <v>17</v>
      </c>
      <c r="B8" s="19">
        <v>183.67329999999998</v>
      </c>
      <c r="C8" s="19">
        <v>139.38310000000001</v>
      </c>
      <c r="D8" s="19">
        <v>41.75656</v>
      </c>
      <c r="E8" s="19">
        <v>0.65908939999999994</v>
      </c>
      <c r="F8" s="19">
        <v>87.467399999999998</v>
      </c>
      <c r="G8" s="19">
        <v>223.95140000000001</v>
      </c>
      <c r="H8" s="19">
        <v>1.651934E-2</v>
      </c>
      <c r="I8" s="11">
        <f t="shared" si="0"/>
        <v>676.90736873999992</v>
      </c>
      <c r="K8" s="21"/>
    </row>
    <row r="9" spans="1:15" ht="12.9" customHeight="1">
      <c r="A9" s="9" t="s">
        <v>18</v>
      </c>
      <c r="B9" s="19">
        <v>212.167</v>
      </c>
      <c r="C9" s="19">
        <v>287.18720000000002</v>
      </c>
      <c r="D9" s="19">
        <v>83.95796</v>
      </c>
      <c r="E9" s="19">
        <v>0.81709270000000001</v>
      </c>
      <c r="F9" s="19">
        <v>110.4726</v>
      </c>
      <c r="G9" s="19">
        <v>113.4579</v>
      </c>
      <c r="H9" s="19">
        <v>9.4195520000000005E-2</v>
      </c>
      <c r="I9" s="11">
        <f t="shared" si="0"/>
        <v>808.15394821999985</v>
      </c>
    </row>
    <row r="10" spans="1:15" ht="12.9" customHeight="1">
      <c r="A10" s="9" t="s">
        <v>19</v>
      </c>
      <c r="B10" s="19">
        <v>91.260159999999999</v>
      </c>
      <c r="C10" s="19">
        <v>109.38419999999999</v>
      </c>
      <c r="D10" s="19">
        <v>15.915280000000001</v>
      </c>
      <c r="E10" s="19">
        <v>0.96480029999999994</v>
      </c>
      <c r="F10" s="19">
        <v>39.909910000000004</v>
      </c>
      <c r="G10" s="19">
        <v>5.5145820000000008</v>
      </c>
      <c r="H10" s="19">
        <v>3.2429719999999998E-3</v>
      </c>
      <c r="I10" s="11">
        <f t="shared" si="0"/>
        <v>262.95217527200003</v>
      </c>
    </row>
    <row r="11" spans="1:15" ht="12.9" customHeight="1">
      <c r="A11" s="9" t="s">
        <v>20</v>
      </c>
      <c r="B11" s="19">
        <v>95.795450000000002</v>
      </c>
      <c r="C11" s="19">
        <v>36.83173</v>
      </c>
      <c r="D11" s="19">
        <v>26.717669999999998</v>
      </c>
      <c r="E11" s="19">
        <v>1.2253989999999999</v>
      </c>
      <c r="F11" s="19">
        <v>59.532319999999999</v>
      </c>
      <c r="G11" s="19">
        <v>7.3594800000000005E-4</v>
      </c>
      <c r="H11" s="19">
        <v>2.6733339999999998E-2</v>
      </c>
      <c r="I11" s="11">
        <f t="shared" si="0"/>
        <v>220.13003828800001</v>
      </c>
    </row>
    <row r="12" spans="1:15" ht="12.9" customHeight="1" thickBot="1">
      <c r="A12" s="12" t="s">
        <v>12</v>
      </c>
      <c r="B12" s="20">
        <f t="shared" ref="B12:H12" si="1">SUM(B4:B11)</f>
        <v>12974.596809999999</v>
      </c>
      <c r="C12" s="20">
        <f t="shared" si="1"/>
        <v>1597.9526300000002</v>
      </c>
      <c r="D12" s="20">
        <f t="shared" si="1"/>
        <v>796.99833000000012</v>
      </c>
      <c r="E12" s="20">
        <f t="shared" si="1"/>
        <v>6.5779994879999997</v>
      </c>
      <c r="F12" s="20">
        <f t="shared" si="1"/>
        <v>644.50643000000002</v>
      </c>
      <c r="G12" s="20">
        <f t="shared" si="1"/>
        <v>4021.4759179480002</v>
      </c>
      <c r="H12" s="20">
        <f t="shared" si="1"/>
        <v>83.931796253000002</v>
      </c>
      <c r="I12" s="24">
        <f t="shared" si="0"/>
        <v>20126.039913688997</v>
      </c>
    </row>
    <row r="14" spans="1:15" ht="35.1" customHeight="1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1"/>
      <c r="K14" s="31"/>
      <c r="L14" s="31"/>
      <c r="M14" s="31"/>
      <c r="N14" s="31"/>
      <c r="O14" s="31"/>
    </row>
    <row r="15" spans="1:15">
      <c r="C15" s="1"/>
    </row>
    <row r="16" spans="1:15">
      <c r="C16" s="1"/>
    </row>
    <row r="17" spans="1:9">
      <c r="A17" t="s">
        <v>22</v>
      </c>
      <c r="C17" s="1"/>
    </row>
    <row r="18" spans="1:9" ht="40.200000000000003" thickBot="1">
      <c r="A18" s="7" t="s">
        <v>4</v>
      </c>
      <c r="B18" s="8" t="s">
        <v>5</v>
      </c>
      <c r="C18" s="8" t="s">
        <v>6</v>
      </c>
      <c r="D18" s="8" t="s">
        <v>7</v>
      </c>
      <c r="E18" s="8" t="s">
        <v>8</v>
      </c>
      <c r="F18" s="8" t="s">
        <v>9</v>
      </c>
      <c r="G18" s="8" t="s">
        <v>10</v>
      </c>
      <c r="H18" s="8" t="s">
        <v>11</v>
      </c>
      <c r="I18" s="8" t="s">
        <v>12</v>
      </c>
    </row>
    <row r="19" spans="1:9">
      <c r="A19" s="9" t="s">
        <v>13</v>
      </c>
      <c r="B19" s="14">
        <f>B4/$I$12*100</f>
        <v>27.727342407804752</v>
      </c>
      <c r="C19" s="14">
        <f t="shared" ref="C19:I19" si="2">C4/$I$12*100</f>
        <v>1.1960534761549007</v>
      </c>
      <c r="D19" s="14">
        <f t="shared" si="2"/>
        <v>1.2119433383121592</v>
      </c>
      <c r="E19" s="14">
        <f t="shared" si="2"/>
        <v>1.4296841367401372E-5</v>
      </c>
      <c r="F19" s="14">
        <f t="shared" si="2"/>
        <v>0.27686296081575512</v>
      </c>
      <c r="G19" s="14">
        <f t="shared" si="2"/>
        <v>4.8232081629717491</v>
      </c>
      <c r="H19" s="14">
        <f t="shared" si="2"/>
        <v>0.3420815535259496</v>
      </c>
      <c r="I19" s="14">
        <f t="shared" si="2"/>
        <v>35.577506196426633</v>
      </c>
    </row>
    <row r="20" spans="1:9">
      <c r="A20" s="9" t="s">
        <v>14</v>
      </c>
      <c r="B20" s="14">
        <f t="shared" ref="B20:I20" si="3">B5/$I$12*100</f>
        <v>26.964251404017464</v>
      </c>
      <c r="C20" s="14">
        <f t="shared" si="3"/>
        <v>1.889848184894529</v>
      </c>
      <c r="D20" s="14">
        <f t="shared" si="3"/>
        <v>0.87430413908856708</v>
      </c>
      <c r="E20" s="14">
        <f t="shared" si="3"/>
        <v>2.1547989662140618E-3</v>
      </c>
      <c r="F20" s="14">
        <f t="shared" si="3"/>
        <v>0.41803852303191907</v>
      </c>
      <c r="G20" s="14">
        <f t="shared" si="3"/>
        <v>8.1667531568495662</v>
      </c>
      <c r="H20" s="14">
        <f t="shared" si="3"/>
        <v>7.4033143449475161E-2</v>
      </c>
      <c r="I20" s="14">
        <f t="shared" si="3"/>
        <v>38.389383350297742</v>
      </c>
    </row>
    <row r="21" spans="1:9">
      <c r="A21" s="9" t="s">
        <v>15</v>
      </c>
      <c r="B21" s="14">
        <f t="shared" ref="B21:I21" si="4">B6/$I$12*100</f>
        <v>5.4604780906377677</v>
      </c>
      <c r="C21" s="14">
        <f t="shared" si="4"/>
        <v>1.2894667858801419</v>
      </c>
      <c r="D21" s="14">
        <f t="shared" si="4"/>
        <v>0.74493542019672632</v>
      </c>
      <c r="E21" s="14">
        <f t="shared" si="4"/>
        <v>6.8043738652657122E-3</v>
      </c>
      <c r="F21" s="14">
        <f t="shared" si="4"/>
        <v>0.64694843376236799</v>
      </c>
      <c r="G21" s="14">
        <f t="shared" si="4"/>
        <v>4.2214857152405871</v>
      </c>
      <c r="H21" s="14">
        <f t="shared" si="4"/>
        <v>1.9436630438854095E-4</v>
      </c>
      <c r="I21" s="14">
        <f t="shared" si="4"/>
        <v>12.370313185887245</v>
      </c>
    </row>
    <row r="22" spans="1:9">
      <c r="A22" s="9" t="s">
        <v>16</v>
      </c>
      <c r="B22" s="14">
        <f t="shared" ref="B22:I22" si="5">B7/$I$12*100</f>
        <v>1.4184156506905918</v>
      </c>
      <c r="C22" s="14">
        <f t="shared" si="5"/>
        <v>0.71836288022892836</v>
      </c>
      <c r="D22" s="14">
        <f t="shared" si="5"/>
        <v>0.29238668040191651</v>
      </c>
      <c r="E22" s="14">
        <f t="shared" si="5"/>
        <v>5.4934502999171827E-3</v>
      </c>
      <c r="F22" s="14">
        <f t="shared" si="5"/>
        <v>0.38290170510684818</v>
      </c>
      <c r="G22" s="14">
        <f t="shared" si="5"/>
        <v>1.0661242893295579</v>
      </c>
      <c r="H22" s="14">
        <f t="shared" si="5"/>
        <v>2.2740891996775778E-5</v>
      </c>
      <c r="I22" s="14">
        <f t="shared" si="5"/>
        <v>3.8837073969497564</v>
      </c>
    </row>
    <row r="23" spans="1:9">
      <c r="A23" s="9" t="s">
        <v>17</v>
      </c>
      <c r="B23" s="14">
        <f t="shared" ref="B23:I23" si="6">B8/$I$12*100</f>
        <v>0.91261520292957432</v>
      </c>
      <c r="C23" s="14">
        <f t="shared" si="6"/>
        <v>0.69255104629498787</v>
      </c>
      <c r="D23" s="14">
        <f t="shared" si="6"/>
        <v>0.20747529160765857</v>
      </c>
      <c r="E23" s="14">
        <f t="shared" si="6"/>
        <v>3.2748091667636581E-3</v>
      </c>
      <c r="F23" s="14">
        <f t="shared" si="6"/>
        <v>0.43459816424446152</v>
      </c>
      <c r="G23" s="14">
        <f t="shared" si="6"/>
        <v>1.1127444890322236</v>
      </c>
      <c r="H23" s="14">
        <f t="shared" si="6"/>
        <v>8.2079435750120663E-5</v>
      </c>
      <c r="I23" s="14">
        <f t="shared" si="6"/>
        <v>3.3633410827114192</v>
      </c>
    </row>
    <row r="24" spans="1:9">
      <c r="A24" s="9" t="s">
        <v>18</v>
      </c>
      <c r="B24" s="14">
        <f t="shared" ref="B24:I24" si="7">B9/$I$12*100</f>
        <v>1.0541914897808176</v>
      </c>
      <c r="C24" s="14">
        <f t="shared" si="7"/>
        <v>1.4269434087958146</v>
      </c>
      <c r="D24" s="14">
        <f t="shared" si="7"/>
        <v>0.4171608540977545</v>
      </c>
      <c r="E24" s="14">
        <f t="shared" si="7"/>
        <v>4.0598781653227445E-3</v>
      </c>
      <c r="F24" s="14">
        <f t="shared" si="7"/>
        <v>0.54890381055470616</v>
      </c>
      <c r="G24" s="14">
        <f t="shared" si="7"/>
        <v>0.56373683291182419</v>
      </c>
      <c r="H24" s="14">
        <f t="shared" si="7"/>
        <v>4.6802808900290243E-4</v>
      </c>
      <c r="I24" s="14">
        <f t="shared" si="7"/>
        <v>4.0154643023952419</v>
      </c>
    </row>
    <row r="25" spans="1:9">
      <c r="A25" s="9" t="s">
        <v>19</v>
      </c>
      <c r="B25" s="14">
        <f t="shared" ref="B25:I25" si="8">B10/$I$12*100</f>
        <v>0.45344320289223</v>
      </c>
      <c r="C25" s="14">
        <f t="shared" si="8"/>
        <v>0.54349589123889619</v>
      </c>
      <c r="D25" s="14">
        <f t="shared" si="8"/>
        <v>7.907805046722087E-2</v>
      </c>
      <c r="E25" s="14">
        <f t="shared" si="8"/>
        <v>4.7937910494939345E-3</v>
      </c>
      <c r="F25" s="14">
        <f t="shared" si="8"/>
        <v>0.19829986510587577</v>
      </c>
      <c r="G25" s="14">
        <f t="shared" si="8"/>
        <v>2.7400233844558679E-2</v>
      </c>
      <c r="H25" s="14">
        <f t="shared" si="8"/>
        <v>1.6113313964930819E-5</v>
      </c>
      <c r="I25" s="14">
        <f t="shared" si="8"/>
        <v>1.3065271479122407</v>
      </c>
    </row>
    <row r="26" spans="1:9">
      <c r="A26" s="9" t="s">
        <v>20</v>
      </c>
      <c r="B26" s="14">
        <f t="shared" ref="B26:I26" si="9">B11/$I$12*100</f>
        <v>0.47597764096077055</v>
      </c>
      <c r="C26" s="14">
        <f t="shared" si="9"/>
        <v>0.18300535106734239</v>
      </c>
      <c r="D26" s="14">
        <f t="shared" si="9"/>
        <v>0.13275174905038131</v>
      </c>
      <c r="E26" s="14">
        <f t="shared" si="9"/>
        <v>6.0886245145848495E-3</v>
      </c>
      <c r="F26" s="14">
        <f t="shared" si="9"/>
        <v>0.29579748552276441</v>
      </c>
      <c r="G26" s="14">
        <f t="shared" si="9"/>
        <v>3.65669552060977E-6</v>
      </c>
      <c r="H26" s="14">
        <f t="shared" si="9"/>
        <v>1.3282960838121441E-4</v>
      </c>
      <c r="I26" s="14">
        <f t="shared" si="9"/>
        <v>1.0937573374197456</v>
      </c>
    </row>
    <row r="27" spans="1:9" ht="13.8" thickBot="1">
      <c r="A27" s="12" t="s">
        <v>12</v>
      </c>
      <c r="B27" s="14">
        <f t="shared" ref="B27:I27" si="10">B12/$I$12*100</f>
        <v>64.466715089713958</v>
      </c>
      <c r="C27" s="14">
        <f t="shared" si="10"/>
        <v>7.9397270245555411</v>
      </c>
      <c r="D27" s="14">
        <f t="shared" si="10"/>
        <v>3.9600355232223849</v>
      </c>
      <c r="E27" s="14">
        <f t="shared" si="10"/>
        <v>3.268402286892954E-2</v>
      </c>
      <c r="F27" s="14">
        <f t="shared" si="10"/>
        <v>3.2023509481446983</v>
      </c>
      <c r="G27" s="14">
        <f t="shared" si="10"/>
        <v>19.981456536875587</v>
      </c>
      <c r="H27" s="14">
        <f t="shared" si="10"/>
        <v>0.41703085461890926</v>
      </c>
      <c r="I27" s="14">
        <f t="shared" si="10"/>
        <v>100</v>
      </c>
    </row>
    <row r="28" spans="1:9">
      <c r="B28" s="1"/>
      <c r="C28" s="1"/>
    </row>
    <row r="29" spans="1:9">
      <c r="A29" s="15" t="s">
        <v>24</v>
      </c>
      <c r="B29" s="1"/>
      <c r="C29" s="1"/>
    </row>
    <row r="30" spans="1:9" ht="40.200000000000003" thickBot="1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  <c r="H30" s="8" t="s">
        <v>11</v>
      </c>
      <c r="I30" s="8" t="s">
        <v>12</v>
      </c>
    </row>
    <row r="31" spans="1:9">
      <c r="A31" s="9" t="s">
        <v>13</v>
      </c>
      <c r="B31" s="14">
        <f>B4/$I4*100</f>
        <v>77.935036409577393</v>
      </c>
      <c r="C31" s="14">
        <f t="shared" ref="C31:I31" si="11">C4/$I4*100</f>
        <v>3.3618249394754685</v>
      </c>
      <c r="D31" s="14">
        <f t="shared" si="11"/>
        <v>3.4064876037710738</v>
      </c>
      <c r="E31" s="14">
        <f t="shared" si="11"/>
        <v>4.01850576273312E-5</v>
      </c>
      <c r="F31" s="14">
        <f t="shared" si="11"/>
        <v>0.77819664843052694</v>
      </c>
      <c r="G31" s="14">
        <f t="shared" si="11"/>
        <v>13.556903444390903</v>
      </c>
      <c r="H31" s="14">
        <f t="shared" si="11"/>
        <v>0.96151076929700008</v>
      </c>
      <c r="I31" s="14">
        <f t="shared" si="11"/>
        <v>100</v>
      </c>
    </row>
    <row r="32" spans="1:9">
      <c r="A32" s="9" t="s">
        <v>14</v>
      </c>
      <c r="B32" s="14">
        <f t="shared" ref="B32:I39" si="12">B5/$I5*100</f>
        <v>70.238823994572797</v>
      </c>
      <c r="C32" s="14">
        <f t="shared" si="12"/>
        <v>4.9228406917869183</v>
      </c>
      <c r="D32" s="14">
        <f t="shared" si="12"/>
        <v>2.2774633578004222</v>
      </c>
      <c r="E32" s="14">
        <f t="shared" si="12"/>
        <v>5.6130074988488968E-3</v>
      </c>
      <c r="F32" s="14">
        <f t="shared" si="12"/>
        <v>1.0889430528679667</v>
      </c>
      <c r="G32" s="14">
        <f t="shared" si="12"/>
        <v>21.273467933384318</v>
      </c>
      <c r="H32" s="14">
        <f t="shared" si="12"/>
        <v>0.1928479620887189</v>
      </c>
      <c r="I32" s="14">
        <f t="shared" si="12"/>
        <v>100</v>
      </c>
    </row>
    <row r="33" spans="1:9">
      <c r="A33" s="9" t="s">
        <v>15</v>
      </c>
      <c r="B33" s="14">
        <f t="shared" si="12"/>
        <v>44.141793409623546</v>
      </c>
      <c r="C33" s="14">
        <f t="shared" si="12"/>
        <v>10.423881485484447</v>
      </c>
      <c r="D33" s="14">
        <f t="shared" si="12"/>
        <v>6.0219608752233604</v>
      </c>
      <c r="E33" s="14">
        <f t="shared" si="12"/>
        <v>5.5005671748299199E-2</v>
      </c>
      <c r="F33" s="14">
        <f t="shared" si="12"/>
        <v>5.2298468441400781</v>
      </c>
      <c r="G33" s="14">
        <f t="shared" si="12"/>
        <v>34.125940481900635</v>
      </c>
      <c r="H33" s="14">
        <f t="shared" si="12"/>
        <v>1.5712318796446078E-3</v>
      </c>
      <c r="I33" s="14">
        <f t="shared" si="12"/>
        <v>100</v>
      </c>
    </row>
    <row r="34" spans="1:9">
      <c r="A34" s="9" t="s">
        <v>16</v>
      </c>
      <c r="B34" s="14">
        <f t="shared" si="12"/>
        <v>36.522206894489734</v>
      </c>
      <c r="C34" s="14">
        <f t="shared" si="12"/>
        <v>18.496833226754589</v>
      </c>
      <c r="D34" s="14">
        <f t="shared" si="12"/>
        <v>7.5285455498412537</v>
      </c>
      <c r="E34" s="14">
        <f t="shared" si="12"/>
        <v>0.14144861438922277</v>
      </c>
      <c r="F34" s="14">
        <f t="shared" si="12"/>
        <v>9.8591800558295688</v>
      </c>
      <c r="G34" s="14">
        <f t="shared" si="12"/>
        <v>27.451200112729563</v>
      </c>
      <c r="H34" s="14">
        <f t="shared" si="12"/>
        <v>5.8554596606933762E-4</v>
      </c>
      <c r="I34" s="14">
        <f t="shared" si="12"/>
        <v>100</v>
      </c>
    </row>
    <row r="35" spans="1:9">
      <c r="A35" s="9" t="s">
        <v>17</v>
      </c>
      <c r="B35" s="14">
        <f t="shared" si="12"/>
        <v>27.134185337927512</v>
      </c>
      <c r="C35" s="14">
        <f t="shared" si="12"/>
        <v>20.591163050780299</v>
      </c>
      <c r="D35" s="14">
        <f t="shared" si="12"/>
        <v>6.1687258742249993</v>
      </c>
      <c r="E35" s="14">
        <f t="shared" si="12"/>
        <v>9.7367738990171357E-2</v>
      </c>
      <c r="F35" s="14">
        <f t="shared" si="12"/>
        <v>12.921620304239326</v>
      </c>
      <c r="G35" s="14">
        <f t="shared" si="12"/>
        <v>33.084497280161791</v>
      </c>
      <c r="H35" s="14">
        <f t="shared" si="12"/>
        <v>2.4404136759139166E-3</v>
      </c>
      <c r="I35" s="14">
        <f t="shared" si="12"/>
        <v>100</v>
      </c>
    </row>
    <row r="36" spans="1:9">
      <c r="A36" s="9" t="s">
        <v>18</v>
      </c>
      <c r="B36" s="14">
        <f t="shared" si="12"/>
        <v>26.253290040506343</v>
      </c>
      <c r="C36" s="14">
        <f t="shared" si="12"/>
        <v>35.536199585802237</v>
      </c>
      <c r="D36" s="14">
        <f t="shared" si="12"/>
        <v>10.388857244949639</v>
      </c>
      <c r="E36" s="14">
        <f t="shared" si="12"/>
        <v>0.10110607042132112</v>
      </c>
      <c r="F36" s="14">
        <f t="shared" si="12"/>
        <v>13.66974698859314</v>
      </c>
      <c r="G36" s="14">
        <f t="shared" si="12"/>
        <v>14.039144429090125</v>
      </c>
      <c r="H36" s="14">
        <f t="shared" si="12"/>
        <v>1.1655640637216514E-2</v>
      </c>
      <c r="I36" s="14">
        <f t="shared" si="12"/>
        <v>100</v>
      </c>
    </row>
    <row r="37" spans="1:9">
      <c r="A37" s="9" t="s">
        <v>19</v>
      </c>
      <c r="B37" s="14">
        <f t="shared" si="12"/>
        <v>34.70599165251236</v>
      </c>
      <c r="C37" s="14">
        <f t="shared" si="12"/>
        <v>41.598514972105491</v>
      </c>
      <c r="D37" s="14">
        <f t="shared" si="12"/>
        <v>6.0525378744393707</v>
      </c>
      <c r="E37" s="14">
        <f t="shared" si="12"/>
        <v>0.36691094074502412</v>
      </c>
      <c r="F37" s="14">
        <f t="shared" si="12"/>
        <v>15.177630669423761</v>
      </c>
      <c r="G37" s="14">
        <f t="shared" si="12"/>
        <v>2.0971805973065893</v>
      </c>
      <c r="H37" s="14">
        <f t="shared" si="12"/>
        <v>1.233293467394001E-3</v>
      </c>
      <c r="I37" s="14">
        <f t="shared" si="12"/>
        <v>100</v>
      </c>
    </row>
    <row r="38" spans="1:9">
      <c r="A38" s="9" t="s">
        <v>20</v>
      </c>
      <c r="B38" s="14">
        <f t="shared" si="12"/>
        <v>43.517663806821822</v>
      </c>
      <c r="C38" s="14">
        <f t="shared" si="12"/>
        <v>16.731805566586235</v>
      </c>
      <c r="D38" s="14">
        <f t="shared" si="12"/>
        <v>12.137221347794798</v>
      </c>
      <c r="E38" s="14">
        <f t="shared" si="12"/>
        <v>0.55667050691046027</v>
      </c>
      <c r="F38" s="14">
        <f t="shared" si="12"/>
        <v>27.044160107814463</v>
      </c>
      <c r="G38" s="14">
        <f t="shared" si="12"/>
        <v>3.3432420478533072E-4</v>
      </c>
      <c r="H38" s="14">
        <f t="shared" si="12"/>
        <v>1.2144339867430676E-2</v>
      </c>
      <c r="I38" s="14">
        <f t="shared" si="12"/>
        <v>100</v>
      </c>
    </row>
    <row r="39" spans="1:9" ht="13.8" thickBot="1">
      <c r="A39" s="12" t="s">
        <v>12</v>
      </c>
      <c r="B39" s="14">
        <f t="shared" si="12"/>
        <v>64.466715089713958</v>
      </c>
      <c r="C39" s="14">
        <f t="shared" si="12"/>
        <v>7.9397270245555411</v>
      </c>
      <c r="D39" s="14">
        <f t="shared" si="12"/>
        <v>3.9600355232223849</v>
      </c>
      <c r="E39" s="14">
        <f t="shared" si="12"/>
        <v>3.268402286892954E-2</v>
      </c>
      <c r="F39" s="14">
        <f t="shared" si="12"/>
        <v>3.2023509481446983</v>
      </c>
      <c r="G39" s="14">
        <f t="shared" si="12"/>
        <v>19.981456536875587</v>
      </c>
      <c r="H39" s="14">
        <f t="shared" si="12"/>
        <v>0.41703085461890926</v>
      </c>
      <c r="I39" s="14">
        <f t="shared" si="12"/>
        <v>100</v>
      </c>
    </row>
    <row r="40" spans="1:9">
      <c r="B40" s="1"/>
      <c r="C40" s="1"/>
    </row>
    <row r="41" spans="1:9">
      <c r="B41" s="1"/>
      <c r="C41" s="1"/>
    </row>
    <row r="42" spans="1:9">
      <c r="B42" s="1"/>
      <c r="C42" s="1"/>
    </row>
    <row r="43" spans="1:9">
      <c r="B43" s="1"/>
      <c r="C43" s="1"/>
    </row>
    <row r="44" spans="1:9">
      <c r="B44" s="1"/>
      <c r="C44" s="1"/>
    </row>
    <row r="45" spans="1:9">
      <c r="B45" s="1"/>
      <c r="C45" s="1"/>
    </row>
    <row r="46" spans="1:9">
      <c r="B46" s="1"/>
      <c r="C46" s="1"/>
    </row>
    <row r="47" spans="1:9">
      <c r="B47" s="1"/>
      <c r="C47" s="1"/>
    </row>
    <row r="48" spans="1:9">
      <c r="B48" s="1"/>
      <c r="C48" s="1"/>
    </row>
    <row r="49" spans="2:3">
      <c r="B49" s="1"/>
      <c r="C49" s="1"/>
    </row>
    <row r="50" spans="2:3">
      <c r="B50" s="1"/>
      <c r="C50" s="1"/>
    </row>
    <row r="51" spans="2:3">
      <c r="B51" s="1"/>
      <c r="C51" s="1"/>
    </row>
    <row r="52" spans="2:3">
      <c r="B52" s="1"/>
      <c r="C52" s="1"/>
    </row>
    <row r="53" spans="2:3">
      <c r="B53" s="1"/>
      <c r="C53" s="1"/>
    </row>
    <row r="54" spans="2:3">
      <c r="B54" s="1"/>
      <c r="C54" s="1"/>
    </row>
    <row r="55" spans="2:3">
      <c r="B55" s="1"/>
      <c r="C55" s="1"/>
    </row>
    <row r="56" spans="2:3">
      <c r="B56" s="1"/>
      <c r="C56" s="1"/>
    </row>
    <row r="57" spans="2:3">
      <c r="B57" s="1"/>
      <c r="C57" s="1"/>
    </row>
    <row r="58" spans="2:3">
      <c r="B58" s="1"/>
      <c r="C58" s="1"/>
    </row>
    <row r="59" spans="2:3">
      <c r="B59" s="1"/>
      <c r="C59" s="1"/>
    </row>
    <row r="60" spans="2:3">
      <c r="B60" s="1"/>
      <c r="C60" s="1"/>
    </row>
    <row r="61" spans="2:3">
      <c r="B61" s="1"/>
      <c r="C61" s="1"/>
    </row>
    <row r="62" spans="2:3">
      <c r="B62" s="1"/>
      <c r="C62" s="1"/>
    </row>
    <row r="63" spans="2:3">
      <c r="B63" s="1"/>
      <c r="C63" s="1"/>
    </row>
    <row r="64" spans="2:3">
      <c r="B64" s="1"/>
      <c r="C64" s="1"/>
    </row>
    <row r="65" spans="2:3">
      <c r="B65" s="1"/>
      <c r="C65" s="1"/>
    </row>
    <row r="66" spans="2:3">
      <c r="B66" s="1"/>
      <c r="C66" s="1"/>
    </row>
    <row r="67" spans="2:3">
      <c r="B67" s="1"/>
      <c r="C67" s="1"/>
    </row>
    <row r="68" spans="2:3">
      <c r="B68" s="1"/>
      <c r="C68" s="1"/>
    </row>
    <row r="69" spans="2:3">
      <c r="B69" s="1"/>
      <c r="C69" s="1"/>
    </row>
    <row r="70" spans="2:3">
      <c r="B70" s="1"/>
      <c r="C70" s="1"/>
    </row>
    <row r="71" spans="2:3">
      <c r="B71" s="1"/>
      <c r="C71" s="1"/>
    </row>
    <row r="72" spans="2:3">
      <c r="B72" s="1"/>
      <c r="C72" s="1"/>
    </row>
    <row r="73" spans="2:3">
      <c r="B73" s="1"/>
      <c r="C73" s="1"/>
    </row>
    <row r="74" spans="2:3">
      <c r="B74" s="1"/>
      <c r="C74" s="1"/>
    </row>
    <row r="75" spans="2:3">
      <c r="B75" s="1"/>
      <c r="C75" s="1"/>
    </row>
    <row r="76" spans="2:3">
      <c r="B76" s="1"/>
      <c r="C76" s="1"/>
    </row>
    <row r="77" spans="2:3">
      <c r="B77" s="1"/>
      <c r="C77" s="1"/>
    </row>
    <row r="78" spans="2:3">
      <c r="B78" s="1"/>
      <c r="C78" s="1"/>
    </row>
    <row r="79" spans="2:3">
      <c r="B79" s="1"/>
      <c r="C79" s="1"/>
    </row>
    <row r="80" spans="2:3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  <row r="89" spans="2:3">
      <c r="B89" s="1"/>
      <c r="C89" s="1"/>
    </row>
    <row r="90" spans="2:3">
      <c r="B90" s="1"/>
      <c r="C90" s="1"/>
    </row>
    <row r="91" spans="2:3">
      <c r="B91" s="1"/>
      <c r="C91" s="1"/>
    </row>
    <row r="92" spans="2:3">
      <c r="B92" s="1"/>
      <c r="C92" s="1"/>
    </row>
    <row r="93" spans="2:3">
      <c r="B93" s="1"/>
      <c r="C93" s="1"/>
    </row>
    <row r="94" spans="2:3">
      <c r="B94" s="1"/>
      <c r="C94" s="1"/>
    </row>
    <row r="95" spans="2:3">
      <c r="B95" s="1"/>
      <c r="C95" s="1"/>
    </row>
    <row r="96" spans="2:3">
      <c r="B96" s="1"/>
      <c r="C96" s="1"/>
    </row>
    <row r="97" spans="2:3">
      <c r="B97" s="1"/>
      <c r="C97" s="1"/>
    </row>
    <row r="98" spans="2:3">
      <c r="B98" s="1"/>
      <c r="C98" s="1"/>
    </row>
    <row r="99" spans="2:3">
      <c r="B99" s="1"/>
      <c r="C99" s="1"/>
    </row>
    <row r="100" spans="2:3">
      <c r="B100" s="1"/>
      <c r="C100" s="1"/>
    </row>
    <row r="101" spans="2:3">
      <c r="B101" s="1"/>
      <c r="C101" s="1"/>
    </row>
    <row r="102" spans="2:3">
      <c r="B102" s="1"/>
      <c r="C102" s="1"/>
    </row>
    <row r="103" spans="2:3">
      <c r="B103" s="1"/>
      <c r="C103" s="1"/>
    </row>
    <row r="104" spans="2:3">
      <c r="B104" s="1"/>
      <c r="C104" s="1"/>
    </row>
    <row r="105" spans="2:3">
      <c r="B105" s="1"/>
      <c r="C105" s="1"/>
    </row>
    <row r="106" spans="2:3">
      <c r="B106" s="1"/>
      <c r="C106" s="1"/>
    </row>
    <row r="107" spans="2:3">
      <c r="B107" s="1"/>
      <c r="C107" s="1"/>
    </row>
  </sheetData>
  <mergeCells count="2">
    <mergeCell ref="A14:I14"/>
    <mergeCell ref="A1:I1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1"/>
  <sheetViews>
    <sheetView topLeftCell="A14" zoomScaleNormal="100" workbookViewId="0">
      <selection activeCell="K28" sqref="K28:S37"/>
    </sheetView>
  </sheetViews>
  <sheetFormatPr defaultColWidth="10.5546875" defaultRowHeight="13.2"/>
  <cols>
    <col min="1" max="9" width="11" customWidth="1"/>
  </cols>
  <sheetData>
    <row r="1" spans="1:15">
      <c r="A1" s="40" t="s">
        <v>29</v>
      </c>
      <c r="B1" s="40"/>
      <c r="C1" s="40"/>
      <c r="D1" s="40"/>
      <c r="E1" s="40"/>
      <c r="F1" s="40"/>
      <c r="G1" s="40"/>
      <c r="H1" s="40"/>
      <c r="I1" s="40"/>
    </row>
    <row r="2" spans="1:15">
      <c r="A2" s="16" t="s">
        <v>30</v>
      </c>
      <c r="B2" s="17"/>
      <c r="C2" s="17"/>
      <c r="D2" s="17"/>
      <c r="E2" s="17"/>
      <c r="F2" s="17"/>
      <c r="G2" s="17"/>
      <c r="H2" s="17"/>
      <c r="I2" s="18"/>
    </row>
    <row r="3" spans="1:15" ht="40.200000000000003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pans="1:15" ht="12.9" customHeight="1">
      <c r="A4" s="9" t="s">
        <v>13</v>
      </c>
      <c r="B4" s="10">
        <v>230.74809999999999</v>
      </c>
      <c r="C4" s="10">
        <v>12.47752</v>
      </c>
      <c r="D4" s="10">
        <v>9.3883099999999988</v>
      </c>
      <c r="E4" s="10">
        <v>2.01256E-4</v>
      </c>
      <c r="F4" s="10">
        <v>3.058014</v>
      </c>
      <c r="G4" s="10">
        <v>46.496629999999996</v>
      </c>
      <c r="H4" s="10">
        <v>5.5922349999999996</v>
      </c>
      <c r="I4" s="11">
        <f>SUM(B4:H4)</f>
        <v>307.76101025599996</v>
      </c>
    </row>
    <row r="5" spans="1:15" ht="12.9" customHeight="1">
      <c r="A5" s="9" t="s">
        <v>14</v>
      </c>
      <c r="B5" s="19">
        <v>841.75639999999999</v>
      </c>
      <c r="C5" s="19">
        <v>65.161029999999997</v>
      </c>
      <c r="D5" s="19">
        <v>31.214549999999999</v>
      </c>
      <c r="E5" s="19">
        <v>9.029564000000001E-2</v>
      </c>
      <c r="F5" s="19">
        <v>14.720030000000001</v>
      </c>
      <c r="G5" s="19">
        <v>281.97409999999996</v>
      </c>
      <c r="H5" s="19">
        <v>1.986062</v>
      </c>
      <c r="I5" s="11">
        <f t="shared" ref="I5:I11" si="0">SUM(B5:H5)</f>
        <v>1236.9024676399999</v>
      </c>
    </row>
    <row r="6" spans="1:15" ht="12.9" customHeight="1">
      <c r="A6" s="9" t="s">
        <v>15</v>
      </c>
      <c r="B6" s="19">
        <v>373.6474</v>
      </c>
      <c r="C6" s="19">
        <v>89.945650000000001</v>
      </c>
      <c r="D6" s="19">
        <v>54.536830000000002</v>
      </c>
      <c r="E6" s="19">
        <v>0.50340359999999995</v>
      </c>
      <c r="F6" s="19">
        <v>46.632109999999997</v>
      </c>
      <c r="G6" s="19">
        <v>286.24059999999997</v>
      </c>
      <c r="H6" s="19">
        <v>1.3412549999999999E-2</v>
      </c>
      <c r="I6" s="11">
        <f t="shared" si="0"/>
        <v>851.5194061499999</v>
      </c>
      <c r="K6" s="33"/>
    </row>
    <row r="7" spans="1:15" ht="12.9" customHeight="1">
      <c r="A7" s="9" t="s">
        <v>16</v>
      </c>
      <c r="B7" s="19">
        <v>175.4178</v>
      </c>
      <c r="C7" s="19">
        <v>89.16767999999999</v>
      </c>
      <c r="D7" s="19">
        <v>36.2498</v>
      </c>
      <c r="E7" s="19">
        <v>0.70209820000000001</v>
      </c>
      <c r="F7" s="19">
        <v>47.861779999999996</v>
      </c>
      <c r="G7" s="19">
        <v>129.11199999999999</v>
      </c>
      <c r="H7" s="19">
        <v>2.8592469999999997E-3</v>
      </c>
      <c r="I7" s="11">
        <f t="shared" si="0"/>
        <v>478.51401744699996</v>
      </c>
      <c r="K7" s="33"/>
    </row>
    <row r="8" spans="1:15" ht="12.9" customHeight="1">
      <c r="A8" s="9" t="s">
        <v>17</v>
      </c>
      <c r="B8" s="19">
        <v>157.94729999999998</v>
      </c>
      <c r="C8" s="19">
        <v>121.68860000000001</v>
      </c>
      <c r="D8" s="19">
        <v>36.972610000000003</v>
      </c>
      <c r="E8" s="19">
        <v>0.5798816</v>
      </c>
      <c r="F8" s="19">
        <v>76.250199999999992</v>
      </c>
      <c r="G8" s="19">
        <v>186.22210000000001</v>
      </c>
      <c r="H8" s="19">
        <v>1.4472220000000001E-2</v>
      </c>
      <c r="I8" s="11">
        <f t="shared" si="0"/>
        <v>579.67516382000008</v>
      </c>
    </row>
    <row r="9" spans="1:15" ht="12.9" customHeight="1">
      <c r="A9" s="9" t="s">
        <v>18</v>
      </c>
      <c r="B9" s="19">
        <v>258.54879999999997</v>
      </c>
      <c r="C9" s="19">
        <v>361.56779999999998</v>
      </c>
      <c r="D9" s="19">
        <v>99.240769999999998</v>
      </c>
      <c r="E9" s="19">
        <v>0.99402619999999997</v>
      </c>
      <c r="F9" s="19">
        <v>134.33539999999999</v>
      </c>
      <c r="G9" s="19">
        <v>141.83029999999999</v>
      </c>
      <c r="H9" s="19">
        <v>0.10522480000000001</v>
      </c>
      <c r="I9" s="11">
        <f t="shared" si="0"/>
        <v>996.62232099999983</v>
      </c>
    </row>
    <row r="10" spans="1:15" ht="12.9" customHeight="1">
      <c r="A10" s="9" t="s">
        <v>19</v>
      </c>
      <c r="B10" s="19">
        <v>155.6712</v>
      </c>
      <c r="C10" s="19">
        <v>185.89520000000002</v>
      </c>
      <c r="D10" s="19">
        <v>27.534400000000002</v>
      </c>
      <c r="E10" s="19">
        <v>1.705052</v>
      </c>
      <c r="F10" s="19">
        <v>69.043559999999999</v>
      </c>
      <c r="G10" s="19">
        <v>10.083069999999999</v>
      </c>
      <c r="H10" s="19">
        <v>5.5919489999999997E-3</v>
      </c>
      <c r="I10" s="11">
        <f t="shared" si="0"/>
        <v>449.93807394900011</v>
      </c>
    </row>
    <row r="11" spans="1:15" ht="12.9" customHeight="1">
      <c r="A11" s="9" t="s">
        <v>20</v>
      </c>
      <c r="B11" s="19">
        <v>227.12739999999999</v>
      </c>
      <c r="C11" s="19">
        <v>89.20241</v>
      </c>
      <c r="D11" s="19">
        <v>79.93683</v>
      </c>
      <c r="E11" s="19">
        <v>3.3279490000000003</v>
      </c>
      <c r="F11" s="19">
        <v>164.11579999999998</v>
      </c>
      <c r="G11" s="19">
        <v>1.5868599999999998E-3</v>
      </c>
      <c r="H11" s="19">
        <v>9.2025700000000002E-2</v>
      </c>
      <c r="I11" s="11">
        <f t="shared" si="0"/>
        <v>563.80400155999996</v>
      </c>
    </row>
    <row r="12" spans="1:15" ht="12.9" customHeight="1" thickBot="1">
      <c r="A12" s="12" t="s">
        <v>12</v>
      </c>
      <c r="B12" s="20">
        <f t="shared" ref="B12:H12" si="1">SUM(B4:B11)</f>
        <v>2420.8643999999999</v>
      </c>
      <c r="C12" s="20">
        <f t="shared" si="1"/>
        <v>1015.10589</v>
      </c>
      <c r="D12" s="20">
        <f t="shared" si="1"/>
        <v>375.07409999999999</v>
      </c>
      <c r="E12" s="20">
        <f t="shared" si="1"/>
        <v>7.9029074960000001</v>
      </c>
      <c r="F12" s="20">
        <f t="shared" si="1"/>
        <v>556.01689399999998</v>
      </c>
      <c r="G12" s="20">
        <f t="shared" si="1"/>
        <v>1081.96038686</v>
      </c>
      <c r="H12" s="20">
        <f t="shared" si="1"/>
        <v>7.8118834659999994</v>
      </c>
      <c r="I12" s="20">
        <f>SUM(I4:I11)</f>
        <v>5464.736461821999</v>
      </c>
    </row>
    <row r="13" spans="1:15" ht="12.9" customHeight="1"/>
    <row r="14" spans="1:15" ht="35.1" customHeight="1">
      <c r="A14" s="38" t="s">
        <v>21</v>
      </c>
      <c r="B14" s="38"/>
      <c r="C14" s="38"/>
      <c r="D14" s="38"/>
      <c r="E14" s="38"/>
      <c r="F14" s="38"/>
      <c r="G14" s="38"/>
      <c r="H14" s="38"/>
      <c r="I14" s="38"/>
      <c r="J14" s="31"/>
      <c r="K14" s="31"/>
      <c r="L14" s="31"/>
      <c r="M14" s="31"/>
      <c r="N14" s="31"/>
      <c r="O14" s="31"/>
    </row>
    <row r="15" spans="1:15">
      <c r="C15" s="1"/>
    </row>
    <row r="16" spans="1:15">
      <c r="C16" s="1"/>
    </row>
    <row r="17" spans="1:19">
      <c r="A17" s="2" t="s">
        <v>22</v>
      </c>
      <c r="C17" s="1"/>
    </row>
    <row r="18" spans="1:19" ht="40.200000000000003" thickBot="1">
      <c r="A18" s="7" t="s">
        <v>4</v>
      </c>
      <c r="B18" s="8" t="s">
        <v>5</v>
      </c>
      <c r="C18" s="8" t="s">
        <v>6</v>
      </c>
      <c r="D18" s="8" t="s">
        <v>7</v>
      </c>
      <c r="E18" s="8" t="s">
        <v>8</v>
      </c>
      <c r="F18" s="8" t="s">
        <v>9</v>
      </c>
      <c r="G18" s="8" t="s">
        <v>10</v>
      </c>
      <c r="H18" s="8" t="s">
        <v>11</v>
      </c>
      <c r="I18" s="8" t="s">
        <v>12</v>
      </c>
    </row>
    <row r="19" spans="1:19">
      <c r="A19" s="9" t="s">
        <v>13</v>
      </c>
      <c r="B19" s="14">
        <f>B4/$I$12*100</f>
        <v>4.2224927334019364</v>
      </c>
      <c r="C19" s="14">
        <f t="shared" ref="C19:I19" si="2">C4/$I$12*100</f>
        <v>0.22832793652852323</v>
      </c>
      <c r="D19" s="14">
        <f t="shared" si="2"/>
        <v>0.17179803757398102</v>
      </c>
      <c r="E19" s="14">
        <f t="shared" si="2"/>
        <v>3.682812545600766E-6</v>
      </c>
      <c r="F19" s="14">
        <f t="shared" si="2"/>
        <v>5.5959038855103858E-2</v>
      </c>
      <c r="G19" s="14">
        <f t="shared" si="2"/>
        <v>0.85084853267558203</v>
      </c>
      <c r="H19" s="14">
        <f t="shared" si="2"/>
        <v>0.10233311412304576</v>
      </c>
      <c r="I19" s="14">
        <f t="shared" si="2"/>
        <v>5.6317630759707171</v>
      </c>
    </row>
    <row r="20" spans="1:19">
      <c r="A20" s="9" t="s">
        <v>14</v>
      </c>
      <c r="B20" s="14">
        <f t="shared" ref="B20:I27" si="3">B5/$I$12*100</f>
        <v>15.403421663253452</v>
      </c>
      <c r="C20" s="14">
        <f t="shared" si="3"/>
        <v>1.1923910778723013</v>
      </c>
      <c r="D20" s="14">
        <f t="shared" si="3"/>
        <v>0.57119954856144606</v>
      </c>
      <c r="E20" s="14">
        <f t="shared" si="3"/>
        <v>1.6523329282359305E-3</v>
      </c>
      <c r="F20" s="14">
        <f t="shared" si="3"/>
        <v>0.26936395017102421</v>
      </c>
      <c r="G20" s="14">
        <f t="shared" si="3"/>
        <v>5.1598846892240973</v>
      </c>
      <c r="H20" s="14">
        <f t="shared" si="3"/>
        <v>3.6343234735565388E-2</v>
      </c>
      <c r="I20" s="14">
        <f t="shared" si="3"/>
        <v>22.634256496746122</v>
      </c>
    </row>
    <row r="21" spans="1:19">
      <c r="A21" s="9" t="s">
        <v>15</v>
      </c>
      <c r="B21" s="14">
        <f t="shared" si="3"/>
        <v>6.8374276163250176</v>
      </c>
      <c r="C21" s="14">
        <f t="shared" si="3"/>
        <v>1.6459284107913081</v>
      </c>
      <c r="D21" s="14">
        <f t="shared" si="3"/>
        <v>0.99797731109281829</v>
      </c>
      <c r="E21" s="14">
        <f t="shared" si="3"/>
        <v>9.2118550183874753E-3</v>
      </c>
      <c r="F21" s="14">
        <f t="shared" si="3"/>
        <v>0.85332770071866149</v>
      </c>
      <c r="G21" s="14">
        <f t="shared" si="3"/>
        <v>5.2379579875397031</v>
      </c>
      <c r="H21" s="14">
        <f t="shared" si="3"/>
        <v>2.454381852391857E-4</v>
      </c>
      <c r="I21" s="14">
        <f t="shared" si="3"/>
        <v>15.582076319671135</v>
      </c>
    </row>
    <row r="22" spans="1:19">
      <c r="A22" s="9" t="s">
        <v>16</v>
      </c>
      <c r="B22" s="14">
        <f t="shared" si="3"/>
        <v>3.209995600437682</v>
      </c>
      <c r="C22" s="14">
        <f t="shared" si="3"/>
        <v>1.6316922256534687</v>
      </c>
      <c r="D22" s="14">
        <f t="shared" si="3"/>
        <v>0.66334031390626191</v>
      </c>
      <c r="E22" s="14">
        <f t="shared" si="3"/>
        <v>1.2847796136282723E-2</v>
      </c>
      <c r="F22" s="14">
        <f t="shared" si="3"/>
        <v>0.87582960924784259</v>
      </c>
      <c r="G22" s="14">
        <f t="shared" si="3"/>
        <v>2.362639093431282</v>
      </c>
      <c r="H22" s="14">
        <f t="shared" si="3"/>
        <v>5.2321772879175545E-5</v>
      </c>
      <c r="I22" s="14">
        <f t="shared" si="3"/>
        <v>8.7563969605856986</v>
      </c>
    </row>
    <row r="23" spans="1:19">
      <c r="A23" s="9" t="s">
        <v>17</v>
      </c>
      <c r="B23" s="14">
        <f t="shared" si="3"/>
        <v>2.8903004033855777</v>
      </c>
      <c r="C23" s="14">
        <f t="shared" si="3"/>
        <v>2.2267972270967991</v>
      </c>
      <c r="D23" s="14">
        <f t="shared" si="3"/>
        <v>0.67656711825537807</v>
      </c>
      <c r="E23" s="14">
        <f t="shared" si="3"/>
        <v>1.0611336961099522E-2</v>
      </c>
      <c r="F23" s="14">
        <f t="shared" si="3"/>
        <v>1.3953133976853735</v>
      </c>
      <c r="G23" s="14">
        <f t="shared" si="3"/>
        <v>3.4077050430701221</v>
      </c>
      <c r="H23" s="14">
        <f t="shared" si="3"/>
        <v>2.6482923927085065E-4</v>
      </c>
      <c r="I23" s="14">
        <f t="shared" si="3"/>
        <v>10.607559355693622</v>
      </c>
    </row>
    <row r="24" spans="1:19">
      <c r="A24" s="9" t="s">
        <v>18</v>
      </c>
      <c r="B24" s="14">
        <f t="shared" si="3"/>
        <v>4.7312217488672301</v>
      </c>
      <c r="C24" s="14">
        <f t="shared" si="3"/>
        <v>6.6163812752179734</v>
      </c>
      <c r="D24" s="14">
        <f t="shared" si="3"/>
        <v>1.8160211511263273</v>
      </c>
      <c r="E24" s="14">
        <f t="shared" si="3"/>
        <v>1.818982867599404E-2</v>
      </c>
      <c r="F24" s="14">
        <f t="shared" si="3"/>
        <v>2.4582228427390844</v>
      </c>
      <c r="G24" s="14">
        <f t="shared" si="3"/>
        <v>2.5953730978769345</v>
      </c>
      <c r="H24" s="14">
        <f t="shared" si="3"/>
        <v>1.9255237784132225E-3</v>
      </c>
      <c r="I24" s="14">
        <f t="shared" si="3"/>
        <v>18.237335468281955</v>
      </c>
    </row>
    <row r="25" spans="1:19">
      <c r="A25" s="9" t="s">
        <v>19</v>
      </c>
      <c r="B25" s="14">
        <f t="shared" si="3"/>
        <v>2.8486497214926558</v>
      </c>
      <c r="C25" s="14">
        <f t="shared" si="3"/>
        <v>3.4017230528628395</v>
      </c>
      <c r="D25" s="14">
        <f t="shared" si="3"/>
        <v>0.50385595339065536</v>
      </c>
      <c r="E25" s="14">
        <f t="shared" si="3"/>
        <v>3.1200992251171032E-2</v>
      </c>
      <c r="F25" s="14">
        <f t="shared" si="3"/>
        <v>1.2634380538266647</v>
      </c>
      <c r="G25" s="14">
        <f t="shared" si="3"/>
        <v>0.18451155093100685</v>
      </c>
      <c r="H25" s="14">
        <f t="shared" si="3"/>
        <v>1.023278805678323E-4</v>
      </c>
      <c r="I25" s="14">
        <f t="shared" si="3"/>
        <v>8.2334816526355628</v>
      </c>
    </row>
    <row r="26" spans="1:19">
      <c r="A26" s="9" t="s">
        <v>20</v>
      </c>
      <c r="B26" s="14">
        <f t="shared" si="3"/>
        <v>4.1562370223480718</v>
      </c>
      <c r="C26" s="14">
        <f t="shared" si="3"/>
        <v>1.6323277549281672</v>
      </c>
      <c r="D26" s="14">
        <f t="shared" si="3"/>
        <v>1.4627755713099519</v>
      </c>
      <c r="E26" s="14">
        <f t="shared" si="3"/>
        <v>6.0898618318557085E-2</v>
      </c>
      <c r="F26" s="14">
        <f t="shared" si="3"/>
        <v>3.0031786737851598</v>
      </c>
      <c r="G26" s="14">
        <f t="shared" si="3"/>
        <v>2.903817981134491E-5</v>
      </c>
      <c r="H26" s="14">
        <f t="shared" si="3"/>
        <v>1.6839915454828298E-3</v>
      </c>
      <c r="I26" s="14">
        <f t="shared" si="3"/>
        <v>10.317130670415201</v>
      </c>
    </row>
    <row r="27" spans="1:19" ht="13.8" thickBot="1">
      <c r="A27" s="12" t="s">
        <v>12</v>
      </c>
      <c r="B27" s="14">
        <f t="shared" si="3"/>
        <v>44.299746509511621</v>
      </c>
      <c r="C27" s="14">
        <f t="shared" si="3"/>
        <v>18.575568960951383</v>
      </c>
      <c r="D27" s="14">
        <f t="shared" si="3"/>
        <v>6.8635350052168196</v>
      </c>
      <c r="E27" s="14">
        <f t="shared" si="3"/>
        <v>0.1446164431022734</v>
      </c>
      <c r="F27" s="14">
        <f t="shared" si="3"/>
        <v>10.174633267028915</v>
      </c>
      <c r="G27" s="14">
        <f t="shared" si="3"/>
        <v>19.79894903292854</v>
      </c>
      <c r="H27" s="14">
        <f t="shared" si="3"/>
        <v>0.14295078126046423</v>
      </c>
      <c r="I27" s="14">
        <f>I12/$I$12*100</f>
        <v>100</v>
      </c>
    </row>
    <row r="28" spans="1:19">
      <c r="B28" s="1"/>
      <c r="C28" s="1"/>
      <c r="L28" t="s">
        <v>23</v>
      </c>
    </row>
    <row r="29" spans="1:19">
      <c r="A29" s="15" t="s">
        <v>24</v>
      </c>
      <c r="B29" s="1"/>
      <c r="C29" s="1"/>
      <c r="L29" s="15" t="s">
        <v>24</v>
      </c>
    </row>
    <row r="30" spans="1:19" ht="39.6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  <c r="H30" s="8" t="s">
        <v>11</v>
      </c>
      <c r="I30" s="8" t="s">
        <v>12</v>
      </c>
      <c r="L30" s="8" t="s">
        <v>5</v>
      </c>
      <c r="M30" s="8" t="s">
        <v>6</v>
      </c>
      <c r="N30" s="8" t="s">
        <v>7</v>
      </c>
      <c r="O30" s="8" t="s">
        <v>8</v>
      </c>
      <c r="P30" s="8" t="s">
        <v>9</v>
      </c>
      <c r="Q30" s="8" t="s">
        <v>10</v>
      </c>
      <c r="R30" s="8" t="s">
        <v>11</v>
      </c>
      <c r="S30" s="8" t="s">
        <v>12</v>
      </c>
    </row>
    <row r="31" spans="1:19">
      <c r="A31" s="9" t="s">
        <v>13</v>
      </c>
      <c r="B31" s="14">
        <f>B4/$I4*100</f>
        <v>74.976391521479755</v>
      </c>
      <c r="C31" s="14">
        <f t="shared" ref="C31:I31" si="4">C4/$I4*100</f>
        <v>4.0542887449001492</v>
      </c>
      <c r="D31" s="14">
        <f t="shared" si="4"/>
        <v>3.0505196198149562</v>
      </c>
      <c r="E31" s="14">
        <f t="shared" si="4"/>
        <v>6.5393598699390942E-5</v>
      </c>
      <c r="F31" s="14">
        <f t="shared" si="4"/>
        <v>0.99363268838255392</v>
      </c>
      <c r="G31" s="14">
        <f t="shared" si="4"/>
        <v>15.108031378413866</v>
      </c>
      <c r="H31" s="14">
        <f t="shared" si="4"/>
        <v>1.8170706534100272</v>
      </c>
      <c r="I31" s="14">
        <f t="shared" si="4"/>
        <v>100</v>
      </c>
    </row>
    <row r="32" spans="1:19">
      <c r="A32" s="9" t="s">
        <v>14</v>
      </c>
      <c r="B32" s="14">
        <f t="shared" ref="B32:I39" si="5">B5/$I5*100</f>
        <v>68.053579164254117</v>
      </c>
      <c r="C32" s="14">
        <f t="shared" si="5"/>
        <v>5.2680814942771299</v>
      </c>
      <c r="D32" s="14">
        <f t="shared" si="5"/>
        <v>2.5236064133299947</v>
      </c>
      <c r="E32" s="14">
        <f t="shared" si="5"/>
        <v>7.3001422797937636E-3</v>
      </c>
      <c r="F32" s="14">
        <f t="shared" si="5"/>
        <v>1.190072005279907</v>
      </c>
      <c r="G32" s="14">
        <f t="shared" si="5"/>
        <v>22.79679339131761</v>
      </c>
      <c r="H32" s="14">
        <f t="shared" si="5"/>
        <v>0.16056738926145006</v>
      </c>
      <c r="I32" s="14">
        <f t="shared" si="5"/>
        <v>100</v>
      </c>
    </row>
    <row r="33" spans="1:19">
      <c r="A33" s="9" t="s">
        <v>15</v>
      </c>
      <c r="B33" s="14">
        <f t="shared" si="5"/>
        <v>43.88008039527638</v>
      </c>
      <c r="C33" s="14">
        <f t="shared" si="5"/>
        <v>10.562959499264258</v>
      </c>
      <c r="D33" s="14">
        <f t="shared" si="5"/>
        <v>6.4046491020773093</v>
      </c>
      <c r="E33" s="14">
        <f t="shared" si="5"/>
        <v>5.9118276854787571E-2</v>
      </c>
      <c r="F33" s="14">
        <f t="shared" si="5"/>
        <v>5.4763414272422928</v>
      </c>
      <c r="G33" s="14">
        <f t="shared" si="5"/>
        <v>33.615276167831354</v>
      </c>
      <c r="H33" s="14">
        <f t="shared" si="5"/>
        <v>1.5751314536262375E-3</v>
      </c>
      <c r="I33" s="14">
        <f t="shared" si="5"/>
        <v>100</v>
      </c>
    </row>
    <row r="34" spans="1:19">
      <c r="A34" s="9" t="s">
        <v>16</v>
      </c>
      <c r="B34" s="14">
        <f t="shared" si="5"/>
        <v>36.658863398798808</v>
      </c>
      <c r="C34" s="14">
        <f t="shared" si="5"/>
        <v>18.634287972530746</v>
      </c>
      <c r="D34" s="14">
        <f t="shared" si="5"/>
        <v>7.575493857714422</v>
      </c>
      <c r="E34" s="14">
        <f t="shared" si="5"/>
        <v>0.14672468818068934</v>
      </c>
      <c r="F34" s="14">
        <f t="shared" si="5"/>
        <v>10.002168850842734</v>
      </c>
      <c r="G34" s="14">
        <f t="shared" si="5"/>
        <v>26.981863705654224</v>
      </c>
      <c r="H34" s="14">
        <f t="shared" si="5"/>
        <v>5.9752627838466376E-4</v>
      </c>
      <c r="I34" s="14">
        <f t="shared" si="5"/>
        <v>100</v>
      </c>
    </row>
    <row r="35" spans="1:19">
      <c r="A35" s="9" t="s">
        <v>17</v>
      </c>
      <c r="B35" s="14">
        <f t="shared" si="5"/>
        <v>27.247553433054371</v>
      </c>
      <c r="C35" s="14">
        <f t="shared" si="5"/>
        <v>20.992550241084089</v>
      </c>
      <c r="D35" s="14">
        <f t="shared" si="5"/>
        <v>6.3781600985549014</v>
      </c>
      <c r="E35" s="14">
        <f t="shared" si="5"/>
        <v>0.10003561238998745</v>
      </c>
      <c r="F35" s="14">
        <f t="shared" si="5"/>
        <v>13.153953241246178</v>
      </c>
      <c r="G35" s="14">
        <f t="shared" si="5"/>
        <v>32.125250765069083</v>
      </c>
      <c r="H35" s="14">
        <f t="shared" si="5"/>
        <v>2.4966086013810821E-3</v>
      </c>
      <c r="I35" s="14">
        <f t="shared" si="5"/>
        <v>100</v>
      </c>
    </row>
    <row r="36" spans="1:19">
      <c r="A36" s="9" t="s">
        <v>18</v>
      </c>
      <c r="B36" s="14">
        <f t="shared" si="5"/>
        <v>25.942505455885733</v>
      </c>
      <c r="C36" s="14">
        <f t="shared" si="5"/>
        <v>36.279319896950213</v>
      </c>
      <c r="D36" s="14">
        <f t="shared" si="5"/>
        <v>9.9577109511678312</v>
      </c>
      <c r="E36" s="14">
        <f t="shared" si="5"/>
        <v>9.9739508041783068E-2</v>
      </c>
      <c r="F36" s="14">
        <f t="shared" si="5"/>
        <v>13.479067964804296</v>
      </c>
      <c r="G36" s="14">
        <f t="shared" si="5"/>
        <v>14.231098081135594</v>
      </c>
      <c r="H36" s="14">
        <f t="shared" si="5"/>
        <v>1.0558142014561605E-2</v>
      </c>
      <c r="I36" s="14">
        <f t="shared" si="5"/>
        <v>100</v>
      </c>
      <c r="K36" s="36" t="s">
        <v>25</v>
      </c>
      <c r="L36" s="34">
        <f>SUM(B9:B10)/SUM($I$9:$I$10)*100</f>
        <v>28.634822399835141</v>
      </c>
      <c r="M36" s="35">
        <f t="shared" ref="M36:S36" si="6">SUM(C9:C10)/SUM($I$9:$I$10)*100</f>
        <v>37.845844661003689</v>
      </c>
      <c r="N36" s="34">
        <f t="shared" si="6"/>
        <v>8.7639043929769418</v>
      </c>
      <c r="O36" s="34">
        <f t="shared" si="6"/>
        <v>0.18658593235543122</v>
      </c>
      <c r="P36" s="34">
        <f t="shared" si="6"/>
        <v>14.059486262042334</v>
      </c>
      <c r="Q36" s="34">
        <f t="shared" si="6"/>
        <v>10.501695645093051</v>
      </c>
      <c r="R36" s="34">
        <f t="shared" si="6"/>
        <v>7.6607066934047344E-3</v>
      </c>
      <c r="S36" s="34">
        <f t="shared" si="6"/>
        <v>100</v>
      </c>
    </row>
    <row r="37" spans="1:19">
      <c r="A37" s="9" t="s">
        <v>19</v>
      </c>
      <c r="B37" s="14">
        <f t="shared" si="5"/>
        <v>34.598361199733709</v>
      </c>
      <c r="C37" s="14">
        <f t="shared" si="5"/>
        <v>41.315730044457403</v>
      </c>
      <c r="D37" s="14">
        <f t="shared" si="5"/>
        <v>6.1195976944865063</v>
      </c>
      <c r="E37" s="14">
        <f t="shared" si="5"/>
        <v>0.3789525934169477</v>
      </c>
      <c r="F37" s="14">
        <f t="shared" si="5"/>
        <v>15.345125028878085</v>
      </c>
      <c r="G37" s="14">
        <f t="shared" si="5"/>
        <v>2.2409906126643779</v>
      </c>
      <c r="H37" s="14">
        <f t="shared" si="5"/>
        <v>1.2428263629527471E-3</v>
      </c>
      <c r="I37" s="14">
        <f t="shared" si="5"/>
        <v>100</v>
      </c>
      <c r="K37" t="s">
        <v>26</v>
      </c>
      <c r="L37" s="34">
        <f>SUM(B9:B11)/SUM($I$9:$I$11)*100</f>
        <v>31.902047266341388</v>
      </c>
      <c r="M37" s="34">
        <f t="shared" ref="M37:S37" si="7">SUM(C9:C11)/SUM($I$9:$I$11)*100</f>
        <v>31.669154661989147</v>
      </c>
      <c r="N37" s="34">
        <f t="shared" si="7"/>
        <v>10.282315005128204</v>
      </c>
      <c r="O37" s="34">
        <f t="shared" si="7"/>
        <v>0.29979774863034481</v>
      </c>
      <c r="P37" s="34">
        <f t="shared" si="7"/>
        <v>18.280007377675165</v>
      </c>
      <c r="Q37" s="34">
        <f t="shared" si="7"/>
        <v>7.5565881053106825</v>
      </c>
      <c r="R37" s="34">
        <f t="shared" si="7"/>
        <v>1.0089834925063145E-2</v>
      </c>
      <c r="S37" s="34">
        <f t="shared" si="7"/>
        <v>100</v>
      </c>
    </row>
    <row r="38" spans="1:19">
      <c r="A38" s="9" t="s">
        <v>20</v>
      </c>
      <c r="B38" s="14">
        <f t="shared" si="5"/>
        <v>40.284815178955256</v>
      </c>
      <c r="C38" s="14">
        <f t="shared" si="5"/>
        <v>15.821528359710852</v>
      </c>
      <c r="D38" s="14">
        <f t="shared" si="5"/>
        <v>14.178123918741489</v>
      </c>
      <c r="E38" s="14">
        <f t="shared" si="5"/>
        <v>0.59026700605030036</v>
      </c>
      <c r="F38" s="14">
        <f t="shared" si="5"/>
        <v>29.108661794862201</v>
      </c>
      <c r="G38" s="14">
        <f t="shared" si="5"/>
        <v>2.8145596618847808E-4</v>
      </c>
      <c r="H38" s="14">
        <f t="shared" si="5"/>
        <v>1.6322285713718306E-2</v>
      </c>
      <c r="I38" s="14">
        <f t="shared" si="5"/>
        <v>100</v>
      </c>
    </row>
    <row r="39" spans="1:19" ht="13.8" thickBot="1">
      <c r="A39" s="12" t="s">
        <v>12</v>
      </c>
      <c r="B39" s="14">
        <f t="shared" si="5"/>
        <v>44.299746509511621</v>
      </c>
      <c r="C39" s="14">
        <f t="shared" si="5"/>
        <v>18.575568960951383</v>
      </c>
      <c r="D39" s="14">
        <f t="shared" si="5"/>
        <v>6.8635350052168196</v>
      </c>
      <c r="E39" s="14">
        <f t="shared" si="5"/>
        <v>0.1446164431022734</v>
      </c>
      <c r="F39" s="14">
        <f t="shared" si="5"/>
        <v>10.174633267028915</v>
      </c>
      <c r="G39" s="14">
        <f t="shared" si="5"/>
        <v>19.79894903292854</v>
      </c>
      <c r="H39" s="14">
        <f t="shared" si="5"/>
        <v>0.14295078126046423</v>
      </c>
      <c r="I39" s="14">
        <f t="shared" si="5"/>
        <v>100</v>
      </c>
    </row>
    <row r="40" spans="1:19">
      <c r="B40" s="1"/>
      <c r="C40" s="1"/>
    </row>
    <row r="41" spans="1:19">
      <c r="B41" s="1"/>
      <c r="C41" s="1"/>
    </row>
    <row r="42" spans="1:19">
      <c r="B42" s="1"/>
      <c r="C42" s="1"/>
    </row>
    <row r="43" spans="1:19">
      <c r="B43" s="1"/>
      <c r="C43" s="1"/>
    </row>
    <row r="44" spans="1:19">
      <c r="B44" s="1"/>
      <c r="C44" s="1"/>
    </row>
    <row r="45" spans="1:19">
      <c r="B45" s="1"/>
      <c r="C45" s="1"/>
    </row>
    <row r="46" spans="1:19">
      <c r="B46" s="1"/>
      <c r="C46" s="1"/>
    </row>
    <row r="47" spans="1:19">
      <c r="B47" s="1"/>
      <c r="C47" s="1"/>
    </row>
    <row r="48" spans="1:19">
      <c r="B48" s="1"/>
      <c r="C48" s="1"/>
    </row>
    <row r="49" spans="2:3">
      <c r="B49" s="1"/>
      <c r="C49" s="1"/>
    </row>
    <row r="50" spans="2:3">
      <c r="B50" s="1"/>
      <c r="C50" s="1"/>
    </row>
    <row r="51" spans="2:3">
      <c r="B51" s="1"/>
      <c r="C51" s="1"/>
    </row>
    <row r="52" spans="2:3">
      <c r="B52" s="1"/>
      <c r="C52" s="1"/>
    </row>
    <row r="53" spans="2:3">
      <c r="B53" s="1"/>
      <c r="C53" s="1"/>
    </row>
    <row r="54" spans="2:3">
      <c r="B54" s="1"/>
      <c r="C54" s="1"/>
    </row>
    <row r="55" spans="2:3">
      <c r="B55" s="1"/>
      <c r="C55" s="1"/>
    </row>
    <row r="56" spans="2:3">
      <c r="B56" s="1"/>
      <c r="C56" s="1"/>
    </row>
    <row r="57" spans="2:3">
      <c r="B57" s="1"/>
      <c r="C57" s="1"/>
    </row>
    <row r="58" spans="2:3">
      <c r="B58" s="1"/>
      <c r="C58" s="1"/>
    </row>
    <row r="59" spans="2:3">
      <c r="B59" s="1"/>
      <c r="C59" s="1"/>
    </row>
    <row r="60" spans="2:3">
      <c r="B60" s="1"/>
      <c r="C60" s="1"/>
    </row>
    <row r="61" spans="2:3">
      <c r="B61" s="1"/>
      <c r="C61" s="1"/>
    </row>
    <row r="62" spans="2:3">
      <c r="B62" s="1"/>
      <c r="C62" s="1"/>
    </row>
    <row r="63" spans="2:3">
      <c r="B63" s="1"/>
      <c r="C63" s="1"/>
    </row>
    <row r="64" spans="2:3">
      <c r="B64" s="1"/>
      <c r="C64" s="1"/>
    </row>
    <row r="65" spans="2:3">
      <c r="B65" s="1"/>
      <c r="C65" s="1"/>
    </row>
    <row r="66" spans="2:3">
      <c r="B66" s="1"/>
      <c r="C66" s="1"/>
    </row>
    <row r="67" spans="2:3">
      <c r="B67" s="1"/>
      <c r="C67" s="1"/>
    </row>
    <row r="68" spans="2:3">
      <c r="B68" s="1"/>
      <c r="C68" s="1"/>
    </row>
    <row r="69" spans="2:3">
      <c r="B69" s="1"/>
      <c r="C69" s="1"/>
    </row>
    <row r="70" spans="2:3">
      <c r="B70" s="1"/>
      <c r="C70" s="1"/>
    </row>
    <row r="71" spans="2:3">
      <c r="B71" s="1"/>
      <c r="C71" s="1"/>
    </row>
    <row r="72" spans="2:3">
      <c r="B72" s="1"/>
      <c r="C72" s="1"/>
    </row>
    <row r="73" spans="2:3">
      <c r="B73" s="1"/>
      <c r="C73" s="1"/>
    </row>
    <row r="74" spans="2:3">
      <c r="B74" s="1"/>
      <c r="C74" s="1"/>
    </row>
    <row r="75" spans="2:3">
      <c r="B75" s="1"/>
      <c r="C75" s="1"/>
    </row>
    <row r="76" spans="2:3">
      <c r="B76" s="1"/>
      <c r="C76" s="1"/>
    </row>
    <row r="77" spans="2:3">
      <c r="B77" s="1"/>
      <c r="C77" s="1"/>
    </row>
    <row r="78" spans="2:3">
      <c r="B78" s="1"/>
      <c r="C78" s="1"/>
    </row>
    <row r="79" spans="2:3">
      <c r="B79" s="1"/>
      <c r="C79" s="1"/>
    </row>
    <row r="80" spans="2:3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  <row r="89" spans="2:3">
      <c r="B89" s="1"/>
      <c r="C89" s="1"/>
    </row>
    <row r="90" spans="2:3">
      <c r="B90" s="1"/>
      <c r="C90" s="1"/>
    </row>
    <row r="91" spans="2:3">
      <c r="B91" s="1"/>
      <c r="C91" s="1"/>
    </row>
    <row r="92" spans="2:3">
      <c r="B92" s="1"/>
      <c r="C92" s="1"/>
    </row>
    <row r="93" spans="2:3">
      <c r="B93" s="1"/>
      <c r="C93" s="1"/>
    </row>
    <row r="94" spans="2:3">
      <c r="B94" s="1"/>
      <c r="C94" s="1"/>
    </row>
    <row r="95" spans="2:3">
      <c r="B95" s="1"/>
      <c r="C95" s="1"/>
    </row>
    <row r="96" spans="2:3">
      <c r="B96" s="1"/>
      <c r="C96" s="1"/>
    </row>
    <row r="97" spans="2:3">
      <c r="B97" s="1"/>
      <c r="C97" s="1"/>
    </row>
    <row r="98" spans="2:3">
      <c r="B98" s="1"/>
      <c r="C98" s="1"/>
    </row>
    <row r="99" spans="2:3">
      <c r="B99" s="1"/>
      <c r="C99" s="1"/>
    </row>
    <row r="100" spans="2:3">
      <c r="B100" s="1"/>
      <c r="C100" s="1"/>
    </row>
    <row r="101" spans="2:3">
      <c r="B101" s="1"/>
      <c r="C101" s="1"/>
    </row>
    <row r="102" spans="2:3">
      <c r="B102" s="1"/>
      <c r="C102" s="1"/>
    </row>
    <row r="103" spans="2:3">
      <c r="B103" s="1"/>
      <c r="C103" s="1"/>
    </row>
    <row r="104" spans="2:3">
      <c r="B104" s="1"/>
      <c r="C104" s="1"/>
    </row>
    <row r="105" spans="2:3">
      <c r="B105" s="1"/>
      <c r="C105" s="1"/>
    </row>
    <row r="106" spans="2:3">
      <c r="B106" s="1"/>
      <c r="C106" s="1"/>
    </row>
    <row r="107" spans="2:3">
      <c r="B107" s="1"/>
      <c r="C107" s="1"/>
    </row>
    <row r="108" spans="2:3">
      <c r="B108" s="1"/>
      <c r="C108" s="1"/>
    </row>
    <row r="109" spans="2:3">
      <c r="B109" s="1"/>
      <c r="C109" s="1"/>
    </row>
    <row r="110" spans="2:3">
      <c r="B110" s="1"/>
      <c r="C110" s="1"/>
    </row>
    <row r="111" spans="2:3">
      <c r="B111" s="1"/>
      <c r="C111" s="1"/>
    </row>
  </sheetData>
  <mergeCells count="2">
    <mergeCell ref="A14:I14"/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779EC-D3E9-4E43-BED4-A82898927B77}">
  <dimension ref="A1:J31"/>
  <sheetViews>
    <sheetView workbookViewId="0">
      <selection activeCell="B13" sqref="B13"/>
    </sheetView>
  </sheetViews>
  <sheetFormatPr defaultColWidth="10.88671875" defaultRowHeight="13.2"/>
  <cols>
    <col min="1" max="1" width="23.88671875" customWidth="1"/>
  </cols>
  <sheetData>
    <row r="1" spans="1:10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</row>
    <row r="2" spans="1:10">
      <c r="A2">
        <v>1</v>
      </c>
      <c r="B2">
        <v>230.74809999999999</v>
      </c>
      <c r="C2">
        <v>12.47752</v>
      </c>
      <c r="D2">
        <v>9.3883099999999988</v>
      </c>
      <c r="E2">
        <v>2.01256E-4</v>
      </c>
      <c r="F2">
        <v>3.058014</v>
      </c>
      <c r="G2">
        <v>46.496629999999996</v>
      </c>
      <c r="H2">
        <v>5.5922349999999996</v>
      </c>
      <c r="I2">
        <v>0</v>
      </c>
    </row>
    <row r="3" spans="1:10">
      <c r="A3">
        <v>2</v>
      </c>
      <c r="B3">
        <v>841.75639999999999</v>
      </c>
      <c r="C3">
        <v>65.161029999999997</v>
      </c>
      <c r="D3">
        <v>31.214549999999999</v>
      </c>
      <c r="E3">
        <v>9.029564000000001E-2</v>
      </c>
      <c r="F3">
        <v>14.720030000000001</v>
      </c>
      <c r="G3">
        <v>281.97409999999996</v>
      </c>
      <c r="H3">
        <v>1.986062</v>
      </c>
    </row>
    <row r="4" spans="1:10">
      <c r="A4">
        <v>3</v>
      </c>
      <c r="B4">
        <v>373.6474</v>
      </c>
      <c r="C4">
        <v>89.945650000000001</v>
      </c>
      <c r="D4">
        <v>54.536830000000002</v>
      </c>
      <c r="E4">
        <v>0.50340359999999995</v>
      </c>
      <c r="F4">
        <v>46.632109999999997</v>
      </c>
      <c r="G4">
        <v>286.24059999999997</v>
      </c>
      <c r="H4">
        <v>1.3412549999999999E-2</v>
      </c>
    </row>
    <row r="5" spans="1:10">
      <c r="A5">
        <v>4</v>
      </c>
      <c r="B5">
        <v>175.4178</v>
      </c>
      <c r="C5">
        <v>89.16767999999999</v>
      </c>
      <c r="D5">
        <v>36.2498</v>
      </c>
      <c r="E5">
        <v>0.70209820000000001</v>
      </c>
      <c r="F5">
        <v>47.861779999999996</v>
      </c>
      <c r="G5">
        <v>129.11199999999999</v>
      </c>
      <c r="H5">
        <v>2.8592469999999997E-3</v>
      </c>
    </row>
    <row r="6" spans="1:10">
      <c r="A6">
        <v>5</v>
      </c>
      <c r="B6">
        <v>157.94729999999998</v>
      </c>
      <c r="C6">
        <v>121.68860000000001</v>
      </c>
      <c r="D6">
        <v>36.972610000000003</v>
      </c>
      <c r="E6">
        <v>0.5798816</v>
      </c>
      <c r="F6">
        <v>76.250199999999992</v>
      </c>
      <c r="G6">
        <v>186.22210000000001</v>
      </c>
      <c r="H6">
        <v>1.4472220000000001E-2</v>
      </c>
    </row>
    <row r="7" spans="1:10">
      <c r="A7">
        <v>6</v>
      </c>
      <c r="B7">
        <v>258.54879999999997</v>
      </c>
      <c r="C7">
        <v>361.56779999999998</v>
      </c>
      <c r="D7">
        <v>99.240769999999998</v>
      </c>
      <c r="E7">
        <v>0.99402619999999997</v>
      </c>
      <c r="F7">
        <v>134.33539999999999</v>
      </c>
      <c r="G7">
        <v>141.83029999999999</v>
      </c>
      <c r="H7">
        <v>0.10522480000000001</v>
      </c>
      <c r="J7">
        <v>1000</v>
      </c>
    </row>
    <row r="8" spans="1:10">
      <c r="A8">
        <v>7</v>
      </c>
      <c r="B8">
        <v>155.6712</v>
      </c>
      <c r="C8">
        <v>185.89520000000002</v>
      </c>
      <c r="D8">
        <v>27.534400000000002</v>
      </c>
      <c r="E8">
        <v>1.705052</v>
      </c>
      <c r="F8">
        <v>69.043559999999999</v>
      </c>
      <c r="G8">
        <v>10.083069999999999</v>
      </c>
      <c r="H8">
        <v>5.5919489999999997E-3</v>
      </c>
    </row>
    <row r="9" spans="1:10">
      <c r="A9">
        <v>8</v>
      </c>
      <c r="B9">
        <v>227.12739999999999</v>
      </c>
      <c r="C9">
        <v>89.20241</v>
      </c>
      <c r="D9">
        <v>79.93683</v>
      </c>
      <c r="E9">
        <v>3.3279490000000003</v>
      </c>
      <c r="F9">
        <v>164.11579999999998</v>
      </c>
      <c r="G9">
        <v>1.5868599999999998E-3</v>
      </c>
      <c r="H9">
        <v>9.2025700000000002E-2</v>
      </c>
    </row>
    <row r="10" spans="1:10"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</row>
    <row r="11" spans="1:10"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</row>
    <row r="12" spans="1:10"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</row>
    <row r="13" spans="1:10">
      <c r="B13" t="s">
        <v>40</v>
      </c>
      <c r="C13" t="s">
        <v>41</v>
      </c>
      <c r="D13" t="s">
        <v>42</v>
      </c>
      <c r="E13" t="s">
        <v>43</v>
      </c>
      <c r="F13" t="s">
        <v>44</v>
      </c>
      <c r="G13" t="s">
        <v>45</v>
      </c>
      <c r="H13" t="s">
        <v>46</v>
      </c>
      <c r="I13" t="s">
        <v>47</v>
      </c>
    </row>
    <row r="14" spans="1:10">
      <c r="A14">
        <v>1</v>
      </c>
      <c r="B14">
        <v>5580.4160000000002</v>
      </c>
      <c r="C14">
        <v>240.71820000000002</v>
      </c>
      <c r="D14">
        <v>243.9162</v>
      </c>
      <c r="E14">
        <v>2.8773879999999998E-3</v>
      </c>
      <c r="F14">
        <v>55.721550000000001</v>
      </c>
      <c r="G14">
        <v>970.72080000000005</v>
      </c>
      <c r="H14">
        <v>68.847470000000001</v>
      </c>
      <c r="I14">
        <v>114114.8</v>
      </c>
    </row>
    <row r="15" spans="1:10">
      <c r="A15">
        <v>2</v>
      </c>
      <c r="B15">
        <v>5426.8360000000002</v>
      </c>
      <c r="C15">
        <v>380.35159999999996</v>
      </c>
      <c r="D15">
        <v>175.96279999999999</v>
      </c>
      <c r="E15">
        <v>0.4336757</v>
      </c>
      <c r="F15">
        <v>84.134600000000006</v>
      </c>
      <c r="G15">
        <v>1643.644</v>
      </c>
      <c r="H15">
        <v>14.899940000000001</v>
      </c>
    </row>
    <row r="16" spans="1:10">
      <c r="A16">
        <v>3</v>
      </c>
      <c r="B16">
        <v>1098.9780000000001</v>
      </c>
      <c r="C16">
        <v>259.51859999999999</v>
      </c>
      <c r="D16">
        <v>149.92599999999999</v>
      </c>
      <c r="E16">
        <v>1.369451</v>
      </c>
      <c r="F16">
        <v>130.20510000000002</v>
      </c>
      <c r="G16">
        <v>849.61790000000008</v>
      </c>
      <c r="H16">
        <v>3.9118239999999999E-2</v>
      </c>
    </row>
    <row r="17" spans="1:9">
      <c r="A17">
        <v>4</v>
      </c>
      <c r="B17">
        <v>285.47090000000003</v>
      </c>
      <c r="C17">
        <v>144.578</v>
      </c>
      <c r="D17">
        <v>58.845860000000002</v>
      </c>
      <c r="E17">
        <v>1.1056140000000001</v>
      </c>
      <c r="F17">
        <v>77.062950000000001</v>
      </c>
      <c r="G17">
        <v>214.5686</v>
      </c>
      <c r="H17">
        <v>4.5768409999999999E-3</v>
      </c>
    </row>
    <row r="18" spans="1:9">
      <c r="A18">
        <v>5</v>
      </c>
      <c r="B18">
        <v>183.67329999999998</v>
      </c>
      <c r="C18">
        <v>139.38310000000001</v>
      </c>
      <c r="D18">
        <v>41.75656</v>
      </c>
      <c r="E18">
        <v>0.65908939999999994</v>
      </c>
      <c r="F18">
        <v>87.467399999999998</v>
      </c>
      <c r="G18">
        <v>223.95140000000001</v>
      </c>
      <c r="H18">
        <v>1.651934E-2</v>
      </c>
    </row>
    <row r="19" spans="1:9">
      <c r="A19">
        <v>6</v>
      </c>
      <c r="B19">
        <v>212.167</v>
      </c>
      <c r="C19">
        <v>287.18720000000002</v>
      </c>
      <c r="D19">
        <v>83.95796</v>
      </c>
      <c r="E19">
        <v>0.81709270000000001</v>
      </c>
      <c r="F19">
        <v>110.4726</v>
      </c>
      <c r="G19">
        <v>113.4579</v>
      </c>
      <c r="H19">
        <v>9.4195520000000005E-2</v>
      </c>
    </row>
    <row r="20" spans="1:9">
      <c r="A20">
        <v>7</v>
      </c>
      <c r="B20">
        <v>91.260159999999999</v>
      </c>
      <c r="C20">
        <v>109.38419999999999</v>
      </c>
      <c r="D20">
        <v>15.915280000000001</v>
      </c>
      <c r="E20">
        <v>0.96480029999999994</v>
      </c>
      <c r="F20">
        <v>39.909910000000004</v>
      </c>
      <c r="G20">
        <v>5.5145820000000008</v>
      </c>
      <c r="H20">
        <v>3.2429719999999998E-3</v>
      </c>
    </row>
    <row r="21" spans="1:9">
      <c r="A21">
        <v>8</v>
      </c>
      <c r="B21">
        <v>95.795450000000002</v>
      </c>
      <c r="C21">
        <v>36.83173</v>
      </c>
      <c r="D21">
        <v>26.717669999999998</v>
      </c>
      <c r="E21">
        <v>1.2253989999999999</v>
      </c>
      <c r="F21">
        <v>59.532319999999999</v>
      </c>
      <c r="G21">
        <v>7.3594800000000005E-4</v>
      </c>
      <c r="H21">
        <v>2.6733339999999998E-2</v>
      </c>
    </row>
    <row r="22" spans="1:9"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</row>
    <row r="23" spans="1:9">
      <c r="B23" t="s">
        <v>48</v>
      </c>
      <c r="C23" t="s">
        <v>49</v>
      </c>
      <c r="D23" t="s">
        <v>50</v>
      </c>
      <c r="E23" t="s">
        <v>51</v>
      </c>
      <c r="F23" t="s">
        <v>52</v>
      </c>
      <c r="G23" t="s">
        <v>53</v>
      </c>
      <c r="H23" t="s">
        <v>54</v>
      </c>
      <c r="I23" t="s">
        <v>55</v>
      </c>
    </row>
    <row r="24" spans="1:9">
      <c r="A24">
        <v>1</v>
      </c>
      <c r="B24">
        <v>4571.4579999999996</v>
      </c>
      <c r="C24">
        <v>86.528410000000008</v>
      </c>
      <c r="D24">
        <v>99.570970000000003</v>
      </c>
      <c r="E24">
        <v>4.4663210000000002E-2</v>
      </c>
      <c r="F24">
        <v>388.50579999999997</v>
      </c>
      <c r="G24">
        <v>342.28399999999999</v>
      </c>
      <c r="H24">
        <v>20.492189999999997</v>
      </c>
      <c r="I24">
        <v>38803</v>
      </c>
    </row>
    <row r="25" spans="1:9">
      <c r="A25">
        <v>2</v>
      </c>
      <c r="B25">
        <v>4097.5870000000004</v>
      </c>
      <c r="C25">
        <v>86.818649999999991</v>
      </c>
      <c r="D25">
        <v>43.421990000000001</v>
      </c>
      <c r="E25">
        <v>12.433459999999998</v>
      </c>
      <c r="F25">
        <v>371.01479999999998</v>
      </c>
      <c r="G25">
        <v>357.59379999999999</v>
      </c>
      <c r="H25">
        <v>4.493188</v>
      </c>
    </row>
    <row r="26" spans="1:9">
      <c r="A26">
        <v>3</v>
      </c>
      <c r="B26">
        <v>1824.6030000000001</v>
      </c>
      <c r="C26">
        <v>91.180689999999998</v>
      </c>
      <c r="D26">
        <v>39.854480000000002</v>
      </c>
      <c r="E26">
        <v>181.8783</v>
      </c>
      <c r="F26">
        <v>377.22409999999996</v>
      </c>
      <c r="G26">
        <v>236.47920000000002</v>
      </c>
      <c r="H26">
        <v>0.41336459999999997</v>
      </c>
    </row>
    <row r="27" spans="1:9">
      <c r="A27">
        <v>4</v>
      </c>
      <c r="B27">
        <v>837.67849999999999</v>
      </c>
      <c r="C27">
        <v>45.253680000000003</v>
      </c>
      <c r="D27">
        <v>16.99511</v>
      </c>
      <c r="E27">
        <v>106.20489999999999</v>
      </c>
      <c r="F27">
        <v>230.05</v>
      </c>
      <c r="G27">
        <v>60.014949999999999</v>
      </c>
      <c r="H27">
        <v>3.9532859999999996E-2</v>
      </c>
    </row>
    <row r="28" spans="1:9">
      <c r="A28">
        <v>5</v>
      </c>
      <c r="B28">
        <v>606.49890000000005</v>
      </c>
      <c r="C28">
        <v>53.995660000000001</v>
      </c>
      <c r="D28">
        <v>13.55434</v>
      </c>
      <c r="E28">
        <v>78.009219999999999</v>
      </c>
      <c r="F28">
        <v>239.48849999999999</v>
      </c>
      <c r="G28">
        <v>65.327029999999993</v>
      </c>
      <c r="H28">
        <v>6.2828079999999994E-2</v>
      </c>
    </row>
    <row r="29" spans="1:9">
      <c r="A29">
        <v>6</v>
      </c>
      <c r="B29">
        <v>753.88380000000006</v>
      </c>
      <c r="C29">
        <v>96.050970000000007</v>
      </c>
      <c r="D29">
        <v>24.046619999999997</v>
      </c>
      <c r="E29">
        <v>68.809470000000005</v>
      </c>
      <c r="F29">
        <v>359.90100000000001</v>
      </c>
      <c r="G29">
        <v>35.651510000000002</v>
      </c>
      <c r="H29">
        <v>1.0471169999999999</v>
      </c>
    </row>
    <row r="30" spans="1:9">
      <c r="A30">
        <v>7</v>
      </c>
      <c r="B30">
        <v>362.06279999999998</v>
      </c>
      <c r="C30">
        <v>73.034449999999993</v>
      </c>
      <c r="D30">
        <v>6.9115829999999994</v>
      </c>
      <c r="E30">
        <v>74.321089999999998</v>
      </c>
      <c r="F30">
        <v>145.03739999999999</v>
      </c>
      <c r="G30">
        <v>1.781903</v>
      </c>
      <c r="H30">
        <v>0.17499119999999999</v>
      </c>
    </row>
    <row r="31" spans="1:9">
      <c r="A31">
        <v>8</v>
      </c>
      <c r="B31">
        <v>508.71659999999997</v>
      </c>
      <c r="C31">
        <v>44.461919999999999</v>
      </c>
      <c r="D31">
        <v>11.60005</v>
      </c>
      <c r="E31">
        <v>77.906109999999998</v>
      </c>
      <c r="F31">
        <v>461.71170000000001</v>
      </c>
      <c r="G31">
        <v>1.17637E-4</v>
      </c>
      <c r="H31">
        <v>0.9751417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261AEB-30EB-4AA1-9BA2-E7C857845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74ED79-EB3F-4675-BCC6-A7B98C48044B}">
  <ds:schemaRefs>
    <ds:schemaRef ds:uri="f6aed4ac-dd4c-4794-87ed-06fc3a0ee92f"/>
    <ds:schemaRef ds:uri="http://schemas.microsoft.com/office/2006/metadata/properties"/>
    <ds:schemaRef ds:uri="a35715f8-87ef-4d3b-947a-233431d15701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809D3A-E8E6-42E8-81F5-FFA28063F6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3-2a-f</vt:lpstr>
      <vt:lpstr>value</vt:lpstr>
      <vt:lpstr>tons</vt:lpstr>
      <vt:lpstr>ton-miles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Rick</dc:creator>
  <cp:keywords/>
  <dc:description/>
  <cp:lastModifiedBy>Mikki Stacey</cp:lastModifiedBy>
  <cp:revision/>
  <dcterms:created xsi:type="dcterms:W3CDTF">2017-05-08T17:09:02Z</dcterms:created>
  <dcterms:modified xsi:type="dcterms:W3CDTF">2024-12-11T20:12:29Z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