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4.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4 - Econ/"/>
    </mc:Choice>
  </mc:AlternateContent>
  <xr:revisionPtr revIDLastSave="0" documentId="13_ncr:1_{17365F49-3CEC-462E-8E94-96B36D757290}" xr6:coauthVersionLast="47" xr6:coauthVersionMax="47" xr10:uidLastSave="{00000000-0000-0000-0000-000000000000}"/>
  <bookViews>
    <workbookView xWindow="0" yWindow="740" windowWidth="30240" windowHeight="17500" xr2:uid="{00000000-000D-0000-FFFF-FFFF00000000}"/>
  </bookViews>
  <sheets>
    <sheet name="Figure" sheetId="2" r:id="rId1"/>
    <sheet name="Data" sheetId="1" r:id="rId2"/>
    <sheet name="Parameters" sheetId="5" r:id="rId3"/>
    <sheet name="Query" sheetId="4" r:id="rId4"/>
    <sheet name="Query2" sheetId="7" r:id="rId5"/>
    <sheet name="Query3" sheetId="9" r:id="rId6"/>
    <sheet name="Growth" sheetId="8" r:id="rId7"/>
  </sheets>
  <externalReferences>
    <externalReference r:id="rId8"/>
  </externalReferences>
  <definedNames>
    <definedName name="ExternalData_1" localSheetId="3" hidden="1">Query!$A$1:$J$3161</definedName>
    <definedName name="ExternalData_1" localSheetId="4" hidden="1">Query2!$A$1:$J$617</definedName>
    <definedName name="ExternalData_1" localSheetId="5" hidden="1">Query3!$A$1:$K$161</definedName>
    <definedName name="_xlnm.Print_Area" localSheetId="1">Data!$A$1:$E$24</definedName>
    <definedName name="vlookup_1">#REF!</definedName>
    <definedName name="vlookup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a="1"/>
  <c r="A19" i="5" s="1"/>
  <c r="A18" i="5" a="1"/>
  <c r="A18" i="5" s="1"/>
  <c r="A17" i="5" a="1"/>
  <c r="A17" i="5" s="1"/>
  <c r="A16" i="5" a="1"/>
  <c r="A16" i="5" s="1"/>
  <c r="A15" i="5" a="1"/>
  <c r="A15" i="5" s="1"/>
  <c r="G15" i="5" s="1"/>
  <c r="B6" i="5"/>
  <c r="A27" i="5" a="1"/>
  <c r="A27" i="5" s="1"/>
  <c r="F11" i="5"/>
  <c r="E11" i="5"/>
  <c r="E4" i="1" s="1"/>
  <c r="D15" i="5" a="1"/>
  <c r="D15" i="5" s="1"/>
  <c r="D16" i="5" s="1" a="1"/>
  <c r="D16" i="5" s="1"/>
  <c r="D17" i="5" s="1" a="1"/>
  <c r="D17" i="5" s="1"/>
  <c r="D18" i="5" s="1" a="1"/>
  <c r="D18" i="5" s="1"/>
  <c r="D19" i="5" s="1" a="1"/>
  <c r="D19" i="5" s="1"/>
  <c r="F6" i="5"/>
  <c r="F4" i="5" s="1"/>
  <c r="E12" i="5"/>
  <c r="D5" i="1"/>
  <c r="D4" i="1"/>
  <c r="A32" i="2"/>
  <c r="A31" i="1"/>
  <c r="E27" i="5" l="1" a="1"/>
  <c r="E27" i="5" s="1"/>
  <c r="E28" i="5" s="1" a="1"/>
  <c r="E28" i="5" s="1"/>
  <c r="E29" i="5" s="1" a="1"/>
  <c r="E29" i="5" s="1"/>
  <c r="E30" i="5" s="1" a="1"/>
  <c r="E30" i="5" s="1"/>
  <c r="E31" i="5" s="1" a="1"/>
  <c r="E31" i="5" s="1"/>
  <c r="H15" i="5"/>
  <c r="F15" i="5" s="1"/>
  <c r="H6" i="5"/>
  <c r="A1" i="2"/>
  <c r="A1" i="1"/>
  <c r="A2" i="8" l="1" a="1"/>
  <c r="A2" i="8" s="1"/>
  <c r="B4" i="5"/>
  <c r="B3" i="5"/>
  <c r="A33" i="1" l="1"/>
  <c r="A33" i="2"/>
  <c r="E5" i="1"/>
  <c r="C21" i="5"/>
  <c r="A26" i="5"/>
  <c r="A12" i="1"/>
  <c r="A20" i="5"/>
  <c r="A6" i="1"/>
  <c r="A14" i="5"/>
  <c r="E2" i="8"/>
  <c r="H7" i="5"/>
  <c r="B27" i="5" a="1"/>
  <c r="B27" i="5" s="1"/>
  <c r="B28" i="5" s="1" a="1"/>
  <c r="B28" i="5" s="1"/>
  <c r="B29" i="5" s="1" a="1"/>
  <c r="B29" i="5" s="1"/>
  <c r="B30" i="5" s="1" a="1"/>
  <c r="B30" i="5" s="1"/>
  <c r="B31" i="5" s="1" a="1"/>
  <c r="B31" i="5" s="1"/>
  <c r="B15" i="5" a="1"/>
  <c r="B15" i="5" s="1"/>
  <c r="B16" i="5" s="1" a="1"/>
  <c r="B16" i="5" s="1"/>
  <c r="B17" i="5" s="1" a="1"/>
  <c r="B17" i="5" s="1"/>
  <c r="B18" i="5" s="1" a="1"/>
  <c r="B18" i="5" s="1"/>
  <c r="B19" i="5" s="1" a="1"/>
  <c r="B19" i="5" s="1"/>
  <c r="A24" i="1"/>
  <c r="A18" i="1"/>
  <c r="E3" i="1"/>
  <c r="D3" i="1"/>
  <c r="H5" i="5"/>
  <c r="H4" i="5"/>
  <c r="A21" i="5" a="1"/>
  <c r="A21" i="5" s="1"/>
  <c r="H21" i="5" s="1"/>
  <c r="F21" i="5" s="1"/>
  <c r="F13" i="1" s="1"/>
  <c r="B5" i="5"/>
  <c r="E21" i="8" l="1"/>
  <c r="E19" i="8"/>
  <c r="E72" i="8"/>
  <c r="A28" i="5" a="1"/>
  <c r="A28" i="5" s="1"/>
  <c r="A29" i="5" s="1" a="1"/>
  <c r="A29" i="5" s="1"/>
  <c r="H27" i="5"/>
  <c r="A19" i="1" s="1"/>
  <c r="B21" i="5" a="1"/>
  <c r="B21" i="5" s="1"/>
  <c r="B22" i="5" s="1" a="1"/>
  <c r="B22" i="5" s="1"/>
  <c r="E55" i="8"/>
  <c r="E53" i="8"/>
  <c r="E62" i="8"/>
  <c r="E29" i="8"/>
  <c r="E58" i="8"/>
  <c r="E6" i="8"/>
  <c r="E63" i="8"/>
  <c r="E80" i="8"/>
  <c r="E75" i="8"/>
  <c r="E66" i="8"/>
  <c r="E51" i="8"/>
  <c r="E14" i="8"/>
  <c r="E74" i="8"/>
  <c r="E70" i="8"/>
  <c r="E8" i="8"/>
  <c r="E7" i="8"/>
  <c r="E16" i="8"/>
  <c r="E12" i="8"/>
  <c r="E27" i="8"/>
  <c r="E79" i="8"/>
  <c r="E41" i="8"/>
  <c r="E67" i="8"/>
  <c r="E32" i="8"/>
  <c r="E49" i="8"/>
  <c r="E45" i="8"/>
  <c r="E77" i="8"/>
  <c r="E30" i="8"/>
  <c r="E23" i="8"/>
  <c r="E38" i="8"/>
  <c r="E4" i="8"/>
  <c r="E31" i="8"/>
  <c r="E59" i="8"/>
  <c r="E48" i="8"/>
  <c r="E57" i="8"/>
  <c r="E10" i="8"/>
  <c r="E20" i="8"/>
  <c r="E69" i="8"/>
  <c r="E78" i="8"/>
  <c r="E71" i="8"/>
  <c r="E9" i="8"/>
  <c r="E22" i="8"/>
  <c r="E15" i="8"/>
  <c r="E24" i="8"/>
  <c r="E5" i="8"/>
  <c r="E37" i="8"/>
  <c r="E35" i="8"/>
  <c r="E46" i="8"/>
  <c r="E36" i="8"/>
  <c r="E39" i="8"/>
  <c r="E28" i="8"/>
  <c r="E56" i="8"/>
  <c r="E65" i="8"/>
  <c r="E42" i="8"/>
  <c r="E76" i="8"/>
  <c r="E54" i="8"/>
  <c r="E68" i="8"/>
  <c r="E47" i="8"/>
  <c r="E60" i="8"/>
  <c r="E64" i="8"/>
  <c r="E73" i="8"/>
  <c r="E50" i="8"/>
  <c r="E61" i="8"/>
  <c r="E13" i="8"/>
  <c r="E40" i="8"/>
  <c r="E17" i="8"/>
  <c r="E3" i="8"/>
  <c r="E44" i="8"/>
  <c r="E18" i="8"/>
  <c r="E25" i="8"/>
  <c r="E26" i="8"/>
  <c r="E11" i="8"/>
  <c r="E33" i="8"/>
  <c r="E34" i="8"/>
  <c r="E52" i="8"/>
  <c r="E43" i="8"/>
  <c r="F3" i="1"/>
  <c r="A32" i="5"/>
  <c r="D2" i="8"/>
  <c r="E19" i="1"/>
  <c r="E23" i="1"/>
  <c r="E21" i="1"/>
  <c r="A22" i="5" a="1"/>
  <c r="A22" i="5" s="1"/>
  <c r="H22" i="5" s="1"/>
  <c r="E21" i="5" a="1"/>
  <c r="E21" i="5" s="1"/>
  <c r="E13" i="1" s="1"/>
  <c r="E20" i="1"/>
  <c r="B19" i="1"/>
  <c r="B20" i="1"/>
  <c r="D7" i="1"/>
  <c r="C7" i="1" s="1"/>
  <c r="G27" i="5"/>
  <c r="E15" i="5"/>
  <c r="B21" i="1"/>
  <c r="B7" i="1"/>
  <c r="C22" i="5"/>
  <c r="B13" i="1" l="1"/>
  <c r="A7" i="1"/>
  <c r="F7" i="1"/>
  <c r="H28" i="5"/>
  <c r="F28" i="5" s="1"/>
  <c r="F20" i="1" s="1"/>
  <c r="B35" i="8"/>
  <c r="C50" i="8"/>
  <c r="C49" i="8"/>
  <c r="C72" i="8"/>
  <c r="C8" i="8"/>
  <c r="B80" i="8"/>
  <c r="B16" i="8"/>
  <c r="C31" i="8"/>
  <c r="C41" i="8"/>
  <c r="B47" i="8"/>
  <c r="C62" i="8"/>
  <c r="B58" i="8"/>
  <c r="B54" i="8"/>
  <c r="C69" i="8"/>
  <c r="C5" i="8"/>
  <c r="B21" i="8"/>
  <c r="C36" i="8"/>
  <c r="B60" i="8"/>
  <c r="C75" i="8"/>
  <c r="C11" i="8"/>
  <c r="D60" i="8"/>
  <c r="F60" i="8" s="1"/>
  <c r="D55" i="8"/>
  <c r="F55" i="8" s="1"/>
  <c r="D61" i="8"/>
  <c r="F61" i="8" s="1"/>
  <c r="D59" i="8"/>
  <c r="F59" i="8" s="1"/>
  <c r="D5" i="8"/>
  <c r="F5" i="8" s="1"/>
  <c r="D17" i="8"/>
  <c r="F17" i="8" s="1"/>
  <c r="D21" i="8"/>
  <c r="F21" i="8" s="1"/>
  <c r="D73" i="8"/>
  <c r="F73" i="8" s="1"/>
  <c r="B27" i="8"/>
  <c r="C42" i="8"/>
  <c r="C17" i="8"/>
  <c r="C64" i="8"/>
  <c r="B66" i="8"/>
  <c r="B72" i="8"/>
  <c r="B8" i="8"/>
  <c r="C23" i="8"/>
  <c r="C9" i="8"/>
  <c r="B39" i="8"/>
  <c r="C54" i="8"/>
  <c r="B18" i="8"/>
  <c r="B46" i="8"/>
  <c r="C61" i="8"/>
  <c r="B77" i="8"/>
  <c r="B13" i="8"/>
  <c r="C28" i="8"/>
  <c r="B52" i="8"/>
  <c r="C67" i="8"/>
  <c r="D79" i="8"/>
  <c r="F79" i="8" s="1"/>
  <c r="D8" i="8"/>
  <c r="F8" i="8" s="1"/>
  <c r="D52" i="8"/>
  <c r="F52" i="8" s="1"/>
  <c r="D14" i="8"/>
  <c r="F14" i="8" s="1"/>
  <c r="D37" i="8"/>
  <c r="F37" i="8" s="1"/>
  <c r="D51" i="8"/>
  <c r="F51" i="8" s="1"/>
  <c r="D74" i="8"/>
  <c r="F74" i="8" s="1"/>
  <c r="B19" i="8"/>
  <c r="C34" i="8"/>
  <c r="B65" i="8"/>
  <c r="C56" i="8"/>
  <c r="B34" i="8"/>
  <c r="B64" i="8"/>
  <c r="C79" i="8"/>
  <c r="C15" i="8"/>
  <c r="D3" i="8"/>
  <c r="F3" i="8" s="1"/>
  <c r="B31" i="8"/>
  <c r="C46" i="8"/>
  <c r="C57" i="8"/>
  <c r="B38" i="8"/>
  <c r="C53" i="8"/>
  <c r="B69" i="8"/>
  <c r="B5" i="8"/>
  <c r="C20" i="8"/>
  <c r="B44" i="8"/>
  <c r="C59" i="8"/>
  <c r="D39" i="8"/>
  <c r="F39" i="8" s="1"/>
  <c r="D53" i="8"/>
  <c r="F53" i="8" s="1"/>
  <c r="D78" i="8"/>
  <c r="F78" i="8" s="1"/>
  <c r="D44" i="8"/>
  <c r="F44" i="8" s="1"/>
  <c r="D43" i="8"/>
  <c r="F43" i="8" s="1"/>
  <c r="D66" i="8"/>
  <c r="F66" i="8" s="1"/>
  <c r="D57" i="8"/>
  <c r="F57" i="8" s="1"/>
  <c r="D71" i="8"/>
  <c r="F71" i="8" s="1"/>
  <c r="D72" i="8"/>
  <c r="F72" i="8" s="1"/>
  <c r="B75" i="8"/>
  <c r="B11" i="8"/>
  <c r="C26" i="8"/>
  <c r="B41" i="8"/>
  <c r="C48" i="8"/>
  <c r="B10" i="8"/>
  <c r="B56" i="8"/>
  <c r="C71" i="8"/>
  <c r="C7" i="8"/>
  <c r="B49" i="8"/>
  <c r="B23" i="8"/>
  <c r="C38" i="8"/>
  <c r="C25" i="8"/>
  <c r="B30" i="8"/>
  <c r="C45" i="8"/>
  <c r="B61" i="8"/>
  <c r="C76" i="8"/>
  <c r="C12" i="8"/>
  <c r="B36" i="8"/>
  <c r="C51" i="8"/>
  <c r="D12" i="8"/>
  <c r="F12" i="8" s="1"/>
  <c r="D38" i="8"/>
  <c r="F38" i="8" s="1"/>
  <c r="D36" i="8"/>
  <c r="F36" i="8" s="1"/>
  <c r="D35" i="8"/>
  <c r="F35" i="8" s="1"/>
  <c r="D58" i="8"/>
  <c r="F58" i="8" s="1"/>
  <c r="D63" i="8"/>
  <c r="F63" i="8" s="1"/>
  <c r="D77" i="8"/>
  <c r="F77" i="8" s="1"/>
  <c r="D49" i="8"/>
  <c r="F49" i="8" s="1"/>
  <c r="D47" i="8"/>
  <c r="F47" i="8" s="1"/>
  <c r="D69" i="8"/>
  <c r="F69" i="8" s="1"/>
  <c r="D64" i="8"/>
  <c r="F64" i="8" s="1"/>
  <c r="B67" i="8"/>
  <c r="B3" i="8"/>
  <c r="C18" i="8"/>
  <c r="B25" i="8"/>
  <c r="C40" i="8"/>
  <c r="C65" i="8"/>
  <c r="B48" i="8"/>
  <c r="C63" i="8"/>
  <c r="B74" i="8"/>
  <c r="B79" i="8"/>
  <c r="B15" i="8"/>
  <c r="C30" i="8"/>
  <c r="B57" i="8"/>
  <c r="B22" i="8"/>
  <c r="C37" i="8"/>
  <c r="B53" i="8"/>
  <c r="C68" i="8"/>
  <c r="C4" i="8"/>
  <c r="B28" i="8"/>
  <c r="C43" i="8"/>
  <c r="D28" i="8"/>
  <c r="F28" i="8" s="1"/>
  <c r="D54" i="8"/>
  <c r="F54" i="8" s="1"/>
  <c r="D27" i="8"/>
  <c r="F27" i="8" s="1"/>
  <c r="D50" i="8"/>
  <c r="F50" i="8" s="1"/>
  <c r="D22" i="8"/>
  <c r="F22" i="8" s="1"/>
  <c r="D20" i="8"/>
  <c r="F20" i="8" s="1"/>
  <c r="D41" i="8"/>
  <c r="F41" i="8" s="1"/>
  <c r="D45" i="8"/>
  <c r="F45" i="8" s="1"/>
  <c r="D56" i="8"/>
  <c r="F56" i="8" s="1"/>
  <c r="B43" i="8"/>
  <c r="C58" i="8"/>
  <c r="C3" i="8"/>
  <c r="C80" i="8"/>
  <c r="C16" i="8"/>
  <c r="B33" i="8"/>
  <c r="B24" i="8"/>
  <c r="C39" i="8"/>
  <c r="C73" i="8"/>
  <c r="B55" i="8"/>
  <c r="C70" i="8"/>
  <c r="C6" i="8"/>
  <c r="B62" i="8"/>
  <c r="C77" i="8"/>
  <c r="C13" i="8"/>
  <c r="B29" i="8"/>
  <c r="C44" i="8"/>
  <c r="B68" i="8"/>
  <c r="B4" i="8"/>
  <c r="D67" i="8"/>
  <c r="F67" i="8" s="1"/>
  <c r="B59" i="8"/>
  <c r="C74" i="8"/>
  <c r="C10" i="8"/>
  <c r="B17" i="8"/>
  <c r="C32" i="8"/>
  <c r="C33" i="8"/>
  <c r="B40" i="8"/>
  <c r="C55" i="8"/>
  <c r="B42" i="8"/>
  <c r="B71" i="8"/>
  <c r="B7" i="8"/>
  <c r="C22" i="8"/>
  <c r="B78" i="8"/>
  <c r="B14" i="8"/>
  <c r="C29" i="8"/>
  <c r="B45" i="8"/>
  <c r="C60" i="8"/>
  <c r="B20" i="8"/>
  <c r="C35" i="8"/>
  <c r="D9" i="8"/>
  <c r="F9" i="8" s="1"/>
  <c r="D7" i="8"/>
  <c r="F7" i="8" s="1"/>
  <c r="D19" i="8"/>
  <c r="F19" i="8" s="1"/>
  <c r="D13" i="8"/>
  <c r="F13" i="8" s="1"/>
  <c r="D6" i="8"/>
  <c r="F6" i="8" s="1"/>
  <c r="D18" i="8"/>
  <c r="F18" i="8" s="1"/>
  <c r="D42" i="8"/>
  <c r="F42" i="8" s="1"/>
  <c r="D33" i="8"/>
  <c r="F33" i="8" s="1"/>
  <c r="D29" i="8"/>
  <c r="F29" i="8" s="1"/>
  <c r="D48" i="8"/>
  <c r="F48" i="8" s="1"/>
  <c r="C19" i="8"/>
  <c r="D31" i="8"/>
  <c r="F31" i="8" s="1"/>
  <c r="D68" i="8"/>
  <c r="F68" i="8" s="1"/>
  <c r="D62" i="8"/>
  <c r="F62" i="8" s="1"/>
  <c r="D4" i="8"/>
  <c r="F4" i="8" s="1"/>
  <c r="D16" i="8"/>
  <c r="F16" i="8" s="1"/>
  <c r="D32" i="8"/>
  <c r="F32" i="8" s="1"/>
  <c r="D80" i="8"/>
  <c r="F80" i="8" s="1"/>
  <c r="D15" i="8"/>
  <c r="F15" i="8" s="1"/>
  <c r="B51" i="8"/>
  <c r="C66" i="8"/>
  <c r="B50" i="8"/>
  <c r="B9" i="8"/>
  <c r="C24" i="8"/>
  <c r="B73" i="8"/>
  <c r="B32" i="8"/>
  <c r="C47" i="8"/>
  <c r="B26" i="8"/>
  <c r="B63" i="8"/>
  <c r="C78" i="8"/>
  <c r="C14" i="8"/>
  <c r="B70" i="8"/>
  <c r="B6" i="8"/>
  <c r="C21" i="8"/>
  <c r="B37" i="8"/>
  <c r="C52" i="8"/>
  <c r="B76" i="8"/>
  <c r="B12" i="8"/>
  <c r="C27" i="8"/>
  <c r="D46" i="8"/>
  <c r="F46" i="8" s="1"/>
  <c r="D10" i="8"/>
  <c r="F10" i="8" s="1"/>
  <c r="D76" i="8"/>
  <c r="F76" i="8" s="1"/>
  <c r="D25" i="8"/>
  <c r="F25" i="8" s="1"/>
  <c r="D75" i="8"/>
  <c r="F75" i="8" s="1"/>
  <c r="D34" i="8"/>
  <c r="F34" i="8" s="1"/>
  <c r="D24" i="8"/>
  <c r="F24" i="8" s="1"/>
  <c r="D70" i="8"/>
  <c r="F70" i="8" s="1"/>
  <c r="D40" i="8"/>
  <c r="F40" i="8" s="1"/>
  <c r="D26" i="8"/>
  <c r="F26" i="8" s="1"/>
  <c r="D30" i="8"/>
  <c r="F30" i="8" s="1"/>
  <c r="D11" i="8"/>
  <c r="F11" i="8" s="1"/>
  <c r="D23" i="8"/>
  <c r="F23" i="8" s="1"/>
  <c r="D65" i="8"/>
  <c r="F65" i="8" s="1"/>
  <c r="E22" i="5" a="1"/>
  <c r="E22" i="5" s="1"/>
  <c r="F27" i="5"/>
  <c r="F19" i="1" s="1"/>
  <c r="E22" i="1"/>
  <c r="D27" i="5"/>
  <c r="D19" i="1" s="1"/>
  <c r="C19" i="1" s="1"/>
  <c r="E7" i="1"/>
  <c r="G28" i="5"/>
  <c r="D28" i="5" s="1"/>
  <c r="D8" i="1"/>
  <c r="C8" i="1" s="1"/>
  <c r="G21" i="5"/>
  <c r="D21" i="5" s="1"/>
  <c r="C23" i="5"/>
  <c r="A30" i="5" l="1" a="1"/>
  <c r="A30" i="5" s="1"/>
  <c r="G30" i="5" s="1"/>
  <c r="D30" i="5" s="1"/>
  <c r="H29" i="5"/>
  <c r="A21" i="1" s="1"/>
  <c r="G29" i="5"/>
  <c r="D29" i="5" s="1"/>
  <c r="D21" i="1" s="1"/>
  <c r="C21" i="1" s="1"/>
  <c r="F36" i="5"/>
  <c r="F28" i="1" s="1"/>
  <c r="G33" i="5" a="1"/>
  <c r="G33" i="5" s="1"/>
  <c r="E33" i="5" s="1"/>
  <c r="E25" i="1" s="1"/>
  <c r="F34" i="5"/>
  <c r="F26" i="1" s="1"/>
  <c r="F35" i="5"/>
  <c r="F27" i="1" s="1"/>
  <c r="B33" i="5" a="1"/>
  <c r="B33" i="5" s="1"/>
  <c r="B25" i="1" s="1"/>
  <c r="H33" i="5" a="1"/>
  <c r="H33" i="5" s="1"/>
  <c r="A25" i="1" s="1"/>
  <c r="F37" i="5"/>
  <c r="F29" i="1" s="1"/>
  <c r="F33" i="5"/>
  <c r="F25" i="1" s="1"/>
  <c r="B23" i="5" a="1"/>
  <c r="B23" i="5" s="1"/>
  <c r="B24" i="5" s="1" a="1"/>
  <c r="B24" i="5" s="1"/>
  <c r="E23" i="5" a="1"/>
  <c r="E23" i="5" s="1"/>
  <c r="A23" i="5" a="1"/>
  <c r="A23" i="5" s="1"/>
  <c r="H23" i="5" s="1"/>
  <c r="A20" i="1"/>
  <c r="B14" i="1"/>
  <c r="D20" i="1"/>
  <c r="C20" i="1" s="1"/>
  <c r="E14" i="1"/>
  <c r="D9" i="1"/>
  <c r="C9" i="1" s="1"/>
  <c r="G22" i="5"/>
  <c r="D22" i="5" s="1"/>
  <c r="A13" i="1"/>
  <c r="B23" i="1"/>
  <c r="B22" i="1"/>
  <c r="C24" i="5"/>
  <c r="F29" i="5" l="1"/>
  <c r="F21" i="1" s="1"/>
  <c r="A31" i="5" a="1"/>
  <c r="A31" i="5" s="1"/>
  <c r="H30" i="5"/>
  <c r="F30" i="5" s="1"/>
  <c r="F22" i="1" s="1"/>
  <c r="B34" i="5" a="1"/>
  <c r="B34" i="5" s="1"/>
  <c r="B35" i="5" s="1" a="1"/>
  <c r="B35" i="5" s="1"/>
  <c r="B27" i="1" s="1"/>
  <c r="G34" i="5" a="1"/>
  <c r="G34" i="5" s="1"/>
  <c r="E34" i="5" s="1"/>
  <c r="E26" i="1" s="1"/>
  <c r="A33" i="5"/>
  <c r="H34" i="5" a="1"/>
  <c r="H34" i="5" s="1"/>
  <c r="G35" i="5" s="1" a="1"/>
  <c r="G35" i="5" s="1"/>
  <c r="D35" i="5" s="1"/>
  <c r="D27" i="1" s="1"/>
  <c r="C27" i="1" s="1"/>
  <c r="D33" i="5"/>
  <c r="D25" i="1" s="1"/>
  <c r="C25" i="1" s="1"/>
  <c r="E24" i="5" a="1"/>
  <c r="E24" i="5" s="1"/>
  <c r="A24" i="5" a="1"/>
  <c r="A24" i="5" s="1"/>
  <c r="H24" i="5" s="1"/>
  <c r="D13" i="1"/>
  <c r="C13" i="1" s="1"/>
  <c r="D22" i="1"/>
  <c r="C22" i="1" s="1"/>
  <c r="E15" i="1"/>
  <c r="D11" i="1"/>
  <c r="C11" i="1" s="1"/>
  <c r="D10" i="1"/>
  <c r="C10" i="1" s="1"/>
  <c r="G23" i="5"/>
  <c r="D23" i="5" s="1"/>
  <c r="B16" i="1"/>
  <c r="B15" i="1"/>
  <c r="A14" i="1"/>
  <c r="F22" i="5"/>
  <c r="F14" i="1" s="1"/>
  <c r="C25" i="5"/>
  <c r="A22" i="1" l="1"/>
  <c r="H31" i="5"/>
  <c r="G31" i="5"/>
  <c r="D31" i="5" s="1"/>
  <c r="D23" i="1" s="1"/>
  <c r="C23" i="1" s="1"/>
  <c r="A26" i="1"/>
  <c r="B26" i="1"/>
  <c r="A34" i="5"/>
  <c r="D34" i="5"/>
  <c r="D26" i="1" s="1"/>
  <c r="C26" i="1" s="1"/>
  <c r="H35" i="5" a="1"/>
  <c r="H35" i="5" s="1"/>
  <c r="A27" i="1" s="1"/>
  <c r="E25" i="5" a="1"/>
  <c r="E25" i="5" s="1"/>
  <c r="B25" i="5" a="1"/>
  <c r="B25" i="5" s="1"/>
  <c r="B17" i="1" s="1"/>
  <c r="A25" i="5" a="1"/>
  <c r="A25" i="5" s="1"/>
  <c r="H25" i="5" s="1"/>
  <c r="D14" i="1"/>
  <c r="C14" i="1" s="1"/>
  <c r="E16" i="1"/>
  <c r="G24" i="5"/>
  <c r="D24" i="5" s="1"/>
  <c r="A15" i="1"/>
  <c r="F23" i="5"/>
  <c r="F15" i="1" s="1"/>
  <c r="A35" i="5"/>
  <c r="E35" i="5"/>
  <c r="E27" i="1" s="1"/>
  <c r="B36" i="5" a="1"/>
  <c r="B36" i="5" s="1"/>
  <c r="F31" i="5" l="1"/>
  <c r="F23" i="1" s="1"/>
  <c r="A23" i="1"/>
  <c r="H36" i="5" a="1"/>
  <c r="H36" i="5" s="1"/>
  <c r="G37" i="5" s="1" a="1"/>
  <c r="G37" i="5" s="1"/>
  <c r="E37" i="5" s="1"/>
  <c r="E29" i="1" s="1"/>
  <c r="G36" i="5" a="1"/>
  <c r="G36" i="5" s="1"/>
  <c r="E36" i="5" s="1"/>
  <c r="E28" i="1" s="1"/>
  <c r="E17" i="1"/>
  <c r="D15" i="1"/>
  <c r="C15" i="1" s="1"/>
  <c r="G25" i="5"/>
  <c r="D25" i="5" s="1"/>
  <c r="A16" i="1"/>
  <c r="F24" i="5"/>
  <c r="F16" i="1" s="1"/>
  <c r="B37" i="5" a="1"/>
  <c r="B37" i="5" s="1"/>
  <c r="B29" i="1" s="1"/>
  <c r="B28" i="1"/>
  <c r="H37" i="5" l="1" a="1"/>
  <c r="H37" i="5" s="1"/>
  <c r="A29" i="1" s="1"/>
  <c r="D36" i="5"/>
  <c r="D28" i="1" s="1"/>
  <c r="C28" i="1" s="1"/>
  <c r="D37" i="5"/>
  <c r="D29" i="1" s="1"/>
  <c r="C29" i="1" s="1"/>
  <c r="A36" i="5"/>
  <c r="A37" i="5"/>
  <c r="A28" i="1"/>
  <c r="D17" i="1"/>
  <c r="C17" i="1" s="1"/>
  <c r="D16" i="1"/>
  <c r="C16" i="1" s="1"/>
  <c r="A17" i="1"/>
  <c r="F25" i="5"/>
  <c r="F17" i="1" s="1"/>
  <c r="G16" i="5" l="1"/>
  <c r="H16" i="5"/>
  <c r="E16" i="5" l="1"/>
  <c r="E8" i="1" s="1"/>
  <c r="F16" i="5"/>
  <c r="F8" i="1" s="1"/>
  <c r="A8" i="1"/>
  <c r="H17" i="5"/>
  <c r="F17" i="5" s="1"/>
  <c r="G17" i="5"/>
  <c r="E17" i="5" l="1"/>
  <c r="E9" i="1" s="1"/>
  <c r="H18" i="5"/>
  <c r="F18" i="5" s="1"/>
  <c r="G18" i="5"/>
  <c r="E18" i="5" s="1"/>
  <c r="F9" i="1"/>
  <c r="A9" i="1"/>
  <c r="E10" i="1" l="1"/>
  <c r="A10" i="1"/>
  <c r="F10" i="1"/>
  <c r="H19" i="5"/>
  <c r="F19" i="5" s="1"/>
  <c r="G19" i="5"/>
  <c r="E19" i="5" l="1"/>
  <c r="E11" i="1" s="1"/>
  <c r="F11" i="1"/>
  <c r="A11" i="1"/>
  <c r="B8" i="1"/>
  <c r="B9" i="1" l="1"/>
  <c r="B10" i="1" l="1"/>
  <c r="B11"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43CC7C8-04A0-4880-9AAD-07FF16B58730}" keepAlive="1" name="Query - Query" description="Connection to the 'Query' query in the workbook." type="5" refreshedVersion="8" background="1" saveData="1">
    <dbPr connection="Provider=Microsoft.Mashup.OleDb.1;Data Source=$Workbook$;Location=Query;Extended Properties=&quot;&quot;" command="SELECT * FROM [Query]"/>
  </connection>
  <connection id="2" xr16:uid="{318ACF08-B3FF-48BF-875B-ACC10C92F990}" keepAlive="1" name="Query - Query2" description="Connection to the 'Query2' query in the workbook." type="5" refreshedVersion="8" background="1" saveData="1">
    <dbPr connection="Provider=Microsoft.Mashup.OleDb.1;Data Source=$Workbook$;Location=Query2;Extended Properties=&quot;&quot;" command="SELECT * FROM [Query2]"/>
  </connection>
  <connection id="3" xr16:uid="{7440398D-27D0-4B9C-A796-0F64D5011BB0}" keepAlive="1" name="Query - Query3" description="Connection to the 'Query3' query in the workbook." type="5" refreshedVersion="8" background="1" saveData="1">
    <dbPr connection="Provider=Microsoft.Mashup.OleDb.1;Data Source=$Workbook$;Location=Query3;Extended Properties=&quot;&quot;" command="SELECT * FROM [Query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<sst xmlns="http://schemas.openxmlformats.org/spreadsheetml/2006/main" count="23683" uniqueCount="4421">
  <si>
    <t>SOC</t>
  </si>
  <si>
    <t>Occupation</t>
  </si>
  <si>
    <t>Column1</t>
  </si>
  <si>
    <t>Total employment</t>
  </si>
  <si>
    <t>Median annual wage</t>
  </si>
  <si>
    <t>00-000</t>
  </si>
  <si>
    <t>All occupations</t>
  </si>
  <si>
    <t>53-000</t>
  </si>
  <si>
    <t>All transportation and material moving occupations</t>
  </si>
  <si>
    <t>53-3032</t>
  </si>
  <si>
    <t>Truck drivers, heavy and tractor-trailer</t>
  </si>
  <si>
    <t>53-3033</t>
  </si>
  <si>
    <t>Truck drivers, light or delivery services</t>
  </si>
  <si>
    <t>43-5071</t>
  </si>
  <si>
    <t>Shipping, receiving, and traffic clerks</t>
  </si>
  <si>
    <t>49-3023</t>
  </si>
  <si>
    <t>Automotive service technicians and mechanics</t>
  </si>
  <si>
    <t>Bus drivers, school</t>
  </si>
  <si>
    <t>53-3011</t>
  </si>
  <si>
    <t>Parking lot attendants</t>
  </si>
  <si>
    <t>53-3031</t>
  </si>
  <si>
    <t>Driver/sales workers</t>
  </si>
  <si>
    <t>53-6031</t>
  </si>
  <si>
    <t>53-7061</t>
  </si>
  <si>
    <t>Cleaners of vehicles and equipment</t>
  </si>
  <si>
    <t>53-6021</t>
  </si>
  <si>
    <t>53-2011</t>
  </si>
  <si>
    <t>Airline pilots, copilots, and flight engineers</t>
  </si>
  <si>
    <t>53-2021</t>
  </si>
  <si>
    <t>Air traffic controllers</t>
  </si>
  <si>
    <t>17-2011</t>
  </si>
  <si>
    <t>Aerospace engineers</t>
  </si>
  <si>
    <t>17-2121</t>
  </si>
  <si>
    <t>Marine engineers and naval architects</t>
  </si>
  <si>
    <t>11-3071</t>
  </si>
  <si>
    <t>Transportation, storage, and distribution managers</t>
  </si>
  <si>
    <t>Projected growth in employment 2018-2028 (percent)</t>
  </si>
  <si>
    <t>Taxi drivers and chauffeurs</t>
  </si>
  <si>
    <t>Paving, surfacing, and tamping equipment operators</t>
  </si>
  <si>
    <t>Flight attendants</t>
  </si>
  <si>
    <t>Motorcycle mechanics</t>
  </si>
  <si>
    <t>47-2071</t>
  </si>
  <si>
    <t>53-2031</t>
  </si>
  <si>
    <t>49-3052</t>
  </si>
  <si>
    <t>49-3092</t>
  </si>
  <si>
    <t>Recreational vehicle service technicians</t>
  </si>
  <si>
    <t>Column1.id</t>
  </si>
  <si>
    <t>Column1.year</t>
  </si>
  <si>
    <t>Column1.value</t>
  </si>
  <si>
    <t>Column1.measure</t>
  </si>
  <si>
    <t>Column1.metric</t>
  </si>
  <si>
    <t>Column1.table</t>
  </si>
  <si>
    <t>Column1.source</t>
  </si>
  <si>
    <t>Column1.notes</t>
  </si>
  <si>
    <t>Column1.measurenum</t>
  </si>
  <si>
    <t>Column1.metricnum</t>
  </si>
  <si>
    <t>TET_4.4_0_2003_1_1</t>
  </si>
  <si>
    <t>4.4</t>
  </si>
  <si>
    <t>Transportation occupations: U.S. Department of Transportation, National Transportation Statistics, table 3-24 Employment in Transportation and Transportation-Related Occupations, available at https://www.bts.gov/content/employment-transportation-and-transportation-related-occupations. Employment and wages: U.S. Department of Labor, Bureau of Labor Statistics, Occuapational Employment and Wages, available at http://bls.gov/oes.</t>
  </si>
  <si>
    <t>TET_4.4_0_2004_1_1</t>
  </si>
  <si>
    <t>TET_4.4_0_2005_1_1</t>
  </si>
  <si>
    <t>TET_4.4_0_2006_1_1</t>
  </si>
  <si>
    <t>TET_4.4_0_2007_1_1</t>
  </si>
  <si>
    <t>TET_4.4_0_2008_1_1</t>
  </si>
  <si>
    <t>TET_4.4_0_2009_1_1</t>
  </si>
  <si>
    <t>TET_4.4_0_2010_1_1</t>
  </si>
  <si>
    <t>TET_4.4_0_2011_1_1</t>
  </si>
  <si>
    <t>TET_4.4_0_2012_1_1</t>
  </si>
  <si>
    <t>TET_4.4_0_2013_1_1</t>
  </si>
  <si>
    <t>TET_4.4_0_2014_1_1</t>
  </si>
  <si>
    <t>TET_4.4_0_2015_1_1</t>
  </si>
  <si>
    <t>TET_4.4_0_2016_1_1</t>
  </si>
  <si>
    <t>TET_4.4_0_2017_1_1</t>
  </si>
  <si>
    <t>TET_4.4_0_2018_1_1</t>
  </si>
  <si>
    <t>TET_4.4_0_2019_1_1</t>
  </si>
  <si>
    <t>TET_4.4_0_2020_1_1</t>
  </si>
  <si>
    <t>TET_4.4_0_2021_1_1</t>
  </si>
  <si>
    <t>TET_4.4_0_2007_2_1</t>
  </si>
  <si>
    <t>TET_4.4_0_2008_2_1</t>
  </si>
  <si>
    <t>TET_4.4_0_2009_2_1</t>
  </si>
  <si>
    <t>TET_4.4_0_2010_2_1</t>
  </si>
  <si>
    <t>TET_4.4_0_2011_2_1</t>
  </si>
  <si>
    <t>TET_4.4_0_2012_2_1</t>
  </si>
  <si>
    <t>TET_4.4_0_2013_2_1</t>
  </si>
  <si>
    <t>TET_4.4_0_2014_2_1</t>
  </si>
  <si>
    <t>TET_4.4_0_2015_2_1</t>
  </si>
  <si>
    <t>TET_4.4_0_2016_2_1</t>
  </si>
  <si>
    <t>TET_4.4_0_2017_2_1</t>
  </si>
  <si>
    <t>TET_4.4_0_2018_2_1</t>
  </si>
  <si>
    <t>TET_4.4_0_2019_2_1</t>
  </si>
  <si>
    <t>TET_4.4_0_2020_2_1</t>
  </si>
  <si>
    <t>TET_4.4_0_2021_2_1</t>
  </si>
  <si>
    <t>TET_4.4_0_2003_1_2</t>
  </si>
  <si>
    <t>Commercial pilots</t>
  </si>
  <si>
    <t>53-2012</t>
  </si>
  <si>
    <t>TET_4.4_0_2004_1_2</t>
  </si>
  <si>
    <t>TET_4.4_0_2005_1_2</t>
  </si>
  <si>
    <t>TET_4.4_0_2006_1_2</t>
  </si>
  <si>
    <t>TET_4.4_0_2007_1_2</t>
  </si>
  <si>
    <t>TET_4.4_0_2008_1_2</t>
  </si>
  <si>
    <t>TET_4.4_0_2009_1_2</t>
  </si>
  <si>
    <t>TET_4.4_0_2010_1_2</t>
  </si>
  <si>
    <t>TET_4.4_0_2011_1_2</t>
  </si>
  <si>
    <t>TET_4.4_0_2012_1_2</t>
  </si>
  <si>
    <t>TET_4.4_0_2013_1_2</t>
  </si>
  <si>
    <t>TET_4.4_0_2014_1_2</t>
  </si>
  <si>
    <t>TET_4.4_0_2015_1_2</t>
  </si>
  <si>
    <t>TET_4.4_0_2016_1_2</t>
  </si>
  <si>
    <t>TET_4.4_0_2017_1_2</t>
  </si>
  <si>
    <t>TET_4.4_0_2018_1_2</t>
  </si>
  <si>
    <t>TET_4.4_0_2019_1_2</t>
  </si>
  <si>
    <t>TET_4.4_0_2020_1_2</t>
  </si>
  <si>
    <t>TET_4.4_0_2021_1_2</t>
  </si>
  <si>
    <t>TET_4.4_0_2003_2_2</t>
  </si>
  <si>
    <t>TET_4.4_0_2004_2_2</t>
  </si>
  <si>
    <t>TET_4.4_0_2005_2_2</t>
  </si>
  <si>
    <t>TET_4.4_0_2006_2_2</t>
  </si>
  <si>
    <t>TET_4.4_0_2007_2_2</t>
  </si>
  <si>
    <t>TET_4.4_0_2008_2_2</t>
  </si>
  <si>
    <t>TET_4.4_0_2009_2_2</t>
  </si>
  <si>
    <t>TET_4.4_0_2010_2_2</t>
  </si>
  <si>
    <t>TET_4.4_0_2011_2_2</t>
  </si>
  <si>
    <t>TET_4.4_0_2012_2_2</t>
  </si>
  <si>
    <t>TET_4.4_0_2013_2_2</t>
  </si>
  <si>
    <t>TET_4.4_0_2014_2_2</t>
  </si>
  <si>
    <t>TET_4.4_0_2015_2_2</t>
  </si>
  <si>
    <t>TET_4.4_0_2016_2_2</t>
  </si>
  <si>
    <t>TET_4.4_0_2017_2_2</t>
  </si>
  <si>
    <t>TET_4.4_0_2018_2_2</t>
  </si>
  <si>
    <t>TET_4.4_0_2019_2_2</t>
  </si>
  <si>
    <t>TET_4.4_0_2020_2_2</t>
  </si>
  <si>
    <t>TET_4.4_0_2021_2_2</t>
  </si>
  <si>
    <t>TET_4.4_0_2003_1_3</t>
  </si>
  <si>
    <t>TET_4.4_0_2004_1_3</t>
  </si>
  <si>
    <t>TET_4.4_0_2005_1_3</t>
  </si>
  <si>
    <t>TET_4.4_0_2006_1_3</t>
  </si>
  <si>
    <t>TET_4.4_0_2007_1_3</t>
  </si>
  <si>
    <t>TET_4.4_0_2008_1_3</t>
  </si>
  <si>
    <t>TET_4.4_0_2009_1_3</t>
  </si>
  <si>
    <t>TET_4.4_0_2010_1_3</t>
  </si>
  <si>
    <t>TET_4.4_0_2011_1_3</t>
  </si>
  <si>
    <t>TET_4.4_0_2012_1_3</t>
  </si>
  <si>
    <t>TET_4.4_0_2013_1_3</t>
  </si>
  <si>
    <t>TET_4.4_0_2014_1_3</t>
  </si>
  <si>
    <t>TET_4.4_0_2015_1_3</t>
  </si>
  <si>
    <t>TET_4.4_0_2016_1_3</t>
  </si>
  <si>
    <t>TET_4.4_0_2017_1_3</t>
  </si>
  <si>
    <t>TET_4.4_0_2018_1_3</t>
  </si>
  <si>
    <t>TET_4.4_0_2019_1_3</t>
  </si>
  <si>
    <t>TET_4.4_0_2020_1_3</t>
  </si>
  <si>
    <t>TET_4.4_0_2021_1_3</t>
  </si>
  <si>
    <t>TET_4.4_0_2003_2_3</t>
  </si>
  <si>
    <t>TET_4.4_0_2004_2_3</t>
  </si>
  <si>
    <t>TET_4.4_0_2005_2_3</t>
  </si>
  <si>
    <t>TET_4.4_0_2006_2_3</t>
  </si>
  <si>
    <t>TET_4.4_0_2007_2_3</t>
  </si>
  <si>
    <t>TET_4.4_0_2008_2_3</t>
  </si>
  <si>
    <t>TET_4.4_0_2009_2_3</t>
  </si>
  <si>
    <t>TET_4.4_0_2010_2_3</t>
  </si>
  <si>
    <t>TET_4.4_0_2011_2_3</t>
  </si>
  <si>
    <t>TET_4.4_0_2012_2_3</t>
  </si>
  <si>
    <t>TET_4.4_0_2013_2_3</t>
  </si>
  <si>
    <t>TET_4.4_0_2014_2_3</t>
  </si>
  <si>
    <t>TET_4.4_0_2015_2_3</t>
  </si>
  <si>
    <t>TET_4.4_0_2016_2_3</t>
  </si>
  <si>
    <t>TET_4.4_0_2017_2_3</t>
  </si>
  <si>
    <t>TET_4.4_0_2018_2_3</t>
  </si>
  <si>
    <t>TET_4.4_0_2019_2_3</t>
  </si>
  <si>
    <t>TET_4.4_0_2020_2_3</t>
  </si>
  <si>
    <t>TET_4.4_0_2021_2_3</t>
  </si>
  <si>
    <t>TET_4.4_0_2003_1_4</t>
  </si>
  <si>
    <t>Airfield operations specialists</t>
  </si>
  <si>
    <t>53-2022</t>
  </si>
  <si>
    <t>TET_4.4_0_2004_1_4</t>
  </si>
  <si>
    <t>TET_4.4_0_2005_1_4</t>
  </si>
  <si>
    <t>TET_4.4_0_2006_1_4</t>
  </si>
  <si>
    <t>TET_4.4_0_2007_1_4</t>
  </si>
  <si>
    <t>TET_4.4_0_2008_1_4</t>
  </si>
  <si>
    <t>TET_4.4_0_2009_1_4</t>
  </si>
  <si>
    <t>TET_4.4_0_2010_1_4</t>
  </si>
  <si>
    <t>TET_4.4_0_2011_1_4</t>
  </si>
  <si>
    <t>TET_4.4_0_2012_1_4</t>
  </si>
  <si>
    <t>TET_4.4_0_2013_1_4</t>
  </si>
  <si>
    <t>TET_4.4_0_2014_1_4</t>
  </si>
  <si>
    <t>TET_4.4_0_2015_1_4</t>
  </si>
  <si>
    <t>TET_4.4_0_2016_1_4</t>
  </si>
  <si>
    <t>TET_4.4_0_2017_1_4</t>
  </si>
  <si>
    <t>TET_4.4_0_2018_1_4</t>
  </si>
  <si>
    <t>TET_4.4_0_2019_1_4</t>
  </si>
  <si>
    <t>TET_4.4_0_2020_1_4</t>
  </si>
  <si>
    <t>TET_4.4_0_2021_1_4</t>
  </si>
  <si>
    <t>TET_4.4_0_2003_2_4</t>
  </si>
  <si>
    <t>TET_4.4_0_2004_2_4</t>
  </si>
  <si>
    <t>TET_4.4_0_2005_2_4</t>
  </si>
  <si>
    <t>TET_4.4_0_2006_2_4</t>
  </si>
  <si>
    <t>TET_4.4_0_2007_2_4</t>
  </si>
  <si>
    <t>TET_4.4_0_2008_2_4</t>
  </si>
  <si>
    <t>TET_4.4_0_2009_2_4</t>
  </si>
  <si>
    <t>TET_4.4_0_2010_2_4</t>
  </si>
  <si>
    <t>TET_4.4_0_2011_2_4</t>
  </si>
  <si>
    <t>TET_4.4_0_2012_2_4</t>
  </si>
  <si>
    <t>TET_4.4_0_2013_2_4</t>
  </si>
  <si>
    <t>TET_4.4_0_2014_2_4</t>
  </si>
  <si>
    <t>TET_4.4_0_2015_2_4</t>
  </si>
  <si>
    <t>TET_4.4_0_2016_2_4</t>
  </si>
  <si>
    <t>TET_4.4_0_2017_2_4</t>
  </si>
  <si>
    <t>TET_4.4_0_2018_2_4</t>
  </si>
  <si>
    <t>TET_4.4_0_2019_2_4</t>
  </si>
  <si>
    <t>TET_4.4_0_2020_2_4</t>
  </si>
  <si>
    <t>TET_4.4_0_2021_2_4</t>
  </si>
  <si>
    <t>TET_4.4_0_2003_1_5</t>
  </si>
  <si>
    <t>Ambulance drivers and attendants, except emergency medical technicians</t>
  </si>
  <si>
    <t>TET_4.4_0_2004_1_5</t>
  </si>
  <si>
    <t>TET_4.4_0_2005_1_5</t>
  </si>
  <si>
    <t>TET_4.4_0_2006_1_5</t>
  </si>
  <si>
    <t>TET_4.4_0_2007_1_5</t>
  </si>
  <si>
    <t>TET_4.4_0_2008_1_5</t>
  </si>
  <si>
    <t>TET_4.4_0_2009_1_5</t>
  </si>
  <si>
    <t>TET_4.4_0_2010_1_5</t>
  </si>
  <si>
    <t>TET_4.4_0_2011_1_5</t>
  </si>
  <si>
    <t>TET_4.4_0_2012_1_5</t>
  </si>
  <si>
    <t>TET_4.4_0_2013_1_5</t>
  </si>
  <si>
    <t>TET_4.4_0_2014_1_5</t>
  </si>
  <si>
    <t>TET_4.4_0_2015_1_5</t>
  </si>
  <si>
    <t>TET_4.4_0_2016_1_5</t>
  </si>
  <si>
    <t>TET_4.4_0_2017_1_5</t>
  </si>
  <si>
    <t>TET_4.4_0_2018_1_5</t>
  </si>
  <si>
    <t>TET_4.4_0_2019_1_5</t>
  </si>
  <si>
    <t>TET_4.4_0_2020_1_5</t>
  </si>
  <si>
    <t>TET_4.4_0_2021_1_5</t>
  </si>
  <si>
    <t>TET_4.4_0_2003_2_5</t>
  </si>
  <si>
    <t>TET_4.4_0_2004_2_5</t>
  </si>
  <si>
    <t>TET_4.4_0_2005_2_5</t>
  </si>
  <si>
    <t>TET_4.4_0_2006_2_5</t>
  </si>
  <si>
    <t>TET_4.4_0_2007_2_5</t>
  </si>
  <si>
    <t>TET_4.4_0_2008_2_5</t>
  </si>
  <si>
    <t>TET_4.4_0_2009_2_5</t>
  </si>
  <si>
    <t>TET_4.4_0_2010_2_5</t>
  </si>
  <si>
    <t>TET_4.4_0_2011_2_5</t>
  </si>
  <si>
    <t>TET_4.4_0_2012_2_5</t>
  </si>
  <si>
    <t>TET_4.4_0_2013_2_5</t>
  </si>
  <si>
    <t>TET_4.4_0_2014_2_5</t>
  </si>
  <si>
    <t>TET_4.4_0_2015_2_5</t>
  </si>
  <si>
    <t>TET_4.4_0_2016_2_5</t>
  </si>
  <si>
    <t>TET_4.4_0_2017_2_5</t>
  </si>
  <si>
    <t>TET_4.4_0_2018_2_5</t>
  </si>
  <si>
    <t>TET_4.4_0_2019_2_5</t>
  </si>
  <si>
    <t>TET_4.4_0_2020_2_5</t>
  </si>
  <si>
    <t>TET_4.4_0_2021_2_5</t>
  </si>
  <si>
    <t>TET_4.4_0_2003_1_6</t>
  </si>
  <si>
    <t>Bus drivers, transit and intercity</t>
  </si>
  <si>
    <t>53-3052</t>
  </si>
  <si>
    <t>TET_4.4_0_2004_1_6</t>
  </si>
  <si>
    <t>TET_4.4_0_2005_1_6</t>
  </si>
  <si>
    <t>TET_4.4_0_2006_1_6</t>
  </si>
  <si>
    <t>TET_4.4_0_2007_1_6</t>
  </si>
  <si>
    <t>TET_4.4_0_2008_1_6</t>
  </si>
  <si>
    <t>TET_4.4_0_2009_1_6</t>
  </si>
  <si>
    <t>TET_4.4_0_2010_1_6</t>
  </si>
  <si>
    <t>TET_4.4_0_2011_1_6</t>
  </si>
  <si>
    <t>TET_4.4_0_2012_1_6</t>
  </si>
  <si>
    <t>TET_4.4_0_2013_1_6</t>
  </si>
  <si>
    <t>TET_4.4_0_2014_1_6</t>
  </si>
  <si>
    <t>TET_4.4_0_2015_1_6</t>
  </si>
  <si>
    <t>TET_4.4_0_2016_1_6</t>
  </si>
  <si>
    <t>TET_4.4_0_2017_1_6</t>
  </si>
  <si>
    <t>TET_4.4_0_2018_1_6</t>
  </si>
  <si>
    <t>TET_4.4_0_2019_1_6</t>
  </si>
  <si>
    <t>TET_4.4_0_2020_1_6</t>
  </si>
  <si>
    <t>TET_4.4_0_2021_1_6</t>
  </si>
  <si>
    <t>TET_4.4_0_2003_2_6</t>
  </si>
  <si>
    <t>TET_4.4_0_2004_2_6</t>
  </si>
  <si>
    <t>TET_4.4_0_2005_2_6</t>
  </si>
  <si>
    <t>TET_4.4_0_2006_2_6</t>
  </si>
  <si>
    <t>TET_4.4_0_2007_2_6</t>
  </si>
  <si>
    <t>TET_4.4_0_2008_2_6</t>
  </si>
  <si>
    <t>TET_4.4_0_2009_2_6</t>
  </si>
  <si>
    <t>TET_4.4_0_2010_2_6</t>
  </si>
  <si>
    <t>TET_4.4_0_2011_2_6</t>
  </si>
  <si>
    <t>TET_4.4_0_2012_2_6</t>
  </si>
  <si>
    <t>TET_4.4_0_2013_2_6</t>
  </si>
  <si>
    <t>TET_4.4_0_2014_2_6</t>
  </si>
  <si>
    <t>TET_4.4_0_2015_2_6</t>
  </si>
  <si>
    <t>TET_4.4_0_2016_2_6</t>
  </si>
  <si>
    <t>TET_4.4_0_2017_2_6</t>
  </si>
  <si>
    <t>TET_4.4_0_2018_2_6</t>
  </si>
  <si>
    <t>TET_4.4_0_2019_2_6</t>
  </si>
  <si>
    <t>TET_4.4_0_2020_2_6</t>
  </si>
  <si>
    <t>TET_4.4_0_2021_2_6</t>
  </si>
  <si>
    <t>TET_4.4_0_2003_1_7</t>
  </si>
  <si>
    <t>53-3051</t>
  </si>
  <si>
    <t>TET_4.4_0_2004_1_7</t>
  </si>
  <si>
    <t>TET_4.4_0_2005_1_7</t>
  </si>
  <si>
    <t>TET_4.4_0_2006_1_7</t>
  </si>
  <si>
    <t>TET_4.4_0_2007_1_7</t>
  </si>
  <si>
    <t>TET_4.4_0_2008_1_7</t>
  </si>
  <si>
    <t>TET_4.4_0_2009_1_7</t>
  </si>
  <si>
    <t>TET_4.4_0_2010_1_7</t>
  </si>
  <si>
    <t>TET_4.4_0_2011_1_7</t>
  </si>
  <si>
    <t>TET_4.4_0_2012_1_7</t>
  </si>
  <si>
    <t>TET_4.4_0_2013_1_7</t>
  </si>
  <si>
    <t>TET_4.4_0_2014_1_7</t>
  </si>
  <si>
    <t>TET_4.4_0_2015_1_7</t>
  </si>
  <si>
    <t>TET_4.4_0_2016_1_7</t>
  </si>
  <si>
    <t>TET_4.4_0_2017_1_7</t>
  </si>
  <si>
    <t>TET_4.4_0_2018_1_7</t>
  </si>
  <si>
    <t>TET_4.4_0_2021_1_7</t>
  </si>
  <si>
    <t>TET_4.4_0_2003_2_7</t>
  </si>
  <si>
    <t>TET_4.4_0_2004_2_7</t>
  </si>
  <si>
    <t>TET_4.4_0_2005_2_7</t>
  </si>
  <si>
    <t>TET_4.4_0_2006_2_7</t>
  </si>
  <si>
    <t>TET_4.4_0_2007_2_7</t>
  </si>
  <si>
    <t>TET_4.4_0_2008_2_7</t>
  </si>
  <si>
    <t>TET_4.4_0_2009_2_7</t>
  </si>
  <si>
    <t>TET_4.4_0_2010_2_7</t>
  </si>
  <si>
    <t>TET_4.4_0_2011_2_7</t>
  </si>
  <si>
    <t>TET_4.4_0_2012_2_7</t>
  </si>
  <si>
    <t>TET_4.4_0_2013_2_7</t>
  </si>
  <si>
    <t>TET_4.4_0_2014_2_7</t>
  </si>
  <si>
    <t>TET_4.4_0_2015_2_7</t>
  </si>
  <si>
    <t>TET_4.4_0_2016_2_7</t>
  </si>
  <si>
    <t>TET_4.4_0_2017_2_7</t>
  </si>
  <si>
    <t>TET_4.4_0_2018_2_7</t>
  </si>
  <si>
    <t>TET_4.4_0_2021_2_7</t>
  </si>
  <si>
    <t>TET_4.4_0_2003_1_8</t>
  </si>
  <si>
    <t>TET_4.4_0_2004_1_8</t>
  </si>
  <si>
    <t>TET_4.4_0_2005_1_8</t>
  </si>
  <si>
    <t>TET_4.4_0_2006_1_8</t>
  </si>
  <si>
    <t>TET_4.4_0_2007_1_8</t>
  </si>
  <si>
    <t>TET_4.4_0_2008_1_8</t>
  </si>
  <si>
    <t>TET_4.4_0_2009_1_8</t>
  </si>
  <si>
    <t>TET_4.4_0_2010_1_8</t>
  </si>
  <si>
    <t>TET_4.4_0_2011_1_8</t>
  </si>
  <si>
    <t>TET_4.4_0_2012_1_8</t>
  </si>
  <si>
    <t>TET_4.4_0_2013_1_8</t>
  </si>
  <si>
    <t>TET_4.4_0_2014_1_8</t>
  </si>
  <si>
    <t>TET_4.4_0_2015_1_8</t>
  </si>
  <si>
    <t>TET_4.4_0_2016_1_8</t>
  </si>
  <si>
    <t>TET_4.4_0_2017_1_8</t>
  </si>
  <si>
    <t>TET_4.4_0_2018_1_8</t>
  </si>
  <si>
    <t>TET_4.4_0_2019_1_8</t>
  </si>
  <si>
    <t>TET_4.4_0_2020_1_8</t>
  </si>
  <si>
    <t>TET_4.4_0_2021_1_8</t>
  </si>
  <si>
    <t>TET_4.4_0_2003_2_8</t>
  </si>
  <si>
    <t>TET_4.4_0_2004_2_8</t>
  </si>
  <si>
    <t>TET_4.4_0_2005_2_8</t>
  </si>
  <si>
    <t>TET_4.4_0_2006_2_8</t>
  </si>
  <si>
    <t>TET_4.4_0_2007_2_8</t>
  </si>
  <si>
    <t>TET_4.4_0_2008_2_8</t>
  </si>
  <si>
    <t>TET_4.4_0_2009_2_8</t>
  </si>
  <si>
    <t>TET_4.4_0_2010_2_8</t>
  </si>
  <si>
    <t>TET_4.4_0_2011_2_8</t>
  </si>
  <si>
    <t>TET_4.4_0_2012_2_8</t>
  </si>
  <si>
    <t>TET_4.4_0_2013_2_8</t>
  </si>
  <si>
    <t>TET_4.4_0_2014_2_8</t>
  </si>
  <si>
    <t>TET_4.4_0_2015_2_8</t>
  </si>
  <si>
    <t>TET_4.4_0_2016_2_8</t>
  </si>
  <si>
    <t>TET_4.4_0_2017_2_8</t>
  </si>
  <si>
    <t>TET_4.4_0_2018_2_8</t>
  </si>
  <si>
    <t>TET_4.4_0_2019_2_8</t>
  </si>
  <si>
    <t>TET_4.4_0_2020_2_8</t>
  </si>
  <si>
    <t>TET_4.4_0_2021_2_8</t>
  </si>
  <si>
    <t>TET_4.4_0_2003_1_9</t>
  </si>
  <si>
    <t>TET_4.4_0_2004_1_9</t>
  </si>
  <si>
    <t>TET_4.4_0_2005_1_9</t>
  </si>
  <si>
    <t>TET_4.4_0_2006_1_9</t>
  </si>
  <si>
    <t>TET_4.4_0_2007_1_9</t>
  </si>
  <si>
    <t>TET_4.4_0_2008_1_9</t>
  </si>
  <si>
    <t>TET_4.4_0_2009_1_9</t>
  </si>
  <si>
    <t>TET_4.4_0_2010_1_9</t>
  </si>
  <si>
    <t>TET_4.4_0_2011_1_9</t>
  </si>
  <si>
    <t>TET_4.4_0_2012_1_9</t>
  </si>
  <si>
    <t>TET_4.4_0_2013_1_9</t>
  </si>
  <si>
    <t>TET_4.4_0_2014_1_9</t>
  </si>
  <si>
    <t>TET_4.4_0_2015_1_9</t>
  </si>
  <si>
    <t>TET_4.4_0_2016_1_9</t>
  </si>
  <si>
    <t>TET_4.4_0_2017_1_9</t>
  </si>
  <si>
    <t>TET_4.4_0_2018_1_9</t>
  </si>
  <si>
    <t>TET_4.4_0_2019_1_9</t>
  </si>
  <si>
    <t>TET_4.4_0_2020_1_9</t>
  </si>
  <si>
    <t>TET_4.4_0_2021_1_9</t>
  </si>
  <si>
    <t>TET_4.4_0_2003_2_9</t>
  </si>
  <si>
    <t>TET_4.4_0_2004_2_9</t>
  </si>
  <si>
    <t>TET_4.4_0_2005_2_9</t>
  </si>
  <si>
    <t>TET_4.4_0_2006_2_9</t>
  </si>
  <si>
    <t>TET_4.4_0_2007_2_9</t>
  </si>
  <si>
    <t>TET_4.4_0_2008_2_9</t>
  </si>
  <si>
    <t>TET_4.4_0_2009_2_9</t>
  </si>
  <si>
    <t>TET_4.4_0_2010_2_9</t>
  </si>
  <si>
    <t>TET_4.4_0_2011_2_9</t>
  </si>
  <si>
    <t>TET_4.4_0_2012_2_9</t>
  </si>
  <si>
    <t>TET_4.4_0_2013_2_9</t>
  </si>
  <si>
    <t>TET_4.4_0_2014_2_9</t>
  </si>
  <si>
    <t>TET_4.4_0_2015_2_9</t>
  </si>
  <si>
    <t>TET_4.4_0_2016_2_9</t>
  </si>
  <si>
    <t>TET_4.4_0_2017_2_9</t>
  </si>
  <si>
    <t>TET_4.4_0_2018_2_9</t>
  </si>
  <si>
    <t>TET_4.4_0_2019_2_9</t>
  </si>
  <si>
    <t>TET_4.4_0_2020_2_9</t>
  </si>
  <si>
    <t>TET_4.4_0_2021_2_9</t>
  </si>
  <si>
    <t>TET_4.4_0_2003_1_10</t>
  </si>
  <si>
    <t>TET_4.4_0_2004_1_10</t>
  </si>
  <si>
    <t>TET_4.4_0_2005_1_10</t>
  </si>
  <si>
    <t>TET_4.4_0_2006_1_10</t>
  </si>
  <si>
    <t>TET_4.4_0_2007_1_10</t>
  </si>
  <si>
    <t>TET_4.4_0_2008_1_10</t>
  </si>
  <si>
    <t>TET_4.4_0_2009_1_10</t>
  </si>
  <si>
    <t>TET_4.4_0_2010_1_10</t>
  </si>
  <si>
    <t>TET_4.4_0_2011_1_10</t>
  </si>
  <si>
    <t>TET_4.4_0_2012_1_10</t>
  </si>
  <si>
    <t>TET_4.4_0_2013_1_10</t>
  </si>
  <si>
    <t>TET_4.4_0_2014_1_10</t>
  </si>
  <si>
    <t>TET_4.4_0_2015_1_10</t>
  </si>
  <si>
    <t>TET_4.4_0_2016_1_10</t>
  </si>
  <si>
    <t>TET_4.4_0_2017_1_10</t>
  </si>
  <si>
    <t>TET_4.4_0_2018_1_10</t>
  </si>
  <si>
    <t>TET_4.4_0_2019_1_10</t>
  </si>
  <si>
    <t>TET_4.4_0_2020_1_10</t>
  </si>
  <si>
    <t>TET_4.4_0_2021_1_10</t>
  </si>
  <si>
    <t>TET_4.4_0_2003_2_10</t>
  </si>
  <si>
    <t>TET_4.4_0_2004_2_10</t>
  </si>
  <si>
    <t>TET_4.4_0_2005_2_10</t>
  </si>
  <si>
    <t>TET_4.4_0_2006_2_10</t>
  </si>
  <si>
    <t>TET_4.4_0_2007_2_10</t>
  </si>
  <si>
    <t>TET_4.4_0_2008_2_10</t>
  </si>
  <si>
    <t>TET_4.4_0_2009_2_10</t>
  </si>
  <si>
    <t>TET_4.4_0_2010_2_10</t>
  </si>
  <si>
    <t>TET_4.4_0_2011_2_10</t>
  </si>
  <si>
    <t>TET_4.4_0_2012_2_10</t>
  </si>
  <si>
    <t>TET_4.4_0_2013_2_10</t>
  </si>
  <si>
    <t>TET_4.4_0_2014_2_10</t>
  </si>
  <si>
    <t>TET_4.4_0_2015_2_10</t>
  </si>
  <si>
    <t>TET_4.4_0_2016_2_10</t>
  </si>
  <si>
    <t>TET_4.4_0_2017_2_10</t>
  </si>
  <si>
    <t>TET_4.4_0_2018_2_10</t>
  </si>
  <si>
    <t>TET_4.4_0_2019_2_10</t>
  </si>
  <si>
    <t>TET_4.4_0_2020_2_10</t>
  </si>
  <si>
    <t>TET_4.4_0_2021_2_10</t>
  </si>
  <si>
    <t>TET_4.4_0_2003_1_11</t>
  </si>
  <si>
    <t>TET_4.4_0_2004_1_11</t>
  </si>
  <si>
    <t>TET_4.4_0_2005_1_11</t>
  </si>
  <si>
    <t>TET_4.4_0_2006_1_11</t>
  </si>
  <si>
    <t>TET_4.4_0_2007_1_11</t>
  </si>
  <si>
    <t>TET_4.4_0_2008_1_11</t>
  </si>
  <si>
    <t>TET_4.4_0_2009_1_11</t>
  </si>
  <si>
    <t>TET_4.4_0_2010_1_11</t>
  </si>
  <si>
    <t>TET_4.4_0_2011_1_11</t>
  </si>
  <si>
    <t>TET_4.4_0_2012_1_11</t>
  </si>
  <si>
    <t>TET_4.4_0_2013_1_11</t>
  </si>
  <si>
    <t>TET_4.4_0_2014_1_11</t>
  </si>
  <si>
    <t>TET_4.4_0_2015_1_11</t>
  </si>
  <si>
    <t>TET_4.4_0_2016_1_11</t>
  </si>
  <si>
    <t>TET_4.4_0_2017_1_11</t>
  </si>
  <si>
    <t>TET_4.4_0_2018_1_11</t>
  </si>
  <si>
    <t>TET_4.4_0_2003_2_11</t>
  </si>
  <si>
    <t>TET_4.4_0_2004_2_11</t>
  </si>
  <si>
    <t>TET_4.4_0_2005_2_11</t>
  </si>
  <si>
    <t>TET_4.4_0_2006_2_11</t>
  </si>
  <si>
    <t>TET_4.4_0_2007_2_11</t>
  </si>
  <si>
    <t>TET_4.4_0_2008_2_11</t>
  </si>
  <si>
    <t>TET_4.4_0_2009_2_11</t>
  </si>
  <si>
    <t>TET_4.4_0_2010_2_11</t>
  </si>
  <si>
    <t>TET_4.4_0_2011_2_11</t>
  </si>
  <si>
    <t>TET_4.4_0_2012_2_11</t>
  </si>
  <si>
    <t>TET_4.4_0_2013_2_11</t>
  </si>
  <si>
    <t>TET_4.4_0_2014_2_11</t>
  </si>
  <si>
    <t>TET_4.4_0_2015_2_11</t>
  </si>
  <si>
    <t>TET_4.4_0_2016_2_11</t>
  </si>
  <si>
    <t>TET_4.4_0_2017_2_11</t>
  </si>
  <si>
    <t>TET_4.4_0_2018_2_11</t>
  </si>
  <si>
    <t>Motor vehicle operators, all other</t>
  </si>
  <si>
    <t>53-3099</t>
  </si>
  <si>
    <t>TET_4.4_0_2004_1_12</t>
  </si>
  <si>
    <t>TET_4.4_0_2005_1_12</t>
  </si>
  <si>
    <t>TET_4.4_0_2006_1_12</t>
  </si>
  <si>
    <t>TET_4.4_0_2007_1_12</t>
  </si>
  <si>
    <t>TET_4.4_0_2008_1_12</t>
  </si>
  <si>
    <t>TET_4.4_0_2009_1_12</t>
  </si>
  <si>
    <t>TET_4.4_0_2010_1_12</t>
  </si>
  <si>
    <t>TET_4.4_0_2011_1_12</t>
  </si>
  <si>
    <t>TET_4.4_0_2012_1_12</t>
  </si>
  <si>
    <t>TET_4.4_0_2013_1_12</t>
  </si>
  <si>
    <t>TET_4.4_0_2014_1_12</t>
  </si>
  <si>
    <t>TET_4.4_0_2015_1_12</t>
  </si>
  <si>
    <t>TET_4.4_0_2016_1_12</t>
  </si>
  <si>
    <t>TET_4.4_0_2017_1_12</t>
  </si>
  <si>
    <t>TET_4.4_0_2018_1_12</t>
  </si>
  <si>
    <t>TET_4.4_0_2019_1_12</t>
  </si>
  <si>
    <t>TET_4.4_0_2020_1_12</t>
  </si>
  <si>
    <t>TET_4.4_0_2021_1_12</t>
  </si>
  <si>
    <t>TET_4.4_0_2004_2_12</t>
  </si>
  <si>
    <t>TET_4.4_0_2005_2_12</t>
  </si>
  <si>
    <t>TET_4.4_0_2006_2_12</t>
  </si>
  <si>
    <t>TET_4.4_0_2007_2_12</t>
  </si>
  <si>
    <t>TET_4.4_0_2008_2_12</t>
  </si>
  <si>
    <t>TET_4.4_0_2009_2_12</t>
  </si>
  <si>
    <t>TET_4.4_0_2010_2_12</t>
  </si>
  <si>
    <t>TET_4.4_0_2011_2_12</t>
  </si>
  <si>
    <t>TET_4.4_0_2012_2_12</t>
  </si>
  <si>
    <t>TET_4.4_0_2013_2_12</t>
  </si>
  <si>
    <t>TET_4.4_0_2014_2_12</t>
  </si>
  <si>
    <t>TET_4.4_0_2015_2_12</t>
  </si>
  <si>
    <t>TET_4.4_0_2016_2_12</t>
  </si>
  <si>
    <t>TET_4.4_0_2017_2_12</t>
  </si>
  <si>
    <t>TET_4.4_0_2018_2_12</t>
  </si>
  <si>
    <t>TET_4.4_0_2019_2_12</t>
  </si>
  <si>
    <t>TET_4.4_0_2020_2_12</t>
  </si>
  <si>
    <t>TET_4.4_0_2021_2_12</t>
  </si>
  <si>
    <t>TET_4.4_0_2003_1_13</t>
  </si>
  <si>
    <t>Locomotive engineers</t>
  </si>
  <si>
    <t>53-4011</t>
  </si>
  <si>
    <t>TET_4.4_0_2004_1_13</t>
  </si>
  <si>
    <t>TET_4.4_0_2005_1_13</t>
  </si>
  <si>
    <t>TET_4.4_0_2006_1_13</t>
  </si>
  <si>
    <t>TET_4.4_0_2007_1_13</t>
  </si>
  <si>
    <t>TET_4.4_0_2008_1_13</t>
  </si>
  <si>
    <t>TET_4.4_0_2009_1_13</t>
  </si>
  <si>
    <t>TET_4.4_0_2010_1_13</t>
  </si>
  <si>
    <t>TET_4.4_0_2011_1_13</t>
  </si>
  <si>
    <t>TET_4.4_0_2012_1_13</t>
  </si>
  <si>
    <t>TET_4.4_0_2013_1_13</t>
  </si>
  <si>
    <t>TET_4.4_0_2014_1_13</t>
  </si>
  <si>
    <t>TET_4.4_0_2015_1_13</t>
  </si>
  <si>
    <t>TET_4.4_0_2016_1_13</t>
  </si>
  <si>
    <t>TET_4.4_0_2017_1_13</t>
  </si>
  <si>
    <t>TET_4.4_0_2018_1_13</t>
  </si>
  <si>
    <t>TET_4.4_0_2019_1_13</t>
  </si>
  <si>
    <t>TET_4.4_0_2020_1_13</t>
  </si>
  <si>
    <t>TET_4.4_0_2021_1_13</t>
  </si>
  <si>
    <t>TET_4.4_0_2003_2_13</t>
  </si>
  <si>
    <t>TET_4.4_0_2004_2_13</t>
  </si>
  <si>
    <t>TET_4.4_0_2005_2_13</t>
  </si>
  <si>
    <t>TET_4.4_0_2006_2_13</t>
  </si>
  <si>
    <t>TET_4.4_0_2007_2_13</t>
  </si>
  <si>
    <t>TET_4.4_0_2008_2_13</t>
  </si>
  <si>
    <t>TET_4.4_0_2009_2_13</t>
  </si>
  <si>
    <t>TET_4.4_0_2010_2_13</t>
  </si>
  <si>
    <t>TET_4.4_0_2011_2_13</t>
  </si>
  <si>
    <t>TET_4.4_0_2012_2_13</t>
  </si>
  <si>
    <t>TET_4.4_0_2013_2_13</t>
  </si>
  <si>
    <t>TET_4.4_0_2014_2_13</t>
  </si>
  <si>
    <t>TET_4.4_0_2015_2_13</t>
  </si>
  <si>
    <t>TET_4.4_0_2016_2_13</t>
  </si>
  <si>
    <t>TET_4.4_0_2017_2_13</t>
  </si>
  <si>
    <t>TET_4.4_0_2018_2_13</t>
  </si>
  <si>
    <t>TET_4.4_0_2019_2_13</t>
  </si>
  <si>
    <t>TET_4.4_0_2020_2_13</t>
  </si>
  <si>
    <t>TET_4.4_0_2021_2_13</t>
  </si>
  <si>
    <t>TET_4.4_0_2003_1_14</t>
  </si>
  <si>
    <t>Locomotive firers</t>
  </si>
  <si>
    <t>TET_4.4_0_2004_1_14</t>
  </si>
  <si>
    <t>TET_4.4_0_2005_1_14</t>
  </si>
  <si>
    <t>TET_4.4_0_2006_1_14</t>
  </si>
  <si>
    <t>TET_4.4_0_2007_1_14</t>
  </si>
  <si>
    <t>TET_4.4_0_2008_1_14</t>
  </si>
  <si>
    <t>TET_4.4_0_2009_1_14</t>
  </si>
  <si>
    <t>TET_4.4_0_2010_1_14</t>
  </si>
  <si>
    <t>TET_4.4_0_2011_1_14</t>
  </si>
  <si>
    <t>TET_4.4_0_2012_1_14</t>
  </si>
  <si>
    <t>TET_4.4_0_2013_1_14</t>
  </si>
  <si>
    <t>TET_4.4_0_2014_1_14</t>
  </si>
  <si>
    <t>TET_4.4_0_2015_1_14</t>
  </si>
  <si>
    <t>TET_4.4_0_2016_1_14</t>
  </si>
  <si>
    <t>TET_4.4_0_2017_1_14</t>
  </si>
  <si>
    <t>TET_4.4_0_2018_1_14</t>
  </si>
  <si>
    <t>TET_4.4_0_2003_2_14</t>
  </si>
  <si>
    <t>TET_4.4_0_2004_2_14</t>
  </si>
  <si>
    <t>TET_4.4_0_2005_2_14</t>
  </si>
  <si>
    <t>TET_4.4_0_2006_2_14</t>
  </si>
  <si>
    <t>TET_4.4_0_2007_2_14</t>
  </si>
  <si>
    <t>TET_4.4_0_2008_2_14</t>
  </si>
  <si>
    <t>TET_4.4_0_2009_2_14</t>
  </si>
  <si>
    <t>TET_4.4_0_2010_2_14</t>
  </si>
  <si>
    <t>TET_4.4_0_2011_2_14</t>
  </si>
  <si>
    <t>TET_4.4_0_2012_2_14</t>
  </si>
  <si>
    <t>TET_4.4_0_2013_2_14</t>
  </si>
  <si>
    <t>TET_4.4_0_2014_2_14</t>
  </si>
  <si>
    <t>TET_4.4_0_2015_2_14</t>
  </si>
  <si>
    <t>TET_4.4_0_2016_2_14</t>
  </si>
  <si>
    <t>TET_4.4_0_2017_2_14</t>
  </si>
  <si>
    <t>TET_4.4_0_2018_2_14</t>
  </si>
  <si>
    <t>TET_4.4_0_2003_1_15</t>
  </si>
  <si>
    <t>Rail yard engineers, dinkey operators, and hostlers</t>
  </si>
  <si>
    <t>53-4013</t>
  </si>
  <si>
    <t>TET_4.4_0_2004_1_15</t>
  </si>
  <si>
    <t>TET_4.4_0_2005_1_15</t>
  </si>
  <si>
    <t>TET_4.4_0_2006_1_15</t>
  </si>
  <si>
    <t>TET_4.4_0_2007_1_15</t>
  </si>
  <si>
    <t>TET_4.4_0_2008_1_15</t>
  </si>
  <si>
    <t>TET_4.4_0_2009_1_15</t>
  </si>
  <si>
    <t>TET_4.4_0_2010_1_15</t>
  </si>
  <si>
    <t>TET_4.4_0_2011_1_15</t>
  </si>
  <si>
    <t>TET_4.4_0_2012_1_15</t>
  </si>
  <si>
    <t>TET_4.4_0_2013_1_15</t>
  </si>
  <si>
    <t>TET_4.4_0_2014_1_15</t>
  </si>
  <si>
    <t>TET_4.4_0_2015_1_15</t>
  </si>
  <si>
    <t>TET_4.4_0_2016_1_15</t>
  </si>
  <si>
    <t>TET_4.4_0_2017_1_15</t>
  </si>
  <si>
    <t>TET_4.4_0_2018_1_15</t>
  </si>
  <si>
    <t>TET_4.4_0_2019_1_15</t>
  </si>
  <si>
    <t>TET_4.4_0_2020_1_15</t>
  </si>
  <si>
    <t>TET_4.4_0_2021_1_15</t>
  </si>
  <si>
    <t>TET_4.4_0_2003_2_15</t>
  </si>
  <si>
    <t>TET_4.4_0_2004_2_15</t>
  </si>
  <si>
    <t>TET_4.4_0_2005_2_15</t>
  </si>
  <si>
    <t>TET_4.4_0_2006_2_15</t>
  </si>
  <si>
    <t>TET_4.4_0_2007_2_15</t>
  </si>
  <si>
    <t>TET_4.4_0_2008_2_15</t>
  </si>
  <si>
    <t>TET_4.4_0_2009_2_15</t>
  </si>
  <si>
    <t>TET_4.4_0_2010_2_15</t>
  </si>
  <si>
    <t>TET_4.4_0_2011_2_15</t>
  </si>
  <si>
    <t>TET_4.4_0_2012_2_15</t>
  </si>
  <si>
    <t>TET_4.4_0_2013_2_15</t>
  </si>
  <si>
    <t>TET_4.4_0_2014_2_15</t>
  </si>
  <si>
    <t>TET_4.4_0_2015_2_15</t>
  </si>
  <si>
    <t>TET_4.4_0_2016_2_15</t>
  </si>
  <si>
    <t>TET_4.4_0_2017_2_15</t>
  </si>
  <si>
    <t>TET_4.4_0_2018_2_15</t>
  </si>
  <si>
    <t>TET_4.4_0_2019_2_15</t>
  </si>
  <si>
    <t>TET_4.4_0_2020_2_15</t>
  </si>
  <si>
    <t>TET_4.4_0_2021_2_15</t>
  </si>
  <si>
    <t>TET_4.4_0_2003_1_16</t>
  </si>
  <si>
    <t>Railroad brake, signal, and switch operators</t>
  </si>
  <si>
    <t>TET_4.4_0_2004_1_16</t>
  </si>
  <si>
    <t>TET_4.4_0_2005_1_16</t>
  </si>
  <si>
    <t>TET_4.4_0_2006_1_16</t>
  </si>
  <si>
    <t>TET_4.4_0_2007_1_16</t>
  </si>
  <si>
    <t>TET_4.4_0_2008_1_16</t>
  </si>
  <si>
    <t>TET_4.4_0_2009_1_16</t>
  </si>
  <si>
    <t>TET_4.4_0_2010_1_16</t>
  </si>
  <si>
    <t>TET_4.4_0_2011_1_16</t>
  </si>
  <si>
    <t>TET_4.4_0_2012_1_16</t>
  </si>
  <si>
    <t>TET_4.4_0_2013_1_16</t>
  </si>
  <si>
    <t>TET_4.4_0_2014_1_16</t>
  </si>
  <si>
    <t>TET_4.4_0_2015_1_16</t>
  </si>
  <si>
    <t>TET_4.4_0_2016_1_16</t>
  </si>
  <si>
    <t>TET_4.4_0_2017_1_16</t>
  </si>
  <si>
    <t>TET_4.4_0_2018_1_16</t>
  </si>
  <si>
    <t>TET_4.4_0_2003_2_16</t>
  </si>
  <si>
    <t>TET_4.4_0_2004_2_16</t>
  </si>
  <si>
    <t>TET_4.4_0_2005_2_16</t>
  </si>
  <si>
    <t>TET_4.4_0_2006_2_16</t>
  </si>
  <si>
    <t>TET_4.4_0_2007_2_16</t>
  </si>
  <si>
    <t>TET_4.4_0_2008_2_16</t>
  </si>
  <si>
    <t>TET_4.4_0_2009_2_16</t>
  </si>
  <si>
    <t>TET_4.4_0_2010_2_16</t>
  </si>
  <si>
    <t>TET_4.4_0_2011_2_16</t>
  </si>
  <si>
    <t>TET_4.4_0_2012_2_16</t>
  </si>
  <si>
    <t>TET_4.4_0_2013_2_16</t>
  </si>
  <si>
    <t>TET_4.4_0_2014_2_16</t>
  </si>
  <si>
    <t>TET_4.4_0_2015_2_16</t>
  </si>
  <si>
    <t>TET_4.4_0_2016_2_16</t>
  </si>
  <si>
    <t>TET_4.4_0_2017_2_16</t>
  </si>
  <si>
    <t>TET_4.4_0_2018_2_16</t>
  </si>
  <si>
    <t>TET_4.4_0_2003_1_17</t>
  </si>
  <si>
    <t>Railroad conductors and yardmasters</t>
  </si>
  <si>
    <t>53-4031</t>
  </si>
  <si>
    <t>TET_4.4_0_2004_1_17</t>
  </si>
  <si>
    <t>TET_4.4_0_2005_1_17</t>
  </si>
  <si>
    <t>TET_4.4_0_2006_1_17</t>
  </si>
  <si>
    <t>TET_4.4_0_2007_1_17</t>
  </si>
  <si>
    <t>TET_4.4_0_2008_1_17</t>
  </si>
  <si>
    <t>TET_4.4_0_2009_1_17</t>
  </si>
  <si>
    <t>TET_4.4_0_2010_1_17</t>
  </si>
  <si>
    <t>TET_4.4_0_2011_1_17</t>
  </si>
  <si>
    <t>TET_4.4_0_2012_1_17</t>
  </si>
  <si>
    <t>TET_4.4_0_2013_1_17</t>
  </si>
  <si>
    <t>TET_4.4_0_2014_1_17</t>
  </si>
  <si>
    <t>TET_4.4_0_2015_1_17</t>
  </si>
  <si>
    <t>TET_4.4_0_2016_1_17</t>
  </si>
  <si>
    <t>TET_4.4_0_2017_1_17</t>
  </si>
  <si>
    <t>TET_4.4_0_2018_1_17</t>
  </si>
  <si>
    <t>TET_4.4_0_2019_1_17</t>
  </si>
  <si>
    <t>TET_4.4_0_2020_1_17</t>
  </si>
  <si>
    <t>TET_4.4_0_2021_1_17</t>
  </si>
  <si>
    <t>TET_4.4_0_2003_2_17</t>
  </si>
  <si>
    <t>TET_4.4_0_2004_2_17</t>
  </si>
  <si>
    <t>TET_4.4_0_2005_2_17</t>
  </si>
  <si>
    <t>TET_4.4_0_2006_2_17</t>
  </si>
  <si>
    <t>TET_4.4_0_2007_2_17</t>
  </si>
  <si>
    <t>TET_4.4_0_2008_2_17</t>
  </si>
  <si>
    <t>TET_4.4_0_2009_2_17</t>
  </si>
  <si>
    <t>TET_4.4_0_2010_2_17</t>
  </si>
  <si>
    <t>TET_4.4_0_2011_2_17</t>
  </si>
  <si>
    <t>TET_4.4_0_2012_2_17</t>
  </si>
  <si>
    <t>TET_4.4_0_2013_2_17</t>
  </si>
  <si>
    <t>TET_4.4_0_2014_2_17</t>
  </si>
  <si>
    <t>TET_4.4_0_2015_2_17</t>
  </si>
  <si>
    <t>TET_4.4_0_2016_2_17</t>
  </si>
  <si>
    <t>TET_4.4_0_2017_2_17</t>
  </si>
  <si>
    <t>TET_4.4_0_2018_2_17</t>
  </si>
  <si>
    <t>TET_4.4_0_2019_2_17</t>
  </si>
  <si>
    <t>TET_4.4_0_2020_2_17</t>
  </si>
  <si>
    <t>TET_4.4_0_2021_2_17</t>
  </si>
  <si>
    <t>TET_4.4_0_2003_1_18</t>
  </si>
  <si>
    <t>Subway and street car operators</t>
  </si>
  <si>
    <t>53-4041</t>
  </si>
  <si>
    <t>TET_4.4_0_2004_1_18</t>
  </si>
  <si>
    <t>TET_4.4_0_2005_1_18</t>
  </si>
  <si>
    <t>TET_4.4_0_2006_1_18</t>
  </si>
  <si>
    <t>TET_4.4_0_2007_1_18</t>
  </si>
  <si>
    <t>TET_4.4_0_2008_1_18</t>
  </si>
  <si>
    <t>TET_4.4_0_2009_1_18</t>
  </si>
  <si>
    <t>TET_4.4_0_2010_1_18</t>
  </si>
  <si>
    <t>TET_4.4_0_2011_1_18</t>
  </si>
  <si>
    <t>TET_4.4_0_2012_1_18</t>
  </si>
  <si>
    <t>TET_4.4_0_2013_1_18</t>
  </si>
  <si>
    <t>TET_4.4_0_2014_1_18</t>
  </si>
  <si>
    <t>TET_4.4_0_2015_1_18</t>
  </si>
  <si>
    <t>TET_4.4_0_2016_1_18</t>
  </si>
  <si>
    <t>TET_4.4_0_2017_1_18</t>
  </si>
  <si>
    <t>TET_4.4_0_2018_1_18</t>
  </si>
  <si>
    <t>TET_4.4_0_2019_1_18</t>
  </si>
  <si>
    <t>TET_4.4_0_2020_1_18</t>
  </si>
  <si>
    <t>TET_4.4_0_2021_1_18</t>
  </si>
  <si>
    <t>TET_4.4_0_2003_2_18</t>
  </si>
  <si>
    <t>TET_4.4_0_2004_2_18</t>
  </si>
  <si>
    <t>TET_4.4_0_2005_2_18</t>
  </si>
  <si>
    <t>TET_4.4_0_2006_2_18</t>
  </si>
  <si>
    <t>TET_4.4_0_2007_2_18</t>
  </si>
  <si>
    <t>TET_4.4_0_2008_2_18</t>
  </si>
  <si>
    <t>TET_4.4_0_2009_2_18</t>
  </si>
  <si>
    <t>TET_4.4_0_2010_2_18</t>
  </si>
  <si>
    <t>TET_4.4_0_2011_2_18</t>
  </si>
  <si>
    <t>TET_4.4_0_2012_2_18</t>
  </si>
  <si>
    <t>TET_4.4_0_2013_2_18</t>
  </si>
  <si>
    <t>TET_4.4_0_2014_2_18</t>
  </si>
  <si>
    <t>TET_4.4_0_2015_2_18</t>
  </si>
  <si>
    <t>TET_4.4_0_2016_2_18</t>
  </si>
  <si>
    <t>TET_4.4_0_2017_2_18</t>
  </si>
  <si>
    <t>TET_4.4_0_2018_2_18</t>
  </si>
  <si>
    <t>TET_4.4_0_2019_2_18</t>
  </si>
  <si>
    <t>TET_4.4_0_2020_2_18</t>
  </si>
  <si>
    <t>TET_4.4_0_2021_2_18</t>
  </si>
  <si>
    <t>Rail transportation workers, all other</t>
  </si>
  <si>
    <t>53-4099</t>
  </si>
  <si>
    <t>TET_4.4_0_2004_1_19</t>
  </si>
  <si>
    <t>TET_4.4_0_2005_1_19</t>
  </si>
  <si>
    <t>TET_4.4_0_2006_1_19</t>
  </si>
  <si>
    <t>TET_4.4_0_2007_1_19</t>
  </si>
  <si>
    <t>TET_4.4_0_2008_1_19</t>
  </si>
  <si>
    <t>TET_4.4_0_2009_1_19</t>
  </si>
  <si>
    <t>TET_4.4_0_2010_1_19</t>
  </si>
  <si>
    <t>TET_4.4_0_2011_1_19</t>
  </si>
  <si>
    <t>TET_4.4_0_2012_1_19</t>
  </si>
  <si>
    <t>TET_4.4_0_2013_1_19</t>
  </si>
  <si>
    <t>TET_4.4_0_2014_1_19</t>
  </si>
  <si>
    <t>TET_4.4_0_2015_1_19</t>
  </si>
  <si>
    <t>TET_4.4_0_2016_1_19</t>
  </si>
  <si>
    <t>TET_4.4_0_2017_1_19</t>
  </si>
  <si>
    <t>TET_4.4_0_2018_1_19</t>
  </si>
  <si>
    <t>TET_4.4_0_2019_1_19</t>
  </si>
  <si>
    <t>TET_4.4_0_2020_1_19</t>
  </si>
  <si>
    <t>TET_4.4_0_2021_1_19</t>
  </si>
  <si>
    <t>TET_4.4_0_2004_2_19</t>
  </si>
  <si>
    <t>TET_4.4_0_2005_2_19</t>
  </si>
  <si>
    <t>TET_4.4_0_2006_2_19</t>
  </si>
  <si>
    <t>TET_4.4_0_2007_2_19</t>
  </si>
  <si>
    <t>TET_4.4_0_2008_2_19</t>
  </si>
  <si>
    <t>TET_4.4_0_2009_2_19</t>
  </si>
  <si>
    <t>TET_4.4_0_2010_2_19</t>
  </si>
  <si>
    <t>TET_4.4_0_2011_2_19</t>
  </si>
  <si>
    <t>TET_4.4_0_2012_2_19</t>
  </si>
  <si>
    <t>TET_4.4_0_2013_2_19</t>
  </si>
  <si>
    <t>TET_4.4_0_2014_2_19</t>
  </si>
  <si>
    <t>TET_4.4_0_2015_2_19</t>
  </si>
  <si>
    <t>TET_4.4_0_2016_2_19</t>
  </si>
  <si>
    <t>TET_4.4_0_2017_2_19</t>
  </si>
  <si>
    <t>TET_4.4_0_2018_2_19</t>
  </si>
  <si>
    <t>TET_4.4_0_2019_2_19</t>
  </si>
  <si>
    <t>TET_4.4_0_2020_2_19</t>
  </si>
  <si>
    <t>TET_4.4_0_2021_2_19</t>
  </si>
  <si>
    <t>TET_4.4_0_2003_1_20</t>
  </si>
  <si>
    <t>Sailors and marine oilers</t>
  </si>
  <si>
    <t>53-5011</t>
  </si>
  <si>
    <t>TET_4.4_0_2004_1_20</t>
  </si>
  <si>
    <t>TET_4.4_0_2005_1_20</t>
  </si>
  <si>
    <t>TET_4.4_0_2006_1_20</t>
  </si>
  <si>
    <t>TET_4.4_0_2007_1_20</t>
  </si>
  <si>
    <t>TET_4.4_0_2008_1_20</t>
  </si>
  <si>
    <t>TET_4.4_0_2009_1_20</t>
  </si>
  <si>
    <t>TET_4.4_0_2010_1_20</t>
  </si>
  <si>
    <t>TET_4.4_0_2011_1_20</t>
  </si>
  <si>
    <t>TET_4.4_0_2012_1_20</t>
  </si>
  <si>
    <t>TET_4.4_0_2013_1_20</t>
  </si>
  <si>
    <t>TET_4.4_0_2014_1_20</t>
  </si>
  <si>
    <t>TET_4.4_0_2015_1_20</t>
  </si>
  <si>
    <t>TET_4.4_0_2016_1_20</t>
  </si>
  <si>
    <t>TET_4.4_0_2017_1_20</t>
  </si>
  <si>
    <t>TET_4.4_0_2018_1_20</t>
  </si>
  <si>
    <t>TET_4.4_0_2019_1_20</t>
  </si>
  <si>
    <t>TET_4.4_0_2020_1_20</t>
  </si>
  <si>
    <t>TET_4.4_0_2021_1_20</t>
  </si>
  <si>
    <t>TET_4.4_0_2003_2_20</t>
  </si>
  <si>
    <t>TET_4.4_0_2004_2_20</t>
  </si>
  <si>
    <t>TET_4.4_0_2005_2_20</t>
  </si>
  <si>
    <t>TET_4.4_0_2006_2_20</t>
  </si>
  <si>
    <t>TET_4.4_0_2007_2_20</t>
  </si>
  <si>
    <t>TET_4.4_0_2008_2_20</t>
  </si>
  <si>
    <t>TET_4.4_0_2009_2_20</t>
  </si>
  <si>
    <t>TET_4.4_0_2010_2_20</t>
  </si>
  <si>
    <t>TET_4.4_0_2011_2_20</t>
  </si>
  <si>
    <t>TET_4.4_0_2012_2_20</t>
  </si>
  <si>
    <t>TET_4.4_0_2013_2_20</t>
  </si>
  <si>
    <t>TET_4.4_0_2014_2_20</t>
  </si>
  <si>
    <t>TET_4.4_0_2015_2_20</t>
  </si>
  <si>
    <t>TET_4.4_0_2016_2_20</t>
  </si>
  <si>
    <t>TET_4.4_0_2017_2_20</t>
  </si>
  <si>
    <t>TET_4.4_0_2018_2_20</t>
  </si>
  <si>
    <t>TET_4.4_0_2019_2_20</t>
  </si>
  <si>
    <t>TET_4.4_0_2020_2_20</t>
  </si>
  <si>
    <t>TET_4.4_0_2021_2_20</t>
  </si>
  <si>
    <t>TET_4.4_0_2003_1_21</t>
  </si>
  <si>
    <t>Captains, mates, and pilots of water vessels</t>
  </si>
  <si>
    <t>53-5021</t>
  </si>
  <si>
    <t>TET_4.4_0_2004_1_21</t>
  </si>
  <si>
    <t>TET_4.4_0_2005_1_21</t>
  </si>
  <si>
    <t>TET_4.4_0_2006_1_21</t>
  </si>
  <si>
    <t>TET_4.4_0_2007_1_21</t>
  </si>
  <si>
    <t>TET_4.4_0_2008_1_21</t>
  </si>
  <si>
    <t>TET_4.4_0_2009_1_21</t>
  </si>
  <si>
    <t>TET_4.4_0_2010_1_21</t>
  </si>
  <si>
    <t>TET_4.4_0_2011_1_21</t>
  </si>
  <si>
    <t>TET_4.4_0_2012_1_21</t>
  </si>
  <si>
    <t>TET_4.4_0_2013_1_21</t>
  </si>
  <si>
    <t>TET_4.4_0_2014_1_21</t>
  </si>
  <si>
    <t>TET_4.4_0_2015_1_21</t>
  </si>
  <si>
    <t>TET_4.4_0_2016_1_21</t>
  </si>
  <si>
    <t>TET_4.4_0_2017_1_21</t>
  </si>
  <si>
    <t>TET_4.4_0_2018_1_21</t>
  </si>
  <si>
    <t>TET_4.4_0_2019_1_21</t>
  </si>
  <si>
    <t>TET_4.4_0_2020_1_21</t>
  </si>
  <si>
    <t>TET_4.4_0_2021_1_21</t>
  </si>
  <si>
    <t>TET_4.4_0_2003_2_21</t>
  </si>
  <si>
    <t>TET_4.4_0_2004_2_21</t>
  </si>
  <si>
    <t>TET_4.4_0_2005_2_21</t>
  </si>
  <si>
    <t>TET_4.4_0_2006_2_21</t>
  </si>
  <si>
    <t>TET_4.4_0_2007_2_21</t>
  </si>
  <si>
    <t>TET_4.4_0_2008_2_21</t>
  </si>
  <si>
    <t>TET_4.4_0_2009_2_21</t>
  </si>
  <si>
    <t>TET_4.4_0_2010_2_21</t>
  </si>
  <si>
    <t>TET_4.4_0_2011_2_21</t>
  </si>
  <si>
    <t>TET_4.4_0_2012_2_21</t>
  </si>
  <si>
    <t>TET_4.4_0_2013_2_21</t>
  </si>
  <si>
    <t>TET_4.4_0_2014_2_21</t>
  </si>
  <si>
    <t>TET_4.4_0_2015_2_21</t>
  </si>
  <si>
    <t>TET_4.4_0_2016_2_21</t>
  </si>
  <si>
    <t>TET_4.4_0_2017_2_21</t>
  </si>
  <si>
    <t>TET_4.4_0_2018_2_21</t>
  </si>
  <si>
    <t>TET_4.4_0_2019_2_21</t>
  </si>
  <si>
    <t>TET_4.4_0_2020_2_21</t>
  </si>
  <si>
    <t>TET_4.4_0_2021_2_21</t>
  </si>
  <si>
    <t>TET_4.4_0_2003_1_22</t>
  </si>
  <si>
    <t>Motorboat operators</t>
  </si>
  <si>
    <t>53-5022</t>
  </si>
  <si>
    <t>TET_4.4_0_2004_1_22</t>
  </si>
  <si>
    <t>TET_4.4_0_2005_1_22</t>
  </si>
  <si>
    <t>TET_4.4_0_2006_1_22</t>
  </si>
  <si>
    <t>TET_4.4_0_2007_1_22</t>
  </si>
  <si>
    <t>TET_4.4_0_2008_1_22</t>
  </si>
  <si>
    <t>TET_4.4_0_2009_1_22</t>
  </si>
  <si>
    <t>TET_4.4_0_2010_1_22</t>
  </si>
  <si>
    <t>TET_4.4_0_2011_1_22</t>
  </si>
  <si>
    <t>TET_4.4_0_2012_1_22</t>
  </si>
  <si>
    <t>TET_4.4_0_2013_1_22</t>
  </si>
  <si>
    <t>TET_4.4_0_2014_1_22</t>
  </si>
  <si>
    <t>TET_4.4_0_2015_1_22</t>
  </si>
  <si>
    <t>TET_4.4_0_2016_1_22</t>
  </si>
  <si>
    <t>TET_4.4_0_2017_1_22</t>
  </si>
  <si>
    <t>TET_4.4_0_2018_1_22</t>
  </si>
  <si>
    <t>TET_4.4_0_2019_1_22</t>
  </si>
  <si>
    <t>TET_4.4_0_2020_1_22</t>
  </si>
  <si>
    <t>TET_4.4_0_2021_1_22</t>
  </si>
  <si>
    <t>TET_4.4_0_2003_2_22</t>
  </si>
  <si>
    <t>TET_4.4_0_2004_2_22</t>
  </si>
  <si>
    <t>TET_4.4_0_2005_2_22</t>
  </si>
  <si>
    <t>TET_4.4_0_2006_2_22</t>
  </si>
  <si>
    <t>TET_4.4_0_2007_2_22</t>
  </si>
  <si>
    <t>TET_4.4_0_2008_2_22</t>
  </si>
  <si>
    <t>TET_4.4_0_2009_2_22</t>
  </si>
  <si>
    <t>TET_4.4_0_2010_2_22</t>
  </si>
  <si>
    <t>TET_4.4_0_2011_2_22</t>
  </si>
  <si>
    <t>TET_4.4_0_2012_2_22</t>
  </si>
  <si>
    <t>TET_4.4_0_2013_2_22</t>
  </si>
  <si>
    <t>TET_4.4_0_2014_2_22</t>
  </si>
  <si>
    <t>TET_4.4_0_2015_2_22</t>
  </si>
  <si>
    <t>TET_4.4_0_2016_2_22</t>
  </si>
  <si>
    <t>TET_4.4_0_2017_2_22</t>
  </si>
  <si>
    <t>TET_4.4_0_2018_2_22</t>
  </si>
  <si>
    <t>TET_4.4_0_2019_2_22</t>
  </si>
  <si>
    <t>TET_4.4_0_2020_2_22</t>
  </si>
  <si>
    <t>TET_4.4_0_2021_2_22</t>
  </si>
  <si>
    <t>TET_4.4_0_2003_1_23</t>
  </si>
  <si>
    <t>Ship engineers</t>
  </si>
  <si>
    <t>53-5031</t>
  </si>
  <si>
    <t>TET_4.4_0_2004_1_23</t>
  </si>
  <si>
    <t>TET_4.4_0_2005_1_23</t>
  </si>
  <si>
    <t>TET_4.4_0_2006_1_23</t>
  </si>
  <si>
    <t>TET_4.4_0_2007_1_23</t>
  </si>
  <si>
    <t>TET_4.4_0_2008_1_23</t>
  </si>
  <si>
    <t>TET_4.4_0_2009_1_23</t>
  </si>
  <si>
    <t>TET_4.4_0_2010_1_23</t>
  </si>
  <si>
    <t>TET_4.4_0_2011_1_23</t>
  </si>
  <si>
    <t>TET_4.4_0_2012_1_23</t>
  </si>
  <si>
    <t>TET_4.4_0_2013_1_23</t>
  </si>
  <si>
    <t>TET_4.4_0_2014_1_23</t>
  </si>
  <si>
    <t>TET_4.4_0_2015_1_23</t>
  </si>
  <si>
    <t>TET_4.4_0_2016_1_23</t>
  </si>
  <si>
    <t>TET_4.4_0_2017_1_23</t>
  </si>
  <si>
    <t>TET_4.4_0_2018_1_23</t>
  </si>
  <si>
    <t>TET_4.4_0_2019_1_23</t>
  </si>
  <si>
    <t>TET_4.4_0_2020_1_23</t>
  </si>
  <si>
    <t>TET_4.4_0_2021_1_23</t>
  </si>
  <si>
    <t>TET_4.4_0_2003_2_23</t>
  </si>
  <si>
    <t>TET_4.4_0_2004_2_23</t>
  </si>
  <si>
    <t>TET_4.4_0_2005_2_23</t>
  </si>
  <si>
    <t>TET_4.4_0_2006_2_23</t>
  </si>
  <si>
    <t>TET_4.4_0_2007_2_23</t>
  </si>
  <si>
    <t>TET_4.4_0_2008_2_23</t>
  </si>
  <si>
    <t>TET_4.4_0_2009_2_23</t>
  </si>
  <si>
    <t>TET_4.4_0_2010_2_23</t>
  </si>
  <si>
    <t>TET_4.4_0_2011_2_23</t>
  </si>
  <si>
    <t>TET_4.4_0_2012_2_23</t>
  </si>
  <si>
    <t>TET_4.4_0_2013_2_23</t>
  </si>
  <si>
    <t>TET_4.4_0_2014_2_23</t>
  </si>
  <si>
    <t>TET_4.4_0_2015_2_23</t>
  </si>
  <si>
    <t>TET_4.4_0_2016_2_23</t>
  </si>
  <si>
    <t>TET_4.4_0_2017_2_23</t>
  </si>
  <si>
    <t>TET_4.4_0_2018_2_23</t>
  </si>
  <si>
    <t>TET_4.4_0_2019_2_23</t>
  </si>
  <si>
    <t>TET_4.4_0_2020_2_23</t>
  </si>
  <si>
    <t>TET_4.4_0_2021_2_23</t>
  </si>
  <si>
    <t>TET_4.4_0_2003_1_24</t>
  </si>
  <si>
    <t>Bridge and lock tenders</t>
  </si>
  <si>
    <t>53-6011</t>
  </si>
  <si>
    <t>TET_4.4_0_2004_1_24</t>
  </si>
  <si>
    <t>TET_4.4_0_2005_1_24</t>
  </si>
  <si>
    <t>TET_4.4_0_2006_1_24</t>
  </si>
  <si>
    <t>TET_4.4_0_2007_1_24</t>
  </si>
  <si>
    <t>TET_4.4_0_2008_1_24</t>
  </si>
  <si>
    <t>TET_4.4_0_2009_1_24</t>
  </si>
  <si>
    <t>TET_4.4_0_2010_1_24</t>
  </si>
  <si>
    <t>TET_4.4_0_2011_1_24</t>
  </si>
  <si>
    <t>TET_4.4_0_2012_1_24</t>
  </si>
  <si>
    <t>TET_4.4_0_2013_1_24</t>
  </si>
  <si>
    <t>TET_4.4_0_2014_1_24</t>
  </si>
  <si>
    <t>TET_4.4_0_2015_1_24</t>
  </si>
  <si>
    <t>TET_4.4_0_2016_1_24</t>
  </si>
  <si>
    <t>TET_4.4_0_2017_1_24</t>
  </si>
  <si>
    <t>TET_4.4_0_2018_1_24</t>
  </si>
  <si>
    <t>TET_4.4_0_2019_1_24</t>
  </si>
  <si>
    <t>TET_4.4_0_2020_1_24</t>
  </si>
  <si>
    <t>TET_4.4_0_2021_1_24</t>
  </si>
  <si>
    <t>TET_4.4_0_2003_2_24</t>
  </si>
  <si>
    <t>TET_4.4_0_2004_2_24</t>
  </si>
  <si>
    <t>TET_4.4_0_2005_2_24</t>
  </si>
  <si>
    <t>TET_4.4_0_2006_2_24</t>
  </si>
  <si>
    <t>TET_4.4_0_2007_2_24</t>
  </si>
  <si>
    <t>TET_4.4_0_2008_2_24</t>
  </si>
  <si>
    <t>TET_4.4_0_2009_2_24</t>
  </si>
  <si>
    <t>TET_4.4_0_2010_2_24</t>
  </si>
  <si>
    <t>TET_4.4_0_2011_2_24</t>
  </si>
  <si>
    <t>TET_4.4_0_2012_2_24</t>
  </si>
  <si>
    <t>TET_4.4_0_2013_2_24</t>
  </si>
  <si>
    <t>TET_4.4_0_2014_2_24</t>
  </si>
  <si>
    <t>TET_4.4_0_2015_2_24</t>
  </si>
  <si>
    <t>TET_4.4_0_2016_2_24</t>
  </si>
  <si>
    <t>TET_4.4_0_2017_2_24</t>
  </si>
  <si>
    <t>TET_4.4_0_2018_2_24</t>
  </si>
  <si>
    <t>TET_4.4_0_2019_2_24</t>
  </si>
  <si>
    <t>TET_4.4_0_2020_2_24</t>
  </si>
  <si>
    <t>TET_4.4_0_2021_2_24</t>
  </si>
  <si>
    <t>Transportation workers, all other</t>
  </si>
  <si>
    <t>53-6099</t>
  </si>
  <si>
    <t>TET_4.4_0_2004_1_25</t>
  </si>
  <si>
    <t>TET_4.4_0_2005_1_25</t>
  </si>
  <si>
    <t>TET_4.4_0_2006_1_25</t>
  </si>
  <si>
    <t>TET_4.4_0_2007_1_25</t>
  </si>
  <si>
    <t>TET_4.4_0_2008_1_25</t>
  </si>
  <si>
    <t>TET_4.4_0_2009_1_25</t>
  </si>
  <si>
    <t>TET_4.4_0_2010_1_25</t>
  </si>
  <si>
    <t>TET_4.4_0_2011_1_25</t>
  </si>
  <si>
    <t>TET_4.4_0_2012_1_25</t>
  </si>
  <si>
    <t>TET_4.4_0_2013_1_25</t>
  </si>
  <si>
    <t>TET_4.4_0_2014_1_25</t>
  </si>
  <si>
    <t>TET_4.4_0_2015_1_25</t>
  </si>
  <si>
    <t>TET_4.4_0_2016_1_25</t>
  </si>
  <si>
    <t>TET_4.4_0_2017_1_25</t>
  </si>
  <si>
    <t>TET_4.4_0_2018_1_25</t>
  </si>
  <si>
    <t>TET_4.4_0_2021_1_25</t>
  </si>
  <si>
    <t>TET_4.4_0_2004_2_25</t>
  </si>
  <si>
    <t>TET_4.4_0_2005_2_25</t>
  </si>
  <si>
    <t>TET_4.4_0_2006_2_25</t>
  </si>
  <si>
    <t>TET_4.4_0_2007_2_25</t>
  </si>
  <si>
    <t>TET_4.4_0_2008_2_25</t>
  </si>
  <si>
    <t>TET_4.4_0_2009_2_25</t>
  </si>
  <si>
    <t>TET_4.4_0_2010_2_25</t>
  </si>
  <si>
    <t>TET_4.4_0_2011_2_25</t>
  </si>
  <si>
    <t>TET_4.4_0_2012_2_25</t>
  </si>
  <si>
    <t>TET_4.4_0_2013_2_25</t>
  </si>
  <si>
    <t>TET_4.4_0_2014_2_25</t>
  </si>
  <si>
    <t>TET_4.4_0_2015_2_25</t>
  </si>
  <si>
    <t>TET_4.4_0_2016_2_25</t>
  </si>
  <si>
    <t>TET_4.4_0_2017_2_25</t>
  </si>
  <si>
    <t>TET_4.4_0_2018_2_25</t>
  </si>
  <si>
    <t>TET_4.4_0_2021_2_25</t>
  </si>
  <si>
    <t>TET_4.4_0_2003_1_26</t>
  </si>
  <si>
    <t>Industrial truck and tractor operators</t>
  </si>
  <si>
    <t>53-7051</t>
  </si>
  <si>
    <t>TET_4.4_0_2004_1_26</t>
  </si>
  <si>
    <t>TET_4.4_0_2005_1_26</t>
  </si>
  <si>
    <t>TET_4.4_0_2006_1_26</t>
  </si>
  <si>
    <t>TET_4.4_0_2007_1_26</t>
  </si>
  <si>
    <t>TET_4.4_0_2008_1_26</t>
  </si>
  <si>
    <t>TET_4.4_0_2009_1_26</t>
  </si>
  <si>
    <t>TET_4.4_0_2010_1_26</t>
  </si>
  <si>
    <t>TET_4.4_0_2011_1_26</t>
  </si>
  <si>
    <t>TET_4.4_0_2012_1_26</t>
  </si>
  <si>
    <t>TET_4.4_0_2013_1_26</t>
  </si>
  <si>
    <t>TET_4.4_0_2014_1_26</t>
  </si>
  <si>
    <t>TET_4.4_0_2015_1_26</t>
  </si>
  <si>
    <t>TET_4.4_0_2016_1_26</t>
  </si>
  <si>
    <t>TET_4.4_0_2017_1_26</t>
  </si>
  <si>
    <t>TET_4.4_0_2018_1_26</t>
  </si>
  <si>
    <t>TET_4.4_0_2019_1_26</t>
  </si>
  <si>
    <t>TET_4.4_0_2020_1_26</t>
  </si>
  <si>
    <t>TET_4.4_0_2021_1_26</t>
  </si>
  <si>
    <t>TET_4.4_0_2003_2_26</t>
  </si>
  <si>
    <t>TET_4.4_0_2004_2_26</t>
  </si>
  <si>
    <t>TET_4.4_0_2005_2_26</t>
  </si>
  <si>
    <t>TET_4.4_0_2006_2_26</t>
  </si>
  <si>
    <t>TET_4.4_0_2007_2_26</t>
  </si>
  <si>
    <t>TET_4.4_0_2008_2_26</t>
  </si>
  <si>
    <t>TET_4.4_0_2009_2_26</t>
  </si>
  <si>
    <t>TET_4.4_0_2010_2_26</t>
  </si>
  <si>
    <t>TET_4.4_0_2011_2_26</t>
  </si>
  <si>
    <t>TET_4.4_0_2012_2_26</t>
  </si>
  <si>
    <t>TET_4.4_0_2013_2_26</t>
  </si>
  <si>
    <t>TET_4.4_0_2014_2_26</t>
  </si>
  <si>
    <t>TET_4.4_0_2015_2_26</t>
  </si>
  <si>
    <t>TET_4.4_0_2016_2_26</t>
  </si>
  <si>
    <t>TET_4.4_0_2017_2_26</t>
  </si>
  <si>
    <t>TET_4.4_0_2018_2_26</t>
  </si>
  <si>
    <t>TET_4.4_0_2019_2_26</t>
  </si>
  <si>
    <t>TET_4.4_0_2020_2_26</t>
  </si>
  <si>
    <t>TET_4.4_0_2021_2_26</t>
  </si>
  <si>
    <t>TET_4.4_0_2003_1_27</t>
  </si>
  <si>
    <t>Gas compressor and gas pumping station operators</t>
  </si>
  <si>
    <t>53-7071</t>
  </si>
  <si>
    <t>TET_4.4_0_2004_1_27</t>
  </si>
  <si>
    <t>TET_4.4_0_2005_1_27</t>
  </si>
  <si>
    <t>TET_4.4_0_2006_1_27</t>
  </si>
  <si>
    <t>TET_4.4_0_2007_1_27</t>
  </si>
  <si>
    <t>TET_4.4_0_2008_1_27</t>
  </si>
  <si>
    <t>TET_4.4_0_2009_1_27</t>
  </si>
  <si>
    <t>TET_4.4_0_2010_1_27</t>
  </si>
  <si>
    <t>TET_4.4_0_2011_1_27</t>
  </si>
  <si>
    <t>TET_4.4_0_2012_1_27</t>
  </si>
  <si>
    <t>TET_4.4_0_2013_1_27</t>
  </si>
  <si>
    <t>TET_4.4_0_2014_1_27</t>
  </si>
  <si>
    <t>Figure Number</t>
  </si>
  <si>
    <t>Source</t>
  </si>
  <si>
    <t>Today</t>
  </si>
  <si>
    <t>Data start date</t>
  </si>
  <si>
    <t>Chart first year</t>
  </si>
  <si>
    <t>Data end date</t>
  </si>
  <si>
    <t>Table</t>
  </si>
  <si>
    <t>Metricnum</t>
  </si>
  <si>
    <t>SOURCE: Transportation occupations: U.S. Department of Transportation, National Transportation Statistics, table 3-24 Employment in Transportation and Transportation-Related Occupations, available at https://www.bts.gov/content/employment-transportation-and-transportation-related-occupations. Employment and wages: U.S. Department of Labor, Bureau of Labor Statistics, Occuapational Employment and Wages, available at http://bls.gov/oes.</t>
  </si>
  <si>
    <t>—</t>
  </si>
  <si>
    <t>Keep this dash</t>
  </si>
  <si>
    <t>TET_4.4_0_2015_1_27</t>
  </si>
  <si>
    <t>TET_4.4_0_2016_1_27</t>
  </si>
  <si>
    <t>TET_4.4_0_2017_1_27</t>
  </si>
  <si>
    <t>TET_4.4_0_2018_1_27</t>
  </si>
  <si>
    <t>TET_4.4_0_2019_1_27</t>
  </si>
  <si>
    <t>TET_4.4_0_2020_1_27</t>
  </si>
  <si>
    <t>TET_4.4_0_2021_1_27</t>
  </si>
  <si>
    <t>TET_4.4_0_2003_2_27</t>
  </si>
  <si>
    <t>TET_4.4_0_2004_2_27</t>
  </si>
  <si>
    <t>TET_4.4_0_2005_2_27</t>
  </si>
  <si>
    <t>TET_4.4_0_2006_2_27</t>
  </si>
  <si>
    <t>TET_4.4_0_2007_2_27</t>
  </si>
  <si>
    <t>TET_4.4_0_2008_2_27</t>
  </si>
  <si>
    <t>TET_4.4_0_2009_2_27</t>
  </si>
  <si>
    <t>TET_4.4_0_2010_2_27</t>
  </si>
  <si>
    <t>TET_4.4_0_2011_2_27</t>
  </si>
  <si>
    <t>TET_4.4_0_2012_2_27</t>
  </si>
  <si>
    <t>TET_4.4_0_2013_2_27</t>
  </si>
  <si>
    <t>TET_4.4_0_2014_2_27</t>
  </si>
  <si>
    <t>TET_4.4_0_2015_2_27</t>
  </si>
  <si>
    <t>TET_4.4_0_2016_2_27</t>
  </si>
  <si>
    <t>TET_4.4_0_2017_2_27</t>
  </si>
  <si>
    <t>TET_4.4_0_2018_2_27</t>
  </si>
  <si>
    <t>TET_4.4_0_2019_2_27</t>
  </si>
  <si>
    <t>TET_4.4_0_2020_2_27</t>
  </si>
  <si>
    <t>TET_4.4_0_2021_2_27</t>
  </si>
  <si>
    <t>TET_4.4_0_2003_1_28</t>
  </si>
  <si>
    <t>Pump operators, except wellhead pumpers</t>
  </si>
  <si>
    <t>53-7072</t>
  </si>
  <si>
    <t>TET_4.4_0_2004_1_28</t>
  </si>
  <si>
    <t>TET_4.4_0_2005_1_28</t>
  </si>
  <si>
    <t>TET_4.4_0_2006_1_28</t>
  </si>
  <si>
    <t>TET_4.4_0_2007_1_28</t>
  </si>
  <si>
    <t>TET_4.4_0_2008_1_28</t>
  </si>
  <si>
    <t>TET_4.4_0_2009_1_28</t>
  </si>
  <si>
    <t>TET_4.4_0_2010_1_28</t>
  </si>
  <si>
    <t>TET_4.4_0_2011_1_28</t>
  </si>
  <si>
    <t>TET_4.4_0_2012_1_28</t>
  </si>
  <si>
    <t>TET_4.4_0_2013_1_28</t>
  </si>
  <si>
    <t>TET_4.4_0_2014_1_28</t>
  </si>
  <si>
    <t>TET_4.4_0_2015_1_28</t>
  </si>
  <si>
    <t>TET_4.4_0_2016_1_28</t>
  </si>
  <si>
    <t>TET_4.4_0_2017_1_28</t>
  </si>
  <si>
    <t>TET_4.4_0_2018_1_28</t>
  </si>
  <si>
    <t>TET_4.4_0_2019_1_28</t>
  </si>
  <si>
    <t>TET_4.4_0_2020_1_28</t>
  </si>
  <si>
    <t>TET_4.4_0_2021_1_28</t>
  </si>
  <si>
    <t>TET_4.4_0_2003_2_28</t>
  </si>
  <si>
    <t>TET_4.4_0_2004_2_28</t>
  </si>
  <si>
    <t>TET_4.4_0_2005_2_28</t>
  </si>
  <si>
    <t>TET_4.4_0_2006_2_28</t>
  </si>
  <si>
    <t>TET_4.4_0_2007_2_28</t>
  </si>
  <si>
    <t>TET_4.4_0_2008_2_28</t>
  </si>
  <si>
    <t>TET_4.4_0_2009_2_28</t>
  </si>
  <si>
    <t>TET_4.4_0_2010_2_28</t>
  </si>
  <si>
    <t>TET_4.4_0_2011_2_28</t>
  </si>
  <si>
    <t>TET_4.4_0_2012_2_28</t>
  </si>
  <si>
    <t>TET_4.4_0_2013_2_28</t>
  </si>
  <si>
    <t>TET_4.4_0_2014_2_28</t>
  </si>
  <si>
    <t>TET_4.4_0_2015_2_28</t>
  </si>
  <si>
    <t>TET_4.4_0_2016_2_28</t>
  </si>
  <si>
    <t>TET_4.4_0_2017_2_28</t>
  </si>
  <si>
    <t>TET_4.4_0_2018_2_28</t>
  </si>
  <si>
    <t>TET_4.4_0_2019_2_28</t>
  </si>
  <si>
    <t>TET_4.4_0_2020_2_28</t>
  </si>
  <si>
    <t>TET_4.4_0_2021_2_28</t>
  </si>
  <si>
    <t>TET_4.4_0_2003_1_29</t>
  </si>
  <si>
    <t>TET_4.4_0_2004_1_29</t>
  </si>
  <si>
    <t>TET_4.4_0_2005_1_29</t>
  </si>
  <si>
    <t>TET_4.4_0_2006_1_29</t>
  </si>
  <si>
    <t>TET_4.4_0_2007_1_29</t>
  </si>
  <si>
    <t>TET_4.4_0_2008_1_29</t>
  </si>
  <si>
    <t>TET_4.4_0_2009_1_29</t>
  </si>
  <si>
    <t>TET_4.4_0_2010_1_29</t>
  </si>
  <si>
    <t>TET_4.4_0_2011_1_29</t>
  </si>
  <si>
    <t>TET_4.4_0_2012_1_29</t>
  </si>
  <si>
    <t>TET_4.4_0_2013_1_29</t>
  </si>
  <si>
    <t>TET_4.4_0_2014_1_29</t>
  </si>
  <si>
    <t>TET_4.4_0_2015_1_29</t>
  </si>
  <si>
    <t>TET_4.4_0_2016_1_29</t>
  </si>
  <si>
    <t>TET_4.4_0_2017_1_29</t>
  </si>
  <si>
    <t>TET_4.4_0_2018_1_29</t>
  </si>
  <si>
    <t>TET_4.4_0_2019_1_29</t>
  </si>
  <si>
    <t>TET_4.4_0_2020_1_29</t>
  </si>
  <si>
    <t>TET_4.4_0_2021_1_29</t>
  </si>
  <si>
    <t>TET_4.4_0_2003_2_29</t>
  </si>
  <si>
    <t>TET_4.4_0_2004_2_29</t>
  </si>
  <si>
    <t>TET_4.4_0_2005_2_29</t>
  </si>
  <si>
    <t>TET_4.4_0_2006_2_29</t>
  </si>
  <si>
    <t>TET_4.4_0_2007_2_29</t>
  </si>
  <si>
    <t>TET_4.4_0_2008_2_29</t>
  </si>
  <si>
    <t>TET_4.4_0_2009_2_29</t>
  </si>
  <si>
    <t>TET_4.4_0_2010_2_29</t>
  </si>
  <si>
    <t>TET_4.4_0_2011_2_29</t>
  </si>
  <si>
    <t>TET_4.4_0_2012_2_29</t>
  </si>
  <si>
    <t>TET_4.4_0_2013_2_29</t>
  </si>
  <si>
    <t>TET_4.4_0_2014_2_29</t>
  </si>
  <si>
    <t>TET_4.4_0_2015_2_29</t>
  </si>
  <si>
    <t>TET_4.4_0_2016_2_29</t>
  </si>
  <si>
    <t>TET_4.4_0_2017_2_29</t>
  </si>
  <si>
    <t>TET_4.4_0_2018_2_29</t>
  </si>
  <si>
    <t>TET_4.4_0_2019_2_29</t>
  </si>
  <si>
    <t>TET_4.4_0_2020_2_29</t>
  </si>
  <si>
    <t>TET_4.4_0_2021_2_29</t>
  </si>
  <si>
    <t>TET_4.4_0_2003_1_30</t>
  </si>
  <si>
    <t>TET_4.4_0_2004_1_30</t>
  </si>
  <si>
    <t>TET_4.4_0_2005_1_30</t>
  </si>
  <si>
    <t>TET_4.4_0_2006_1_30</t>
  </si>
  <si>
    <t>TET_4.4_0_2007_1_30</t>
  </si>
  <si>
    <t>TET_4.4_0_2008_1_30</t>
  </si>
  <si>
    <t>TET_4.4_0_2009_1_30</t>
  </si>
  <si>
    <t>TET_4.4_0_2010_1_30</t>
  </si>
  <si>
    <t>TET_4.4_0_2011_1_30</t>
  </si>
  <si>
    <t>TET_4.4_0_2012_1_30</t>
  </si>
  <si>
    <t>TET_4.4_0_2013_1_30</t>
  </si>
  <si>
    <t>TET_4.4_0_2014_1_30</t>
  </si>
  <si>
    <t>TET_4.4_0_2015_1_30</t>
  </si>
  <si>
    <t>TET_4.4_0_2016_1_30</t>
  </si>
  <si>
    <t>TET_4.4_0_2017_1_30</t>
  </si>
  <si>
    <t>TET_4.4_0_2018_1_30</t>
  </si>
  <si>
    <t>TET_4.4_0_2019_1_30</t>
  </si>
  <si>
    <t>TET_4.4_0_2020_1_30</t>
  </si>
  <si>
    <t>TET_4.4_0_2021_1_30</t>
  </si>
  <si>
    <t>TET_4.4_0_2003_2_30</t>
  </si>
  <si>
    <t>TET_4.4_0_2004_2_30</t>
  </si>
  <si>
    <t>TET_4.4_0_2005_2_30</t>
  </si>
  <si>
    <t>TET_4.4_0_2006_2_30</t>
  </si>
  <si>
    <t>TET_4.4_0_2007_2_30</t>
  </si>
  <si>
    <t>TET_4.4_0_2008_2_30</t>
  </si>
  <si>
    <t>TET_4.4_0_2009_2_30</t>
  </si>
  <si>
    <t>TET_4.4_0_2010_2_30</t>
  </si>
  <si>
    <t>TET_4.4_0_2011_2_30</t>
  </si>
  <si>
    <t>TET_4.4_0_2012_2_30</t>
  </si>
  <si>
    <t>TET_4.4_0_2013_2_30</t>
  </si>
  <si>
    <t>TET_4.4_0_2014_2_30</t>
  </si>
  <si>
    <t>TET_4.4_0_2015_2_30</t>
  </si>
  <si>
    <t>TET_4.4_0_2016_2_30</t>
  </si>
  <si>
    <t>TET_4.4_0_2017_2_30</t>
  </si>
  <si>
    <t>TET_4.4_0_2018_2_30</t>
  </si>
  <si>
    <t>TET_4.4_0_2019_2_30</t>
  </si>
  <si>
    <t>TET_4.4_0_2020_2_30</t>
  </si>
  <si>
    <t>TET_4.4_0_2021_2_30</t>
  </si>
  <si>
    <t>TET_4.4_0_2003_1_31</t>
  </si>
  <si>
    <t>Aerospace engineering and operations technicians</t>
  </si>
  <si>
    <t>17-3021</t>
  </si>
  <si>
    <t>TET_4.4_0_2004_1_31</t>
  </si>
  <si>
    <t>TET_4.4_0_2005_1_31</t>
  </si>
  <si>
    <t>TET_4.4_0_2006_1_31</t>
  </si>
  <si>
    <t>TET_4.4_0_2007_1_31</t>
  </si>
  <si>
    <t>TET_4.4_0_2008_1_31</t>
  </si>
  <si>
    <t>TET_4.4_0_2009_1_31</t>
  </si>
  <si>
    <t>TET_4.4_0_2010_1_31</t>
  </si>
  <si>
    <t>TET_4.4_0_2011_1_31</t>
  </si>
  <si>
    <t>TET_4.4_0_2012_1_31</t>
  </si>
  <si>
    <t>TET_4.4_0_2013_1_31</t>
  </si>
  <si>
    <t>TET_4.4_0_2014_1_31</t>
  </si>
  <si>
    <t>TET_4.4_0_2015_1_31</t>
  </si>
  <si>
    <t>TET_4.4_0_2016_1_31</t>
  </si>
  <si>
    <t>TET_4.4_0_2017_1_31</t>
  </si>
  <si>
    <t>TET_4.4_0_2018_1_31</t>
  </si>
  <si>
    <t>TET_4.4_0_2019_1_31</t>
  </si>
  <si>
    <t>TET_4.4_0_2020_1_31</t>
  </si>
  <si>
    <t>TET_4.4_0_2021_1_31</t>
  </si>
  <si>
    <t>TET_4.4_0_2003_2_31</t>
  </si>
  <si>
    <t>TET_4.4_0_2004_2_31</t>
  </si>
  <si>
    <t>TET_4.4_0_2005_2_31</t>
  </si>
  <si>
    <t>TET_4.4_0_2006_2_31</t>
  </si>
  <si>
    <t>TET_4.4_0_2007_2_31</t>
  </si>
  <si>
    <t>TET_4.4_0_2008_2_31</t>
  </si>
  <si>
    <t>TET_4.4_0_2009_2_31</t>
  </si>
  <si>
    <t>TET_4.4_0_2010_2_31</t>
  </si>
  <si>
    <t>TET_4.4_0_2011_2_31</t>
  </si>
  <si>
    <t>TET_4.4_0_2012_2_31</t>
  </si>
  <si>
    <t>TET_4.4_0_2013_2_31</t>
  </si>
  <si>
    <t>TET_4.4_0_2014_2_31</t>
  </si>
  <si>
    <t>TET_4.4_0_2015_2_31</t>
  </si>
  <si>
    <t>TET_4.4_0_2016_2_31</t>
  </si>
  <si>
    <t>TET_4.4_0_2017_2_31</t>
  </si>
  <si>
    <t>TET_4.4_0_2018_2_31</t>
  </si>
  <si>
    <t>TET_4.4_0_2019_2_31</t>
  </si>
  <si>
    <t>TET_4.4_0_2020_2_31</t>
  </si>
  <si>
    <t>TET_4.4_0_2021_2_31</t>
  </si>
  <si>
    <t>TET_4.4_0_2003_1_32</t>
  </si>
  <si>
    <t>Avionics technicians</t>
  </si>
  <si>
    <t>49-2091</t>
  </si>
  <si>
    <t>TET_4.4_0_2004_1_32</t>
  </si>
  <si>
    <t>TET_4.4_0_2005_1_32</t>
  </si>
  <si>
    <t>TET_4.4_0_2006_1_32</t>
  </si>
  <si>
    <t>TET_4.4_0_2007_1_32</t>
  </si>
  <si>
    <t>TET_4.4_0_2008_1_32</t>
  </si>
  <si>
    <t>TET_4.4_0_2009_1_32</t>
  </si>
  <si>
    <t>TET_4.4_0_2010_1_32</t>
  </si>
  <si>
    <t>TET_4.4_0_2011_1_32</t>
  </si>
  <si>
    <t>TET_4.4_0_2012_1_32</t>
  </si>
  <si>
    <t>TET_4.4_0_2013_1_32</t>
  </si>
  <si>
    <t>TET_4.4_0_2014_1_32</t>
  </si>
  <si>
    <t>TET_4.4_0_2015_1_32</t>
  </si>
  <si>
    <t>TET_4.4_0_2016_1_32</t>
  </si>
  <si>
    <t>TET_4.4_0_2017_1_32</t>
  </si>
  <si>
    <t>TET_4.4_0_2018_1_32</t>
  </si>
  <si>
    <t>TET_4.4_0_2019_1_32</t>
  </si>
  <si>
    <t>TET_4.4_0_2020_1_32</t>
  </si>
  <si>
    <t>TET_4.4_0_2021_1_32</t>
  </si>
  <si>
    <t>TET_4.4_0_2003_2_32</t>
  </si>
  <si>
    <t>TET_4.4_0_2004_2_32</t>
  </si>
  <si>
    <t>TET_4.4_0_2005_2_32</t>
  </si>
  <si>
    <t>TET_4.4_0_2006_2_32</t>
  </si>
  <si>
    <t>TET_4.4_0_2007_2_32</t>
  </si>
  <si>
    <t>TET_4.4_0_2008_2_32</t>
  </si>
  <si>
    <t>TET_4.4_0_2009_2_32</t>
  </si>
  <si>
    <t>TET_4.4_0_2010_2_32</t>
  </si>
  <si>
    <t>TET_4.4_0_2011_2_32</t>
  </si>
  <si>
    <t>TET_4.4_0_2012_2_32</t>
  </si>
  <si>
    <t>TET_4.4_0_2013_2_32</t>
  </si>
  <si>
    <t>TET_4.4_0_2014_2_32</t>
  </si>
  <si>
    <t>TET_4.4_0_2015_2_32</t>
  </si>
  <si>
    <t>TET_4.4_0_2016_2_32</t>
  </si>
  <si>
    <t>TET_4.4_0_2017_2_32</t>
  </si>
  <si>
    <t>TET_4.4_0_2018_2_32</t>
  </si>
  <si>
    <t>TET_4.4_0_2019_2_32</t>
  </si>
  <si>
    <t>TET_4.4_0_2020_2_32</t>
  </si>
  <si>
    <t>TET_4.4_0_2021_2_32</t>
  </si>
  <si>
    <t>TET_4.4_0_2003_1_33</t>
  </si>
  <si>
    <t>Electrical and electronics installers and repairers, transportation equipment</t>
  </si>
  <si>
    <t>49-2093</t>
  </si>
  <si>
    <t>TET_4.4_0_2004_1_33</t>
  </si>
  <si>
    <t>TET_4.4_0_2005_1_33</t>
  </si>
  <si>
    <t>TET_4.4_0_2006_1_33</t>
  </si>
  <si>
    <t>TET_4.4_0_2007_1_33</t>
  </si>
  <si>
    <t>TET_4.4_0_2008_1_33</t>
  </si>
  <si>
    <t>TET_4.4_0_2009_1_33</t>
  </si>
  <si>
    <t>TET_4.4_0_2010_1_33</t>
  </si>
  <si>
    <t>TET_4.4_0_2011_1_33</t>
  </si>
  <si>
    <t>TET_4.4_0_2012_1_33</t>
  </si>
  <si>
    <t>TET_4.4_0_2013_1_33</t>
  </si>
  <si>
    <t>TET_4.4_0_2014_1_33</t>
  </si>
  <si>
    <t>TET_4.4_0_2015_1_33</t>
  </si>
  <si>
    <t>TET_4.4_0_2016_1_33</t>
  </si>
  <si>
    <t>TET_4.4_0_2017_1_33</t>
  </si>
  <si>
    <t>TET_4.4_0_2018_1_33</t>
  </si>
  <si>
    <t>TET_4.4_0_2019_1_33</t>
  </si>
  <si>
    <t>TET_4.4_0_2020_1_33</t>
  </si>
  <si>
    <t>TET_4.4_0_2021_1_33</t>
  </si>
  <si>
    <t>TET_4.4_0_2003_2_33</t>
  </si>
  <si>
    <t>TET_4.4_0_2004_2_33</t>
  </si>
  <si>
    <t>TET_4.4_0_2005_2_33</t>
  </si>
  <si>
    <t>TET_4.4_0_2006_2_33</t>
  </si>
  <si>
    <t>TET_4.4_0_2007_2_33</t>
  </si>
  <si>
    <t>TET_4.4_0_2008_2_33</t>
  </si>
  <si>
    <t>TET_4.4_0_2009_2_33</t>
  </si>
  <si>
    <t>TET_4.4_0_2010_2_33</t>
  </si>
  <si>
    <t>TET_4.4_0_2011_2_33</t>
  </si>
  <si>
    <t>TET_4.4_0_2012_2_33</t>
  </si>
  <si>
    <t>TET_4.4_0_2013_2_33</t>
  </si>
  <si>
    <t>TET_4.4_0_2014_2_33</t>
  </si>
  <si>
    <t>TET_4.4_0_2015_2_33</t>
  </si>
  <si>
    <t>TET_4.4_0_2016_2_33</t>
  </si>
  <si>
    <t>TET_4.4_0_2017_2_33</t>
  </si>
  <si>
    <t>TET_4.4_0_2018_2_33</t>
  </si>
  <si>
    <t>TET_4.4_0_2019_2_33</t>
  </si>
  <si>
    <t>TET_4.4_0_2020_2_33</t>
  </si>
  <si>
    <t>TET_4.4_0_2021_2_33</t>
  </si>
  <si>
    <t>TET_4.4_0_2003_1_34</t>
  </si>
  <si>
    <t>Electronic equipment installers and repairers, motor vehicles</t>
  </si>
  <si>
    <t>49-2096</t>
  </si>
  <si>
    <t>TET_4.4_0_2004_1_34</t>
  </si>
  <si>
    <t>TET_4.4_0_2005_1_34</t>
  </si>
  <si>
    <t>TET_4.4_0_2006_1_34</t>
  </si>
  <si>
    <t>TET_4.4_0_2007_1_34</t>
  </si>
  <si>
    <t>TET_4.4_0_2008_1_34</t>
  </si>
  <si>
    <t>TET_4.4_0_2009_1_34</t>
  </si>
  <si>
    <t>TET_4.4_0_2010_1_34</t>
  </si>
  <si>
    <t>TET_4.4_0_2011_1_34</t>
  </si>
  <si>
    <t>TET_4.4_0_2012_1_34</t>
  </si>
  <si>
    <t>TET_4.4_0_2013_1_34</t>
  </si>
  <si>
    <t>TET_4.4_0_2014_1_34</t>
  </si>
  <si>
    <t>TET_4.4_0_2015_1_34</t>
  </si>
  <si>
    <t>TET_4.4_0_2016_1_34</t>
  </si>
  <si>
    <t>TET_4.4_0_2017_1_34</t>
  </si>
  <si>
    <t>TET_4.4_0_2018_1_34</t>
  </si>
  <si>
    <t>TET_4.4_0_2019_1_34</t>
  </si>
  <si>
    <t>TET_4.4_0_2020_1_34</t>
  </si>
  <si>
    <t>TET_4.4_0_2021_1_34</t>
  </si>
  <si>
    <t>TET_4.4_0_2003_2_34</t>
  </si>
  <si>
    <t>TET_4.4_0_2004_2_34</t>
  </si>
  <si>
    <t>TET_4.4_0_2005_2_34</t>
  </si>
  <si>
    <t>TET_4.4_0_2006_2_34</t>
  </si>
  <si>
    <t>TET_4.4_0_2007_2_34</t>
  </si>
  <si>
    <t>TET_4.4_0_2008_2_34</t>
  </si>
  <si>
    <t>TET_4.4_0_2009_2_34</t>
  </si>
  <si>
    <t>TET_4.4_0_2010_2_34</t>
  </si>
  <si>
    <t>TET_4.4_0_2011_2_34</t>
  </si>
  <si>
    <t>TET_4.4_0_2012_2_34</t>
  </si>
  <si>
    <t>TET_4.4_0_2013_2_34</t>
  </si>
  <si>
    <t>TET_4.4_0_2014_2_34</t>
  </si>
  <si>
    <t>TET_4.4_0_2015_2_34</t>
  </si>
  <si>
    <t>TET_4.4_0_2016_2_34</t>
  </si>
  <si>
    <t>TET_4.4_0_2017_2_34</t>
  </si>
  <si>
    <t>TET_4.4_0_2018_2_34</t>
  </si>
  <si>
    <t>TET_4.4_0_2019_2_34</t>
  </si>
  <si>
    <t>TET_4.4_0_2020_2_34</t>
  </si>
  <si>
    <t>TET_4.4_0_2021_2_34</t>
  </si>
  <si>
    <t>TET_4.4_0_2003_1_35</t>
  </si>
  <si>
    <t>Aircraft mechanics and service technicians</t>
  </si>
  <si>
    <t>49-3011</t>
  </si>
  <si>
    <t>TET_4.4_0_2004_1_35</t>
  </si>
  <si>
    <t>TET_4.4_0_2005_1_35</t>
  </si>
  <si>
    <t>TET_4.4_0_2006_1_35</t>
  </si>
  <si>
    <t>TET_4.4_0_2007_1_35</t>
  </si>
  <si>
    <t>TET_4.4_0_2008_1_35</t>
  </si>
  <si>
    <t>TET_4.4_0_2009_1_35</t>
  </si>
  <si>
    <t>TET_4.4_0_2010_1_35</t>
  </si>
  <si>
    <t>TET_4.4_0_2011_1_35</t>
  </si>
  <si>
    <t>TET_4.4_0_2012_1_35</t>
  </si>
  <si>
    <t>TET_4.4_0_2013_1_35</t>
  </si>
  <si>
    <t>TET_4.4_0_2014_1_35</t>
  </si>
  <si>
    <t>TET_4.4_0_2015_1_35</t>
  </si>
  <si>
    <t>TET_4.4_0_2016_1_35</t>
  </si>
  <si>
    <t>TET_4.4_0_2017_1_35</t>
  </si>
  <si>
    <t>TET_4.4_0_2018_1_35</t>
  </si>
  <si>
    <t>TET_4.4_0_2019_1_35</t>
  </si>
  <si>
    <t>TET_4.4_0_2020_1_35</t>
  </si>
  <si>
    <t>TET_4.4_0_2021_1_35</t>
  </si>
  <si>
    <t>TET_4.4_0_2003_2_35</t>
  </si>
  <si>
    <t>TET_4.4_0_2004_2_35</t>
  </si>
  <si>
    <t>TET_4.4_0_2005_2_35</t>
  </si>
  <si>
    <t>TET_4.4_0_2006_2_35</t>
  </si>
  <si>
    <t>TET_4.4_0_2007_2_35</t>
  </si>
  <si>
    <t>TET_4.4_0_2008_2_35</t>
  </si>
  <si>
    <t>TET_4.4_0_2009_2_35</t>
  </si>
  <si>
    <t>TET_4.4_0_2010_2_35</t>
  </si>
  <si>
    <t>TET_4.4_0_2011_2_35</t>
  </si>
  <si>
    <t>TET_4.4_0_2012_2_35</t>
  </si>
  <si>
    <t>TET_4.4_0_2013_2_35</t>
  </si>
  <si>
    <t>TET_4.4_0_2014_2_35</t>
  </si>
  <si>
    <t>TET_4.4_0_2015_2_35</t>
  </si>
  <si>
    <t>TET_4.4_0_2016_2_35</t>
  </si>
  <si>
    <t>TET_4.4_0_2017_2_35</t>
  </si>
  <si>
    <t>TET_4.4_0_2018_2_35</t>
  </si>
  <si>
    <t>TET_4.4_0_2019_2_35</t>
  </si>
  <si>
    <t>TET_4.4_0_2020_2_35</t>
  </si>
  <si>
    <t>TET_4.4_0_2021_2_35</t>
  </si>
  <si>
    <t>TET_4.4_0_2003_1_36</t>
  </si>
  <si>
    <t>Automotive body and related repairers</t>
  </si>
  <si>
    <t>49-3021</t>
  </si>
  <si>
    <t>TET_4.4_0_2004_1_36</t>
  </si>
  <si>
    <t>TET_4.4_0_2005_1_36</t>
  </si>
  <si>
    <t>TET_4.4_0_2006_1_36</t>
  </si>
  <si>
    <t>TET_4.4_0_2007_1_36</t>
  </si>
  <si>
    <t>TET_4.4_0_2008_1_36</t>
  </si>
  <si>
    <t>TET_4.4_0_2009_1_36</t>
  </si>
  <si>
    <t>TET_4.4_0_2010_1_36</t>
  </si>
  <si>
    <t>TET_4.4_0_2011_1_36</t>
  </si>
  <si>
    <t>TET_4.4_0_2012_1_36</t>
  </si>
  <si>
    <t>TET_4.4_0_2013_1_36</t>
  </si>
  <si>
    <t>TET_4.4_0_2014_1_36</t>
  </si>
  <si>
    <t>TET_4.4_0_2015_1_36</t>
  </si>
  <si>
    <t>TET_4.4_0_2016_1_36</t>
  </si>
  <si>
    <t>TET_4.4_0_2017_1_36</t>
  </si>
  <si>
    <t>TET_4.4_0_2018_1_36</t>
  </si>
  <si>
    <t>TET_4.4_0_2019_1_36</t>
  </si>
  <si>
    <t>TET_4.4_0_2020_1_36</t>
  </si>
  <si>
    <t>TET_4.4_0_2021_1_36</t>
  </si>
  <si>
    <t>TET_4.4_0_2003_2_36</t>
  </si>
  <si>
    <t>TET_4.4_0_2004_2_36</t>
  </si>
  <si>
    <t>TET_4.4_0_2005_2_36</t>
  </si>
  <si>
    <t>TET_4.4_0_2006_2_36</t>
  </si>
  <si>
    <t>TET_4.4_0_2007_2_36</t>
  </si>
  <si>
    <t>TET_4.4_0_2008_2_36</t>
  </si>
  <si>
    <t>TET_4.4_0_2009_2_36</t>
  </si>
  <si>
    <t>TET_4.4_0_2010_2_36</t>
  </si>
  <si>
    <t>TET_4.4_0_2011_2_36</t>
  </si>
  <si>
    <t>TET_4.4_0_2012_2_36</t>
  </si>
  <si>
    <t>TET_4.4_0_2013_2_36</t>
  </si>
  <si>
    <t>TET_4.4_0_2014_2_36</t>
  </si>
  <si>
    <t>TET_4.4_0_2015_2_36</t>
  </si>
  <si>
    <t>TET_4.4_0_2016_2_36</t>
  </si>
  <si>
    <t>TET_4.4_0_2017_2_36</t>
  </si>
  <si>
    <t>TET_4.4_0_2018_2_36</t>
  </si>
  <si>
    <t>TET_4.4_0_2019_2_36</t>
  </si>
  <si>
    <t>TET_4.4_0_2020_2_36</t>
  </si>
  <si>
    <t>TET_4.4_0_2021_2_36</t>
  </si>
  <si>
    <t>TET_4.4_0_2003_1_37</t>
  </si>
  <si>
    <t>Automotive glass installers and repairers</t>
  </si>
  <si>
    <t>49-3022</t>
  </si>
  <si>
    <t>TET_4.4_0_2004_1_37</t>
  </si>
  <si>
    <t>TET_4.4_0_2005_1_37</t>
  </si>
  <si>
    <t>TET_4.4_0_2006_1_37</t>
  </si>
  <si>
    <t>TET_4.4_0_2007_1_37</t>
  </si>
  <si>
    <t>TET_4.4_0_2008_1_37</t>
  </si>
  <si>
    <t>TET_4.4_0_2009_1_37</t>
  </si>
  <si>
    <t>TET_4.4_0_2010_1_37</t>
  </si>
  <si>
    <t>TET_4.4_0_2011_1_37</t>
  </si>
  <si>
    <t>TET_4.4_0_2012_1_37</t>
  </si>
  <si>
    <t>TET_4.4_0_2013_1_37</t>
  </si>
  <si>
    <t>TET_4.4_0_2014_1_37</t>
  </si>
  <si>
    <t>TET_4.4_0_2015_1_37</t>
  </si>
  <si>
    <t>TET_4.4_0_2016_1_37</t>
  </si>
  <si>
    <t>TET_4.4_0_2017_1_37</t>
  </si>
  <si>
    <t>TET_4.4_0_2018_1_37</t>
  </si>
  <si>
    <t>TET_4.4_0_2019_1_37</t>
  </si>
  <si>
    <t>TET_4.4_0_2020_1_37</t>
  </si>
  <si>
    <t>TET_4.4_0_2021_1_37</t>
  </si>
  <si>
    <t>TET_4.4_0_2003_2_37</t>
  </si>
  <si>
    <t>TET_4.4_0_2004_2_37</t>
  </si>
  <si>
    <t>TET_4.4_0_2005_2_37</t>
  </si>
  <si>
    <t>TET_4.4_0_2006_2_37</t>
  </si>
  <si>
    <t>TET_4.4_0_2007_2_37</t>
  </si>
  <si>
    <t>TET_4.4_0_2008_2_37</t>
  </si>
  <si>
    <t>TET_4.4_0_2009_2_37</t>
  </si>
  <si>
    <t>TET_4.4_0_2010_2_37</t>
  </si>
  <si>
    <t>TET_4.4_0_2011_2_37</t>
  </si>
  <si>
    <t>TET_4.4_0_2012_2_37</t>
  </si>
  <si>
    <t>TET_4.4_0_2013_2_37</t>
  </si>
  <si>
    <t>TET_4.4_0_2014_2_37</t>
  </si>
  <si>
    <t>TET_4.4_0_2015_2_37</t>
  </si>
  <si>
    <t>TET_4.4_0_2016_2_37</t>
  </si>
  <si>
    <t>TET_4.4_0_2017_2_37</t>
  </si>
  <si>
    <t>TET_4.4_0_2018_2_37</t>
  </si>
  <si>
    <t>TET_4.4_0_2019_2_37</t>
  </si>
  <si>
    <t>TET_4.4_0_2020_2_37</t>
  </si>
  <si>
    <t>TET_4.4_0_2021_2_37</t>
  </si>
  <si>
    <t>TET_4.4_0_2003_1_38</t>
  </si>
  <si>
    <t>TET_4.4_0_2004_1_38</t>
  </si>
  <si>
    <t>TET_4.4_0_2005_1_38</t>
  </si>
  <si>
    <t>TET_4.4_0_2006_1_38</t>
  </si>
  <si>
    <t>TET_4.4_0_2007_1_38</t>
  </si>
  <si>
    <t>TET_4.4_0_2008_1_38</t>
  </si>
  <si>
    <t>TET_4.4_0_2009_1_38</t>
  </si>
  <si>
    <t>TET_4.4_0_2010_1_38</t>
  </si>
  <si>
    <t>TET_4.4_0_2011_1_38</t>
  </si>
  <si>
    <t>TET_4.4_0_2012_1_38</t>
  </si>
  <si>
    <t>TET_4.4_0_2013_1_38</t>
  </si>
  <si>
    <t>TET_4.4_0_2014_1_38</t>
  </si>
  <si>
    <t>TET_4.4_0_2015_1_38</t>
  </si>
  <si>
    <t>TET_4.4_0_2016_1_38</t>
  </si>
  <si>
    <t>TET_4.4_0_2017_1_38</t>
  </si>
  <si>
    <t>TET_4.4_0_2018_1_38</t>
  </si>
  <si>
    <t>TET_4.4_0_2019_1_38</t>
  </si>
  <si>
    <t>TET_4.4_0_2020_1_38</t>
  </si>
  <si>
    <t>TET_4.4_0_2021_1_38</t>
  </si>
  <si>
    <t>TET_4.4_0_2003_2_38</t>
  </si>
  <si>
    <t>TET_4.4_0_2004_2_38</t>
  </si>
  <si>
    <t>TET_4.4_0_2005_2_38</t>
  </si>
  <si>
    <t>TET_4.4_0_2006_2_38</t>
  </si>
  <si>
    <t>TET_4.4_0_2007_2_38</t>
  </si>
  <si>
    <t>TET_4.4_0_2008_2_38</t>
  </si>
  <si>
    <t>TET_4.4_0_2009_2_38</t>
  </si>
  <si>
    <t>TET_4.4_0_2010_2_38</t>
  </si>
  <si>
    <t>TET_4.4_0_2011_2_38</t>
  </si>
  <si>
    <t>TET_4.4_0_2012_2_38</t>
  </si>
  <si>
    <t>TET_4.4_0_2013_2_38</t>
  </si>
  <si>
    <t>TET_4.4_0_2014_2_38</t>
  </si>
  <si>
    <t>TET_4.4_0_2015_2_38</t>
  </si>
  <si>
    <t>TET_4.4_0_2016_2_38</t>
  </si>
  <si>
    <t>TET_4.4_0_2017_2_38</t>
  </si>
  <si>
    <t>TET_4.4_0_2018_2_38</t>
  </si>
  <si>
    <t>TET_4.4_0_2019_2_38</t>
  </si>
  <si>
    <t>TET_4.4_0_2020_2_38</t>
  </si>
  <si>
    <t>TET_4.4_0_2021_2_38</t>
  </si>
  <si>
    <t>TET_4.4_0_2003_1_39</t>
  </si>
  <si>
    <t>Bus and truck mechanics and diesel engine specialists</t>
  </si>
  <si>
    <t>49-3031</t>
  </si>
  <si>
    <t>TET_4.4_0_2004_1_39</t>
  </si>
  <si>
    <t>TET_4.4_0_2005_1_39</t>
  </si>
  <si>
    <t>TET_4.4_0_2006_1_39</t>
  </si>
  <si>
    <t>TET_4.4_0_2007_1_39</t>
  </si>
  <si>
    <t>TET_4.4_0_2008_1_39</t>
  </si>
  <si>
    <t>TET_4.4_0_2009_1_39</t>
  </si>
  <si>
    <t>TET_4.4_0_2010_1_39</t>
  </si>
  <si>
    <t>TET_4.4_0_2011_1_39</t>
  </si>
  <si>
    <t>TET_4.4_0_2012_1_39</t>
  </si>
  <si>
    <t>TET_4.4_0_2013_1_39</t>
  </si>
  <si>
    <t>TET_4.4_0_2014_1_39</t>
  </si>
  <si>
    <t>TET_4.4_0_2015_1_39</t>
  </si>
  <si>
    <t>TET_4.4_0_2016_1_39</t>
  </si>
  <si>
    <t>TET_4.4_0_2017_1_39</t>
  </si>
  <si>
    <t>TET_4.4_0_2018_1_39</t>
  </si>
  <si>
    <t>TET_4.4_0_2019_1_39</t>
  </si>
  <si>
    <t>TET_4.4_0_2020_1_39</t>
  </si>
  <si>
    <t>TET_4.4_0_2021_1_39</t>
  </si>
  <si>
    <t>TET_4.4_0_2003_2_39</t>
  </si>
  <si>
    <t>TET_4.4_0_2004_2_39</t>
  </si>
  <si>
    <t>TET_4.4_0_2005_2_39</t>
  </si>
  <si>
    <t>TET_4.4_0_2006_2_39</t>
  </si>
  <si>
    <t>TET_4.4_0_2007_2_39</t>
  </si>
  <si>
    <t>TET_4.4_0_2008_2_39</t>
  </si>
  <si>
    <t>TET_4.4_0_2009_2_39</t>
  </si>
  <si>
    <t>TET_4.4_0_2010_2_39</t>
  </si>
  <si>
    <t>TET_4.4_0_2011_2_39</t>
  </si>
  <si>
    <t>TET_4.4_0_2012_2_39</t>
  </si>
  <si>
    <t>TET_4.4_0_2013_2_39</t>
  </si>
  <si>
    <t>TET_4.4_0_2014_2_39</t>
  </si>
  <si>
    <t>TET_4.4_0_2015_2_39</t>
  </si>
  <si>
    <t>TET_4.4_0_2016_2_39</t>
  </si>
  <si>
    <t>TET_4.4_0_2017_2_39</t>
  </si>
  <si>
    <t>TET_4.4_0_2018_2_39</t>
  </si>
  <si>
    <t>TET_4.4_0_2019_2_39</t>
  </si>
  <si>
    <t>TET_4.4_0_2020_2_39</t>
  </si>
  <si>
    <t>TET_4.4_0_2021_2_39</t>
  </si>
  <si>
    <t>TET_4.4_0_2003_1_40</t>
  </si>
  <si>
    <t>Rail car repairers</t>
  </si>
  <si>
    <t>49-3043</t>
  </si>
  <si>
    <t>TET_4.4_0_2004_1_40</t>
  </si>
  <si>
    <t>TET_4.4_0_2005_1_40</t>
  </si>
  <si>
    <t>TET_4.4_0_2006_1_40</t>
  </si>
  <si>
    <t>TET_4.4_0_2007_1_40</t>
  </si>
  <si>
    <t>TET_4.4_0_2008_1_40</t>
  </si>
  <si>
    <t>TET_4.4_0_2009_1_40</t>
  </si>
  <si>
    <t>TET_4.4_0_2010_1_40</t>
  </si>
  <si>
    <t>TET_4.4_0_2011_1_40</t>
  </si>
  <si>
    <t>TET_4.4_0_2012_1_40</t>
  </si>
  <si>
    <t>TET_4.4_0_2013_1_40</t>
  </si>
  <si>
    <t>TET_4.4_0_2014_1_40</t>
  </si>
  <si>
    <t>TET_4.4_0_2015_1_40</t>
  </si>
  <si>
    <t>TET_4.4_0_2016_1_40</t>
  </si>
  <si>
    <t>TET_4.4_0_2017_1_40</t>
  </si>
  <si>
    <t>TET_4.4_0_2018_1_40</t>
  </si>
  <si>
    <t>TET_4.4_0_2019_1_40</t>
  </si>
  <si>
    <t>TET_4.4_0_2020_1_40</t>
  </si>
  <si>
    <t>TET_4.4_0_2021_1_40</t>
  </si>
  <si>
    <t>TET_4.4_0_2003_2_40</t>
  </si>
  <si>
    <t>TET_4.4_0_2004_2_40</t>
  </si>
  <si>
    <t>TET_4.4_0_2005_2_40</t>
  </si>
  <si>
    <t>TET_4.4_0_2006_2_40</t>
  </si>
  <si>
    <t>TET_4.4_0_2007_2_40</t>
  </si>
  <si>
    <t>TET_4.4_0_2008_2_40</t>
  </si>
  <si>
    <t>TET_4.4_0_2009_2_40</t>
  </si>
  <si>
    <t>TET_4.4_0_2010_2_40</t>
  </si>
  <si>
    <t>TET_4.4_0_2011_2_40</t>
  </si>
  <si>
    <t>TET_4.4_0_2012_2_40</t>
  </si>
  <si>
    <t>TET_4.4_0_2013_2_40</t>
  </si>
  <si>
    <t>TET_4.4_0_2014_2_40</t>
  </si>
  <si>
    <t>TET_4.4_0_2015_2_40</t>
  </si>
  <si>
    <t>TET_4.4_0_2016_2_40</t>
  </si>
  <si>
    <t>TET_4.4_0_2017_2_40</t>
  </si>
  <si>
    <t>TET_4.4_0_2018_2_40</t>
  </si>
  <si>
    <t>TET_4.4_0_2019_2_40</t>
  </si>
  <si>
    <t>TET_4.4_0_2020_2_40</t>
  </si>
  <si>
    <t>TET_4.4_0_2021_2_40</t>
  </si>
  <si>
    <t>TET_4.4_0_2003_1_41</t>
  </si>
  <si>
    <t>Motorboat mechanics</t>
  </si>
  <si>
    <t>49-3051</t>
  </si>
  <si>
    <t>TET_4.4_0_2004_1_41</t>
  </si>
  <si>
    <t>TET_4.4_0_2005_1_41</t>
  </si>
  <si>
    <t>TET_4.4_0_2006_1_41</t>
  </si>
  <si>
    <t>TET_4.4_0_2007_1_41</t>
  </si>
  <si>
    <t>TET_4.4_0_2008_1_41</t>
  </si>
  <si>
    <t>TET_4.4_0_2009_1_41</t>
  </si>
  <si>
    <t>TET_4.4_0_2010_1_41</t>
  </si>
  <si>
    <t>TET_4.4_0_2011_1_41</t>
  </si>
  <si>
    <t>TET_4.4_0_2012_1_41</t>
  </si>
  <si>
    <t>TET_4.4_0_2013_1_41</t>
  </si>
  <si>
    <t>TET_4.4_0_2014_1_41</t>
  </si>
  <si>
    <t>TET_4.4_0_2015_1_41</t>
  </si>
  <si>
    <t>TET_4.4_0_2016_1_41</t>
  </si>
  <si>
    <t>TET_4.4_0_2017_1_41</t>
  </si>
  <si>
    <t>TET_4.4_0_2018_1_41</t>
  </si>
  <si>
    <t>TET_4.4_0_2019_1_41</t>
  </si>
  <si>
    <t>TET_4.4_0_2020_1_41</t>
  </si>
  <si>
    <t>TET_4.4_0_2021_1_41</t>
  </si>
  <si>
    <t>TET_4.4_0_2003_2_41</t>
  </si>
  <si>
    <t>TET_4.4_0_2004_2_41</t>
  </si>
  <si>
    <t>TET_4.4_0_2005_2_41</t>
  </si>
  <si>
    <t>TET_4.4_0_2006_2_41</t>
  </si>
  <si>
    <t>TET_4.4_0_2007_2_41</t>
  </si>
  <si>
    <t>TET_4.4_0_2008_2_41</t>
  </si>
  <si>
    <t>TET_4.4_0_2009_2_41</t>
  </si>
  <si>
    <t>TET_4.4_0_2010_2_41</t>
  </si>
  <si>
    <t>TET_4.4_0_2011_2_41</t>
  </si>
  <si>
    <t>TET_4.4_0_2012_2_41</t>
  </si>
  <si>
    <t>TET_4.4_0_2013_2_41</t>
  </si>
  <si>
    <t>TET_4.4_0_2014_2_41</t>
  </si>
  <si>
    <t>TET_4.4_0_2015_2_41</t>
  </si>
  <si>
    <t>TET_4.4_0_2016_2_41</t>
  </si>
  <si>
    <t>TET_4.4_0_2017_2_41</t>
  </si>
  <si>
    <t>TET_4.4_0_2018_2_41</t>
  </si>
  <si>
    <t>TET_4.4_0_2019_2_41</t>
  </si>
  <si>
    <t>TET_4.4_0_2020_2_41</t>
  </si>
  <si>
    <t>TET_4.4_0_2021_2_41</t>
  </si>
  <si>
    <t>TET_4.4_0_2003_1_42</t>
  </si>
  <si>
    <t>TET_4.4_0_2004_1_42</t>
  </si>
  <si>
    <t>TET_4.4_0_2005_1_42</t>
  </si>
  <si>
    <t>TET_4.4_0_2006_1_42</t>
  </si>
  <si>
    <t>TET_4.4_0_2007_1_42</t>
  </si>
  <si>
    <t>TET_4.4_0_2008_1_42</t>
  </si>
  <si>
    <t>TET_4.4_0_2009_1_42</t>
  </si>
  <si>
    <t>TET_4.4_0_2010_1_42</t>
  </si>
  <si>
    <t>TET_4.4_0_2011_1_42</t>
  </si>
  <si>
    <t>TET_4.4_0_2012_1_42</t>
  </si>
  <si>
    <t>TET_4.4_0_2013_1_42</t>
  </si>
  <si>
    <t>TET_4.4_0_2014_1_42</t>
  </si>
  <si>
    <t>TET_4.4_0_2015_1_42</t>
  </si>
  <si>
    <t>TET_4.4_0_2016_1_42</t>
  </si>
  <si>
    <t>TET_4.4_0_2017_1_42</t>
  </si>
  <si>
    <t>TET_4.4_0_2018_1_42</t>
  </si>
  <si>
    <t>TET_4.4_0_2019_1_42</t>
  </si>
  <si>
    <t>TET_4.4_0_2020_1_42</t>
  </si>
  <si>
    <t>TET_4.4_0_2021_1_42</t>
  </si>
  <si>
    <t>TET_4.4_0_2003_2_42</t>
  </si>
  <si>
    <t>TET_4.4_0_2004_2_42</t>
  </si>
  <si>
    <t>TET_4.4_0_2005_2_42</t>
  </si>
  <si>
    <t>TET_4.4_0_2006_2_42</t>
  </si>
  <si>
    <t>TET_4.4_0_2007_2_42</t>
  </si>
  <si>
    <t>TET_4.4_0_2008_2_42</t>
  </si>
  <si>
    <t>TET_4.4_0_2009_2_42</t>
  </si>
  <si>
    <t>TET_4.4_0_2010_2_42</t>
  </si>
  <si>
    <t>TET_4.4_0_2011_2_42</t>
  </si>
  <si>
    <t>TET_4.4_0_2012_2_42</t>
  </si>
  <si>
    <t>TET_4.4_0_2013_2_42</t>
  </si>
  <si>
    <t>TET_4.4_0_2014_2_42</t>
  </si>
  <si>
    <t>TET_4.4_0_2015_2_42</t>
  </si>
  <si>
    <t>TET_4.4_0_2016_2_42</t>
  </si>
  <si>
    <t>TET_4.4_0_2017_2_42</t>
  </si>
  <si>
    <t>TET_4.4_0_2018_2_42</t>
  </si>
  <si>
    <t>TET_4.4_0_2019_2_42</t>
  </si>
  <si>
    <t>TET_4.4_0_2020_2_42</t>
  </si>
  <si>
    <t>TET_4.4_0_2021_2_42</t>
  </si>
  <si>
    <t>TET_4.4_0_2003_1_43</t>
  </si>
  <si>
    <t>Bicycle repairers</t>
  </si>
  <si>
    <t>49-3091</t>
  </si>
  <si>
    <t>TET_4.4_0_2004_1_43</t>
  </si>
  <si>
    <t>TET_4.4_0_2005_1_43</t>
  </si>
  <si>
    <t>TET_4.4_0_2006_1_43</t>
  </si>
  <si>
    <t>TET_4.4_0_2007_1_43</t>
  </si>
  <si>
    <t>TET_4.4_0_2008_1_43</t>
  </si>
  <si>
    <t>TET_4.4_0_2009_1_43</t>
  </si>
  <si>
    <t>TET_4.4_0_2010_1_43</t>
  </si>
  <si>
    <t>TET_4.4_0_2011_1_43</t>
  </si>
  <si>
    <t>TET_4.4_0_2012_1_43</t>
  </si>
  <si>
    <t>TET_4.4_0_2013_1_43</t>
  </si>
  <si>
    <t>TET_4.4_0_2014_1_43</t>
  </si>
  <si>
    <t>TET_4.4_0_2015_1_43</t>
  </si>
  <si>
    <t>TET_4.4_0_2016_1_43</t>
  </si>
  <si>
    <t>TET_4.4_0_2017_1_43</t>
  </si>
  <si>
    <t>TET_4.4_0_2018_1_43</t>
  </si>
  <si>
    <t>TET_4.4_0_2019_1_43</t>
  </si>
  <si>
    <t>TET_4.4_0_2020_1_43</t>
  </si>
  <si>
    <t>TET_4.4_0_2021_1_43</t>
  </si>
  <si>
    <t>TET_4.4_0_2003_2_43</t>
  </si>
  <si>
    <t>TET_4.4_0_2004_2_43</t>
  </si>
  <si>
    <t>TET_4.4_0_2005_2_43</t>
  </si>
  <si>
    <t>TET_4.4_0_2006_2_43</t>
  </si>
  <si>
    <t>TET_4.4_0_2007_2_43</t>
  </si>
  <si>
    <t>TET_4.4_0_2008_2_43</t>
  </si>
  <si>
    <t>TET_4.4_0_2009_2_43</t>
  </si>
  <si>
    <t>TET_4.4_0_2010_2_43</t>
  </si>
  <si>
    <t>TET_4.4_0_2011_2_43</t>
  </si>
  <si>
    <t>TET_4.4_0_2012_2_43</t>
  </si>
  <si>
    <t>TET_4.4_0_2013_2_43</t>
  </si>
  <si>
    <t>TET_4.4_0_2014_2_43</t>
  </si>
  <si>
    <t>TET_4.4_0_2015_2_43</t>
  </si>
  <si>
    <t>TET_4.4_0_2016_2_43</t>
  </si>
  <si>
    <t>TET_4.4_0_2017_2_43</t>
  </si>
  <si>
    <t>TET_4.4_0_2018_2_43</t>
  </si>
  <si>
    <t>TET_4.4_0_2019_2_43</t>
  </si>
  <si>
    <t>TET_4.4_0_2020_2_43</t>
  </si>
  <si>
    <t>TET_4.4_0_2021_2_43</t>
  </si>
  <si>
    <t>TET_4.4_0_2003_1_44</t>
  </si>
  <si>
    <t>TET_4.4_0_2004_1_44</t>
  </si>
  <si>
    <t>TET_4.4_0_2005_1_44</t>
  </si>
  <si>
    <t>TET_4.4_0_2006_1_44</t>
  </si>
  <si>
    <t>TET_4.4_0_2007_1_44</t>
  </si>
  <si>
    <t>TET_4.4_0_2008_1_44</t>
  </si>
  <si>
    <t>TET_4.4_0_2009_1_44</t>
  </si>
  <si>
    <t>TET_4.4_0_2010_1_44</t>
  </si>
  <si>
    <t>TET_4.4_0_2011_1_44</t>
  </si>
  <si>
    <t>TET_4.4_0_2012_1_44</t>
  </si>
  <si>
    <t>TET_4.4_0_2013_1_44</t>
  </si>
  <si>
    <t>TET_4.4_0_2014_1_44</t>
  </si>
  <si>
    <t>TET_4.4_0_2015_1_44</t>
  </si>
  <si>
    <t>TET_4.4_0_2016_1_44</t>
  </si>
  <si>
    <t>TET_4.4_0_2017_1_44</t>
  </si>
  <si>
    <t>TET_4.4_0_2018_1_44</t>
  </si>
  <si>
    <t>TET_4.4_0_2019_1_44</t>
  </si>
  <si>
    <t>TET_4.4_0_2020_1_44</t>
  </si>
  <si>
    <t>TET_4.4_0_2021_1_44</t>
  </si>
  <si>
    <t>TET_4.4_0_2003_2_44</t>
  </si>
  <si>
    <t>TET_4.4_0_2004_2_44</t>
  </si>
  <si>
    <t>TET_4.4_0_2005_2_44</t>
  </si>
  <si>
    <t>TET_4.4_0_2006_2_44</t>
  </si>
  <si>
    <t>TET_4.4_0_2007_2_44</t>
  </si>
  <si>
    <t>TET_4.4_0_2008_2_44</t>
  </si>
  <si>
    <t>TET_4.4_0_2009_2_44</t>
  </si>
  <si>
    <t>TET_4.4_0_2010_2_44</t>
  </si>
  <si>
    <t>TET_4.4_0_2011_2_44</t>
  </si>
  <si>
    <t>TET_4.4_0_2012_2_44</t>
  </si>
  <si>
    <t>TET_4.4_0_2013_2_44</t>
  </si>
  <si>
    <t>TET_4.4_0_2014_2_44</t>
  </si>
  <si>
    <t>TET_4.4_0_2015_2_44</t>
  </si>
  <si>
    <t>TET_4.4_0_2016_2_44</t>
  </si>
  <si>
    <t>TET_4.4_0_2017_2_44</t>
  </si>
  <si>
    <t>TET_4.4_0_2018_2_44</t>
  </si>
  <si>
    <t>TET_4.4_0_2019_2_44</t>
  </si>
  <si>
    <t>TET_4.4_0_2020_2_44</t>
  </si>
  <si>
    <t>TET_4.4_0_2021_2_44</t>
  </si>
  <si>
    <t>TET_4.4_0_2003_1_45</t>
  </si>
  <si>
    <t>Tire repairers and changers</t>
  </si>
  <si>
    <t>49-3093</t>
  </si>
  <si>
    <t>TET_4.4_0_2004_1_45</t>
  </si>
  <si>
    <t>TET_4.4_0_2005_1_45</t>
  </si>
  <si>
    <t>TET_4.4_0_2006_1_45</t>
  </si>
  <si>
    <t>TET_4.4_0_2007_1_45</t>
  </si>
  <si>
    <t>TET_4.4_0_2008_1_45</t>
  </si>
  <si>
    <t>TET_4.4_0_2009_1_45</t>
  </si>
  <si>
    <t>TET_4.4_0_2010_1_45</t>
  </si>
  <si>
    <t>TET_4.4_0_2011_1_45</t>
  </si>
  <si>
    <t>TET_4.4_0_2012_1_45</t>
  </si>
  <si>
    <t>TET_4.4_0_2013_1_45</t>
  </si>
  <si>
    <t>TET_4.4_0_2014_1_45</t>
  </si>
  <si>
    <t>TET_4.4_0_2015_1_45</t>
  </si>
  <si>
    <t>TET_4.4_0_2016_1_45</t>
  </si>
  <si>
    <t>TET_4.4_0_2017_1_45</t>
  </si>
  <si>
    <t>TET_4.4_0_2018_1_45</t>
  </si>
  <si>
    <t>TET_4.4_0_2019_1_45</t>
  </si>
  <si>
    <t>TET_4.4_0_2020_1_45</t>
  </si>
  <si>
    <t>TET_4.4_0_2021_1_45</t>
  </si>
  <si>
    <t>TET_4.4_0_2003_2_45</t>
  </si>
  <si>
    <t>TET_4.4_0_2004_2_45</t>
  </si>
  <si>
    <t>TET_4.4_0_2005_2_45</t>
  </si>
  <si>
    <t>TET_4.4_0_2006_2_45</t>
  </si>
  <si>
    <t>TET_4.4_0_2007_2_45</t>
  </si>
  <si>
    <t>TET_4.4_0_2008_2_45</t>
  </si>
  <si>
    <t>TET_4.4_0_2009_2_45</t>
  </si>
  <si>
    <t>TET_4.4_0_2010_2_45</t>
  </si>
  <si>
    <t>TET_4.4_0_2011_2_45</t>
  </si>
  <si>
    <t>TET_4.4_0_2012_2_45</t>
  </si>
  <si>
    <t>TET_4.4_0_2013_2_45</t>
  </si>
  <si>
    <t>TET_4.4_0_2014_2_45</t>
  </si>
  <si>
    <t>TET_4.4_0_2015_2_45</t>
  </si>
  <si>
    <t>TET_4.4_0_2016_2_45</t>
  </si>
  <si>
    <t>TET_4.4_0_2017_2_45</t>
  </si>
  <si>
    <t>TET_4.4_0_2018_2_45</t>
  </si>
  <si>
    <t>TET_4.4_0_2019_2_45</t>
  </si>
  <si>
    <t>TET_4.4_0_2020_2_45</t>
  </si>
  <si>
    <t>TET_4.4_0_2021_2_45</t>
  </si>
  <si>
    <t>TET_4.4_0_2003_1_46</t>
  </si>
  <si>
    <t>Aircraft structure, surfaces, rigging, and systems assemblers</t>
  </si>
  <si>
    <t>51-2011</t>
  </si>
  <si>
    <t>TET_4.4_0_2004_1_46</t>
  </si>
  <si>
    <t>TET_4.4_0_2005_1_46</t>
  </si>
  <si>
    <t>TET_4.4_0_2006_1_46</t>
  </si>
  <si>
    <t>TET_4.4_0_2007_1_46</t>
  </si>
  <si>
    <t>TET_4.4_0_2008_1_46</t>
  </si>
  <si>
    <t>TET_4.4_0_2009_1_46</t>
  </si>
  <si>
    <t>TET_4.4_0_2010_1_46</t>
  </si>
  <si>
    <t>TET_4.4_0_2011_1_46</t>
  </si>
  <si>
    <t>TET_4.4_0_2012_1_46</t>
  </si>
  <si>
    <t>TET_4.4_0_2013_1_46</t>
  </si>
  <si>
    <t>TET_4.4_0_2014_1_46</t>
  </si>
  <si>
    <t>TET_4.4_0_2015_1_46</t>
  </si>
  <si>
    <t>TET_4.4_0_2016_1_46</t>
  </si>
  <si>
    <t>TET_4.4_0_2017_1_46</t>
  </si>
  <si>
    <t>TET_4.4_0_2018_1_46</t>
  </si>
  <si>
    <t>TET_4.4_0_2019_1_46</t>
  </si>
  <si>
    <t>TET_4.4_0_2020_1_46</t>
  </si>
  <si>
    <t>TET_4.4_0_2021_1_46</t>
  </si>
  <si>
    <t>TET_4.4_0_2003_2_46</t>
  </si>
  <si>
    <t>TET_4.4_0_2004_2_46</t>
  </si>
  <si>
    <t>TET_4.4_0_2005_2_46</t>
  </si>
  <si>
    <t>TET_4.4_0_2006_2_46</t>
  </si>
  <si>
    <t>TET_4.4_0_2007_2_46</t>
  </si>
  <si>
    <t>TET_4.4_0_2008_2_46</t>
  </si>
  <si>
    <t>TET_4.4_0_2009_2_46</t>
  </si>
  <si>
    <t>TET_4.4_0_2010_2_46</t>
  </si>
  <si>
    <t>TET_4.4_0_2011_2_46</t>
  </si>
  <si>
    <t>TET_4.4_0_2012_2_46</t>
  </si>
  <si>
    <t>TET_4.4_0_2013_2_46</t>
  </si>
  <si>
    <t>TET_4.4_0_2014_2_46</t>
  </si>
  <si>
    <t>TET_4.4_0_2015_2_46</t>
  </si>
  <si>
    <t>TET_4.4_0_2016_2_46</t>
  </si>
  <si>
    <t>TET_4.4_0_2017_2_46</t>
  </si>
  <si>
    <t>TET_4.4_0_2018_2_46</t>
  </si>
  <si>
    <t>TET_4.4_0_2019_2_46</t>
  </si>
  <si>
    <t>TET_4.4_0_2020_2_46</t>
  </si>
  <si>
    <t>TET_4.4_0_2021_2_46</t>
  </si>
  <si>
    <t>TET_4.4_0_2003_1_47</t>
  </si>
  <si>
    <t>Painters, transportation equipment</t>
  </si>
  <si>
    <t>TET_4.4_0_2004_1_47</t>
  </si>
  <si>
    <t>TET_4.4_0_2005_1_47</t>
  </si>
  <si>
    <t>TET_4.4_0_2006_1_47</t>
  </si>
  <si>
    <t>TET_4.4_0_2007_1_47</t>
  </si>
  <si>
    <t>TET_4.4_0_2008_1_47</t>
  </si>
  <si>
    <t>TET_4.4_0_2009_1_47</t>
  </si>
  <si>
    <t>TET_4.4_0_2010_1_47</t>
  </si>
  <si>
    <t>TET_4.4_0_2011_1_47</t>
  </si>
  <si>
    <t>TET_4.4_0_2012_1_47</t>
  </si>
  <si>
    <t>TET_4.4_0_2013_1_47</t>
  </si>
  <si>
    <t>TET_4.4_0_2014_1_47</t>
  </si>
  <si>
    <t>TET_4.4_0_2015_1_47</t>
  </si>
  <si>
    <t>TET_4.4_0_2016_1_47</t>
  </si>
  <si>
    <t>TET_4.4_0_2017_1_47</t>
  </si>
  <si>
    <t>TET_4.4_0_2018_1_47</t>
  </si>
  <si>
    <t>TET_4.4_0_2003_2_47</t>
  </si>
  <si>
    <t>TET_4.4_0_2004_2_47</t>
  </si>
  <si>
    <t>TET_4.4_0_2005_2_47</t>
  </si>
  <si>
    <t>TET_4.4_0_2006_2_47</t>
  </si>
  <si>
    <t>TET_4.4_0_2007_2_47</t>
  </si>
  <si>
    <t>TET_4.4_0_2008_2_47</t>
  </si>
  <si>
    <t>TET_4.4_0_2009_2_47</t>
  </si>
  <si>
    <t>TET_4.4_0_2010_2_47</t>
  </si>
  <si>
    <t>TET_4.4_0_2011_2_47</t>
  </si>
  <si>
    <t>TET_4.4_0_2012_2_47</t>
  </si>
  <si>
    <t>TET_4.4_0_2013_2_47</t>
  </si>
  <si>
    <t>TET_4.4_0_2014_2_47</t>
  </si>
  <si>
    <t>TET_4.4_0_2015_2_47</t>
  </si>
  <si>
    <t>TET_4.4_0_2016_2_47</t>
  </si>
  <si>
    <t>TET_4.4_0_2017_2_47</t>
  </si>
  <si>
    <t>TET_4.4_0_2018_2_47</t>
  </si>
  <si>
    <t>TET_4.4_0_2003_1_48</t>
  </si>
  <si>
    <t>Tire builders</t>
  </si>
  <si>
    <t>51-9197</t>
  </si>
  <si>
    <t>TET_4.4_0_2004_1_48</t>
  </si>
  <si>
    <t>TET_4.4_0_2005_1_48</t>
  </si>
  <si>
    <t>TET_4.4_0_2006_1_48</t>
  </si>
  <si>
    <t>TET_4.4_0_2007_1_48</t>
  </si>
  <si>
    <t>TET_4.4_0_2008_1_48</t>
  </si>
  <si>
    <t>TET_4.4_0_2009_1_48</t>
  </si>
  <si>
    <t>TET_4.4_0_2010_1_48</t>
  </si>
  <si>
    <t>TET_4.4_0_2011_1_48</t>
  </si>
  <si>
    <t>TET_4.4_0_2012_1_48</t>
  </si>
  <si>
    <t>TET_4.4_0_2013_1_48</t>
  </si>
  <si>
    <t>TET_4.4_0_2014_1_48</t>
  </si>
  <si>
    <t>TET_4.4_0_2015_1_48</t>
  </si>
  <si>
    <t>TET_4.4_0_2016_1_48</t>
  </si>
  <si>
    <t>TET_4.4_0_2017_1_48</t>
  </si>
  <si>
    <t>TET_4.4_0_2018_1_48</t>
  </si>
  <si>
    <t>TET_4.4_0_2019_1_48</t>
  </si>
  <si>
    <t>TET_4.4_0_2020_1_48</t>
  </si>
  <si>
    <t>TET_4.4_0_2021_1_48</t>
  </si>
  <si>
    <t>TET_4.4_0_2003_2_48</t>
  </si>
  <si>
    <t>TET_4.4_0_2004_2_48</t>
  </si>
  <si>
    <t>TET_4.4_0_2005_2_48</t>
  </si>
  <si>
    <t>TET_4.4_0_2006_2_48</t>
  </si>
  <si>
    <t>TET_4.4_0_2007_2_48</t>
  </si>
  <si>
    <t>TET_4.4_0_2008_2_48</t>
  </si>
  <si>
    <t>TET_4.4_0_2009_2_48</t>
  </si>
  <si>
    <t>TET_4.4_0_2010_2_48</t>
  </si>
  <si>
    <t>TET_4.4_0_2011_2_48</t>
  </si>
  <si>
    <t>TET_4.4_0_2012_2_48</t>
  </si>
  <si>
    <t>TET_4.4_0_2013_2_48</t>
  </si>
  <si>
    <t>TET_4.4_0_2014_2_48</t>
  </si>
  <si>
    <t>TET_4.4_0_2015_2_48</t>
  </si>
  <si>
    <t>TET_4.4_0_2016_2_48</t>
  </si>
  <si>
    <t>TET_4.4_0_2017_2_48</t>
  </si>
  <si>
    <t>TET_4.4_0_2018_2_48</t>
  </si>
  <si>
    <t>TET_4.4_0_2019_2_48</t>
  </si>
  <si>
    <t>TET_4.4_0_2020_2_48</t>
  </si>
  <si>
    <t>TET_4.4_0_2021_2_48</t>
  </si>
  <si>
    <t>TET_4.4_0_2003_1_49</t>
  </si>
  <si>
    <t>Automotive and watercraft service attendants</t>
  </si>
  <si>
    <t>TET_4.4_0_2004_1_49</t>
  </si>
  <si>
    <t>TET_4.4_0_2005_1_49</t>
  </si>
  <si>
    <t>TET_4.4_0_2006_1_49</t>
  </si>
  <si>
    <t>TET_4.4_0_2007_1_49</t>
  </si>
  <si>
    <t>TET_4.4_0_2008_1_49</t>
  </si>
  <si>
    <t>TET_4.4_0_2009_1_49</t>
  </si>
  <si>
    <t>TET_4.4_0_2010_1_49</t>
  </si>
  <si>
    <t>TET_4.4_0_2011_1_49</t>
  </si>
  <si>
    <t>TET_4.4_0_2012_1_49</t>
  </si>
  <si>
    <t>TET_4.4_0_2013_1_49</t>
  </si>
  <si>
    <t>TET_4.4_0_2014_1_49</t>
  </si>
  <si>
    <t>TET_4.4_0_2015_1_49</t>
  </si>
  <si>
    <t>TET_4.4_0_2016_1_49</t>
  </si>
  <si>
    <t>TET_4.4_0_2017_1_49</t>
  </si>
  <si>
    <t>TET_4.4_0_2018_1_49</t>
  </si>
  <si>
    <t>TET_4.4_0_2019_1_49</t>
  </si>
  <si>
    <t>TET_4.4_0_2020_1_49</t>
  </si>
  <si>
    <t>TET_4.4_0_2021_1_49</t>
  </si>
  <si>
    <t>TET_4.4_0_2003_2_49</t>
  </si>
  <si>
    <t>TET_4.4_0_2004_2_49</t>
  </si>
  <si>
    <t>TET_4.4_0_2005_2_49</t>
  </si>
  <si>
    <t>TET_4.4_0_2006_2_49</t>
  </si>
  <si>
    <t>TET_4.4_0_2007_2_49</t>
  </si>
  <si>
    <t>TET_4.4_0_2008_2_49</t>
  </si>
  <si>
    <t>TET_4.4_0_2009_2_49</t>
  </si>
  <si>
    <t>TET_4.4_0_2010_2_49</t>
  </si>
  <si>
    <t>TET_4.4_0_2011_2_49</t>
  </si>
  <si>
    <t>TET_4.4_0_2012_2_49</t>
  </si>
  <si>
    <t>TET_4.4_0_2013_2_49</t>
  </si>
  <si>
    <t>TET_4.4_0_2014_2_49</t>
  </si>
  <si>
    <t>TET_4.4_0_2015_2_49</t>
  </si>
  <si>
    <t>TET_4.4_0_2016_2_49</t>
  </si>
  <si>
    <t>TET_4.4_0_2017_2_49</t>
  </si>
  <si>
    <t>TET_4.4_0_2018_2_49</t>
  </si>
  <si>
    <t>TET_4.4_0_2019_2_49</t>
  </si>
  <si>
    <t>TET_4.4_0_2020_2_49</t>
  </si>
  <si>
    <t>TET_4.4_0_2021_2_49</t>
  </si>
  <si>
    <t>TET_4.4_0_2003_1_50</t>
  </si>
  <si>
    <t>TET_4.4_0_2004_1_50</t>
  </si>
  <si>
    <t>TET_4.4_0_2005_1_50</t>
  </si>
  <si>
    <t>TET_4.4_0_2006_1_50</t>
  </si>
  <si>
    <t>TET_4.4_0_2007_1_50</t>
  </si>
  <si>
    <t>TET_4.4_0_2008_1_50</t>
  </si>
  <si>
    <t>TET_4.4_0_2009_1_50</t>
  </si>
  <si>
    <t>TET_4.4_0_2010_1_50</t>
  </si>
  <si>
    <t>TET_4.4_0_2011_1_50</t>
  </si>
  <si>
    <t>TET_4.4_0_2012_1_50</t>
  </si>
  <si>
    <t>TET_4.4_0_2013_1_50</t>
  </si>
  <si>
    <t>TET_4.4_0_2014_1_50</t>
  </si>
  <si>
    <t>TET_4.4_0_2015_1_50</t>
  </si>
  <si>
    <t>TET_4.4_0_2016_1_50</t>
  </si>
  <si>
    <t>TET_4.4_0_2017_1_50</t>
  </si>
  <si>
    <t>TET_4.4_0_2018_1_50</t>
  </si>
  <si>
    <t>TET_4.4_0_2019_1_50</t>
  </si>
  <si>
    <t>TET_4.4_0_2020_1_50</t>
  </si>
  <si>
    <t>TET_4.4_0_2021_1_50</t>
  </si>
  <si>
    <t>TET_4.4_0_2003_2_50</t>
  </si>
  <si>
    <t>TET_4.4_0_2004_2_50</t>
  </si>
  <si>
    <t>TET_4.4_0_2005_2_50</t>
  </si>
  <si>
    <t>TET_4.4_0_2006_2_50</t>
  </si>
  <si>
    <t>TET_4.4_0_2007_2_50</t>
  </si>
  <si>
    <t>TET_4.4_0_2008_2_50</t>
  </si>
  <si>
    <t>TET_4.4_0_2009_2_50</t>
  </si>
  <si>
    <t>TET_4.4_0_2010_2_50</t>
  </si>
  <si>
    <t>TET_4.4_0_2011_2_50</t>
  </si>
  <si>
    <t>TET_4.4_0_2012_2_50</t>
  </si>
  <si>
    <t>TET_4.4_0_2013_2_50</t>
  </si>
  <si>
    <t>TET_4.4_0_2014_2_50</t>
  </si>
  <si>
    <t>TET_4.4_0_2015_2_50</t>
  </si>
  <si>
    <t>TET_4.4_0_2016_2_50</t>
  </si>
  <si>
    <t>TET_4.4_0_2017_2_50</t>
  </si>
  <si>
    <t>TET_4.4_0_2018_2_50</t>
  </si>
  <si>
    <t>TET_4.4_0_2019_2_50</t>
  </si>
  <si>
    <t>TET_4.4_0_2020_2_50</t>
  </si>
  <si>
    <t>TET_4.4_0_2021_2_50</t>
  </si>
  <si>
    <t>TET_4.4_0_2003_1_51</t>
  </si>
  <si>
    <t>TET_4.4_0_2004_1_51</t>
  </si>
  <si>
    <t>TET_4.4_0_2005_1_51</t>
  </si>
  <si>
    <t>TET_4.4_0_2006_1_51</t>
  </si>
  <si>
    <t>TET_4.4_0_2007_1_51</t>
  </si>
  <si>
    <t>TET_4.4_0_2008_1_51</t>
  </si>
  <si>
    <t>TET_4.4_0_2009_1_51</t>
  </si>
  <si>
    <t>TET_4.4_0_2010_1_51</t>
  </si>
  <si>
    <t>TET_4.4_0_2011_1_51</t>
  </si>
  <si>
    <t>TET_4.4_0_2012_1_51</t>
  </si>
  <si>
    <t>TET_4.4_0_2013_1_51</t>
  </si>
  <si>
    <t>TET_4.4_0_2014_1_51</t>
  </si>
  <si>
    <t>TET_4.4_0_2015_1_51</t>
  </si>
  <si>
    <t>TET_4.4_0_2016_1_51</t>
  </si>
  <si>
    <t>TET_4.4_0_2017_1_51</t>
  </si>
  <si>
    <t>TET_4.4_0_2018_1_51</t>
  </si>
  <si>
    <t>TET_4.4_0_2019_1_51</t>
  </si>
  <si>
    <t>TET_4.4_0_2020_1_51</t>
  </si>
  <si>
    <t>TET_4.4_0_2021_1_51</t>
  </si>
  <si>
    <t>TET_4.4_0_2003_2_51</t>
  </si>
  <si>
    <t>TET_4.4_0_2004_2_51</t>
  </si>
  <si>
    <t>TET_4.4_0_2005_2_51</t>
  </si>
  <si>
    <t>TET_4.4_0_2006_2_51</t>
  </si>
  <si>
    <t>TET_4.4_0_2007_2_51</t>
  </si>
  <si>
    <t>TET_4.4_0_2008_2_51</t>
  </si>
  <si>
    <t>TET_4.4_0_2009_2_51</t>
  </si>
  <si>
    <t>TET_4.4_0_2010_2_51</t>
  </si>
  <si>
    <t>TET_4.4_0_2011_2_51</t>
  </si>
  <si>
    <t>TET_4.4_0_2012_2_51</t>
  </si>
  <si>
    <t>TET_4.4_0_2013_2_51</t>
  </si>
  <si>
    <t>TET_4.4_0_2014_2_51</t>
  </si>
  <si>
    <t>TET_4.4_0_2015_2_51</t>
  </si>
  <si>
    <t>TET_4.4_0_2016_2_51</t>
  </si>
  <si>
    <t>TET_4.4_0_2017_2_51</t>
  </si>
  <si>
    <t>TET_4.4_0_2018_2_51</t>
  </si>
  <si>
    <t>TET_4.4_0_2019_2_51</t>
  </si>
  <si>
    <t>TET_4.4_0_2020_2_51</t>
  </si>
  <si>
    <t>TET_4.4_0_2021_2_51</t>
  </si>
  <si>
    <t>TET_4.4_0_2003_1_52</t>
  </si>
  <si>
    <t>Highway maintenance workers</t>
  </si>
  <si>
    <t>47-4051</t>
  </si>
  <si>
    <t>TET_4.4_0_2004_1_52</t>
  </si>
  <si>
    <t>TET_4.4_0_2005_1_52</t>
  </si>
  <si>
    <t>TET_4.4_0_2006_1_52</t>
  </si>
  <si>
    <t>TET_4.4_0_2007_1_52</t>
  </si>
  <si>
    <t>TET_4.4_0_2008_1_52</t>
  </si>
  <si>
    <t>TET_4.4_0_2009_1_52</t>
  </si>
  <si>
    <t>TET_4.4_0_2010_1_52</t>
  </si>
  <si>
    <t>TET_4.4_0_2011_1_52</t>
  </si>
  <si>
    <t>TET_4.4_0_2012_1_52</t>
  </si>
  <si>
    <t>TET_4.4_0_2013_1_52</t>
  </si>
  <si>
    <t>TET_4.4_0_2014_1_52</t>
  </si>
  <si>
    <t>TET_4.4_0_2015_1_52</t>
  </si>
  <si>
    <t>TET_4.4_0_2016_1_52</t>
  </si>
  <si>
    <t>TET_4.4_0_2017_1_52</t>
  </si>
  <si>
    <t>TET_4.4_0_2018_1_52</t>
  </si>
  <si>
    <t>TET_4.4_0_2019_1_52</t>
  </si>
  <si>
    <t>TET_4.4_0_2020_1_52</t>
  </si>
  <si>
    <t>TET_4.4_0_2021_1_52</t>
  </si>
  <si>
    <t>TET_4.4_0_2003_2_52</t>
  </si>
  <si>
    <t>TET_4.4_0_2004_2_52</t>
  </si>
  <si>
    <t>TET_4.4_0_2005_2_52</t>
  </si>
  <si>
    <t>TET_4.4_0_2006_2_52</t>
  </si>
  <si>
    <t>TET_4.4_0_2007_2_52</t>
  </si>
  <si>
    <t>TET_4.4_0_2008_2_52</t>
  </si>
  <si>
    <t>TET_4.4_0_2009_2_52</t>
  </si>
  <si>
    <t>TET_4.4_0_2010_2_52</t>
  </si>
  <si>
    <t>TET_4.4_0_2011_2_52</t>
  </si>
  <si>
    <t>TET_4.4_0_2012_2_52</t>
  </si>
  <si>
    <t>TET_4.4_0_2013_2_52</t>
  </si>
  <si>
    <t>TET_4.4_0_2014_2_52</t>
  </si>
  <si>
    <t>TET_4.4_0_2015_2_52</t>
  </si>
  <si>
    <t>TET_4.4_0_2016_2_52</t>
  </si>
  <si>
    <t>TET_4.4_0_2017_2_52</t>
  </si>
  <si>
    <t>TET_4.4_0_2018_2_52</t>
  </si>
  <si>
    <t>TET_4.4_0_2019_2_52</t>
  </si>
  <si>
    <t>TET_4.4_0_2020_2_52</t>
  </si>
  <si>
    <t>TET_4.4_0_2021_2_52</t>
  </si>
  <si>
    <t>TET_4.4_0_2003_1_53</t>
  </si>
  <si>
    <t>Rail-track laying and maintenance equipment operators</t>
  </si>
  <si>
    <t>47-4061</t>
  </si>
  <si>
    <t>TET_4.4_0_2004_1_53</t>
  </si>
  <si>
    <t>TET_4.4_0_2005_1_53</t>
  </si>
  <si>
    <t>TET_4.4_0_2006_1_53</t>
  </si>
  <si>
    <t>TET_4.4_0_2007_1_53</t>
  </si>
  <si>
    <t>TET_4.4_0_2008_1_53</t>
  </si>
  <si>
    <t>TET_4.4_0_2009_1_53</t>
  </si>
  <si>
    <t>TET_4.4_0_2010_1_53</t>
  </si>
  <si>
    <t>TET_4.4_0_2011_1_53</t>
  </si>
  <si>
    <t>TET_4.4_0_2012_1_53</t>
  </si>
  <si>
    <t>TET_4.4_0_2013_1_53</t>
  </si>
  <si>
    <t>TET_4.4_0_2014_1_53</t>
  </si>
  <si>
    <t>TET_4.4_0_2015_1_53</t>
  </si>
  <si>
    <t>TET_4.4_0_2016_1_53</t>
  </si>
  <si>
    <t>TET_4.4_0_2017_1_53</t>
  </si>
  <si>
    <t>TET_4.4_0_2018_1_53</t>
  </si>
  <si>
    <t>TET_4.4_0_2019_1_53</t>
  </si>
  <si>
    <t>TET_4.4_0_2020_1_53</t>
  </si>
  <si>
    <t>TET_4.4_0_2021_1_53</t>
  </si>
  <si>
    <t>TET_4.4_0_2003_2_53</t>
  </si>
  <si>
    <t>TET_4.4_0_2004_2_53</t>
  </si>
  <si>
    <t>TET_4.4_0_2005_2_53</t>
  </si>
  <si>
    <t>TET_4.4_0_2006_2_53</t>
  </si>
  <si>
    <t>TET_4.4_0_2007_2_53</t>
  </si>
  <si>
    <t>TET_4.4_0_2008_2_53</t>
  </si>
  <si>
    <t>TET_4.4_0_2009_2_53</t>
  </si>
  <si>
    <t>TET_4.4_0_2010_2_53</t>
  </si>
  <si>
    <t>TET_4.4_0_2011_2_53</t>
  </si>
  <si>
    <t>TET_4.4_0_2012_2_53</t>
  </si>
  <si>
    <t>TET_4.4_0_2013_2_53</t>
  </si>
  <si>
    <t>TET_4.4_0_2014_2_53</t>
  </si>
  <si>
    <t>TET_4.4_0_2015_2_53</t>
  </si>
  <si>
    <t>TET_4.4_0_2016_2_53</t>
  </si>
  <si>
    <t>TET_4.4_0_2017_2_53</t>
  </si>
  <si>
    <t>TET_4.4_0_2018_2_53</t>
  </si>
  <si>
    <t>TET_4.4_0_2019_2_53</t>
  </si>
  <si>
    <t>TET_4.4_0_2020_2_53</t>
  </si>
  <si>
    <t>TET_4.4_0_2021_2_53</t>
  </si>
  <si>
    <t>TET_4.4_0_2003_1_54</t>
  </si>
  <si>
    <t>Signal and track switch repairers</t>
  </si>
  <si>
    <t>49-9097</t>
  </si>
  <si>
    <t>TET_4.4_0_2004_1_54</t>
  </si>
  <si>
    <t>TET_4.4_0_2005_1_54</t>
  </si>
  <si>
    <t>TET_4.4_0_2006_1_54</t>
  </si>
  <si>
    <t>TET_4.4_0_2007_1_54</t>
  </si>
  <si>
    <t>TET_4.4_0_2008_1_54</t>
  </si>
  <si>
    <t>TET_4.4_0_2009_1_54</t>
  </si>
  <si>
    <t>TET_4.4_0_2010_1_54</t>
  </si>
  <si>
    <t>TET_4.4_0_2011_1_54</t>
  </si>
  <si>
    <t>TET_4.4_0_2012_1_54</t>
  </si>
  <si>
    <t>TET_4.4_0_2013_1_54</t>
  </si>
  <si>
    <t>TET_4.4_0_2014_1_54</t>
  </si>
  <si>
    <t>TET_4.4_0_2015_1_54</t>
  </si>
  <si>
    <t>TET_4.4_0_2016_1_54</t>
  </si>
  <si>
    <t>TET_4.4_0_2017_1_54</t>
  </si>
  <si>
    <t>TET_4.4_0_2018_1_54</t>
  </si>
  <si>
    <t>TET_4.4_0_2019_1_54</t>
  </si>
  <si>
    <t>TET_4.4_0_2020_1_54</t>
  </si>
  <si>
    <t>TET_4.4_0_2021_1_54</t>
  </si>
  <si>
    <t>TET_4.4_0_2003_2_54</t>
  </si>
  <si>
    <t>TET_4.4_0_2004_2_54</t>
  </si>
  <si>
    <t>TET_4.4_0_2005_2_54</t>
  </si>
  <si>
    <t>TET_4.4_0_2006_2_54</t>
  </si>
  <si>
    <t>TET_4.4_0_2007_2_54</t>
  </si>
  <si>
    <t>TET_4.4_0_2008_2_54</t>
  </si>
  <si>
    <t>TET_4.4_0_2009_2_54</t>
  </si>
  <si>
    <t>TET_4.4_0_2010_2_54</t>
  </si>
  <si>
    <t>TET_4.4_0_2011_2_54</t>
  </si>
  <si>
    <t>TET_4.4_0_2012_2_54</t>
  </si>
  <si>
    <t>TET_4.4_0_2013_2_54</t>
  </si>
  <si>
    <t>TET_4.4_0_2014_2_54</t>
  </si>
  <si>
    <t>TET_4.4_0_2015_2_54</t>
  </si>
  <si>
    <t>TET_4.4_0_2016_2_54</t>
  </si>
  <si>
    <t>TET_4.4_0_2017_2_54</t>
  </si>
  <si>
    <t>TET_4.4_0_2018_2_54</t>
  </si>
  <si>
    <t>TET_4.4_0_2019_2_54</t>
  </si>
  <si>
    <t>TET_4.4_0_2020_2_54</t>
  </si>
  <si>
    <t>TET_4.4_0_2021_2_54</t>
  </si>
  <si>
    <t>TET_4.4_0_2003_1_55</t>
  </si>
  <si>
    <t>Dredge operators</t>
  </si>
  <si>
    <t>53-7031</t>
  </si>
  <si>
    <t>TET_4.4_0_2004_1_55</t>
  </si>
  <si>
    <t>TET_4.4_0_2005_1_55</t>
  </si>
  <si>
    <t>TET_4.4_0_2006_1_55</t>
  </si>
  <si>
    <t>TET_4.4_0_2007_1_55</t>
  </si>
  <si>
    <t>TET_4.4_0_2008_1_55</t>
  </si>
  <si>
    <t>TET_4.4_0_2009_1_55</t>
  </si>
  <si>
    <t>TET_4.4_0_2010_1_55</t>
  </si>
  <si>
    <t>TET_4.4_0_2011_1_55</t>
  </si>
  <si>
    <t>TET_4.4_0_2012_1_55</t>
  </si>
  <si>
    <t>TET_4.4_0_2013_1_55</t>
  </si>
  <si>
    <t>TET_4.4_0_2014_1_55</t>
  </si>
  <si>
    <t>TET_4.4_0_2015_1_55</t>
  </si>
  <si>
    <t>TET_4.4_0_2016_1_55</t>
  </si>
  <si>
    <t>TET_4.4_0_2017_1_55</t>
  </si>
  <si>
    <t>TET_4.4_0_2018_1_55</t>
  </si>
  <si>
    <t>TET_4.4_0_2019_1_55</t>
  </si>
  <si>
    <t>TET_4.4_0_2020_1_55</t>
  </si>
  <si>
    <t>TET_4.4_0_2021_1_55</t>
  </si>
  <si>
    <t>TET_4.4_0_2003_2_55</t>
  </si>
  <si>
    <t>TET_4.4_0_2004_2_55</t>
  </si>
  <si>
    <t>TET_4.4_0_2005_2_55</t>
  </si>
  <si>
    <t>TET_4.4_0_2006_2_55</t>
  </si>
  <si>
    <t>TET_4.4_0_2007_2_55</t>
  </si>
  <si>
    <t>TET_4.4_0_2008_2_55</t>
  </si>
  <si>
    <t>TET_4.4_0_2009_2_55</t>
  </si>
  <si>
    <t>TET_4.4_0_2010_2_55</t>
  </si>
  <si>
    <t>TET_4.4_0_2011_2_55</t>
  </si>
  <si>
    <t>TET_4.4_0_2012_2_55</t>
  </si>
  <si>
    <t>TET_4.4_0_2013_2_55</t>
  </si>
  <si>
    <t>TET_4.4_0_2014_2_55</t>
  </si>
  <si>
    <t>TET_4.4_0_2015_2_55</t>
  </si>
  <si>
    <t>TET_4.4_0_2016_2_55</t>
  </si>
  <si>
    <t>TET_4.4_0_2017_2_55</t>
  </si>
  <si>
    <t>TET_4.4_0_2018_2_55</t>
  </si>
  <si>
    <t>TET_4.4_0_2019_2_55</t>
  </si>
  <si>
    <t>TET_4.4_0_2020_2_55</t>
  </si>
  <si>
    <t>TET_4.4_0_2021_2_55</t>
  </si>
  <si>
    <t>TET_4.4_0_2003_1_56</t>
  </si>
  <si>
    <t>Insurance appraisers, auto damage</t>
  </si>
  <si>
    <t>13-1032</t>
  </si>
  <si>
    <t>TET_4.4_0_2004_1_56</t>
  </si>
  <si>
    <t>TET_4.4_0_2005_1_56</t>
  </si>
  <si>
    <t>TET_4.4_0_2006_1_56</t>
  </si>
  <si>
    <t>TET_4.4_0_2007_1_56</t>
  </si>
  <si>
    <t>TET_4.4_0_2008_1_56</t>
  </si>
  <si>
    <t>TET_4.4_0_2009_1_56</t>
  </si>
  <si>
    <t>TET_4.4_0_2010_1_56</t>
  </si>
  <si>
    <t>TET_4.4_0_2011_1_56</t>
  </si>
  <si>
    <t>TET_4.4_0_2012_1_56</t>
  </si>
  <si>
    <t>TET_4.4_0_2013_1_56</t>
  </si>
  <si>
    <t>TET_4.4_0_2014_1_56</t>
  </si>
  <si>
    <t>TET_4.4_0_2015_1_56</t>
  </si>
  <si>
    <t>TET_4.4_0_2016_1_56</t>
  </si>
  <si>
    <t>TET_4.4_0_2017_1_56</t>
  </si>
  <si>
    <t>TET_4.4_0_2018_1_56</t>
  </si>
  <si>
    <t>TET_4.4_0_2019_1_56</t>
  </si>
  <si>
    <t>TET_4.4_0_2020_1_56</t>
  </si>
  <si>
    <t>TET_4.4_0_2021_1_56</t>
  </si>
  <si>
    <t>TET_4.4_0_2003_2_56</t>
  </si>
  <si>
    <t>TET_4.4_0_2004_2_56</t>
  </si>
  <si>
    <t>TET_4.4_0_2005_2_56</t>
  </si>
  <si>
    <t>TET_4.4_0_2006_2_56</t>
  </si>
  <si>
    <t>TET_4.4_0_2007_2_56</t>
  </si>
  <si>
    <t>TET_4.4_0_2008_2_56</t>
  </si>
  <si>
    <t>TET_4.4_0_2009_2_56</t>
  </si>
  <si>
    <t>TET_4.4_0_2010_2_56</t>
  </si>
  <si>
    <t>TET_4.4_0_2011_2_56</t>
  </si>
  <si>
    <t>TET_4.4_0_2012_2_56</t>
  </si>
  <si>
    <t>TET_4.4_0_2013_2_56</t>
  </si>
  <si>
    <t>TET_4.4_0_2014_2_56</t>
  </si>
  <si>
    <t>TET_4.4_0_2015_2_56</t>
  </si>
  <si>
    <t>TET_4.4_0_2016_2_56</t>
  </si>
  <si>
    <t>TET_4.4_0_2017_2_56</t>
  </si>
  <si>
    <t>TET_4.4_0_2018_2_56</t>
  </si>
  <si>
    <t>TET_4.4_0_2019_2_56</t>
  </si>
  <si>
    <t>TET_4.4_0_2020_2_56</t>
  </si>
  <si>
    <t>TET_4.4_0_2021_2_56</t>
  </si>
  <si>
    <t>TET_4.4_0_2003_1_57</t>
  </si>
  <si>
    <t>Parking enforcement workers</t>
  </si>
  <si>
    <t>33-3041</t>
  </si>
  <si>
    <t>TET_4.4_0_2004_1_57</t>
  </si>
  <si>
    <t>TET_4.4_0_2005_1_57</t>
  </si>
  <si>
    <t>TET_4.4_0_2006_1_57</t>
  </si>
  <si>
    <t>TET_4.4_0_2007_1_57</t>
  </si>
  <si>
    <t>TET_4.4_0_2008_1_57</t>
  </si>
  <si>
    <t>TET_4.4_0_2009_1_57</t>
  </si>
  <si>
    <t>TET_4.4_0_2010_1_57</t>
  </si>
  <si>
    <t>TET_4.4_0_2011_1_57</t>
  </si>
  <si>
    <t>TET_4.4_0_2012_1_57</t>
  </si>
  <si>
    <t>TET_4.4_0_2013_1_57</t>
  </si>
  <si>
    <t>TET_4.4_0_2014_1_57</t>
  </si>
  <si>
    <t>TET_4.4_0_2015_1_57</t>
  </si>
  <si>
    <t>TET_4.4_0_2016_1_57</t>
  </si>
  <si>
    <t>TET_4.4_0_2017_1_57</t>
  </si>
  <si>
    <t>TET_4.4_0_2018_1_57</t>
  </si>
  <si>
    <t>TET_4.4_0_2019_1_57</t>
  </si>
  <si>
    <t>TET_4.4_0_2020_1_57</t>
  </si>
  <si>
    <t>TET_4.4_0_2021_1_57</t>
  </si>
  <si>
    <t>TET_4.4_0_2003_2_57</t>
  </si>
  <si>
    <t>TET_4.4_0_2004_2_57</t>
  </si>
  <si>
    <t>TET_4.4_0_2005_2_57</t>
  </si>
  <si>
    <t>TET_4.4_0_2006_2_57</t>
  </si>
  <si>
    <t>TET_4.4_0_2007_2_57</t>
  </si>
  <si>
    <t>TET_4.4_0_2008_2_57</t>
  </si>
  <si>
    <t>TET_4.4_0_2009_2_57</t>
  </si>
  <si>
    <t>TET_4.4_0_2010_2_57</t>
  </si>
  <si>
    <t>TET_4.4_0_2011_2_57</t>
  </si>
  <si>
    <t>TET_4.4_0_2012_2_57</t>
  </si>
  <si>
    <t>TET_4.4_0_2013_2_57</t>
  </si>
  <si>
    <t>TET_4.4_0_2014_2_57</t>
  </si>
  <si>
    <t>TET_4.4_0_2015_2_57</t>
  </si>
  <si>
    <t>TET_4.4_0_2016_2_57</t>
  </si>
  <si>
    <t>TET_4.4_0_2017_2_57</t>
  </si>
  <si>
    <t>TET_4.4_0_2018_2_57</t>
  </si>
  <si>
    <t>TET_4.4_0_2019_2_57</t>
  </si>
  <si>
    <t>TET_4.4_0_2020_2_57</t>
  </si>
  <si>
    <t>TET_4.4_0_2021_2_57</t>
  </si>
  <si>
    <t>TET_4.4_0_2003_1_58</t>
  </si>
  <si>
    <t>Transit and railroad police</t>
  </si>
  <si>
    <t>33-3052</t>
  </si>
  <si>
    <t>TET_4.4_0_2004_1_58</t>
  </si>
  <si>
    <t>TET_4.4_0_2005_1_58</t>
  </si>
  <si>
    <t>TET_4.4_0_2006_1_58</t>
  </si>
  <si>
    <t>TET_4.4_0_2007_1_58</t>
  </si>
  <si>
    <t>TET_4.4_0_2008_1_58</t>
  </si>
  <si>
    <t>TET_4.4_0_2009_1_58</t>
  </si>
  <si>
    <t>TET_4.4_0_2010_1_58</t>
  </si>
  <si>
    <t>TET_4.4_0_2011_1_58</t>
  </si>
  <si>
    <t>TET_4.4_0_2012_1_58</t>
  </si>
  <si>
    <t>TET_4.4_0_2013_1_58</t>
  </si>
  <si>
    <t>TET_4.4_0_2014_1_58</t>
  </si>
  <si>
    <t>TET_4.4_0_2015_1_58</t>
  </si>
  <si>
    <t>TET_4.4_0_2016_1_58</t>
  </si>
  <si>
    <t>TET_4.4_0_2017_1_58</t>
  </si>
  <si>
    <t>TET_4.4_0_2018_1_58</t>
  </si>
  <si>
    <t>TET_4.4_0_2019_1_58</t>
  </si>
  <si>
    <t>TET_4.4_0_2020_1_58</t>
  </si>
  <si>
    <t>TET_4.4_0_2021_1_58</t>
  </si>
  <si>
    <t>TET_4.4_0_2003_2_58</t>
  </si>
  <si>
    <t>TET_4.4_0_2004_2_58</t>
  </si>
  <si>
    <t>TET_4.4_0_2005_2_58</t>
  </si>
  <si>
    <t>TET_4.4_0_2006_2_58</t>
  </si>
  <si>
    <t>TET_4.4_0_2007_2_58</t>
  </si>
  <si>
    <t>TET_4.4_0_2008_2_58</t>
  </si>
  <si>
    <t>TET_4.4_0_2009_2_58</t>
  </si>
  <si>
    <t>TET_4.4_0_2010_2_58</t>
  </si>
  <si>
    <t>TET_4.4_0_2011_2_58</t>
  </si>
  <si>
    <t>TET_4.4_0_2012_2_58</t>
  </si>
  <si>
    <t>TET_4.4_0_2013_2_58</t>
  </si>
  <si>
    <t>TET_4.4_0_2014_2_58</t>
  </si>
  <si>
    <t>TET_4.4_0_2015_2_58</t>
  </si>
  <si>
    <t>TET_4.4_0_2016_2_58</t>
  </si>
  <si>
    <t>TET_4.4_0_2017_2_58</t>
  </si>
  <si>
    <t>TET_4.4_0_2018_2_58</t>
  </si>
  <si>
    <t>TET_4.4_0_2019_2_58</t>
  </si>
  <si>
    <t>TET_4.4_0_2020_2_58</t>
  </si>
  <si>
    <t>TET_4.4_0_2021_2_58</t>
  </si>
  <si>
    <t>TET_4.4_0_2003_1_59</t>
  </si>
  <si>
    <t>Crossing guards</t>
  </si>
  <si>
    <t>33-9091</t>
  </si>
  <si>
    <t>TET_4.4_0_2004_1_59</t>
  </si>
  <si>
    <t>TET_4.4_0_2005_1_59</t>
  </si>
  <si>
    <t>TET_4.4_0_2006_1_59</t>
  </si>
  <si>
    <t>TET_4.4_0_2007_1_59</t>
  </si>
  <si>
    <t>TET_4.4_0_2008_1_59</t>
  </si>
  <si>
    <t>TET_4.4_0_2009_1_59</t>
  </si>
  <si>
    <t>TET_4.4_0_2010_1_59</t>
  </si>
  <si>
    <t>TET_4.4_0_2011_1_59</t>
  </si>
  <si>
    <t>TET_4.4_0_2012_1_59</t>
  </si>
  <si>
    <t>TET_4.4_0_2013_1_59</t>
  </si>
  <si>
    <t>TET_4.4_0_2014_1_59</t>
  </si>
  <si>
    <t>TET_4.4_0_2015_1_59</t>
  </si>
  <si>
    <t>TET_4.4_0_2016_1_59</t>
  </si>
  <si>
    <t>TET_4.4_0_2017_1_59</t>
  </si>
  <si>
    <t>TET_4.4_0_2018_1_59</t>
  </si>
  <si>
    <t>TET_4.4_0_2019_1_59</t>
  </si>
  <si>
    <t>TET_4.4_0_2020_1_59</t>
  </si>
  <si>
    <t>TET_4.4_0_2021_1_59</t>
  </si>
  <si>
    <t>TET_4.4_0_2003_2_59</t>
  </si>
  <si>
    <t>TET_4.4_0_2004_2_59</t>
  </si>
  <si>
    <t>TET_4.4_0_2005_2_59</t>
  </si>
  <si>
    <t>TET_4.4_0_2006_2_59</t>
  </si>
  <si>
    <t>TET_4.4_0_2007_2_59</t>
  </si>
  <si>
    <t>TET_4.4_0_2008_2_59</t>
  </si>
  <si>
    <t>TET_4.4_0_2009_2_59</t>
  </si>
  <si>
    <t>TET_4.4_0_2010_2_59</t>
  </si>
  <si>
    <t>TET_4.4_0_2011_2_59</t>
  </si>
  <si>
    <t>TET_4.4_0_2012_2_59</t>
  </si>
  <si>
    <t>TET_4.4_0_2013_2_59</t>
  </si>
  <si>
    <t>TET_4.4_0_2014_2_59</t>
  </si>
  <si>
    <t>TET_4.4_0_2015_2_59</t>
  </si>
  <si>
    <t>TET_4.4_0_2016_2_59</t>
  </si>
  <si>
    <t>TET_4.4_0_2017_2_59</t>
  </si>
  <si>
    <t>TET_4.4_0_2018_2_59</t>
  </si>
  <si>
    <t>TET_4.4_0_2019_2_59</t>
  </si>
  <si>
    <t>TET_4.4_0_2020_2_59</t>
  </si>
  <si>
    <t>TET_4.4_0_2021_2_59</t>
  </si>
  <si>
    <t>Travel guides</t>
  </si>
  <si>
    <t>TET_4.4_0_2010_1_60</t>
  </si>
  <si>
    <t>TET_4.4_0_2011_1_60</t>
  </si>
  <si>
    <t>TET_4.4_0_2012_1_60</t>
  </si>
  <si>
    <t>TET_4.4_0_2013_1_60</t>
  </si>
  <si>
    <t>TET_4.4_0_2014_1_60</t>
  </si>
  <si>
    <t>TET_4.4_0_2015_1_60</t>
  </si>
  <si>
    <t>TET_4.4_0_2016_1_60</t>
  </si>
  <si>
    <t>TET_4.4_0_2010_2_60</t>
  </si>
  <si>
    <t>TET_4.4_0_2011_2_60</t>
  </si>
  <si>
    <t>TET_4.4_0_2012_2_60</t>
  </si>
  <si>
    <t>TET_4.4_0_2013_2_60</t>
  </si>
  <si>
    <t>TET_4.4_0_2014_2_60</t>
  </si>
  <si>
    <t>TET_4.4_0_2015_2_60</t>
  </si>
  <si>
    <t>TET_4.4_0_2016_2_60</t>
  </si>
  <si>
    <t>TET_4.4_0_2010_1_61</t>
  </si>
  <si>
    <t>TET_4.4_0_2011_1_61</t>
  </si>
  <si>
    <t>TET_4.4_0_2012_1_61</t>
  </si>
  <si>
    <t>TET_4.4_0_2013_1_61</t>
  </si>
  <si>
    <t>TET_4.4_0_2014_1_61</t>
  </si>
  <si>
    <t>TET_4.4_0_2015_1_61</t>
  </si>
  <si>
    <t>TET_4.4_0_2016_1_61</t>
  </si>
  <si>
    <t>TET_4.4_0_2017_1_61</t>
  </si>
  <si>
    <t>TET_4.4_0_2018_1_61</t>
  </si>
  <si>
    <t>TET_4.4_0_2019_1_61</t>
  </si>
  <si>
    <t>TET_4.4_0_2020_1_61</t>
  </si>
  <si>
    <t>TET_4.4_0_2021_1_61</t>
  </si>
  <si>
    <t>TET_4.4_0_2010_2_61</t>
  </si>
  <si>
    <t>TET_4.4_0_2011_2_61</t>
  </si>
  <si>
    <t>TET_4.4_0_2012_2_61</t>
  </si>
  <si>
    <t>TET_4.4_0_2013_2_61</t>
  </si>
  <si>
    <t>TET_4.4_0_2014_2_61</t>
  </si>
  <si>
    <t>TET_4.4_0_2015_2_61</t>
  </si>
  <si>
    <t>TET_4.4_0_2016_2_61</t>
  </si>
  <si>
    <t>TET_4.4_0_2017_2_61</t>
  </si>
  <si>
    <t>TET_4.4_0_2018_2_61</t>
  </si>
  <si>
    <t>TET_4.4_0_2019_2_61</t>
  </si>
  <si>
    <t>TET_4.4_0_2020_2_61</t>
  </si>
  <si>
    <t>TET_4.4_0_2021_2_61</t>
  </si>
  <si>
    <t>Transportation attendants, except flight attendants and baggage porters</t>
  </si>
  <si>
    <t>53-6061</t>
  </si>
  <si>
    <t>TET_4.4_0_2010_1_62</t>
  </si>
  <si>
    <t>TET_4.4_0_2011_1_62</t>
  </si>
  <si>
    <t>TET_4.4_0_2012_1_62</t>
  </si>
  <si>
    <t>TET_4.4_0_2013_1_62</t>
  </si>
  <si>
    <t>TET_4.4_0_2014_1_62</t>
  </si>
  <si>
    <t>TET_4.4_0_2015_1_62</t>
  </si>
  <si>
    <t>TET_4.4_0_2016_1_62</t>
  </si>
  <si>
    <t>TET_4.4_0_2017_1_62</t>
  </si>
  <si>
    <t>TET_4.4_0_2018_1_62</t>
  </si>
  <si>
    <t>TET_4.4_0_2019_1_62</t>
  </si>
  <si>
    <t>TET_4.4_0_2020_1_62</t>
  </si>
  <si>
    <t>TET_4.4_0_2021_1_62</t>
  </si>
  <si>
    <t>TET_4.4_0_2010_2_62</t>
  </si>
  <si>
    <t>TET_4.4_0_2011_2_62</t>
  </si>
  <si>
    <t>TET_4.4_0_2012_2_62</t>
  </si>
  <si>
    <t>TET_4.4_0_2013_2_62</t>
  </si>
  <si>
    <t>TET_4.4_0_2014_2_62</t>
  </si>
  <si>
    <t>TET_4.4_0_2015_2_62</t>
  </si>
  <si>
    <t>TET_4.4_0_2016_2_62</t>
  </si>
  <si>
    <t>TET_4.4_0_2017_2_62</t>
  </si>
  <si>
    <t>TET_4.4_0_2018_2_62</t>
  </si>
  <si>
    <t>TET_4.4_0_2019_2_62</t>
  </si>
  <si>
    <t>TET_4.4_0_2020_2_62</t>
  </si>
  <si>
    <t>TET_4.4_0_2021_2_62</t>
  </si>
  <si>
    <t>TET_4.4_0_2003_1_63</t>
  </si>
  <si>
    <t>Travel agents</t>
  </si>
  <si>
    <t>41-3041</t>
  </si>
  <si>
    <t>TET_4.4_0_2004_1_63</t>
  </si>
  <si>
    <t>TET_4.4_0_2005_1_63</t>
  </si>
  <si>
    <t>TET_4.4_0_2006_1_63</t>
  </si>
  <si>
    <t>TET_4.4_0_2007_1_63</t>
  </si>
  <si>
    <t>TET_4.4_0_2008_1_63</t>
  </si>
  <si>
    <t>TET_4.4_0_2009_1_63</t>
  </si>
  <si>
    <t>TET_4.4_0_2010_1_63</t>
  </si>
  <si>
    <t>TET_4.4_0_2011_1_63</t>
  </si>
  <si>
    <t>TET_4.4_0_2012_1_63</t>
  </si>
  <si>
    <t>TET_4.4_0_2013_1_63</t>
  </si>
  <si>
    <t>TET_4.4_0_2014_1_63</t>
  </si>
  <si>
    <t>TET_4.4_0_2015_1_63</t>
  </si>
  <si>
    <t>TET_4.4_0_2016_1_63</t>
  </si>
  <si>
    <t>TET_4.4_0_2017_1_63</t>
  </si>
  <si>
    <t>TET_4.4_0_2018_1_63</t>
  </si>
  <si>
    <t>TET_4.4_0_2019_1_63</t>
  </si>
  <si>
    <t>TET_4.4_0_2020_1_63</t>
  </si>
  <si>
    <t>TET_4.4_0_2021_1_63</t>
  </si>
  <si>
    <t>TET_4.4_0_2003_2_63</t>
  </si>
  <si>
    <t>TET_4.4_0_2004_2_63</t>
  </si>
  <si>
    <t>TET_4.4_0_2005_2_63</t>
  </si>
  <si>
    <t>TET_4.4_0_2006_2_63</t>
  </si>
  <si>
    <t>TET_4.4_0_2007_2_63</t>
  </si>
  <si>
    <t>TET_4.4_0_2008_2_63</t>
  </si>
  <si>
    <t>TET_4.4_0_2009_2_63</t>
  </si>
  <si>
    <t>TET_4.4_0_2010_2_63</t>
  </si>
  <si>
    <t>TET_4.4_0_2011_2_63</t>
  </si>
  <si>
    <t>TET_4.4_0_2012_2_63</t>
  </si>
  <si>
    <t>TET_4.4_0_2013_2_63</t>
  </si>
  <si>
    <t>TET_4.4_0_2014_2_63</t>
  </si>
  <si>
    <t>TET_4.4_0_2015_2_63</t>
  </si>
  <si>
    <t>TET_4.4_0_2016_2_63</t>
  </si>
  <si>
    <t>TET_4.4_0_2017_2_63</t>
  </si>
  <si>
    <t>TET_4.4_0_2018_2_63</t>
  </si>
  <si>
    <t>TET_4.4_0_2019_2_63</t>
  </si>
  <si>
    <t>TET_4.4_0_2020_2_63</t>
  </si>
  <si>
    <t>TET_4.4_0_2021_2_63</t>
  </si>
  <si>
    <t>TET_4.4_0_2003_1_64</t>
  </si>
  <si>
    <t>Reservation and transportation ticket agents and travel clerks</t>
  </si>
  <si>
    <t>43-4181</t>
  </si>
  <si>
    <t>TET_4.4_0_2004_1_64</t>
  </si>
  <si>
    <t>TET_4.4_0_2005_1_64</t>
  </si>
  <si>
    <t>TET_4.4_0_2006_1_64</t>
  </si>
  <si>
    <t>TET_4.4_0_2007_1_64</t>
  </si>
  <si>
    <t>TET_4.4_0_2008_1_64</t>
  </si>
  <si>
    <t>TET_4.4_0_2009_1_64</t>
  </si>
  <si>
    <t>TET_4.4_0_2010_1_64</t>
  </si>
  <si>
    <t>TET_4.4_0_2011_1_64</t>
  </si>
  <si>
    <t>TET_4.4_0_2012_1_64</t>
  </si>
  <si>
    <t>TET_4.4_0_2013_1_64</t>
  </si>
  <si>
    <t>TET_4.4_0_2014_1_64</t>
  </si>
  <si>
    <t>TET_4.4_0_2015_1_64</t>
  </si>
  <si>
    <t>TET_4.4_0_2016_1_64</t>
  </si>
  <si>
    <t>TET_4.4_0_2017_1_64</t>
  </si>
  <si>
    <t>TET_4.4_0_2018_1_64</t>
  </si>
  <si>
    <t>TET_4.4_0_2019_1_64</t>
  </si>
  <si>
    <t>TET_4.4_0_2020_1_64</t>
  </si>
  <si>
    <t>TET_4.4_0_2021_1_64</t>
  </si>
  <si>
    <t>TET_4.4_0_2003_2_64</t>
  </si>
  <si>
    <t>TET_4.4_0_2004_2_64</t>
  </si>
  <si>
    <t>TET_4.4_0_2005_2_64</t>
  </si>
  <si>
    <t>TET_4.4_0_2006_2_64</t>
  </si>
  <si>
    <t>TET_4.4_0_2007_2_64</t>
  </si>
  <si>
    <t>TET_4.4_0_2008_2_64</t>
  </si>
  <si>
    <t>TET_4.4_0_2009_2_64</t>
  </si>
  <si>
    <t>TET_4.4_0_2010_2_64</t>
  </si>
  <si>
    <t>TET_4.4_0_2011_2_64</t>
  </si>
  <si>
    <t>TET_4.4_0_2012_2_64</t>
  </si>
  <si>
    <t>TET_4.4_0_2013_2_64</t>
  </si>
  <si>
    <t>TET_4.4_0_2014_2_64</t>
  </si>
  <si>
    <t>TET_4.4_0_2015_2_64</t>
  </si>
  <si>
    <t>TET_4.4_0_2016_2_64</t>
  </si>
  <si>
    <t>TET_4.4_0_2017_2_64</t>
  </si>
  <si>
    <t>TET_4.4_0_2018_2_64</t>
  </si>
  <si>
    <t>TET_4.4_0_2019_2_64</t>
  </si>
  <si>
    <t>TET_4.4_0_2020_2_64</t>
  </si>
  <si>
    <t>TET_4.4_0_2021_2_64</t>
  </si>
  <si>
    <t>TET_4.4_0_2003_1_65</t>
  </si>
  <si>
    <t>Couriers and messengers</t>
  </si>
  <si>
    <t>43-5021</t>
  </si>
  <si>
    <t>TET_4.4_0_2004_1_65</t>
  </si>
  <si>
    <t>TET_4.4_0_2005_1_65</t>
  </si>
  <si>
    <t>TET_4.4_0_2006_1_65</t>
  </si>
  <si>
    <t>TET_4.4_0_2007_1_65</t>
  </si>
  <si>
    <t>TET_4.4_0_2008_1_65</t>
  </si>
  <si>
    <t>TET_4.4_0_2009_1_65</t>
  </si>
  <si>
    <t>TET_4.4_0_2010_1_65</t>
  </si>
  <si>
    <t>TET_4.4_0_2011_1_65</t>
  </si>
  <si>
    <t>TET_4.4_0_2012_1_65</t>
  </si>
  <si>
    <t>TET_4.4_0_2013_1_65</t>
  </si>
  <si>
    <t>TET_4.4_0_2014_1_65</t>
  </si>
  <si>
    <t>TET_4.4_0_2015_1_65</t>
  </si>
  <si>
    <t>TET_4.4_0_2016_1_65</t>
  </si>
  <si>
    <t>TET_4.4_0_2017_1_65</t>
  </si>
  <si>
    <t>TET_4.4_0_2018_1_65</t>
  </si>
  <si>
    <t>TET_4.4_0_2019_1_65</t>
  </si>
  <si>
    <t>TET_4.4_0_2020_1_65</t>
  </si>
  <si>
    <t>TET_4.4_0_2021_1_65</t>
  </si>
  <si>
    <t>TET_4.4_0_2003_2_65</t>
  </si>
  <si>
    <t>TET_4.4_0_2004_2_65</t>
  </si>
  <si>
    <t>TET_4.4_0_2005_2_65</t>
  </si>
  <si>
    <t>TET_4.4_0_2006_2_65</t>
  </si>
  <si>
    <t>TET_4.4_0_2007_2_65</t>
  </si>
  <si>
    <t>TET_4.4_0_2008_2_65</t>
  </si>
  <si>
    <t>TET_4.4_0_2009_2_65</t>
  </si>
  <si>
    <t>TET_4.4_0_2010_2_65</t>
  </si>
  <si>
    <t>TET_4.4_0_2011_2_65</t>
  </si>
  <si>
    <t>TET_4.4_0_2012_2_65</t>
  </si>
  <si>
    <t>TET_4.4_0_2013_2_65</t>
  </si>
  <si>
    <t>TET_4.4_0_2014_2_65</t>
  </si>
  <si>
    <t>TET_4.4_0_2015_2_65</t>
  </si>
  <si>
    <t>TET_4.4_0_2016_2_65</t>
  </si>
  <si>
    <t>TET_4.4_0_2017_2_65</t>
  </si>
  <si>
    <t>TET_4.4_0_2018_2_65</t>
  </si>
  <si>
    <t>TET_4.4_0_2019_2_65</t>
  </si>
  <si>
    <t>TET_4.4_0_2020_2_65</t>
  </si>
  <si>
    <t>TET_4.4_0_2021_2_65</t>
  </si>
  <si>
    <t>TET_4.4_0_2003_1_66</t>
  </si>
  <si>
    <t>Dispatchers, except police, fire, and ambulance</t>
  </si>
  <si>
    <t>43-5032</t>
  </si>
  <si>
    <t>TET_4.4_0_2004_1_66</t>
  </si>
  <si>
    <t>TET_4.4_0_2005_1_66</t>
  </si>
  <si>
    <t>TET_4.4_0_2006_1_66</t>
  </si>
  <si>
    <t>TET_4.4_0_2007_1_66</t>
  </si>
  <si>
    <t>TET_4.4_0_2008_1_66</t>
  </si>
  <si>
    <t>TET_4.4_0_2009_1_66</t>
  </si>
  <si>
    <t>TET_4.4_0_2010_1_66</t>
  </si>
  <si>
    <t>TET_4.4_0_2011_1_66</t>
  </si>
  <si>
    <t>TET_4.4_0_2012_1_66</t>
  </si>
  <si>
    <t>TET_4.4_0_2013_1_66</t>
  </si>
  <si>
    <t>TET_4.4_0_2014_1_66</t>
  </si>
  <si>
    <t>TET_4.4_0_2015_1_66</t>
  </si>
  <si>
    <t>TET_4.4_0_2016_1_66</t>
  </si>
  <si>
    <t>TET_4.4_0_2017_1_66</t>
  </si>
  <si>
    <t>TET_4.4_0_2018_1_66</t>
  </si>
  <si>
    <t>TET_4.4_0_2019_1_66</t>
  </si>
  <si>
    <t>TET_4.4_0_2020_1_66</t>
  </si>
  <si>
    <t>TET_4.4_0_2021_1_66</t>
  </si>
  <si>
    <t>TET_4.4_0_2003_2_66</t>
  </si>
  <si>
    <t>TET_4.4_0_2004_2_66</t>
  </si>
  <si>
    <t>TET_4.4_0_2005_2_66</t>
  </si>
  <si>
    <t>TET_4.4_0_2006_2_66</t>
  </si>
  <si>
    <t>TET_4.4_0_2007_2_66</t>
  </si>
  <si>
    <t>TET_4.4_0_2008_2_66</t>
  </si>
  <si>
    <t>TET_4.4_0_2009_2_66</t>
  </si>
  <si>
    <t>TET_4.4_0_2010_2_66</t>
  </si>
  <si>
    <t>TET_4.4_0_2011_2_66</t>
  </si>
  <si>
    <t>TET_4.4_0_2012_2_66</t>
  </si>
  <si>
    <t>TET_4.4_0_2013_2_66</t>
  </si>
  <si>
    <t>TET_4.4_0_2014_2_66</t>
  </si>
  <si>
    <t>TET_4.4_0_2015_2_66</t>
  </si>
  <si>
    <t>TET_4.4_0_2016_2_66</t>
  </si>
  <si>
    <t>TET_4.4_0_2017_2_66</t>
  </si>
  <si>
    <t>TET_4.4_0_2018_2_66</t>
  </si>
  <si>
    <t>TET_4.4_0_2019_2_66</t>
  </si>
  <si>
    <t>TET_4.4_0_2020_2_66</t>
  </si>
  <si>
    <t>TET_4.4_0_2021_2_66</t>
  </si>
  <si>
    <t>TET_4.4_0_2003_1_67</t>
  </si>
  <si>
    <t>Postal service mail carriers</t>
  </si>
  <si>
    <t>43-5052</t>
  </si>
  <si>
    <t>TET_4.4_0_2004_1_67</t>
  </si>
  <si>
    <t>TET_4.4_0_2005_1_67</t>
  </si>
  <si>
    <t>TET_4.4_0_2006_1_67</t>
  </si>
  <si>
    <t>TET_4.4_0_2007_1_67</t>
  </si>
  <si>
    <t>TET_4.4_0_2008_1_67</t>
  </si>
  <si>
    <t>TET_4.4_0_2009_1_67</t>
  </si>
  <si>
    <t>TET_4.4_0_2010_1_67</t>
  </si>
  <si>
    <t>TET_4.4_0_2011_1_67</t>
  </si>
  <si>
    <t>TET_4.4_0_2012_1_67</t>
  </si>
  <si>
    <t>TET_4.4_0_2013_1_67</t>
  </si>
  <si>
    <t>TET_4.4_0_2014_1_67</t>
  </si>
  <si>
    <t>TET_4.4_0_2015_1_67</t>
  </si>
  <si>
    <t>TET_4.4_0_2016_1_67</t>
  </si>
  <si>
    <t>TET_4.4_0_2017_1_67</t>
  </si>
  <si>
    <t>TET_4.4_0_2018_1_67</t>
  </si>
  <si>
    <t>TET_4.4_0_2019_1_67</t>
  </si>
  <si>
    <t>TET_4.4_0_2020_1_67</t>
  </si>
  <si>
    <t>TET_4.4_0_2021_1_67</t>
  </si>
  <si>
    <t>TET_4.4_0_2003_2_67</t>
  </si>
  <si>
    <t>TET_4.4_0_2004_2_67</t>
  </si>
  <si>
    <t>TET_4.4_0_2005_2_67</t>
  </si>
  <si>
    <t>TET_4.4_0_2006_2_67</t>
  </si>
  <si>
    <t>TET_4.4_0_2007_2_67</t>
  </si>
  <si>
    <t>TET_4.4_0_2008_2_67</t>
  </si>
  <si>
    <t>TET_4.4_0_2009_2_67</t>
  </si>
  <si>
    <t>TET_4.4_0_2010_2_67</t>
  </si>
  <si>
    <t>TET_4.4_0_2011_2_67</t>
  </si>
  <si>
    <t>TET_4.4_0_2012_2_67</t>
  </si>
  <si>
    <t>TET_4.4_0_2013_2_67</t>
  </si>
  <si>
    <t>TET_4.4_0_2014_2_67</t>
  </si>
  <si>
    <t>TET_4.4_0_2015_2_67</t>
  </si>
  <si>
    <t>TET_4.4_0_2016_2_67</t>
  </si>
  <si>
    <t>TET_4.4_0_2017_2_67</t>
  </si>
  <si>
    <t>TET_4.4_0_2018_2_67</t>
  </si>
  <si>
    <t>TET_4.4_0_2019_2_67</t>
  </si>
  <si>
    <t>TET_4.4_0_2020_2_67</t>
  </si>
  <si>
    <t>TET_4.4_0_2021_2_67</t>
  </si>
  <si>
    <t>TET_4.4_0_2003_1_68</t>
  </si>
  <si>
    <t>TET_4.4_0_2004_1_68</t>
  </si>
  <si>
    <t>TET_4.4_0_2005_1_68</t>
  </si>
  <si>
    <t>TET_4.4_0_2006_1_68</t>
  </si>
  <si>
    <t>TET_4.4_0_2007_1_68</t>
  </si>
  <si>
    <t>TET_4.4_0_2008_1_68</t>
  </si>
  <si>
    <t>TET_4.4_0_2009_1_68</t>
  </si>
  <si>
    <t>TET_4.4_0_2010_1_68</t>
  </si>
  <si>
    <t>TET_4.4_0_2011_1_68</t>
  </si>
  <si>
    <t>TET_4.4_0_2012_1_68</t>
  </si>
  <si>
    <t>TET_4.4_0_2013_1_68</t>
  </si>
  <si>
    <t>TET_4.4_0_2014_1_68</t>
  </si>
  <si>
    <t>TET_4.4_0_2015_1_68</t>
  </si>
  <si>
    <t>TET_4.4_0_2016_1_68</t>
  </si>
  <si>
    <t>TET_4.4_0_2017_1_68</t>
  </si>
  <si>
    <t>TET_4.4_0_2018_1_68</t>
  </si>
  <si>
    <t>TET_4.4_0_2019_1_68</t>
  </si>
  <si>
    <t>TET_4.4_0_2020_1_68</t>
  </si>
  <si>
    <t>TET_4.4_0_2021_1_68</t>
  </si>
  <si>
    <t>TET_4.4_0_2003_2_68</t>
  </si>
  <si>
    <t>TET_4.4_0_2004_2_68</t>
  </si>
  <si>
    <t>TET_4.4_0_2005_2_68</t>
  </si>
  <si>
    <t>TET_4.4_0_2006_2_68</t>
  </si>
  <si>
    <t>TET_4.4_0_2007_2_68</t>
  </si>
  <si>
    <t>TET_4.4_0_2008_2_68</t>
  </si>
  <si>
    <t>TET_4.4_0_2009_2_68</t>
  </si>
  <si>
    <t>TET_4.4_0_2010_2_68</t>
  </si>
  <si>
    <t>TET_4.4_0_2011_2_68</t>
  </si>
  <si>
    <t>TET_4.4_0_2012_2_68</t>
  </si>
  <si>
    <t>TET_4.4_0_2013_2_68</t>
  </si>
  <si>
    <t>TET_4.4_0_2014_2_68</t>
  </si>
  <si>
    <t>TET_4.4_0_2015_2_68</t>
  </si>
  <si>
    <t>TET_4.4_0_2016_2_68</t>
  </si>
  <si>
    <t>TET_4.4_0_2017_2_68</t>
  </si>
  <si>
    <t>TET_4.4_0_2018_2_68</t>
  </si>
  <si>
    <t>TET_4.4_0_2019_2_68</t>
  </si>
  <si>
    <t>TET_4.4_0_2020_2_68</t>
  </si>
  <si>
    <t>TET_4.4_0_2021_2_68</t>
  </si>
  <si>
    <t>TET_4.4_0_2003_1_69</t>
  </si>
  <si>
    <t>TET_4.4_0_2004_1_69</t>
  </si>
  <si>
    <t>TET_4.4_0_2005_1_69</t>
  </si>
  <si>
    <t>TET_4.4_0_2006_1_69</t>
  </si>
  <si>
    <t>TET_4.4_0_2007_1_69</t>
  </si>
  <si>
    <t>TET_4.4_0_2008_1_69</t>
  </si>
  <si>
    <t>TET_4.4_0_2009_1_69</t>
  </si>
  <si>
    <t>TET_4.4_0_2010_1_69</t>
  </si>
  <si>
    <t>TET_4.4_0_2011_1_69</t>
  </si>
  <si>
    <t>TET_4.4_0_2012_1_69</t>
  </si>
  <si>
    <t>TET_4.4_0_2013_1_69</t>
  </si>
  <si>
    <t>TET_4.4_0_2014_1_69</t>
  </si>
  <si>
    <t>TET_4.4_0_2015_1_69</t>
  </si>
  <si>
    <t>TET_4.4_0_2016_1_69</t>
  </si>
  <si>
    <t>TET_4.4_0_2017_1_69</t>
  </si>
  <si>
    <t>TET_4.4_0_2018_1_69</t>
  </si>
  <si>
    <t>TET_4.4_0_2019_1_69</t>
  </si>
  <si>
    <t>TET_4.4_0_2020_1_69</t>
  </si>
  <si>
    <t>TET_4.4_0_2021_1_69</t>
  </si>
  <si>
    <t>TET_4.4_0_2003_2_69</t>
  </si>
  <si>
    <t>TET_4.4_0_2004_2_69</t>
  </si>
  <si>
    <t>TET_4.4_0_2005_2_69</t>
  </si>
  <si>
    <t>TET_4.4_0_2006_2_69</t>
  </si>
  <si>
    <t>TET_4.4_0_2007_2_69</t>
  </si>
  <si>
    <t>TET_4.4_0_2008_2_69</t>
  </si>
  <si>
    <t>TET_4.4_0_2009_2_69</t>
  </si>
  <si>
    <t>TET_4.4_0_2010_2_69</t>
  </si>
  <si>
    <t>TET_4.4_0_2011_2_69</t>
  </si>
  <si>
    <t>TET_4.4_0_2012_2_69</t>
  </si>
  <si>
    <t>TET_4.4_0_2013_2_69</t>
  </si>
  <si>
    <t>TET_4.4_0_2014_2_69</t>
  </si>
  <si>
    <t>TET_4.4_0_2015_2_69</t>
  </si>
  <si>
    <t>TET_4.4_0_2016_2_69</t>
  </si>
  <si>
    <t>TET_4.4_0_2017_2_69</t>
  </si>
  <si>
    <t>TET_4.4_0_2018_2_69</t>
  </si>
  <si>
    <t>TET_4.4_0_2019_2_69</t>
  </si>
  <si>
    <t>TET_4.4_0_2020_2_69</t>
  </si>
  <si>
    <t>TET_4.4_0_2021_2_69</t>
  </si>
  <si>
    <t>TET_4.4_0_2003_1_70</t>
  </si>
  <si>
    <t>Traffic technicians</t>
  </si>
  <si>
    <t>53-6041</t>
  </si>
  <si>
    <t>TET_4.4_0_2004_1_70</t>
  </si>
  <si>
    <t>TET_4.4_0_2005_1_70</t>
  </si>
  <si>
    <t>TET_4.4_0_2006_1_70</t>
  </si>
  <si>
    <t>TET_4.4_0_2007_1_70</t>
  </si>
  <si>
    <t>TET_4.4_0_2008_1_70</t>
  </si>
  <si>
    <t>TET_4.4_0_2009_1_70</t>
  </si>
  <si>
    <t>TET_4.4_0_2010_1_70</t>
  </si>
  <si>
    <t>TET_4.4_0_2011_1_70</t>
  </si>
  <si>
    <t>TET_4.4_0_2012_1_70</t>
  </si>
  <si>
    <t>TET_4.4_0_2013_1_70</t>
  </si>
  <si>
    <t>TET_4.4_0_2014_1_70</t>
  </si>
  <si>
    <t>TET_4.4_0_2015_1_70</t>
  </si>
  <si>
    <t>TET_4.4_0_2016_1_70</t>
  </si>
  <si>
    <t>TET_4.4_0_2017_1_70</t>
  </si>
  <si>
    <t>TET_4.4_0_2018_1_70</t>
  </si>
  <si>
    <t>TET_4.4_0_2019_1_70</t>
  </si>
  <si>
    <t>TET_4.4_0_2020_1_70</t>
  </si>
  <si>
    <t>TET_4.4_0_2021_1_70</t>
  </si>
  <si>
    <t>TET_4.4_0_2003_2_70</t>
  </si>
  <si>
    <t>TET_4.4_0_2004_2_70</t>
  </si>
  <si>
    <t>TET_4.4_0_2005_2_70</t>
  </si>
  <si>
    <t>TET_4.4_0_2006_2_70</t>
  </si>
  <si>
    <t>TET_4.4_0_2007_2_70</t>
  </si>
  <si>
    <t>TET_4.4_0_2008_2_70</t>
  </si>
  <si>
    <t>TET_4.4_0_2009_2_70</t>
  </si>
  <si>
    <t>TET_4.4_0_2010_2_70</t>
  </si>
  <si>
    <t>TET_4.4_0_2011_2_70</t>
  </si>
  <si>
    <t>TET_4.4_0_2012_2_70</t>
  </si>
  <si>
    <t>TET_4.4_0_2013_2_70</t>
  </si>
  <si>
    <t>TET_4.4_0_2014_2_70</t>
  </si>
  <si>
    <t>TET_4.4_0_2015_2_70</t>
  </si>
  <si>
    <t>TET_4.4_0_2016_2_70</t>
  </si>
  <si>
    <t>TET_4.4_0_2017_2_70</t>
  </si>
  <si>
    <t>TET_4.4_0_2018_2_70</t>
  </si>
  <si>
    <t>TET_4.4_0_2019_2_70</t>
  </si>
  <si>
    <t>TET_4.4_0_2020_2_70</t>
  </si>
  <si>
    <t>TET_4.4_0_2021_2_70</t>
  </si>
  <si>
    <t>TET_4.4_0_2003_1_71</t>
  </si>
  <si>
    <t>Transportation inspectors</t>
  </si>
  <si>
    <t>53-6051</t>
  </si>
  <si>
    <t>TET_4.4_0_2004_1_71</t>
  </si>
  <si>
    <t>TET_4.4_0_2005_1_71</t>
  </si>
  <si>
    <t>TET_4.4_0_2006_1_71</t>
  </si>
  <si>
    <t>TET_4.4_0_2007_1_71</t>
  </si>
  <si>
    <t>TET_4.4_0_2008_1_71</t>
  </si>
  <si>
    <t>TET_4.4_0_2009_1_71</t>
  </si>
  <si>
    <t>TET_4.4_0_2010_1_71</t>
  </si>
  <si>
    <t>TET_4.4_0_2011_1_71</t>
  </si>
  <si>
    <t>TET_4.4_0_2012_1_71</t>
  </si>
  <si>
    <t>TET_4.4_0_2013_1_71</t>
  </si>
  <si>
    <t>TET_4.4_0_2014_1_71</t>
  </si>
  <si>
    <t>TET_4.4_0_2015_1_71</t>
  </si>
  <si>
    <t>TET_4.4_0_2016_1_71</t>
  </si>
  <si>
    <t>TET_4.4_0_2017_1_71</t>
  </si>
  <si>
    <t>TET_4.4_0_2018_1_71</t>
  </si>
  <si>
    <t>TET_4.4_0_2019_1_71</t>
  </si>
  <si>
    <t>TET_4.4_0_2020_1_71</t>
  </si>
  <si>
    <t>TET_4.4_0_2021_1_71</t>
  </si>
  <si>
    <t>TET_4.4_0_2003_2_71</t>
  </si>
  <si>
    <t>TET_4.4_0_2004_2_71</t>
  </si>
  <si>
    <t>TET_4.4_0_2005_2_71</t>
  </si>
  <si>
    <t>TET_4.4_0_2006_2_71</t>
  </si>
  <si>
    <t>TET_4.4_0_2007_2_71</t>
  </si>
  <si>
    <t>TET_4.4_0_2008_2_71</t>
  </si>
  <si>
    <t>TET_4.4_0_2009_2_71</t>
  </si>
  <si>
    <t>TET_4.4_0_2010_2_71</t>
  </si>
  <si>
    <t>TET_4.4_0_2011_2_71</t>
  </si>
  <si>
    <t>TET_4.4_0_2012_2_71</t>
  </si>
  <si>
    <t>TET_4.4_0_2013_2_71</t>
  </si>
  <si>
    <t>TET_4.4_0_2014_2_71</t>
  </si>
  <si>
    <t>TET_4.4_0_2015_2_71</t>
  </si>
  <si>
    <t>TET_4.4_0_2016_2_71</t>
  </si>
  <si>
    <t>TET_4.4_0_2017_2_71</t>
  </si>
  <si>
    <t>TET_4.4_0_2018_2_71</t>
  </si>
  <si>
    <t>TET_4.4_0_2019_2_71</t>
  </si>
  <si>
    <t>TET_4.4_0_2020_2_71</t>
  </si>
  <si>
    <t>TET_4.4_0_2021_2_71</t>
  </si>
  <si>
    <t>TET_4.4_0_2003_1_72</t>
  </si>
  <si>
    <t>Refuse and recyclable material collectors</t>
  </si>
  <si>
    <t>53-7081</t>
  </si>
  <si>
    <t>TET_4.4_0_2004_1_72</t>
  </si>
  <si>
    <t>TET_4.4_0_2005_1_72</t>
  </si>
  <si>
    <t>TET_4.4_0_2006_1_72</t>
  </si>
  <si>
    <t>TET_4.4_0_2007_1_72</t>
  </si>
  <si>
    <t>TET_4.4_0_2008_1_72</t>
  </si>
  <si>
    <t>TET_4.4_0_2009_1_72</t>
  </si>
  <si>
    <t>TET_4.4_0_2010_1_72</t>
  </si>
  <si>
    <t>TET_4.4_0_2011_1_72</t>
  </si>
  <si>
    <t>TET_4.4_0_2012_1_72</t>
  </si>
  <si>
    <t>TET_4.4_0_2013_1_72</t>
  </si>
  <si>
    <t>TET_4.4_0_2014_1_72</t>
  </si>
  <si>
    <t>TET_4.4_0_2015_1_72</t>
  </si>
  <si>
    <t>TET_4.4_0_2016_1_72</t>
  </si>
  <si>
    <t>TET_4.4_0_2017_1_72</t>
  </si>
  <si>
    <t>TET_4.4_0_2018_1_72</t>
  </si>
  <si>
    <t>TET_4.4_0_2019_1_72</t>
  </si>
  <si>
    <t>TET_4.4_0_2020_1_72</t>
  </si>
  <si>
    <t>TET_4.4_0_2021_1_72</t>
  </si>
  <si>
    <t>TET_4.4_0_2003_2_72</t>
  </si>
  <si>
    <t>TET_4.4_0_2004_2_72</t>
  </si>
  <si>
    <t>TET_4.4_0_2005_2_72</t>
  </si>
  <si>
    <t>TET_4.4_0_2006_2_72</t>
  </si>
  <si>
    <t>TET_4.4_0_2007_2_72</t>
  </si>
  <si>
    <t>TET_4.4_0_2008_2_72</t>
  </si>
  <si>
    <t>TET_4.4_0_2009_2_72</t>
  </si>
  <si>
    <t>TET_4.4_0_2010_2_72</t>
  </si>
  <si>
    <t>TET_4.4_0_2011_2_72</t>
  </si>
  <si>
    <t>TET_4.4_0_2012_2_72</t>
  </si>
  <si>
    <t>TET_4.4_0_2013_2_72</t>
  </si>
  <si>
    <t>TET_4.4_0_2014_2_72</t>
  </si>
  <si>
    <t>TET_4.4_0_2015_2_72</t>
  </si>
  <si>
    <t>TET_4.4_0_2016_2_72</t>
  </si>
  <si>
    <t>TET_4.4_0_2017_2_72</t>
  </si>
  <si>
    <t>TET_4.4_0_2018_2_72</t>
  </si>
  <si>
    <t>TET_4.4_0_2019_2_72</t>
  </si>
  <si>
    <t>TET_4.4_0_2020_2_72</t>
  </si>
  <si>
    <t>TET_4.4_0_2021_2_72</t>
  </si>
  <si>
    <t>TET_4.4_0_2003_1_73</t>
  </si>
  <si>
    <t>Tank car, truck, and ship loaders</t>
  </si>
  <si>
    <t>53-7121</t>
  </si>
  <si>
    <t>TET_4.4_0_2004_1_73</t>
  </si>
  <si>
    <t>TET_4.4_0_2005_1_73</t>
  </si>
  <si>
    <t>TET_4.4_0_2006_1_73</t>
  </si>
  <si>
    <t>TET_4.4_0_2007_1_73</t>
  </si>
  <si>
    <t>TET_4.4_0_2008_1_73</t>
  </si>
  <si>
    <t>TET_4.4_0_2009_1_73</t>
  </si>
  <si>
    <t>TET_4.4_0_2010_1_73</t>
  </si>
  <si>
    <t>TET_4.4_0_2011_1_73</t>
  </si>
  <si>
    <t>TET_4.4_0_2012_1_73</t>
  </si>
  <si>
    <t>TET_4.4_0_2013_1_73</t>
  </si>
  <si>
    <t>TET_4.4_0_2014_1_73</t>
  </si>
  <si>
    <t>TET_4.4_0_2015_1_73</t>
  </si>
  <si>
    <t>TET_4.4_0_2016_1_73</t>
  </si>
  <si>
    <t>TET_4.4_0_2017_1_73</t>
  </si>
  <si>
    <t>TET_4.4_0_2018_1_73</t>
  </si>
  <si>
    <t>TET_4.4_0_2019_1_73</t>
  </si>
  <si>
    <t>TET_4.4_0_2020_1_73</t>
  </si>
  <si>
    <t>TET_4.4_0_2021_1_73</t>
  </si>
  <si>
    <t>TET_4.4_0_2003_2_73</t>
  </si>
  <si>
    <t>TET_4.4_0_2004_2_73</t>
  </si>
  <si>
    <t>TET_4.4_0_2005_2_73</t>
  </si>
  <si>
    <t>TET_4.4_0_2006_2_73</t>
  </si>
  <si>
    <t>TET_4.4_0_2007_2_73</t>
  </si>
  <si>
    <t>TET_4.4_0_2008_2_73</t>
  </si>
  <si>
    <t>TET_4.4_0_2009_2_73</t>
  </si>
  <si>
    <t>TET_4.4_0_2010_2_73</t>
  </si>
  <si>
    <t>TET_4.4_0_2011_2_73</t>
  </si>
  <si>
    <t>TET_4.4_0_2012_2_73</t>
  </si>
  <si>
    <t>TET_4.4_0_2013_2_73</t>
  </si>
  <si>
    <t>TET_4.4_0_2014_2_73</t>
  </si>
  <si>
    <t>TET_4.4_0_2015_2_73</t>
  </si>
  <si>
    <t>TET_4.4_0_2016_2_73</t>
  </si>
  <si>
    <t>TET_4.4_0_2017_2_73</t>
  </si>
  <si>
    <t>TET_4.4_0_2018_2_73</t>
  </si>
  <si>
    <t>TET_4.4_0_2019_2_73</t>
  </si>
  <si>
    <t>TET_4.4_0_2020_2_73</t>
  </si>
  <si>
    <t>TET_4.4_0_2021_2_73</t>
  </si>
  <si>
    <t>TET_4.4_0_2003_1_74</t>
  </si>
  <si>
    <t>TET_4.4_0_2004_1_74</t>
  </si>
  <si>
    <t>TET_4.4_0_2005_1_74</t>
  </si>
  <si>
    <t>TET_4.4_0_2006_1_74</t>
  </si>
  <si>
    <t>TET_4.4_0_2007_1_74</t>
  </si>
  <si>
    <t>TET_4.4_0_2008_1_74</t>
  </si>
  <si>
    <t>TET_4.4_0_2009_1_74</t>
  </si>
  <si>
    <t>TET_4.4_0_2010_1_74</t>
  </si>
  <si>
    <t>TET_4.4_0_2011_1_74</t>
  </si>
  <si>
    <t>TET_4.4_0_2012_1_74</t>
  </si>
  <si>
    <t>TET_4.4_0_2013_1_74</t>
  </si>
  <si>
    <t>TET_4.4_0_2014_1_74</t>
  </si>
  <si>
    <t>TET_4.4_0_2015_1_74</t>
  </si>
  <si>
    <t>TET_4.4_0_2016_1_74</t>
  </si>
  <si>
    <t>TET_4.4_0_2017_1_74</t>
  </si>
  <si>
    <t>TET_4.4_0_2018_1_74</t>
  </si>
  <si>
    <t>TET_4.4_0_2019_1_74</t>
  </si>
  <si>
    <t>TET_4.4_0_2020_1_74</t>
  </si>
  <si>
    <t>TET_4.4_0_2021_1_74</t>
  </si>
  <si>
    <t>TET_4.4_0_2003_2_74</t>
  </si>
  <si>
    <t>TET_4.4_0_2004_2_74</t>
  </si>
  <si>
    <t>TET_4.4_0_2005_2_74</t>
  </si>
  <si>
    <t>TET_4.4_0_2006_2_74</t>
  </si>
  <si>
    <t>TET_4.4_0_2007_2_74</t>
  </si>
  <si>
    <t>TET_4.4_0_2008_2_74</t>
  </si>
  <si>
    <t>TET_4.4_0_2009_2_74</t>
  </si>
  <si>
    <t>TET_4.4_0_2010_2_74</t>
  </si>
  <si>
    <t>TET_4.4_0_2011_2_74</t>
  </si>
  <si>
    <t>TET_4.4_0_2012_2_74</t>
  </si>
  <si>
    <t>TET_4.4_0_2013_2_74</t>
  </si>
  <si>
    <t>TET_4.4_0_2014_2_74</t>
  </si>
  <si>
    <t>TET_4.4_0_2015_2_74</t>
  </si>
  <si>
    <t>TET_4.4_0_2016_2_74</t>
  </si>
  <si>
    <t>TET_4.4_0_2017_2_74</t>
  </si>
  <si>
    <t>TET_4.4_0_2018_2_74</t>
  </si>
  <si>
    <t>TET_4.4_0_2019_2_74</t>
  </si>
  <si>
    <t>TET_4.4_0_2020_2_74</t>
  </si>
  <si>
    <t>TET_4.4_0_2021_2_74</t>
  </si>
  <si>
    <t>Supervisors of Transportation and Material Moving Workers</t>
  </si>
  <si>
    <t>53-1000</t>
  </si>
  <si>
    <t>TET_4.4_0_2012_1_75</t>
  </si>
  <si>
    <t>TET_4.4_0_2013_1_75</t>
  </si>
  <si>
    <t>TET_4.4_0_2014_1_75</t>
  </si>
  <si>
    <t>TET_4.4_0_2015_1_75</t>
  </si>
  <si>
    <t>TET_4.4_0_2016_1_75</t>
  </si>
  <si>
    <t>TET_4.4_0_2017_1_75</t>
  </si>
  <si>
    <t>TET_4.4_0_2018_1_75</t>
  </si>
  <si>
    <t>TET_4.4_0_2019_1_75</t>
  </si>
  <si>
    <t>TET_4.4_0_2020_1_75</t>
  </si>
  <si>
    <t>TET_4.4_0_2012_2_75</t>
  </si>
  <si>
    <t>TET_4.4_0_2013_2_75</t>
  </si>
  <si>
    <t>TET_4.4_0_2014_2_75</t>
  </si>
  <si>
    <t>TET_4.4_0_2015_2_75</t>
  </si>
  <si>
    <t>TET_4.4_0_2016_2_75</t>
  </si>
  <si>
    <t>TET_4.4_0_2017_2_75</t>
  </si>
  <si>
    <t>TET_4.4_0_2018_2_75</t>
  </si>
  <si>
    <t>TET_4.4_0_2019_2_75</t>
  </si>
  <si>
    <t>TET_4.4_0_2020_2_75</t>
  </si>
  <si>
    <t>TET_4.4_0_2003_1_76</t>
  </si>
  <si>
    <t>Aircraft cargo handling supervisors</t>
  </si>
  <si>
    <t>53-1041</t>
  </si>
  <si>
    <t>TET_4.4_0_2004_1_76</t>
  </si>
  <si>
    <t>TET_4.4_0_2005_1_76</t>
  </si>
  <si>
    <t>TET_4.4_0_2006_1_76</t>
  </si>
  <si>
    <t>TET_4.4_0_2007_1_76</t>
  </si>
  <si>
    <t>TET_4.4_0_2008_1_76</t>
  </si>
  <si>
    <t>TET_4.4_0_2009_1_76</t>
  </si>
  <si>
    <t>TET_4.4_0_2010_1_76</t>
  </si>
  <si>
    <t>TET_4.4_0_2011_1_76</t>
  </si>
  <si>
    <t>TET_4.4_0_2012_1_76</t>
  </si>
  <si>
    <t>TET_4.4_0_2013_1_76</t>
  </si>
  <si>
    <t>TET_4.4_0_2014_1_76</t>
  </si>
  <si>
    <t>TET_4.4_0_2015_1_76</t>
  </si>
  <si>
    <t>TET_4.4_0_2016_1_76</t>
  </si>
  <si>
    <t>TET_4.4_0_2017_1_76</t>
  </si>
  <si>
    <t>TET_4.4_0_2018_1_76</t>
  </si>
  <si>
    <t>TET_4.4_0_2019_1_76</t>
  </si>
  <si>
    <t>TET_4.4_0_2020_1_76</t>
  </si>
  <si>
    <t>TET_4.4_0_2021_1_76</t>
  </si>
  <si>
    <t>TET_4.4_0_2003_2_76</t>
  </si>
  <si>
    <t>TET_4.4_0_2004_2_76</t>
  </si>
  <si>
    <t>TET_4.4_0_2005_2_76</t>
  </si>
  <si>
    <t>TET_4.4_0_2006_2_76</t>
  </si>
  <si>
    <t>TET_4.4_0_2007_2_76</t>
  </si>
  <si>
    <t>TET_4.4_0_2008_2_76</t>
  </si>
  <si>
    <t>TET_4.4_0_2009_2_76</t>
  </si>
  <si>
    <t>TET_4.4_0_2010_2_76</t>
  </si>
  <si>
    <t>TET_4.4_0_2011_2_76</t>
  </si>
  <si>
    <t>TET_4.4_0_2012_2_76</t>
  </si>
  <si>
    <t>TET_4.4_0_2013_2_76</t>
  </si>
  <si>
    <t>TET_4.4_0_2014_2_76</t>
  </si>
  <si>
    <t>TET_4.4_0_2015_2_76</t>
  </si>
  <si>
    <t>TET_4.4_0_2016_2_76</t>
  </si>
  <si>
    <t>TET_4.4_0_2017_2_76</t>
  </si>
  <si>
    <t>TET_4.4_0_2018_2_76</t>
  </si>
  <si>
    <t>TET_4.4_0_2019_2_76</t>
  </si>
  <si>
    <t>TET_4.4_0_2020_2_76</t>
  </si>
  <si>
    <t>TET_4.4_0_2021_2_76</t>
  </si>
  <si>
    <t>TET_4.4_0_2003_1_77</t>
  </si>
  <si>
    <t>First-line supervisors/managers of helpers, laborers, and material movers, hand</t>
  </si>
  <si>
    <t>TET_4.4_0_2004_1_77</t>
  </si>
  <si>
    <t>TET_4.4_0_2005_1_77</t>
  </si>
  <si>
    <t>TET_4.4_0_2006_1_77</t>
  </si>
  <si>
    <t>TET_4.4_0_2007_1_77</t>
  </si>
  <si>
    <t>TET_4.4_0_2008_1_77</t>
  </si>
  <si>
    <t>TET_4.4_0_2009_1_77</t>
  </si>
  <si>
    <t>TET_4.4_0_2010_1_77</t>
  </si>
  <si>
    <t>TET_4.4_0_2011_1_77</t>
  </si>
  <si>
    <t>TET_4.4_0_2012_1_77</t>
  </si>
  <si>
    <t>TET_4.4_0_2013_1_77</t>
  </si>
  <si>
    <t>TET_4.4_0_2014_1_77</t>
  </si>
  <si>
    <t>TET_4.4_0_2015_1_77</t>
  </si>
  <si>
    <t>TET_4.4_0_2016_1_77</t>
  </si>
  <si>
    <t>TET_4.4_0_2003_2_77</t>
  </si>
  <si>
    <t>TET_4.4_0_2004_2_77</t>
  </si>
  <si>
    <t>TET_4.4_0_2005_2_77</t>
  </si>
  <si>
    <t>TET_4.4_0_2006_2_77</t>
  </si>
  <si>
    <t>TET_4.4_0_2007_2_77</t>
  </si>
  <si>
    <t>TET_4.4_0_2008_2_77</t>
  </si>
  <si>
    <t>TET_4.4_0_2009_2_77</t>
  </si>
  <si>
    <t>TET_4.4_0_2010_2_77</t>
  </si>
  <si>
    <t>TET_4.4_0_2011_2_77</t>
  </si>
  <si>
    <t>TET_4.4_0_2012_2_77</t>
  </si>
  <si>
    <t>TET_4.4_0_2013_2_77</t>
  </si>
  <si>
    <t>TET_4.4_0_2014_2_77</t>
  </si>
  <si>
    <t>TET_4.4_0_2015_2_77</t>
  </si>
  <si>
    <t>TET_4.4_0_2016_2_77</t>
  </si>
  <si>
    <t>TET_4.4_0_2003_1_78</t>
  </si>
  <si>
    <t>First-line supervisors/managers of transportation and material-moving machine and vehicle operators</t>
  </si>
  <si>
    <t>TET_4.4_0_2004_1_78</t>
  </si>
  <si>
    <t>TET_4.4_0_2005_1_78</t>
  </si>
  <si>
    <t>TET_4.4_0_2006_1_78</t>
  </si>
  <si>
    <t>TET_4.4_0_2007_1_78</t>
  </si>
  <si>
    <t>TET_4.4_0_2008_1_78</t>
  </si>
  <si>
    <t>TET_4.4_0_2009_1_78</t>
  </si>
  <si>
    <t>TET_4.4_0_2010_1_78</t>
  </si>
  <si>
    <t>TET_4.4_0_2011_1_78</t>
  </si>
  <si>
    <t>TET_4.4_0_2012_1_78</t>
  </si>
  <si>
    <t>TET_4.4_0_2013_1_78</t>
  </si>
  <si>
    <t>TET_4.4_0_2014_1_78</t>
  </si>
  <si>
    <t>TET_4.4_0_2015_1_78</t>
  </si>
  <si>
    <t>TET_4.4_0_2016_1_78</t>
  </si>
  <si>
    <t>TET_4.4_0_2003_2_78</t>
  </si>
  <si>
    <t>TET_4.4_0_2004_2_78</t>
  </si>
  <si>
    <t>TET_4.4_0_2005_2_78</t>
  </si>
  <si>
    <t>TET_4.4_0_2006_2_78</t>
  </si>
  <si>
    <t>TET_4.4_0_2007_2_78</t>
  </si>
  <si>
    <t>TET_4.4_0_2008_2_78</t>
  </si>
  <si>
    <t>TET_4.4_0_2009_2_78</t>
  </si>
  <si>
    <t>TET_4.4_0_2010_2_78</t>
  </si>
  <si>
    <t>TET_4.4_0_2011_2_78</t>
  </si>
  <si>
    <t>TET_4.4_0_2012_2_78</t>
  </si>
  <si>
    <t>TET_4.4_0_2013_2_78</t>
  </si>
  <si>
    <t>TET_4.4_0_2014_2_78</t>
  </si>
  <si>
    <t>TET_4.4_0_2015_2_78</t>
  </si>
  <si>
    <t>TET_4.4_0_2016_2_78</t>
  </si>
  <si>
    <t>Railroad brake, signal, and switch operators and locomotive firers</t>
  </si>
  <si>
    <t>53-4022</t>
  </si>
  <si>
    <t>TET_4.4_0_2019_1_80</t>
  </si>
  <si>
    <t>TET_4.4_0_2020_1_80</t>
  </si>
  <si>
    <t>TET_4.4_0_2021_1_80</t>
  </si>
  <si>
    <t>TET_4.4_0_2019_2_80</t>
  </si>
  <si>
    <t>TET_4.4_0_2020_2_80</t>
  </si>
  <si>
    <t>TET_4.4_0_2021_2_80</t>
  </si>
  <si>
    <t>Aircraft service attendants and transportation workers, all other</t>
  </si>
  <si>
    <t>TET_4.4_0_2019_1_81</t>
  </si>
  <si>
    <t>TET_4.4_0_2020_1_81</t>
  </si>
  <si>
    <t>TET_4.4_0_2019_2_81</t>
  </si>
  <si>
    <t>TET_4.4_0_2020_2_81</t>
  </si>
  <si>
    <t>First-line supervisors of transportation and material moving workers, except aircraft cargo handling supervisors</t>
  </si>
  <si>
    <t>53-1047</t>
  </si>
  <si>
    <t>TET_4.4_0_2017_1_83</t>
  </si>
  <si>
    <t>TET_4.4_0_2018_1_83</t>
  </si>
  <si>
    <t>TET_4.4_0_2019_1_83</t>
  </si>
  <si>
    <t>TET_4.4_0_2020_1_83</t>
  </si>
  <si>
    <t>TET_4.4_0_2021_1_83</t>
  </si>
  <si>
    <t>TET_4.4_0_2017_2_83</t>
  </si>
  <si>
    <t>TET_4.4_0_2018_2_83</t>
  </si>
  <si>
    <t>TET_4.4_0_2019_2_83</t>
  </si>
  <si>
    <t>TET_4.4_0_2020_2_83</t>
  </si>
  <si>
    <t>TET_4.4_0_2021_2_83</t>
  </si>
  <si>
    <t>Shuttle drivers and chauffeurs</t>
  </si>
  <si>
    <t>53-3053</t>
  </si>
  <si>
    <t>TET_4.4_0_2021_1_86</t>
  </si>
  <si>
    <t>TET_4.4_0_2021_2_86</t>
  </si>
  <si>
    <t>Taxi drivers</t>
  </si>
  <si>
    <t>53-3054</t>
  </si>
  <si>
    <t>TET_4.4_0_2021_1_87</t>
  </si>
  <si>
    <t>TET_4.4_0_2021_2_87</t>
  </si>
  <si>
    <t>Passenger vehicle drivers, except bus drivers, transit and intercity</t>
  </si>
  <si>
    <t>53-3058</t>
  </si>
  <si>
    <t>TET_4.4_0_2019_1_88</t>
  </si>
  <si>
    <t>TET_4.4_0_2020_1_88</t>
  </si>
  <si>
    <t>TET_4.4_0_2019_2_88</t>
  </si>
  <si>
    <t>TET_4.4_0_2020_2_88</t>
  </si>
  <si>
    <t>Aircraft service attendants</t>
  </si>
  <si>
    <t>53-6032</t>
  </si>
  <si>
    <t>TET_4.4_0_2021_1_89</t>
  </si>
  <si>
    <t>TET_4.4_0_2021_2_89</t>
  </si>
  <si>
    <t>MeasureNum</t>
  </si>
  <si>
    <t>Number of workers (SOC 53-2011)</t>
  </si>
  <si>
    <t>Transportation occupations: U.S. Department of Transportation, National Transportation Statistics, table 3-24 Employment in Transportation and Transportation-Related Occupations. Employment and wages: U.S. Department of Labor, Bureau of Labor Statistics, Occuapational Employment and Wages, available at http://bls.gov/oes.</t>
  </si>
  <si>
    <t>Median annual wage of workers (SOC 53-2011)</t>
  </si>
  <si>
    <t>Number of workers (SOC 53-2012)</t>
  </si>
  <si>
    <t>Median annual wage of workers (SOC 53-2012)</t>
  </si>
  <si>
    <t>Number of workers (SOC 53-2021)</t>
  </si>
  <si>
    <t>Median annual wage of workers (SOC 53-2021)</t>
  </si>
  <si>
    <t>Number of workers (SOC 53-2022)</t>
  </si>
  <si>
    <t>Median annual wage of workers (SOC 53-2022)</t>
  </si>
  <si>
    <t>Number of workers (SOC 53-3011)</t>
  </si>
  <si>
    <t>Median annual wage of workers (SOC 53-3011)</t>
  </si>
  <si>
    <t>Number of workers (SOC 53-3052)</t>
  </si>
  <si>
    <t>Median annual wage of workers (SOC 53-3052)</t>
  </si>
  <si>
    <t>Number of workers (SOC 53-3051)</t>
  </si>
  <si>
    <t>Median annual wage of workers (SOC 53-3051)</t>
  </si>
  <si>
    <t>Number of workers (SOC 53-3031)</t>
  </si>
  <si>
    <t>Median annual wage of workers (SOC 53-3031)</t>
  </si>
  <si>
    <t>Number of workers (SOC 53-3032)</t>
  </si>
  <si>
    <t>Median annual wage of workers (SOC 53-3032)</t>
  </si>
  <si>
    <t>Number of workers (SOC 53-3033)</t>
  </si>
  <si>
    <t>Median annual wage of workers (SOC 53-3033)</t>
  </si>
  <si>
    <t>Number of workers (SOC 53-3041)</t>
  </si>
  <si>
    <t>Median annual wage of workers (SOC 53-3041)</t>
  </si>
  <si>
    <t>Number of workers (SOC 53-3099)</t>
  </si>
  <si>
    <t>Median annual wage of workers (SOC 53-3099)</t>
  </si>
  <si>
    <t>Number of workers (SOC 53-4011)</t>
  </si>
  <si>
    <t>Median annual wage of workers (SOC 53-4011)</t>
  </si>
  <si>
    <t>Number of workers (SOC 53-4012)</t>
  </si>
  <si>
    <t>Median annual wage of workers (SOC 53-4012)</t>
  </si>
  <si>
    <t>Number of workers (SOC 53-4013)</t>
  </si>
  <si>
    <t>Median annual wage of workers (SOC 53-4013)</t>
  </si>
  <si>
    <t>Number of workers (SOC 53-4021)</t>
  </si>
  <si>
    <t>Median annual wage of workers (SOC 53-4021)</t>
  </si>
  <si>
    <t>Number of workers (SOC 53-4031)</t>
  </si>
  <si>
    <t>Median annual wage of workers (SOC 53-4031)</t>
  </si>
  <si>
    <t>Number of workers (SOC 53-4041)</t>
  </si>
  <si>
    <t>Median annual wage of workers (SOC 53-4041)</t>
  </si>
  <si>
    <t>Number of workers (SOC 53-4099)</t>
  </si>
  <si>
    <t>Median annual wage of workers (SOC 53-4099)</t>
  </si>
  <si>
    <t>Number of workers (SOC 53-5011)</t>
  </si>
  <si>
    <t>Median annual wage of workers (SOC 53-5011)</t>
  </si>
  <si>
    <t>Number of workers (SOC 53-5021)</t>
  </si>
  <si>
    <t>Median annual wage of workers (SOC 53-5021)</t>
  </si>
  <si>
    <t>Number of workers (SOC 53-5022)</t>
  </si>
  <si>
    <t>Median annual wage of workers (SOC 53-5022)</t>
  </si>
  <si>
    <t>Number of workers (SOC 53-5031)</t>
  </si>
  <si>
    <t>Median annual wage of workers (SOC 53-5031)</t>
  </si>
  <si>
    <t>Number of workers (SOC 53-6011)</t>
  </si>
  <si>
    <t>Median annual wage of workers (SOC 53-6011)</t>
  </si>
  <si>
    <t>Number of workers (SOC 53-6099)</t>
  </si>
  <si>
    <t>Median annual wage of workers (SOC 53-6099)</t>
  </si>
  <si>
    <t>Number of workers (SOC 53-7051)</t>
  </si>
  <si>
    <t>Median annual wage of workers (SOC 53-7051)</t>
  </si>
  <si>
    <t>Number of workers (SOC 53-7071)</t>
  </si>
  <si>
    <t>Median annual wage of workers (SOC 53-7071)</t>
  </si>
  <si>
    <t>Number of workers (SOC 53-7072)</t>
  </si>
  <si>
    <t>Median annual wage of workers (SOC 53-7072)</t>
  </si>
  <si>
    <t>Number of workers (SOC 17-2011)</t>
  </si>
  <si>
    <t>Median annual wage of workers (SOC 17-2011)</t>
  </si>
  <si>
    <t>Number of workers (SOC 17-2121)</t>
  </si>
  <si>
    <t>Median annual wage of workers (SOC 17-2121)</t>
  </si>
  <si>
    <t>Number of workers (SOC 17-3021)</t>
  </si>
  <si>
    <t>Median annual wage of workers (SOC 17-3021)</t>
  </si>
  <si>
    <t>Number of workers (SOC 49-2091)</t>
  </si>
  <si>
    <t>Median annual wage of workers (SOC 49-2091)</t>
  </si>
  <si>
    <t>Number of workers (SOC 49-2093)</t>
  </si>
  <si>
    <t>Median annual wage of workers (SOC 49-2093)</t>
  </si>
  <si>
    <t>Number of workers (SOC 49-2096)</t>
  </si>
  <si>
    <t>Median annual wage of workers (SOC 49-2096)</t>
  </si>
  <si>
    <t>Number of workers (SOC 49-3011)</t>
  </si>
  <si>
    <t>Median annual wage of workers (SOC 49-3011)</t>
  </si>
  <si>
    <t>Number of workers (SOC 49-3021)</t>
  </si>
  <si>
    <t>Median annual wage of workers (SOC 49-3021)</t>
  </si>
  <si>
    <t>Number of workers (SOC 49-3022)</t>
  </si>
  <si>
    <t>Median annual wage of workers (SOC 49-3022)</t>
  </si>
  <si>
    <t>Number of workers (SOC 49-3023)</t>
  </si>
  <si>
    <t>Median annual wage of workers (SOC 49-3023)</t>
  </si>
  <si>
    <t>Number of workers (SOC 49-3031)</t>
  </si>
  <si>
    <t>Median annual wage of workers (SOC 49-3031)</t>
  </si>
  <si>
    <t>Number of workers (SOC 49-3043)</t>
  </si>
  <si>
    <t>Median annual wage of workers (SOC 49-3043)</t>
  </si>
  <si>
    <t>Number of workers (SOC 49-3051)</t>
  </si>
  <si>
    <t>Median annual wage of workers (SOC 49-3051)</t>
  </si>
  <si>
    <t>Number of workers (SOC 49-3052)</t>
  </si>
  <si>
    <t>Median annual wage of workers (SOC 49-3052)</t>
  </si>
  <si>
    <t>Number of workers (SOC 49-3091)</t>
  </si>
  <si>
    <t>Median annual wage of workers (SOC 49-3091)</t>
  </si>
  <si>
    <t>Number of workers (SOC 49-3092)</t>
  </si>
  <si>
    <t>Median annual wage of workers (SOC 49-3092)</t>
  </si>
  <si>
    <t>Number of workers (SOC 49-3093)</t>
  </si>
  <si>
    <t>Median annual wage of workers (SOC 49-3093)</t>
  </si>
  <si>
    <t>Number of workers (SOC 51-2011)</t>
  </si>
  <si>
    <t>Median annual wage of workers (SOC 51-2011)</t>
  </si>
  <si>
    <t>Number of workers (SOC 51-9122)</t>
  </si>
  <si>
    <t>Median annual wage of workers (SOC 51-9122)</t>
  </si>
  <si>
    <t>Number of workers (SOC 51-9197)</t>
  </si>
  <si>
    <t>Median annual wage of workers (SOC 51-9197)</t>
  </si>
  <si>
    <t>Number of workers (SOC 53-6031)</t>
  </si>
  <si>
    <t>Median annual wage of workers (SOC 53-6031)</t>
  </si>
  <si>
    <t>Number of workers (SOC 53-7061)</t>
  </si>
  <si>
    <t>Median annual wage of workers (SOC 53-7061)</t>
  </si>
  <si>
    <t>Number of workers (SOC 47-2071)</t>
  </si>
  <si>
    <t>Median annual wage of workers (SOC 47-2071)</t>
  </si>
  <si>
    <t>Number of workers (SOC 47-4051)</t>
  </si>
  <si>
    <t>Median annual wage of workers (SOC 47-4051)</t>
  </si>
  <si>
    <t>Number of workers (SOC 47-4061)</t>
  </si>
  <si>
    <t>Median annual wage of workers (SOC 47-4061)</t>
  </si>
  <si>
    <t>Number of workers (SOC 49-9097)</t>
  </si>
  <si>
    <t>Median annual wage of workers (SOC 49-9097)</t>
  </si>
  <si>
    <t>Number of workers (SOC 53-7031)</t>
  </si>
  <si>
    <t>Median annual wage of workers (SOC 53-7031)</t>
  </si>
  <si>
    <t>Number of workers (SOC 13-1032)</t>
  </si>
  <si>
    <t>Median annual wage of workers (SOC 13-1032)</t>
  </si>
  <si>
    <t>Number of workers (SOC 33-3041)</t>
  </si>
  <si>
    <t>Median annual wage of workers (SOC 33-3041)</t>
  </si>
  <si>
    <t>Number of workers (SOC 33-3052)</t>
  </si>
  <si>
    <t>Median annual wage of workers (SOC 33-3052)</t>
  </si>
  <si>
    <t>Number of workers (SOC 33-9091)</t>
  </si>
  <si>
    <t>Median annual wage of workers (SOC 33-9091)</t>
  </si>
  <si>
    <t>Number of workers (SOC 39-7012)</t>
  </si>
  <si>
    <t>Median annual wage of workers (SOC 39-7012)</t>
  </si>
  <si>
    <t>Number of workers (SOC 53-2031)</t>
  </si>
  <si>
    <t>Median annual wage of workers (SOC 53-2031)</t>
  </si>
  <si>
    <t>Number of workers (SOC 53-6061)</t>
  </si>
  <si>
    <t>Median annual wage of workers (SOC 53-6061)</t>
  </si>
  <si>
    <t>Number of workers (SOC 41-3041)</t>
  </si>
  <si>
    <t>Median annual wage of workers (SOC 41-3041)</t>
  </si>
  <si>
    <t>Number of workers (SOC 43-4181)</t>
  </si>
  <si>
    <t>Median annual wage of workers (SOC 43-4181)</t>
  </si>
  <si>
    <t>Number of workers (SOC 43-5021)</t>
  </si>
  <si>
    <t>Median annual wage of workers (SOC 43-5021)</t>
  </si>
  <si>
    <t>Number of workers (SOC 43-5032)</t>
  </si>
  <si>
    <t>Median annual wage of workers (SOC 43-5032)</t>
  </si>
  <si>
    <t>Number of workers (SOC 43-5052)</t>
  </si>
  <si>
    <t>Median annual wage of workers (SOC 43-5052)</t>
  </si>
  <si>
    <t>Number of workers (SOC 43-5071)</t>
  </si>
  <si>
    <t>Median annual wage of workers (SOC 43-5071)</t>
  </si>
  <si>
    <t>Number of workers (SOC 53-6021)</t>
  </si>
  <si>
    <t>Median annual wage of workers (SOC 53-6021)</t>
  </si>
  <si>
    <t>Number of workers (SOC 53-6041)</t>
  </si>
  <si>
    <t>Median annual wage of workers (SOC 53-6041)</t>
  </si>
  <si>
    <t>Number of workers (SOC 53-6051)</t>
  </si>
  <si>
    <t>Median annual wage of workers (SOC 53-6051)</t>
  </si>
  <si>
    <t>Number of workers (SOC 53-7081)</t>
  </si>
  <si>
    <t>Median annual wage of workers (SOC 53-7081)</t>
  </si>
  <si>
    <t>Number of workers (SOC 53-7121)</t>
  </si>
  <si>
    <t>Median annual wage of workers (SOC 53-7121)</t>
  </si>
  <si>
    <t>Number of workers (SOC 11-3071)</t>
  </si>
  <si>
    <t>Median annual wage of workers (SOC 11-3071)</t>
  </si>
  <si>
    <t>Number of workers (SOC 53-1000)</t>
  </si>
  <si>
    <t>Supervisors of transportation and material moving workers</t>
  </si>
  <si>
    <t>Median annual wage of workers (SOC 53-1000)</t>
  </si>
  <si>
    <t>Number of workers (SOC 53-1041)</t>
  </si>
  <si>
    <t>Median annual wage of workers (SOC 53-1041)</t>
  </si>
  <si>
    <t>Number of workers (SOC 53-1021)</t>
  </si>
  <si>
    <t>Median annual wage of workers (SOC 53-1021)</t>
  </si>
  <si>
    <t>Number of workers (SOC 53-1031)</t>
  </si>
  <si>
    <t>Median annual wage of workers (SOC 53-1031)</t>
  </si>
  <si>
    <t>Number of workers (SOC 53-4022)</t>
  </si>
  <si>
    <t>Median annual wage of workers (SOC 53-4022)</t>
  </si>
  <si>
    <t>Number of workers (SOC 53-6098)</t>
  </si>
  <si>
    <t>Median annual wage of workers (SOC 53-6098)</t>
  </si>
  <si>
    <t>Number of workers (SOC 53-1047)</t>
  </si>
  <si>
    <t>Median annual wage of workers (SOC 53-1047)</t>
  </si>
  <si>
    <t>Number of workers (SOC 53-3053)</t>
  </si>
  <si>
    <t>Number of workers (SOC 53-3054)</t>
  </si>
  <si>
    <t>Number of workers (SOC 53-3058)</t>
  </si>
  <si>
    <t>Median annual wage of workers (SOC 53-3058)</t>
  </si>
  <si>
    <t>Number of workers (SOC 53-6032)</t>
  </si>
  <si>
    <t>TET_4.4x_0_2020_1_1</t>
  </si>
  <si>
    <t>4.4x</t>
  </si>
  <si>
    <t>U.S. Department of Labor, Bureau of Labor Statistics, Employment Projections, available at https://www.bls.gov/emp/tables.htm</t>
  </si>
  <si>
    <t>TET_4.4x_0_2030_2_1</t>
  </si>
  <si>
    <t>TET_4.4x_0_2020_1_2</t>
  </si>
  <si>
    <t>TET_4.4x_0_2030_2_2</t>
  </si>
  <si>
    <t>TET_4.4x_0_2020_1_3</t>
  </si>
  <si>
    <t>TET_4.4x_0_2030_2_3</t>
  </si>
  <si>
    <t>TET_4.4x_0_2020_1_4</t>
  </si>
  <si>
    <t>TET_4.4x_0_2030_2_4</t>
  </si>
  <si>
    <t>TET_4.4x_0_2020_1_5</t>
  </si>
  <si>
    <t>TET_4.4x_0_2030_2_5</t>
  </si>
  <si>
    <t>TET_4.4x_0_2020_1_6</t>
  </si>
  <si>
    <t>TET_4.4x_0_2030_2_6</t>
  </si>
  <si>
    <t>TET_4.4x_0_2020_1_7</t>
  </si>
  <si>
    <t>TET_4.4x_0_2030_2_7</t>
  </si>
  <si>
    <t>TET_4.4x_0_2020_1_8</t>
  </si>
  <si>
    <t>TET_4.4x_0_2030_2_8</t>
  </si>
  <si>
    <t>TET_4.4x_0_2020_1_9</t>
  </si>
  <si>
    <t>TET_4.4x_0_2030_2_9</t>
  </si>
  <si>
    <t>TET_4.4x_0_2020_1_10</t>
  </si>
  <si>
    <t>TET_4.4x_0_2030_2_10</t>
  </si>
  <si>
    <t>TET_4.4x_0_2020_1_12</t>
  </si>
  <si>
    <t>TET_4.4x_0_2030_2_12</t>
  </si>
  <si>
    <t>TET_4.4x_0_2020_1_13</t>
  </si>
  <si>
    <t>TET_4.4x_0_2030_2_13</t>
  </si>
  <si>
    <t>TET_4.4x_0_2020_1_15</t>
  </si>
  <si>
    <t>TET_4.4x_0_2030_2_15</t>
  </si>
  <si>
    <t>TET_4.4x_0_2020_1_17</t>
  </si>
  <si>
    <t>TET_4.4x_0_2030_2_17</t>
  </si>
  <si>
    <t>TET_4.4x_0_2020_1_18</t>
  </si>
  <si>
    <t>TET_4.4x_0_2030_2_18</t>
  </si>
  <si>
    <t>TET_4.4x_0_2020_1_19</t>
  </si>
  <si>
    <t>TET_4.4x_0_2030_2_19</t>
  </si>
  <si>
    <t>TET_4.4x_0_2020_1_20</t>
  </si>
  <si>
    <t>TET_4.4x_0_2030_2_20</t>
  </si>
  <si>
    <t>TET_4.4x_0_2020_1_21</t>
  </si>
  <si>
    <t>TET_4.4x_0_2030_2_21</t>
  </si>
  <si>
    <t>TET_4.4x_0_2020_1_22</t>
  </si>
  <si>
    <t>TET_4.4x_0_2030_2_22</t>
  </si>
  <si>
    <t>TET_4.4x_0_2020_1_23</t>
  </si>
  <si>
    <t>TET_4.4x_0_2030_2_23</t>
  </si>
  <si>
    <t>TET_4.4x_0_2020_1_24</t>
  </si>
  <si>
    <t>TET_4.4x_0_2030_2_24</t>
  </si>
  <si>
    <t>TET_4.4x_0_2020_1_25</t>
  </si>
  <si>
    <t>TET_4.4x_0_2030_2_25</t>
  </si>
  <si>
    <t>TET_4.4x_0_2020_1_26</t>
  </si>
  <si>
    <t>TET_4.4x_0_2030_2_26</t>
  </si>
  <si>
    <t>TET_4.4x_0_2020_1_27</t>
  </si>
  <si>
    <t>TET_4.4x_0_2030_2_27</t>
  </si>
  <si>
    <t>TET_4.4x_0_2020_1_28</t>
  </si>
  <si>
    <t>TET_4.4x_0_2030_2_28</t>
  </si>
  <si>
    <t>TET_4.4x_0_2020_1_29</t>
  </si>
  <si>
    <t>TET_4.4x_0_2030_2_29</t>
  </si>
  <si>
    <t>TET_4.4x_0_2020_1_30</t>
  </si>
  <si>
    <t>TET_4.4x_0_2030_2_30</t>
  </si>
  <si>
    <t>TET_4.4x_0_2020_1_31</t>
  </si>
  <si>
    <t>TET_4.4x_0_2030_2_31</t>
  </si>
  <si>
    <t>TET_4.4x_0_2020_1_32</t>
  </si>
  <si>
    <t>TET_4.4x_0_2030_2_32</t>
  </si>
  <si>
    <t>TET_4.4x_0_2020_1_33</t>
  </si>
  <si>
    <t>TET_4.4x_0_2030_2_33</t>
  </si>
  <si>
    <t>TET_4.4x_0_2020_1_34</t>
  </si>
  <si>
    <t>TET_4.4x_0_2030_2_34</t>
  </si>
  <si>
    <t>TET_4.4x_0_2020_1_35</t>
  </si>
  <si>
    <t>TET_4.4x_0_2030_2_35</t>
  </si>
  <si>
    <t>TET_4.4x_0_2020_1_36</t>
  </si>
  <si>
    <t>TET_4.4x_0_2030_2_36</t>
  </si>
  <si>
    <t>TET_4.4x_0_2020_1_37</t>
  </si>
  <si>
    <t>TET_4.4x_0_2030_2_37</t>
  </si>
  <si>
    <t>TET_4.4x_0_2020_1_38</t>
  </si>
  <si>
    <t>TET_4.4x_0_2030_2_38</t>
  </si>
  <si>
    <t>TET_4.4x_0_2020_1_39</t>
  </si>
  <si>
    <t>TET_4.4x_0_2030_2_39</t>
  </si>
  <si>
    <t>TET_4.4x_0_2020_1_40</t>
  </si>
  <si>
    <t>TET_4.4x_0_2030_2_40</t>
  </si>
  <si>
    <t>TET_4.4x_0_2020_1_41</t>
  </si>
  <si>
    <t>TET_4.4x_0_2030_2_41</t>
  </si>
  <si>
    <t>TET_4.4x_0_2020_1_42</t>
  </si>
  <si>
    <t>TET_4.4x_0_2030_2_42</t>
  </si>
  <si>
    <t>TET_4.4x_0_2020_1_43</t>
  </si>
  <si>
    <t>TET_4.4x_0_2030_2_43</t>
  </si>
  <si>
    <t>TET_4.4x_0_2020_1_44</t>
  </si>
  <si>
    <t>TET_4.4x_0_2030_2_44</t>
  </si>
  <si>
    <t>TET_4.4x_0_2020_1_45</t>
  </si>
  <si>
    <t>TET_4.4x_0_2030_2_45</t>
  </si>
  <si>
    <t>TET_4.4x_0_2020_1_46</t>
  </si>
  <si>
    <t>TET_4.4x_0_2030_2_46</t>
  </si>
  <si>
    <t>TET_4.4x_0_2020_1_48</t>
  </si>
  <si>
    <t>TET_4.4x_0_2030_2_48</t>
  </si>
  <si>
    <t>TET_4.4x_0_2020_1_49</t>
  </si>
  <si>
    <t>TET_4.4x_0_2030_2_49</t>
  </si>
  <si>
    <t>TET_4.4x_0_2020_1_50</t>
  </si>
  <si>
    <t>TET_4.4x_0_2030_2_50</t>
  </si>
  <si>
    <t>TET_4.4x_0_2020_1_51</t>
  </si>
  <si>
    <t>TET_4.4x_0_2030_2_51</t>
  </si>
  <si>
    <t>TET_4.4x_0_2020_1_52</t>
  </si>
  <si>
    <t>TET_4.4x_0_2030_2_52</t>
  </si>
  <si>
    <t>TET_4.4x_0_2020_1_53</t>
  </si>
  <si>
    <t>TET_4.4x_0_2030_2_53</t>
  </si>
  <si>
    <t>TET_4.4x_0_2020_1_54</t>
  </si>
  <si>
    <t>TET_4.4x_0_2030_2_54</t>
  </si>
  <si>
    <t>TET_4.4x_0_2020_1_55</t>
  </si>
  <si>
    <t>TET_4.4x_0_2030_2_55</t>
  </si>
  <si>
    <t>TET_4.4x_0_2020_1_56</t>
  </si>
  <si>
    <t>TET_4.4x_0_2030_2_56</t>
  </si>
  <si>
    <t>TET_4.4x_0_2020_1_57</t>
  </si>
  <si>
    <t>TET_4.4x_0_2030_2_57</t>
  </si>
  <si>
    <t>TET_4.4x_0_2020_1_58</t>
  </si>
  <si>
    <t>TET_4.4x_0_2030_2_58</t>
  </si>
  <si>
    <t>TET_4.4x_0_2020_1_59</t>
  </si>
  <si>
    <t>TET_4.4x_0_2030_2_59</t>
  </si>
  <si>
    <t>TET_4.4x_0_2020_1_61</t>
  </si>
  <si>
    <t>TET_4.4x_0_2030_2_61</t>
  </si>
  <si>
    <t>TET_4.4x_0_2020_1_62</t>
  </si>
  <si>
    <t>TET_4.4x_0_2030_2_62</t>
  </si>
  <si>
    <t>TET_4.4x_0_2020_1_63</t>
  </si>
  <si>
    <t>TET_4.4x_0_2030_2_63</t>
  </si>
  <si>
    <t>TET_4.4x_0_2020_1_64</t>
  </si>
  <si>
    <t>TET_4.4x_0_2030_2_64</t>
  </si>
  <si>
    <t>TET_4.4x_0_2020_1_65</t>
  </si>
  <si>
    <t>TET_4.4x_0_2030_2_65</t>
  </si>
  <si>
    <t>TET_4.4x_0_2020_1_66</t>
  </si>
  <si>
    <t>TET_4.4x_0_2030_2_66</t>
  </si>
  <si>
    <t>TET_4.4x_0_2020_1_67</t>
  </si>
  <si>
    <t>TET_4.4x_0_2030_2_67</t>
  </si>
  <si>
    <t>TET_4.4x_0_2020_1_68</t>
  </si>
  <si>
    <t>TET_4.4x_0_2030_2_68</t>
  </si>
  <si>
    <t>TET_4.4x_0_2020_1_69</t>
  </si>
  <si>
    <t>TET_4.4x_0_2030_2_69</t>
  </si>
  <si>
    <t>TET_4.4x_0_2020_1_70</t>
  </si>
  <si>
    <t>TET_4.4x_0_2030_2_70</t>
  </si>
  <si>
    <t>TET_4.4x_0_2020_1_71</t>
  </si>
  <si>
    <t>TET_4.4x_0_2030_2_71</t>
  </si>
  <si>
    <t>TET_4.4x_0_2020_1_72</t>
  </si>
  <si>
    <t>TET_4.4x_0_2030_2_72</t>
  </si>
  <si>
    <t>TET_4.4x_0_2020_1_73</t>
  </si>
  <si>
    <t>TET_4.4x_0_2030_2_73</t>
  </si>
  <si>
    <t>TET_4.4x_0_2020_1_74</t>
  </si>
  <si>
    <t>TET_4.4x_0_2030_2_74</t>
  </si>
  <si>
    <t>TET_4.4x_0_2020_1_75</t>
  </si>
  <si>
    <t>TET_4.4x_0_2030_2_75</t>
  </si>
  <si>
    <t>TET_4.4x_0_2020_1_76</t>
  </si>
  <si>
    <t>TET_4.4x_0_2030_2_76</t>
  </si>
  <si>
    <t>TET_4.4x_0_2020_1_80</t>
  </si>
  <si>
    <t>TET_4.4x_0_2030_2_80</t>
  </si>
  <si>
    <t>TET_4.4x_0_2020_1_83</t>
  </si>
  <si>
    <t>TET_4.4x_0_2030_2_83</t>
  </si>
  <si>
    <t>TET_4.4x_0_2020_1_86</t>
  </si>
  <si>
    <t>TET_4.4x_0_2030_2_86</t>
  </si>
  <si>
    <t>TET_4.4x_0_2020_1_87</t>
  </si>
  <si>
    <t>TET_4.4x_0_2030_2_87</t>
  </si>
  <si>
    <t>TET_4.4x_0_2020_1_88</t>
  </si>
  <si>
    <t>TET_4.4x_0_2030_2_88</t>
  </si>
  <si>
    <t>TET_4.4x_0_2020_1_89</t>
  </si>
  <si>
    <t>TET_4.4x_0_2030_2_89</t>
  </si>
  <si>
    <t>MeasureNumb</t>
  </si>
  <si>
    <t>Difference</t>
  </si>
  <si>
    <t>Column1.date</t>
  </si>
  <si>
    <t>TET_4.5_1_2004_1_1</t>
  </si>
  <si>
    <t>Current dollars</t>
  </si>
  <si>
    <t>4.5</t>
  </si>
  <si>
    <t>The Bureau of Labor Statistics conducts the National Compensation Survey which provides quarterly data measuring level of average costs per hour worked. NCS is a survey of employers, which gathers data on both wages and benefits, including health insurance, pensions and paid leave. It is used to generate data on benefits, and to estimate the Employment Cost Index, which is used as an indicator by the Federal Reserve Board, as well as to generate data on changes in employer costs.</t>
  </si>
  <si>
    <t>TET_4.5_4_2004_1_1</t>
  </si>
  <si>
    <t>TET_4.5_7_2004_1_1</t>
  </si>
  <si>
    <t>TET_4.5_10_2004_1_1</t>
  </si>
  <si>
    <t>TET_4.5_4_2005_1_1</t>
  </si>
  <si>
    <t>TET_4.5_1_2005_1_1</t>
  </si>
  <si>
    <t>TET_4.5_7_2005_1_1</t>
  </si>
  <si>
    <t>TET_4.5_10_2005_1_1</t>
  </si>
  <si>
    <t>TET_4.5_1_2006_1_1</t>
  </si>
  <si>
    <t>TET_4.5_4_2006_1_1</t>
  </si>
  <si>
    <t>TET_4.5_7_2006_1_1</t>
  </si>
  <si>
    <t>TET_4.5_10_2006_1_1</t>
  </si>
  <si>
    <t>TET_4.5_4_2007_1_1</t>
  </si>
  <si>
    <t>TET_4.5_1_2007_1_1</t>
  </si>
  <si>
    <t>TET_4.5_7_2007_1_1</t>
  </si>
  <si>
    <t>TET_4.5_10_2007_1_1</t>
  </si>
  <si>
    <t>TET_4.5_1_2008_1_1</t>
  </si>
  <si>
    <t>TET_4.5_4_2008_1_1</t>
  </si>
  <si>
    <t>TET_4.5_7_2008_1_1</t>
  </si>
  <si>
    <t>TET_4.5_10_2008_1_1</t>
  </si>
  <si>
    <t>TET_4.5_4_2009_1_1</t>
  </si>
  <si>
    <t>TET_4.5_10_2009_1_1</t>
  </si>
  <si>
    <t>TET_4.5_1_2009_1_1</t>
  </si>
  <si>
    <t>TET_4.5_7_2009_1_1</t>
  </si>
  <si>
    <t>TET_4.5_4_2010_1_1</t>
  </si>
  <si>
    <t>TET_4.5_1_2010_1_1</t>
  </si>
  <si>
    <t>TET_4.5_10_2010_1_1</t>
  </si>
  <si>
    <t>TET_4.5_7_2010_1_1</t>
  </si>
  <si>
    <t>TET_4.5_4_2011_1_1</t>
  </si>
  <si>
    <t>TET_4.5_1_2011_1_1</t>
  </si>
  <si>
    <t>TET_4.5_7_2011_1_1</t>
  </si>
  <si>
    <t>TET_4.5_10_2011_1_1</t>
  </si>
  <si>
    <t>TET_4.5_4_2012_1_1</t>
  </si>
  <si>
    <t>TET_4.5_1_2012_1_1</t>
  </si>
  <si>
    <t>TET_4.5_7_2012_1_1</t>
  </si>
  <si>
    <t>TET_4.5_10_2012_1_1</t>
  </si>
  <si>
    <t>TET_4.5_4_2013_1_1</t>
  </si>
  <si>
    <t>TET_4.5_1_2013_1_1</t>
  </si>
  <si>
    <t>TET_4.5_7_2013_1_1</t>
  </si>
  <si>
    <t>TET_4.5_10_2013_1_1</t>
  </si>
  <si>
    <t>TET_4.5_1_2014_1_1</t>
  </si>
  <si>
    <t>TET_4.5_4_2014_1_1</t>
  </si>
  <si>
    <t>TET_4.5_7_2014_1_1</t>
  </si>
  <si>
    <t>TET_4.5_10_2014_1_1</t>
  </si>
  <si>
    <t>TET_4.5_4_2015_1_1</t>
  </si>
  <si>
    <t>TET_4.5_7_2015_1_1</t>
  </si>
  <si>
    <t>TET_4.5_1_2015_1_1</t>
  </si>
  <si>
    <t>TET_4.5_10_2015_1_1</t>
  </si>
  <si>
    <t>TET_4.5_1_2016_1_1</t>
  </si>
  <si>
    <t>TET_4.5_4_2016_1_1</t>
  </si>
  <si>
    <t>TET_4.5_7_2016_1_1</t>
  </si>
  <si>
    <t>TET_4.5_10_2016_1_1</t>
  </si>
  <si>
    <t>TET_4.5_4_2017_1_1</t>
  </si>
  <si>
    <t>TET_4.5_1_2017_1_1</t>
  </si>
  <si>
    <t>TET_4.5_7_2017_1_1</t>
  </si>
  <si>
    <t>TET_4.5_10_2017_1_1</t>
  </si>
  <si>
    <t>TET_4.5_4_2018_1_1</t>
  </si>
  <si>
    <t>TET_4.5_10_2018_1_1</t>
  </si>
  <si>
    <t>TET_4.5_1_2018_1_1</t>
  </si>
  <si>
    <t>TET_4.5_7_2018_1_1</t>
  </si>
  <si>
    <t>TET_4.5_4_2019_1_1</t>
  </si>
  <si>
    <t>TET_4.5_1_2019_1_1</t>
  </si>
  <si>
    <t>TET_4.5_7_2019_1_1</t>
  </si>
  <si>
    <t>TET_4.5_10_2019_1_1</t>
  </si>
  <si>
    <t>TET_4.5_1_2020_1_1</t>
  </si>
  <si>
    <t>TET_4.5_4_2020_1_1</t>
  </si>
  <si>
    <t>TET_4.5_7_2020_1_1</t>
  </si>
  <si>
    <t>TET_4.5_10_2020_1_1</t>
  </si>
  <si>
    <t>TET_4.5_1_2021_1_1</t>
  </si>
  <si>
    <t>TET_4.5_1_2004_1_2</t>
  </si>
  <si>
    <t>Transportation and material moving occupations</t>
  </si>
  <si>
    <t>TET_4.5_4_2004_1_2</t>
  </si>
  <si>
    <t>TET_4.5_7_2004_1_2</t>
  </si>
  <si>
    <t>TET_4.5_10_2004_1_2</t>
  </si>
  <si>
    <t>TET_4.5_1_2005_1_2</t>
  </si>
  <si>
    <t>TET_4.5_4_2005_1_2</t>
  </si>
  <si>
    <t>TET_4.5_10_2005_1_2</t>
  </si>
  <si>
    <t>TET_4.5_7_2005_1_2</t>
  </si>
  <si>
    <t>TET_4.5_1_2006_1_2</t>
  </si>
  <si>
    <t>TET_4.5_4_2006_1_2</t>
  </si>
  <si>
    <t>TET_4.5_7_2006_1_2</t>
  </si>
  <si>
    <t>TET_4.5_10_2006_1_2</t>
  </si>
  <si>
    <t>TET_4.5_1_2007_1_2</t>
  </si>
  <si>
    <t>TET_4.5_10_2007_1_2</t>
  </si>
  <si>
    <t>TET_4.5_4_2007_1_2</t>
  </si>
  <si>
    <t>TET_4.5_7_2007_1_2</t>
  </si>
  <si>
    <t>TET_4.5_10_2008_1_2</t>
  </si>
  <si>
    <t>TET_4.5_1_2008_1_2</t>
  </si>
  <si>
    <t>TET_4.5_4_2008_1_2</t>
  </si>
  <si>
    <t>TET_4.5_7_2008_1_2</t>
  </si>
  <si>
    <t>TET_4.5_1_2009_1_2</t>
  </si>
  <si>
    <t>TET_4.5_4_2009_1_2</t>
  </si>
  <si>
    <t>TET_4.5_7_2009_1_2</t>
  </si>
  <si>
    <t>TET_4.5_10_2009_1_2</t>
  </si>
  <si>
    <t>TET_4.5_10_2010_1_2</t>
  </si>
  <si>
    <t>TET_4.5_1_2010_1_2</t>
  </si>
  <si>
    <t>TET_4.5_4_2010_1_2</t>
  </si>
  <si>
    <t>TET_4.5_7_2010_1_2</t>
  </si>
  <si>
    <t>TET_4.5_1_2011_1_2</t>
  </si>
  <si>
    <t>TET_4.5_4_2011_1_2</t>
  </si>
  <si>
    <t>TET_4.5_10_2011_1_2</t>
  </si>
  <si>
    <t>TET_4.5_7_2011_1_2</t>
  </si>
  <si>
    <t>TET_4.5_1_2012_1_2</t>
  </si>
  <si>
    <t>TET_4.5_4_2012_1_2</t>
  </si>
  <si>
    <t>TET_4.5_7_2012_1_2</t>
  </si>
  <si>
    <t>TET_4.5_10_2012_1_2</t>
  </si>
  <si>
    <t>TET_4.5_4_2013_1_2</t>
  </si>
  <si>
    <t>TET_4.5_1_2013_1_2</t>
  </si>
  <si>
    <t>TET_4.5_7_2013_1_2</t>
  </si>
  <si>
    <t>TET_4.5_10_2013_1_2</t>
  </si>
  <si>
    <t>TET_4.5_4_2014_1_2</t>
  </si>
  <si>
    <t>TET_4.5_1_2014_1_2</t>
  </si>
  <si>
    <t>TET_4.5_7_2014_1_2</t>
  </si>
  <si>
    <t>TET_4.5_10_2014_1_2</t>
  </si>
  <si>
    <t>TET_4.5_10_2015_1_2</t>
  </si>
  <si>
    <t>TET_4.5_4_2015_1_2</t>
  </si>
  <si>
    <t>TET_4.5_1_2015_1_2</t>
  </si>
  <si>
    <t>TET_4.5_7_2015_1_2</t>
  </si>
  <si>
    <t>TET_4.5_4_2016_1_2</t>
  </si>
  <si>
    <t>TET_4.5_1_2016_1_2</t>
  </si>
  <si>
    <t>TET_4.5_7_2016_1_2</t>
  </si>
  <si>
    <t>TET_4.5_10_2016_1_2</t>
  </si>
  <si>
    <t>TET_4.5_1_2017_1_2</t>
  </si>
  <si>
    <t>TET_4.5_4_2017_1_2</t>
  </si>
  <si>
    <t>TET_4.5_10_2017_1_2</t>
  </si>
  <si>
    <t>TET_4.5_7_2017_1_2</t>
  </si>
  <si>
    <t>TET_4.5_1_2018_1_2</t>
  </si>
  <si>
    <t>TET_4.5_10_2018_1_2</t>
  </si>
  <si>
    <t>TET_4.5_4_2018_1_2</t>
  </si>
  <si>
    <t>TET_4.5_7_2018_1_2</t>
  </si>
  <si>
    <t>TET_4.5_7_2019_1_2</t>
  </si>
  <si>
    <t>TET_4.5_4_2019_1_2</t>
  </si>
  <si>
    <t>TET_4.5_1_2019_1_2</t>
  </si>
  <si>
    <t>TET_4.5_10_2019_1_2</t>
  </si>
  <si>
    <t>TET_4.5_1_2020_1_2</t>
  </si>
  <si>
    <t>TET_4.5_7_2020_1_2</t>
  </si>
  <si>
    <t>TET_4.5_4_2020_1_2</t>
  </si>
  <si>
    <t>TET_4.5_10_2020_1_2</t>
  </si>
  <si>
    <t>TET_4.5_1_2021_1_2</t>
  </si>
  <si>
    <t>Chart Labels:</t>
  </si>
  <si>
    <t xml:space="preserve">Projected growth rate: U.S. Department of Labor, Bureau of Labor Statistics, Employment Projections, available at https://www.bls.gov/emp/tables.htm as of </t>
  </si>
  <si>
    <t>TET_4.5_4_2021_1_1</t>
  </si>
  <si>
    <t>TET_4.5_7_2021_1_1</t>
  </si>
  <si>
    <t>TET_4.5_10_2021_1_1</t>
  </si>
  <si>
    <t>TET_4.5_1_2022_1_1</t>
  </si>
  <si>
    <t>TET_4.5_4_2021_1_2</t>
  </si>
  <si>
    <t>TET_4.5_7_2021_1_2</t>
  </si>
  <si>
    <t>TET_4.5_10_2021_1_2</t>
  </si>
  <si>
    <t>TET_4.5_1_2022_1_2</t>
  </si>
  <si>
    <t>TET_4.4x_0_2021_1_1</t>
  </si>
  <si>
    <t>TET_4.4x_0_2031_2_1</t>
  </si>
  <si>
    <t>TET_4.4x_0_2021_1_2</t>
  </si>
  <si>
    <t>TET_4.4x_0_2031_2_2</t>
  </si>
  <si>
    <t>TET_4.4x_0_2021_1_3</t>
  </si>
  <si>
    <t>TET_4.4x_0_2031_2_3</t>
  </si>
  <si>
    <t>TET_4.4x_0_2021_1_4</t>
  </si>
  <si>
    <t>TET_4.4x_0_2031_2_4</t>
  </si>
  <si>
    <t>TET_4.4x_0_2021_1_5</t>
  </si>
  <si>
    <t>TET_4.4x_0_2031_2_5</t>
  </si>
  <si>
    <t>TET_4.4x_0_2021_1_6</t>
  </si>
  <si>
    <t>TET_4.4x_0_2031_2_6</t>
  </si>
  <si>
    <t>TET_4.4x_0_2021_1_7</t>
  </si>
  <si>
    <t>TET_4.4x_0_2031_2_7</t>
  </si>
  <si>
    <t>TET_4.4x_0_2021_1_8</t>
  </si>
  <si>
    <t>TET_4.4x_0_2031_2_8</t>
  </si>
  <si>
    <t>TET_4.4x_0_2021_1_9</t>
  </si>
  <si>
    <t>TET_4.4x_0_2031_2_9</t>
  </si>
  <si>
    <t>TET_4.4x_0_2021_1_10</t>
  </si>
  <si>
    <t>TET_4.4x_0_2031_2_10</t>
  </si>
  <si>
    <t>TET_4.4x_0_2021_1_12</t>
  </si>
  <si>
    <t>TET_4.4x_0_2031_2_12</t>
  </si>
  <si>
    <t>TET_4.4x_0_2021_1_13</t>
  </si>
  <si>
    <t>TET_4.4x_0_2031_2_13</t>
  </si>
  <si>
    <t>TET_4.4x_0_2021_1_15</t>
  </si>
  <si>
    <t>TET_4.4x_0_2031_2_15</t>
  </si>
  <si>
    <t>TET_4.4x_0_2021_1_17</t>
  </si>
  <si>
    <t>TET_4.4x_0_2031_2_17</t>
  </si>
  <si>
    <t>TET_4.4x_0_2021_1_18</t>
  </si>
  <si>
    <t>TET_4.4x_0_2031_2_18</t>
  </si>
  <si>
    <t>TET_4.4x_0_2021_1_19</t>
  </si>
  <si>
    <t>TET_4.4x_0_2031_2_19</t>
  </si>
  <si>
    <t>TET_4.4x_0_2021_1_20</t>
  </si>
  <si>
    <t>TET_4.4x_0_2031_2_20</t>
  </si>
  <si>
    <t>TET_4.4x_0_2021_1_21</t>
  </si>
  <si>
    <t>TET_4.4x_0_2031_2_21</t>
  </si>
  <si>
    <t>TET_4.4x_0_2021_1_22</t>
  </si>
  <si>
    <t>TET_4.4x_0_2031_2_22</t>
  </si>
  <si>
    <t>TET_4.4x_0_2021_1_23</t>
  </si>
  <si>
    <t>TET_4.4x_0_2031_2_23</t>
  </si>
  <si>
    <t>TET_4.4x_0_2021_1_24</t>
  </si>
  <si>
    <t>TET_4.4x_0_2031_2_24</t>
  </si>
  <si>
    <t>TET_4.4x_0_2021_1_25</t>
  </si>
  <si>
    <t>TET_4.4x_0_2031_2_25</t>
  </si>
  <si>
    <t>TET_4.4x_0_2021_1_26</t>
  </si>
  <si>
    <t>TET_4.4x_0_2031_2_26</t>
  </si>
  <si>
    <t>TET_4.4x_0_2021_1_27</t>
  </si>
  <si>
    <t>TET_4.4x_0_2031_2_27</t>
  </si>
  <si>
    <t>TET_4.4x_0_2021_1_28</t>
  </si>
  <si>
    <t>TET_4.4x_0_2031_2_28</t>
  </si>
  <si>
    <t>TET_4.4x_0_2021_1_29</t>
  </si>
  <si>
    <t>TET_4.4x_0_2031_2_29</t>
  </si>
  <si>
    <t>TET_4.4x_0_2021_1_30</t>
  </si>
  <si>
    <t>TET_4.4x_0_2031_2_30</t>
  </si>
  <si>
    <t>TET_4.4x_0_2021_1_31</t>
  </si>
  <si>
    <t>TET_4.4x_0_2031_2_31</t>
  </si>
  <si>
    <t>TET_4.4x_0_2021_1_32</t>
  </si>
  <si>
    <t>TET_4.4x_0_2031_2_32</t>
  </si>
  <si>
    <t>TET_4.4x_0_2021_1_33</t>
  </si>
  <si>
    <t>TET_4.4x_0_2031_2_33</t>
  </si>
  <si>
    <t>TET_4.4x_0_2021_1_34</t>
  </si>
  <si>
    <t>TET_4.4x_0_2031_2_34</t>
  </si>
  <si>
    <t>TET_4.4x_0_2021_1_35</t>
  </si>
  <si>
    <t>TET_4.4x_0_2031_2_35</t>
  </si>
  <si>
    <t>TET_4.4x_0_2021_1_36</t>
  </si>
  <si>
    <t>TET_4.4x_0_2031_2_36</t>
  </si>
  <si>
    <t>TET_4.4x_0_2021_1_37</t>
  </si>
  <si>
    <t>TET_4.4x_0_2031_2_37</t>
  </si>
  <si>
    <t>TET_4.4x_0_2021_1_38</t>
  </si>
  <si>
    <t>TET_4.4x_0_2031_2_38</t>
  </si>
  <si>
    <t>TET_4.4x_0_2021_1_39</t>
  </si>
  <si>
    <t>TET_4.4x_0_2031_2_39</t>
  </si>
  <si>
    <t>TET_4.4x_0_2021_1_40</t>
  </si>
  <si>
    <t>TET_4.4x_0_2031_2_40</t>
  </si>
  <si>
    <t>TET_4.4x_0_2021_1_41</t>
  </si>
  <si>
    <t>TET_4.4x_0_2031_2_41</t>
  </si>
  <si>
    <t>TET_4.4x_0_2021_1_42</t>
  </si>
  <si>
    <t>TET_4.4x_0_2031_2_42</t>
  </si>
  <si>
    <t>TET_4.4x_0_2021_1_43</t>
  </si>
  <si>
    <t>TET_4.4x_0_2031_2_43</t>
  </si>
  <si>
    <t>TET_4.4x_0_2021_1_44</t>
  </si>
  <si>
    <t>TET_4.4x_0_2031_2_44</t>
  </si>
  <si>
    <t>TET_4.4x_0_2021_1_45</t>
  </si>
  <si>
    <t>TET_4.4x_0_2031_2_45</t>
  </si>
  <si>
    <t>TET_4.4x_0_2021_1_46</t>
  </si>
  <si>
    <t>TET_4.4x_0_2031_2_46</t>
  </si>
  <si>
    <t>TET_4.4x_0_2021_1_48</t>
  </si>
  <si>
    <t>TET_4.4x_0_2031_2_48</t>
  </si>
  <si>
    <t>TET_4.4x_0_2021_1_49</t>
  </si>
  <si>
    <t>TET_4.4x_0_2031_2_49</t>
  </si>
  <si>
    <t>TET_4.4x_0_2021_1_50</t>
  </si>
  <si>
    <t>TET_4.4x_0_2031_2_50</t>
  </si>
  <si>
    <t>TET_4.4x_0_2021_1_51</t>
  </si>
  <si>
    <t>TET_4.4x_0_2031_2_51</t>
  </si>
  <si>
    <t>TET_4.4x_0_2021_1_52</t>
  </si>
  <si>
    <t>TET_4.4x_0_2031_2_52</t>
  </si>
  <si>
    <t>TET_4.4x_0_2021_1_53</t>
  </si>
  <si>
    <t>TET_4.4x_0_2031_2_53</t>
  </si>
  <si>
    <t>TET_4.4x_0_2021_1_54</t>
  </si>
  <si>
    <t>TET_4.4x_0_2031_2_54</t>
  </si>
  <si>
    <t>TET_4.4x_0_2021_1_55</t>
  </si>
  <si>
    <t>TET_4.4x_0_2031_2_55</t>
  </si>
  <si>
    <t>TET_4.4x_0_2021_1_56</t>
  </si>
  <si>
    <t>TET_4.4x_0_2031_2_56</t>
  </si>
  <si>
    <t>TET_4.4x_0_2021_1_57</t>
  </si>
  <si>
    <t>TET_4.4x_0_2031_2_57</t>
  </si>
  <si>
    <t>TET_4.4x_0_2021_1_58</t>
  </si>
  <si>
    <t>TET_4.4x_0_2031_2_58</t>
  </si>
  <si>
    <t>TET_4.4x_0_2021_1_59</t>
  </si>
  <si>
    <t>TET_4.4x_0_2031_2_59</t>
  </si>
  <si>
    <t>TET_4.4x_0_2021_1_61</t>
  </si>
  <si>
    <t>TET_4.4x_0_2031_2_61</t>
  </si>
  <si>
    <t>TET_4.4x_0_2021_1_62</t>
  </si>
  <si>
    <t>TET_4.4x_0_2031_2_62</t>
  </si>
  <si>
    <t>TET_4.4x_0_2021_1_63</t>
  </si>
  <si>
    <t>TET_4.4x_0_2031_2_63</t>
  </si>
  <si>
    <t>TET_4.4x_0_2021_1_64</t>
  </si>
  <si>
    <t>TET_4.4x_0_2031_2_64</t>
  </si>
  <si>
    <t>TET_4.4x_0_2021_1_65</t>
  </si>
  <si>
    <t>TET_4.4x_0_2031_2_65</t>
  </si>
  <si>
    <t>TET_4.4x_0_2021_1_66</t>
  </si>
  <si>
    <t>TET_4.4x_0_2031_2_66</t>
  </si>
  <si>
    <t>TET_4.4x_0_2021_1_67</t>
  </si>
  <si>
    <t>TET_4.4x_0_2031_2_67</t>
  </si>
  <si>
    <t>TET_4.4x_0_2021_1_68</t>
  </si>
  <si>
    <t>TET_4.4x_0_2031_2_68</t>
  </si>
  <si>
    <t>TET_4.4x_0_2021_1_69</t>
  </si>
  <si>
    <t>TET_4.4x_0_2031_2_69</t>
  </si>
  <si>
    <t>TET_4.4x_0_2021_1_70</t>
  </si>
  <si>
    <t>TET_4.4x_0_2031_2_70</t>
  </si>
  <si>
    <t>TET_4.4x_0_2021_1_71</t>
  </si>
  <si>
    <t>TET_4.4x_0_2031_2_71</t>
  </si>
  <si>
    <t>TET_4.4x_0_2021_1_72</t>
  </si>
  <si>
    <t>TET_4.4x_0_2031_2_72</t>
  </si>
  <si>
    <t>TET_4.4x_0_2021_1_73</t>
  </si>
  <si>
    <t>TET_4.4x_0_2031_2_73</t>
  </si>
  <si>
    <t>TET_4.4x_0_2021_1_74</t>
  </si>
  <si>
    <t>TET_4.4x_0_2031_2_74</t>
  </si>
  <si>
    <t>TET_4.4x_0_2021_1_75</t>
  </si>
  <si>
    <t>TET_4.4x_0_2031_2_75</t>
  </si>
  <si>
    <t>TET_4.4x_0_2021_1_76</t>
  </si>
  <si>
    <t>TET_4.4x_0_2031_2_76</t>
  </si>
  <si>
    <t>TET_4.4x_0_2021_1_80</t>
  </si>
  <si>
    <t>TET_4.4x_0_2031_2_80</t>
  </si>
  <si>
    <t>TET_4.4x_0_2021_1_83</t>
  </si>
  <si>
    <t>TET_4.4x_0_2031_2_83</t>
  </si>
  <si>
    <t>TET_4.4x_0_2021_1_86</t>
  </si>
  <si>
    <t>TET_4.4x_0_2031_2_86</t>
  </si>
  <si>
    <t>TET_4.4x_0_2021_1_87</t>
  </si>
  <si>
    <t>TET_4.4x_0_2031_2_87</t>
  </si>
  <si>
    <t>TET_4.4x_0_2021_1_88</t>
  </si>
  <si>
    <t>TET_4.4x_0_2031_2_88</t>
  </si>
  <si>
    <t>TET_4.4x_0_2021_1_89</t>
  </si>
  <si>
    <t>TET_4.4x_0_2031_2_89</t>
  </si>
  <si>
    <t>3071-11-01 00:00:00</t>
  </si>
  <si>
    <t>TET_4.4_0_2022_1_1</t>
  </si>
  <si>
    <t>Median annual wage (SOC 53-2011)</t>
  </si>
  <si>
    <t>TET_4.4_0_2022_2_1</t>
  </si>
  <si>
    <t>TET_4.4_0_2022_1_2</t>
  </si>
  <si>
    <t>Median annual wage (SOC 53-2012)</t>
  </si>
  <si>
    <t>TET_4.4_0_2022_2_2</t>
  </si>
  <si>
    <t>TET_4.4_0_2022_1_3</t>
  </si>
  <si>
    <t>Median annual wage (SOC 53-2021)</t>
  </si>
  <si>
    <t>TET_4.4_0_2022_2_3</t>
  </si>
  <si>
    <t>TET_4.4_0_2022_1_4</t>
  </si>
  <si>
    <t>Median annual wage (SOC 53-2022)</t>
  </si>
  <si>
    <t>TET_4.4_0_2022_2_4</t>
  </si>
  <si>
    <t>TET_4.4_0_2022_1_5</t>
  </si>
  <si>
    <t>Median annual wage (SOC 53-3011)</t>
  </si>
  <si>
    <t>TET_4.4_0_2022_2_5</t>
  </si>
  <si>
    <t>TET_4.4_0_2022_1_6</t>
  </si>
  <si>
    <t>Median annual wage (SOC 53-3052)</t>
  </si>
  <si>
    <t>TET_4.4_0_2022_2_6</t>
  </si>
  <si>
    <t>TET_4.4_0_2022_1_7</t>
  </si>
  <si>
    <t>Median annual wage (SOC 53-3051)</t>
  </si>
  <si>
    <t>TET_4.4_0_2022_2_7</t>
  </si>
  <si>
    <t>TET_4.4_0_2022_1_8</t>
  </si>
  <si>
    <t>Median annual wage (SOC 53-3031)</t>
  </si>
  <si>
    <t>TET_4.4_0_2022_2_8</t>
  </si>
  <si>
    <t>TET_4.4_0_2022_1_9</t>
  </si>
  <si>
    <t>Median annual wage (SOC 53-3032)</t>
  </si>
  <si>
    <t>TET_4.4_0_2022_2_9</t>
  </si>
  <si>
    <t>TET_4.4_0_2022_1_10</t>
  </si>
  <si>
    <t>Median annual wage (SOC 53-3033)</t>
  </si>
  <si>
    <t>TET_4.4_0_2022_2_10</t>
  </si>
  <si>
    <t>TET_4.4_0_2022_1_12</t>
  </si>
  <si>
    <t>Median annual wage (SOC 53-3099)</t>
  </si>
  <si>
    <t>TET_4.4_0_2022_2_12</t>
  </si>
  <si>
    <t>TET_4.4_0_2022_1_13</t>
  </si>
  <si>
    <t>Median annual wage (SOC 53-4011)</t>
  </si>
  <si>
    <t>TET_4.4_0_2022_2_13</t>
  </si>
  <si>
    <t>TET_4.4_0_2022_1_15</t>
  </si>
  <si>
    <t>Median annual wage (SOC 53-4013)</t>
  </si>
  <si>
    <t>TET_4.4_0_2022_2_15</t>
  </si>
  <si>
    <t>TET_4.4_0_2022_1_17</t>
  </si>
  <si>
    <t>Median annual wage (SOC 53-4031)</t>
  </si>
  <si>
    <t>TET_4.4_0_2022_2_17</t>
  </si>
  <si>
    <t>TET_4.4_0_2022_1_18</t>
  </si>
  <si>
    <t>Median annual wage (SOC 53-4041)</t>
  </si>
  <si>
    <t>TET_4.4_0_2022_2_18</t>
  </si>
  <si>
    <t>TET_4.4_0_2022_1_19</t>
  </si>
  <si>
    <t>Median annual wage (SOC 53-4099)</t>
  </si>
  <si>
    <t>TET_4.4_0_2022_2_19</t>
  </si>
  <si>
    <t>TET_4.4_0_2022_1_20</t>
  </si>
  <si>
    <t>Median annual wage (SOC 53-5011)</t>
  </si>
  <si>
    <t>TET_4.4_0_2022_2_20</t>
  </si>
  <si>
    <t>TET_4.4_0_2022_1_21</t>
  </si>
  <si>
    <t>Median annual wage (SOC 53-5021)</t>
  </si>
  <si>
    <t>TET_4.4_0_2022_2_21</t>
  </si>
  <si>
    <t>TET_4.4_0_2022_1_22</t>
  </si>
  <si>
    <t>Median annual wage (SOC 53-5022)</t>
  </si>
  <si>
    <t>TET_4.4_0_2022_2_22</t>
  </si>
  <si>
    <t>TET_4.4_0_2022_1_23</t>
  </si>
  <si>
    <t>Median annual wage (SOC 53-5031)</t>
  </si>
  <si>
    <t>TET_4.4_0_2022_2_23</t>
  </si>
  <si>
    <t>TET_4.4_0_2022_1_24</t>
  </si>
  <si>
    <t>Median annual wage (SOC 53-6011)</t>
  </si>
  <si>
    <t>TET_4.4_0_2022_2_24</t>
  </si>
  <si>
    <t>TET_4.4_0_2022_1_25</t>
  </si>
  <si>
    <t>Median annual wage (SOC 53-6099)</t>
  </si>
  <si>
    <t>TET_4.4_0_2022_2_25</t>
  </si>
  <si>
    <t>TET_4.4_0_2022_1_26</t>
  </si>
  <si>
    <t>Median annual wage (SOC 53-7051)</t>
  </si>
  <si>
    <t>TET_4.4_0_2022_2_26</t>
  </si>
  <si>
    <t>TET_4.4_0_2022_1_27</t>
  </si>
  <si>
    <t>Median annual wage (SOC 53-7071)</t>
  </si>
  <si>
    <t>TET_4.4_0_2022_2_27</t>
  </si>
  <si>
    <t>TET_4.4_0_2022_1_28</t>
  </si>
  <si>
    <t>Median annual wage (SOC 53-7072)</t>
  </si>
  <si>
    <t>TET_4.4_0_2022_2_28</t>
  </si>
  <si>
    <t>TET_4.4_0_2022_1_29</t>
  </si>
  <si>
    <t>Median annual wage (SOC 17-2011)</t>
  </si>
  <si>
    <t>TET_4.4_0_2022_2_29</t>
  </si>
  <si>
    <t>TET_4.4_0_2022_1_30</t>
  </si>
  <si>
    <t>Median annual wage (SOC 17-2121)</t>
  </si>
  <si>
    <t>TET_4.4_0_2022_2_30</t>
  </si>
  <si>
    <t>TET_4.4_0_2022_1_31</t>
  </si>
  <si>
    <t>Median annual wage (SOC 17-3021)</t>
  </si>
  <si>
    <t>TET_4.4_0_2022_2_31</t>
  </si>
  <si>
    <t>TET_4.4_0_2022_1_32</t>
  </si>
  <si>
    <t>Median annual wage (SOC 49-2091)</t>
  </si>
  <si>
    <t>TET_4.4_0_2022_2_32</t>
  </si>
  <si>
    <t>TET_4.4_0_2022_1_33</t>
  </si>
  <si>
    <t>Median annual wage (SOC 49-2093)</t>
  </si>
  <si>
    <t>TET_4.4_0_2022_2_33</t>
  </si>
  <si>
    <t>TET_4.4_0_2022_1_34</t>
  </si>
  <si>
    <t>Median annual wage (SOC 49-2096)</t>
  </si>
  <si>
    <t>TET_4.4_0_2022_2_34</t>
  </si>
  <si>
    <t>TET_4.4_0_2022_1_35</t>
  </si>
  <si>
    <t>Median annual wage (SOC 49-3011)</t>
  </si>
  <si>
    <t>TET_4.4_0_2022_2_35</t>
  </si>
  <si>
    <t>TET_4.4_0_2022_1_36</t>
  </si>
  <si>
    <t>Median annual wage (SOC 49-3021)</t>
  </si>
  <si>
    <t>TET_4.4_0_2022_2_36</t>
  </si>
  <si>
    <t>TET_4.4_0_2022_1_37</t>
  </si>
  <si>
    <t>Median annual wage (SOC 49-3022)</t>
  </si>
  <si>
    <t>TET_4.4_0_2022_2_37</t>
  </si>
  <si>
    <t>TET_4.4_0_2022_1_38</t>
  </si>
  <si>
    <t>Median annual wage (SOC 49-3023)</t>
  </si>
  <si>
    <t>TET_4.4_0_2022_2_38</t>
  </si>
  <si>
    <t>TET_4.4_0_2022_1_39</t>
  </si>
  <si>
    <t>Median annual wage (SOC 49-3031)</t>
  </si>
  <si>
    <t>TET_4.4_0_2022_2_39</t>
  </si>
  <si>
    <t>TET_4.4_0_2022_1_40</t>
  </si>
  <si>
    <t>Median annual wage (SOC 49-3043)</t>
  </si>
  <si>
    <t>TET_4.4_0_2022_2_40</t>
  </si>
  <si>
    <t>TET_4.4_0_2022_1_41</t>
  </si>
  <si>
    <t>Median annual wage (SOC 49-3051)</t>
  </si>
  <si>
    <t>TET_4.4_0_2022_2_41</t>
  </si>
  <si>
    <t>TET_4.4_0_2022_1_42</t>
  </si>
  <si>
    <t>Median annual wage (SOC 49-3052)</t>
  </si>
  <si>
    <t>TET_4.4_0_2022_2_42</t>
  </si>
  <si>
    <t>TET_4.4_0_2022_1_43</t>
  </si>
  <si>
    <t>Median annual wage (SOC 49-3091)</t>
  </si>
  <si>
    <t>TET_4.4_0_2022_2_43</t>
  </si>
  <si>
    <t>TET_4.4_0_2022_1_44</t>
  </si>
  <si>
    <t>Median annual wage (SOC 49-3092)</t>
  </si>
  <si>
    <t>TET_4.4_0_2022_2_44</t>
  </si>
  <si>
    <t>TET_4.4_0_2022_1_45</t>
  </si>
  <si>
    <t>Median annual wage (SOC 49-3093)</t>
  </si>
  <si>
    <t>TET_4.4_0_2022_2_45</t>
  </si>
  <si>
    <t>TET_4.4_0_2022_1_46</t>
  </si>
  <si>
    <t>Median annual wage (SOC 51-2011)</t>
  </si>
  <si>
    <t>TET_4.4_0_2022_2_46</t>
  </si>
  <si>
    <t>TET_4.4_0_2022_1_48</t>
  </si>
  <si>
    <t>Median annual wage (SOC 51-9197)</t>
  </si>
  <si>
    <t>TET_4.4_0_2022_2_48</t>
  </si>
  <si>
    <t>TET_4.4_0_2022_1_49</t>
  </si>
  <si>
    <t>Median annual wage (SOC 53-6031)</t>
  </si>
  <si>
    <t>TET_4.4_0_2022_2_49</t>
  </si>
  <si>
    <t>TET_4.4_0_2022_1_50</t>
  </si>
  <si>
    <t>Median annual wage (SOC 53-7061)</t>
  </si>
  <si>
    <t>TET_4.4_0_2022_2_50</t>
  </si>
  <si>
    <t>TET_4.4_0_2022_1_51</t>
  </si>
  <si>
    <t>Median annual wage (SOC 47-2071)</t>
  </si>
  <si>
    <t>TET_4.4_0_2022_2_51</t>
  </si>
  <si>
    <t>TET_4.4_0_2022_1_52</t>
  </si>
  <si>
    <t>Median annual wage (SOC 47-4051)</t>
  </si>
  <si>
    <t>TET_4.4_0_2022_2_52</t>
  </si>
  <si>
    <t>TET_4.4_0_2022_1_53</t>
  </si>
  <si>
    <t>Median annual wage (SOC 47-4061)</t>
  </si>
  <si>
    <t>TET_4.4_0_2022_2_53</t>
  </si>
  <si>
    <t>TET_4.4_0_2022_1_54</t>
  </si>
  <si>
    <t>Median annual wage (SOC 49-9097)</t>
  </si>
  <si>
    <t>TET_4.4_0_2022_2_54</t>
  </si>
  <si>
    <t>TET_4.4_0_2022_1_55</t>
  </si>
  <si>
    <t>Median annual wage (SOC 53-7031)</t>
  </si>
  <si>
    <t>TET_4.4_0_2022_2_55</t>
  </si>
  <si>
    <t>TET_4.4_0_2022_1_56</t>
  </si>
  <si>
    <t>Median annual wage (SOC 13-1032)</t>
  </si>
  <si>
    <t>TET_4.4_0_2022_2_56</t>
  </si>
  <si>
    <t>TET_4.4_0_2022_1_57</t>
  </si>
  <si>
    <t>Median annual wage (SOC 33-3041)</t>
  </si>
  <si>
    <t>TET_4.4_0_2022_2_57</t>
  </si>
  <si>
    <t>TET_4.4_0_2022_1_58</t>
  </si>
  <si>
    <t>Median annual wage (SOC 33-3052)</t>
  </si>
  <si>
    <t>TET_4.4_0_2022_2_58</t>
  </si>
  <si>
    <t>TET_4.4_0_2022_1_59</t>
  </si>
  <si>
    <t>Median annual wage (SOC 33-9091)</t>
  </si>
  <si>
    <t>TET_4.4_0_2022_2_59</t>
  </si>
  <si>
    <t>TET_4.4_0_2022_1_61</t>
  </si>
  <si>
    <t>Median annual wage (SOC 53-2031)</t>
  </si>
  <si>
    <t>TET_4.4_0_2022_2_61</t>
  </si>
  <si>
    <t>TET_4.4_0_2022_1_62</t>
  </si>
  <si>
    <t>Median annual wage (SOC 53-6061)</t>
  </si>
  <si>
    <t>TET_4.4_0_2022_2_62</t>
  </si>
  <si>
    <t>TET_4.4_0_2022_1_63</t>
  </si>
  <si>
    <t>Median annual wage (SOC 41-3041)</t>
  </si>
  <si>
    <t>TET_4.4_0_2022_2_63</t>
  </si>
  <si>
    <t>TET_4.4_0_2022_1_64</t>
  </si>
  <si>
    <t>Median annual wage (SOC 43-4181)</t>
  </si>
  <si>
    <t>TET_4.4_0_2022_2_64</t>
  </si>
  <si>
    <t>TET_4.4_0_2022_1_65</t>
  </si>
  <si>
    <t>Median annual wage (SOC 43-5021)</t>
  </si>
  <si>
    <t>TET_4.4_0_2022_2_65</t>
  </si>
  <si>
    <t>TET_4.4_0_2022_1_66</t>
  </si>
  <si>
    <t>Median annual wage (SOC 43-5032)</t>
  </si>
  <si>
    <t>TET_4.4_0_2022_2_66</t>
  </si>
  <si>
    <t>TET_4.4_0_2022_1_67</t>
  </si>
  <si>
    <t>Median annual wage (SOC 43-5052)</t>
  </si>
  <si>
    <t>TET_4.4_0_2022_2_67</t>
  </si>
  <si>
    <t>TET_4.4_0_2022_1_68</t>
  </si>
  <si>
    <t>Median annual wage (SOC 43-5071)</t>
  </si>
  <si>
    <t>TET_4.4_0_2022_2_68</t>
  </si>
  <si>
    <t>TET_4.4_0_2022_1_69</t>
  </si>
  <si>
    <t>Median annual wage (SOC 53-6021)</t>
  </si>
  <si>
    <t>TET_4.4_0_2022_2_69</t>
  </si>
  <si>
    <t>TET_4.4_0_2022_1_70</t>
  </si>
  <si>
    <t>Median annual wage (SOC 53-6041)</t>
  </si>
  <si>
    <t>TET_4.4_0_2022_2_70</t>
  </si>
  <si>
    <t>TET_4.4_0_2022_1_71</t>
  </si>
  <si>
    <t>Median annual wage (SOC 53-6051)</t>
  </si>
  <si>
    <t>TET_4.4_0_2022_2_71</t>
  </si>
  <si>
    <t>TET_4.4_0_2022_1_72</t>
  </si>
  <si>
    <t>Median annual wage (SOC 53-7081)</t>
  </si>
  <si>
    <t>TET_4.4_0_2022_2_72</t>
  </si>
  <si>
    <t>TET_4.4_0_2022_1_73</t>
  </si>
  <si>
    <t>Median annual wage (SOC 53-7121)</t>
  </si>
  <si>
    <t>TET_4.4_0_2022_2_73</t>
  </si>
  <si>
    <t>TET_4.4_0_2022_1_74</t>
  </si>
  <si>
    <t>Median annual wage (SOC 11-3071)</t>
  </si>
  <si>
    <t>TET_4.4_0_2022_2_74</t>
  </si>
  <si>
    <t>TET_4.4_0_2022_1_76</t>
  </si>
  <si>
    <t>Median annual wage (SOC 53-1041)</t>
  </si>
  <si>
    <t>TET_4.4_0_2022_2_76</t>
  </si>
  <si>
    <t>TET_4.4_0_2022_1_80</t>
  </si>
  <si>
    <t>Median annual wage (SOC 53-4022)</t>
  </si>
  <si>
    <t>TET_4.4_0_2022_2_80</t>
  </si>
  <si>
    <t>TET_4.4_0_2022_1_83</t>
  </si>
  <si>
    <t>Median annual wage (SOC 53-1047)</t>
  </si>
  <si>
    <t>TET_4.4_0_2022_2_83</t>
  </si>
  <si>
    <t>TET_4.4_0_2022_1_86</t>
  </si>
  <si>
    <t>Median annual wage (SOC 53-3053)</t>
  </si>
  <si>
    <t>TET_4.4_0_2022_2_86</t>
  </si>
  <si>
    <t>TET_4.4_0_2022_1_87</t>
  </si>
  <si>
    <t>Median annual wage (SOC 53-3054)</t>
  </si>
  <si>
    <t>TET_4.4_0_2022_2_87</t>
  </si>
  <si>
    <t>TET_4.4_0_2022_1_89</t>
  </si>
  <si>
    <t>Median annual wage (SOC 53-6032)</t>
  </si>
  <si>
    <t>TET_4.4_0_2022_2_89</t>
  </si>
  <si>
    <t>TET_4.5_4_2022_1_1</t>
  </si>
  <si>
    <t>TET_4.5_7_2022_1_1</t>
  </si>
  <si>
    <t>TET_4.5_10_2022_1_1</t>
  </si>
  <si>
    <t>TET_4.5_10_2022_1_2</t>
  </si>
  <si>
    <t>TET_4.5_4_2022_1_2</t>
  </si>
  <si>
    <t>TET_4.5_7_2022_1_2</t>
  </si>
  <si>
    <t xml:space="preserve">https://www.bls.gov/oes/current/oes_nat.htm </t>
  </si>
  <si>
    <t>NOTE: Airline pilots typically fly on scheduled air carrier routes to transport passengers and cargo, while commercial pilots fly on non-scheduled air carrier routes.  "Commercial pilots" includes charter pilots, air ambulance pilots, and air tour pilots. Ambulance drivers excludes emergency medical technicians.</t>
  </si>
  <si>
    <t>Occupational Employment Statistics (OES) uses a mail survey to measure employment levels and wage rates for all full- and part-time wage and salary workers in nonfarm establishments. The survey does not include self-employed owners and partners in unincorporated firms, household workers, or unpaid family workers.  In 1999, OES began using the Standard Occupational Classification (SOC) system to organize occupational data.  Consequently, estimates from 1999 and subsequent years are not directly comparable to previous occupational estimates. The SOC is being adopted by all federal agencies and consists of 821 detailed occupations, grouped into 449 board occupations, 96 minor groups, and 23 major groups. A broad definition of transportation and transportation-related occupations is used in this table based on Sen, B. and M. Rossetti, "A Complete Count of the U.S. Transportation Workforce," Transportation Research Record 1719: 2000, pp 259-266.  Some occupational categories may include workers not engaged in transportation or transportation-related activities.  For example, the category "first-line supervisors/managers" (53-1021 and 53-1031) may include workers in material moving occupations along with transportation occupations. Moreover, some workers engaged in transportation and transportation-related activities may be excluded. For example, "baggage porters and bellhops" is not included in this table because it is believed that a large share of workers in this category work in hotels or similar establishments. Value blank if occupation is too small to estimate or if data is no longer reported for the occupation under the standard occupation code listed in the 'metric' column. Data do not include self-employed or independent contractors and therefore differ from the Bureau of Labor Statistics' occupational employment projections (&lt;a href="https://www.bls.gov/emp/"&gt;https://www.bls.gov/emp/&lt;/a&gt;) which include these workers.</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</si>
  <si>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t>
  </si>
  <si>
    <t>TET_4.4x_0_2022_1_1</t>
  </si>
  <si>
    <t>TET_4.4x_0_2032_2_1</t>
  </si>
  <si>
    <t>TET_4.4x_0_2022_1_2</t>
  </si>
  <si>
    <t>TET_4.4x_0_2032_2_2</t>
  </si>
  <si>
    <t>TET_4.4x_0_2022_1_3</t>
  </si>
  <si>
    <t>TET_4.4x_0_2032_2_3</t>
  </si>
  <si>
    <t>TET_4.4x_0_2022_1_4</t>
  </si>
  <si>
    <t>TET_4.4x_0_2032_2_4</t>
  </si>
  <si>
    <t>TET_4.4x_0_2022_1_5</t>
  </si>
  <si>
    <t>TET_4.4x_0_2032_2_5</t>
  </si>
  <si>
    <t>TET_4.4x_0_2022_1_6</t>
  </si>
  <si>
    <t>TET_4.4x_0_2032_2_6</t>
  </si>
  <si>
    <t>TET_4.4x_0_2022_1_7</t>
  </si>
  <si>
    <t>TET_4.4x_0_2032_2_7</t>
  </si>
  <si>
    <t>TET_4.4x_0_2022_1_8</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</si>
  <si>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Before 2019, was 53-1011. Sum of 53-1041 and 53-1047 is 53-1000.</t>
  </si>
  <si>
    <t>TET_4.4x_0_2032_2_8</t>
  </si>
  <si>
    <t>TET_4.4x_0_2022_1_9</t>
  </si>
  <si>
    <t>TET_4.4x_0_2032_2_9</t>
  </si>
  <si>
    <t>TET_4.4x_0_2022_1_10</t>
  </si>
  <si>
    <t>TET_4.4x_0_2032_2_10</t>
  </si>
  <si>
    <t>TET_4.4x_0_2022_1_12</t>
  </si>
  <si>
    <t>TET_4.4x_0_2032_2_12</t>
  </si>
  <si>
    <t>TET_4.4x_0_2022_1_13</t>
  </si>
  <si>
    <t>TET_4.4x_0_2032_2_13</t>
  </si>
  <si>
    <t>TET_4.4x_0_2022_1_15</t>
  </si>
  <si>
    <t>TET_4.4x_0_2032_2_15</t>
  </si>
  <si>
    <t>TET_4.4x_0_2022_1_17</t>
  </si>
  <si>
    <t>TET_4.4x_0_2032_2_17</t>
  </si>
  <si>
    <t>TET_4.4x_0_2022_1_18</t>
  </si>
  <si>
    <t>TET_4.4x_0_2032_2_18</t>
  </si>
  <si>
    <t>TET_4.4x_0_2022_1_19</t>
  </si>
  <si>
    <t>TET_4.4x_0_2032_2_19</t>
  </si>
  <si>
    <t>TET_4.4x_0_2022_1_20</t>
  </si>
  <si>
    <t>TET_4.4x_0_2032_2_20</t>
  </si>
  <si>
    <t>TET_4.4x_0_2022_1_21</t>
  </si>
  <si>
    <t>TET_4.4x_0_2032_2_21</t>
  </si>
  <si>
    <t>TET_4.4x_0_2022_1_22</t>
  </si>
  <si>
    <t>TET_4.4x_0_2032_2_22</t>
  </si>
  <si>
    <t>TET_4.4x_0_2022_1_23</t>
  </si>
  <si>
    <t>TET_4.4x_0_2032_2_23</t>
  </si>
  <si>
    <t>TET_4.4x_0_2022_1_24</t>
  </si>
  <si>
    <t>TET_4.4x_0_2032_2_24</t>
  </si>
  <si>
    <t>TET_4.4x_0_2022_1_25</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</si>
  <si>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In 2021, 53-6099 came back after 53-6098 was split into 53-6032 and 53-6099.</t>
  </si>
  <si>
    <t>TET_4.4x_0_2032_2_25</t>
  </si>
  <si>
    <t>TET_4.4x_0_2022_1_26</t>
  </si>
  <si>
    <t>TET_4.4x_0_2032_2_26</t>
  </si>
  <si>
    <t>TET_4.4x_0_2022_1_27</t>
  </si>
  <si>
    <t>TET_4.4x_0_2032_2_27</t>
  </si>
  <si>
    <t>TET_4.4x_0_2022_1_28</t>
  </si>
  <si>
    <t>TET_4.4x_0_2032_2_28</t>
  </si>
  <si>
    <t>TET_4.4x_0_2022_1_29</t>
  </si>
  <si>
    <t>TET_4.4x_0_2032_2_29</t>
  </si>
  <si>
    <t>TET_4.4x_0_2022_1_30</t>
  </si>
  <si>
    <t>TET_4.4x_0_2032_2_30</t>
  </si>
  <si>
    <t>TET_4.4x_0_2022_1_31</t>
  </si>
  <si>
    <t>TET_4.4x_0_2032_2_31</t>
  </si>
  <si>
    <t>TET_4.4x_0_2022_1_32</t>
  </si>
  <si>
    <t>TET_4.4x_0_2032_2_32</t>
  </si>
  <si>
    <t>TET_4.4x_0_2022_1_33</t>
  </si>
  <si>
    <t>TET_4.4x_0_2032_2_33</t>
  </si>
  <si>
    <t>TET_4.4x_0_2022_1_34</t>
  </si>
  <si>
    <t>TET_4.4x_0_2032_2_34</t>
  </si>
  <si>
    <t>TET_4.4x_0_2022_1_35</t>
  </si>
  <si>
    <t>TET_4.4x_0_2032_2_35</t>
  </si>
  <si>
    <t>TET_4.4x_0_2022_1_36</t>
  </si>
  <si>
    <t>TET_4.4x_0_2032_2_36</t>
  </si>
  <si>
    <t>TET_4.4x_0_2022_1_37</t>
  </si>
  <si>
    <t>TET_4.4x_0_2032_2_37</t>
  </si>
  <si>
    <t>TET_4.4x_0_2022_1_38</t>
  </si>
  <si>
    <t>TET_4.4x_0_2032_2_38</t>
  </si>
  <si>
    <t>TET_4.4x_0_2022_1_39</t>
  </si>
  <si>
    <t>TET_4.4x_0_2032_2_39</t>
  </si>
  <si>
    <t>TET_4.4x_0_2022_1_40</t>
  </si>
  <si>
    <t>TET_4.4x_0_2032_2_40</t>
  </si>
  <si>
    <t>TET_4.4x_0_2022_1_41</t>
  </si>
  <si>
    <t>TET_4.4x_0_2032_2_41</t>
  </si>
  <si>
    <t>TET_4.4x_0_2022_1_42</t>
  </si>
  <si>
    <t>TET_4.4x_0_2032_2_42</t>
  </si>
  <si>
    <t>TET_4.4x_0_2022_1_43</t>
  </si>
  <si>
    <t>TET_4.4x_0_2032_2_43</t>
  </si>
  <si>
    <t>TET_4.4x_0_2022_1_44</t>
  </si>
  <si>
    <t>TET_4.4x_0_2032_2_44</t>
  </si>
  <si>
    <t>TET_4.4x_0_2022_1_45</t>
  </si>
  <si>
    <t>TET_4.4x_0_2032_2_45</t>
  </si>
  <si>
    <t>TET_4.4x_0_2022_1_46</t>
  </si>
  <si>
    <t>TET_4.4x_0_2032_2_46</t>
  </si>
  <si>
    <t>TET_4.4x_0_2022_1_48</t>
  </si>
  <si>
    <t>TET_4.4x_0_2032_2_48</t>
  </si>
  <si>
    <t>TET_4.4x_0_2022_1_49</t>
  </si>
  <si>
    <t>TET_4.4x_0_2032_2_49</t>
  </si>
  <si>
    <t>TET_4.4x_0_2022_1_50</t>
  </si>
  <si>
    <t>TET_4.4x_0_2032_2_50</t>
  </si>
  <si>
    <t>TET_4.4x_0_2022_1_51</t>
  </si>
  <si>
    <t>TET_4.4x_0_2032_2_51</t>
  </si>
  <si>
    <t>TET_4.4x_0_2022_1_52</t>
  </si>
  <si>
    <t>TET_4.4x_0_2032_2_52</t>
  </si>
  <si>
    <t>TET_4.4x_0_2022_1_53</t>
  </si>
  <si>
    <t>TET_4.4x_0_2032_2_53</t>
  </si>
  <si>
    <t>TET_4.4x_0_2022_1_54</t>
  </si>
  <si>
    <t>TET_4.4x_0_2032_2_54</t>
  </si>
  <si>
    <t>TET_4.4x_0_2022_1_55</t>
  </si>
  <si>
    <t>TET_4.4x_0_2032_2_55</t>
  </si>
  <si>
    <t>TET_4.4x_0_2022_1_56</t>
  </si>
  <si>
    <t>TET_4.4x_0_2032_2_56</t>
  </si>
  <si>
    <t>TET_4.4x_0_2022_1_57</t>
  </si>
  <si>
    <t>TET_4.4x_0_2032_2_57</t>
  </si>
  <si>
    <t>TET_4.4x_0_2022_1_58</t>
  </si>
  <si>
    <t>TET_4.4x_0_2032_2_58</t>
  </si>
  <si>
    <t>TET_4.4x_0_2022_1_59</t>
  </si>
  <si>
    <t>TET_4.4x_0_2032_2_59</t>
  </si>
  <si>
    <t>TET_4.4x_0_2022_1_61</t>
  </si>
  <si>
    <t>TET_4.4x_0_2032_2_61</t>
  </si>
  <si>
    <t>TET_4.4x_0_2022_1_62</t>
  </si>
  <si>
    <t>TET_4.4x_0_2032_2_62</t>
  </si>
  <si>
    <t>TET_4.4x_0_2022_1_63</t>
  </si>
  <si>
    <t>TET_4.4x_0_2032_2_63</t>
  </si>
  <si>
    <t>TET_4.4x_0_2022_1_64</t>
  </si>
  <si>
    <t>TET_4.4x_0_2032_2_64</t>
  </si>
  <si>
    <t>TET_4.4x_0_2022_1_65</t>
  </si>
  <si>
    <t>TET_4.4x_0_2032_2_65</t>
  </si>
  <si>
    <t>TET_4.4x_0_2022_1_66</t>
  </si>
  <si>
    <t>TET_4.4x_0_2032_2_66</t>
  </si>
  <si>
    <t>TET_4.4x_0_2022_1_67</t>
  </si>
  <si>
    <t>TET_4.4x_0_2032_2_67</t>
  </si>
  <si>
    <t>TET_4.4x_0_2022_1_68</t>
  </si>
  <si>
    <t>TET_4.4x_0_2032_2_68</t>
  </si>
  <si>
    <t>TET_4.4x_0_2022_1_69</t>
  </si>
  <si>
    <t>TET_4.4x_0_2032_2_69</t>
  </si>
  <si>
    <t>TET_4.4x_0_2022_1_70</t>
  </si>
  <si>
    <t>TET_4.4x_0_2032_2_70</t>
  </si>
  <si>
    <t>TET_4.4x_0_2022_1_71</t>
  </si>
  <si>
    <t>TET_4.4x_0_2032_2_71</t>
  </si>
  <si>
    <t>TET_4.4x_0_2022_1_72</t>
  </si>
  <si>
    <t>TET_4.4x_0_2032_2_72</t>
  </si>
  <si>
    <t>TET_4.4x_0_2022_1_73</t>
  </si>
  <si>
    <t>TET_4.4x_0_2032_2_73</t>
  </si>
  <si>
    <t>TET_4.4x_0_2022_1_74</t>
  </si>
  <si>
    <t>TET_4.4x_0_2032_2_74</t>
  </si>
  <si>
    <t>TET_4.4x_0_2022_1_75</t>
  </si>
  <si>
    <t>TET_4.4x_0_2032_2_75</t>
  </si>
  <si>
    <t>TET_4.4x_0_2022_1_76</t>
  </si>
  <si>
    <t>TET_4.4x_0_2032_2_76</t>
  </si>
  <si>
    <t>TET_4.4x_0_2022_1_80</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</si>
  <si>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Before 2019, was sum of 53-4012 and 53-4021.</t>
  </si>
  <si>
    <t>TET_4.4x_0_2032_2_80</t>
  </si>
  <si>
    <t>TET_4.4x_0_2022_1_83</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</si>
  <si>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Before 2019, was sum of 53-1021 and 53-1031. Sum of 53-1041 and 53-1047 is 53-1000.</t>
  </si>
  <si>
    <t>TET_4.4x_0_2032_2_83</t>
  </si>
  <si>
    <t>TET_4.4x_0_2022_1_86</t>
  </si>
  <si>
    <t>TET_4.4x_0_2032_2_86</t>
  </si>
  <si>
    <t>TET_4.4x_0_2022_1_87</t>
  </si>
  <si>
    <t>TET_4.4x_0_2032_2_87</t>
  </si>
  <si>
    <t>TET_4.4x_0_2022_1_88</t>
  </si>
  <si>
    <t>TET_4.4x_0_2032_2_88</t>
  </si>
  <si>
    <t>TET_4.4x_0_2022_1_89</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</si>
  <si>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Before 2021, was part of 53-6098 in 2019 and 2020. Was either part of 53-6090 or 53-6099 before 2019.</t>
  </si>
  <si>
    <t>TET_4.4x_0_2032_2_89</t>
  </si>
  <si>
    <t>U.S. Department of Labor, Bureau of Labor Statistics, Employer Costs for Compensation, CMU1010000000000D available at http://www.bls.gov/ncs/ect/#tables</t>
  </si>
  <si>
    <t>TET_4.5_1_2023_1_1</t>
  </si>
  <si>
    <t>U.S. Department of Labor, Bureau of Labor Statistics, Employer Costs for Compensation, CMU1010000520000D available at http://www.bls.gov/ncs/ect/#tables</t>
  </si>
  <si>
    <t>TET_4.5_1_2023_1_2</t>
  </si>
  <si>
    <t>4-9</t>
  </si>
  <si>
    <t>TET_4.4_0_2023_1_1</t>
  </si>
  <si>
    <t>Occupational Employment Statistics (OES) uses a mail survey to measure employment levels and wage rates for all full- and part-time wage and salary workers in nonfarm establishments. The survey does not include self-employed owners and partners in unincorporated firms, household workers, or unpaid family workers.  In 1999, OES began using the Standard Occupational Classification (SOC) system to organize occupational data.  Consequently, estimates from 1999 and subsequent years are not directly comparable to previous occupational estimates. The SOC is being adopted by all federal agencies and consists of 821 detailed occupations, grouped into 449 board occupations, 96 minor groups, and 23 major groups. A broad definition of transportation and transportation-related occupations is used in this table based on Sen, B. and M. Rossetti, "A Complete Count of the U.S. Transportation Workforce," Transportation Research Record 1719: 2000, pp 259-266.  Some occupational categories may include workers not engaged in transportation or transportation-related activities.  For example, the category "first-line supervisors/managers" (53-1021 and 53-1031) may include workers in material moving occupations along with transportation occupations. Moreover, some workers engaged in transportation and transportation-related activities may be excluded. For example, "baggage porters and bellhops" is not included in this table because it is believed that a large share of workers in this category work in hotels or similar establishments. Value blank if occupation is too small to estimate or if data is no longer reported for the occupation under the standard occupation code listed in the 'metric' column. Data do not include self-employed or independent contractors and therefore differ from the Bureau of Labor Statistics' occupational employment projections (&lt;a href="https://www.bls.gov/emp/"&gt;https://www.bls.gov/emp/&lt;/a&gt;) which include these workers..</t>
  </si>
  <si>
    <t>TET_4.4_0_2023_2_1</t>
  </si>
  <si>
    <t>TET_4.4_0_2023_1_2</t>
  </si>
  <si>
    <t>TET_4.4_0_2023_2_2</t>
  </si>
  <si>
    <t>TET_4.4_0_2023_1_3</t>
  </si>
  <si>
    <t>TET_4.4_0_2023_2_3</t>
  </si>
  <si>
    <t>TET_4.4_0_2023_1_4</t>
  </si>
  <si>
    <t>TET_4.4_0_2023_2_4</t>
  </si>
  <si>
    <t>TET_4.4_0_2023_1_5</t>
  </si>
  <si>
    <t>TET_4.4_0_2023_2_5</t>
  </si>
  <si>
    <t>TET_4.4_0_2023_1_6</t>
  </si>
  <si>
    <t>TET_4.4_0_2023_2_6</t>
  </si>
  <si>
    <t>TET_4.4_0_2023_1_7</t>
  </si>
  <si>
    <t>TET_4.4_0_2023_2_7</t>
  </si>
  <si>
    <t>TET_4.4_0_2023_1_8</t>
  </si>
  <si>
    <t>TET_4.4_0_2023_2_8</t>
  </si>
  <si>
    <t>TET_4.4_0_2023_1_9</t>
  </si>
  <si>
    <t>TET_4.4_0_2023_2_9</t>
  </si>
  <si>
    <t>TET_4.4_0_2023_1_10</t>
  </si>
  <si>
    <t>TET_4.4_0_2023_2_10</t>
  </si>
  <si>
    <t>TET_4.4_0_2023_1_12</t>
  </si>
  <si>
    <t>TET_4.4_0_2023_2_12</t>
  </si>
  <si>
    <t>TET_4.4_0_2023_1_13</t>
  </si>
  <si>
    <t>TET_4.4_0_2023_2_13</t>
  </si>
  <si>
    <t>TET_4.4_0_2023_1_15</t>
  </si>
  <si>
    <t>TET_4.4_0_2023_2_15</t>
  </si>
  <si>
    <t>TET_4.4_0_2023_1_17</t>
  </si>
  <si>
    <t>TET_4.4_0_2023_2_17</t>
  </si>
  <si>
    <t>TET_4.4_0_2023_1_18</t>
  </si>
  <si>
    <t>TET_4.4_0_2023_2_18</t>
  </si>
  <si>
    <t>TET_4.4_0_2023_1_19</t>
  </si>
  <si>
    <t>TET_4.4_0_2023_2_19</t>
  </si>
  <si>
    <t>TET_4.4_0_2023_1_20</t>
  </si>
  <si>
    <t>TET_4.4_0_2023_2_20</t>
  </si>
  <si>
    <t>TET_4.4_0_2023_1_21</t>
  </si>
  <si>
    <t>TET_4.4_0_2023_2_21</t>
  </si>
  <si>
    <t>TET_4.4_0_2023_1_22</t>
  </si>
  <si>
    <t>TET_4.4_0_2023_2_22</t>
  </si>
  <si>
    <t>TET_4.4_0_2023_1_23</t>
  </si>
  <si>
    <t>TET_4.4_0_2023_2_23</t>
  </si>
  <si>
    <t>TET_4.4_0_2023_1_24</t>
  </si>
  <si>
    <t>TET_4.4_0_2023_2_24</t>
  </si>
  <si>
    <t>TET_4.4_0_2023_1_25</t>
  </si>
  <si>
    <t>Occupational Employment Statistics (OES) uses a mail survey to measure employment levels and wage rates for all full- and part-time wage and salary workers in nonfarm establishments. The survey does not include self-employed owners and partners in unincorporated firms, household workers, or unpaid family workers.  In 1999, OES began using the Standard Occupational Classification (SOC) system to organize occupational data.  Consequently, estimates from 1999 and subsequent years are not directly comparable to previous occupational estimates. The SOC is being adopted by all federal agencies and consists of 821 detailed occupations, grouped into 449 board occupations, 96 minor groups, and 23 major groups. A broad definition of transportation and transportation-related occupations is used in this table based on Sen, B. and M. Rossetti, "A Complete Count of the U.S. Transportation Workforce," Transportation Research Record 1719: 2000, pp 259-266.  Some occupational categories may include workers not engaged in transportation or transportation-related activities.  For example, the category "first-line supervisors/managers" (53-1021 and 53-1031) may include workers in material moving occupations along with transportation occupations. Moreover, some workers engaged in transportation and transportation-related activities may be excluded. For example, "baggage porters and bellhops" is not included in this table because it is believed that a large share of workers in this category work in hotels or similar establishments. Value blank if occupation is too small to estimate or if data is no longer reported for the occupation under the standard occupation code listed in the 'metric' column. Data do not include self-employed or independent contractors and therefore differ from the Bureau of Labor Statistics' occupational employment projections (&lt;a href="https://www.bls.gov/emp/"&gt;https://www.bls.gov/emp/&lt;/a&gt;) which include these workers.. In 2021, 53-6099 came back after 53-6098 was split into 53-6032 and 53-6099.</t>
  </si>
  <si>
    <t>TET_4.4_0_2023_2_25</t>
  </si>
  <si>
    <t>TET_4.4_0_2023_1_26</t>
  </si>
  <si>
    <t>TET_4.4_0_2023_2_26</t>
  </si>
  <si>
    <t>TET_4.4_0_2023_1_27</t>
  </si>
  <si>
    <t>TET_4.4_0_2023_2_27</t>
  </si>
  <si>
    <t>TET_4.4_0_2023_1_28</t>
  </si>
  <si>
    <t>TET_4.4_0_2023_2_28</t>
  </si>
  <si>
    <t>TET_4.4_0_2023_1_29</t>
  </si>
  <si>
    <t>TET_4.4_0_2023_2_29</t>
  </si>
  <si>
    <t>TET_4.4_0_2023_1_30</t>
  </si>
  <si>
    <t>TET_4.4_0_2023_2_30</t>
  </si>
  <si>
    <t>TET_4.4_0_2023_1_31</t>
  </si>
  <si>
    <t>TET_4.4_0_2023_2_31</t>
  </si>
  <si>
    <t>TET_4.4_0_2023_1_32</t>
  </si>
  <si>
    <t>TET_4.4_0_2023_2_32</t>
  </si>
  <si>
    <t>TET_4.4_0_2023_1_33</t>
  </si>
  <si>
    <t>TET_4.4_0_2023_2_33</t>
  </si>
  <si>
    <t>TET_4.4_0_2023_1_34</t>
  </si>
  <si>
    <t>TET_4.4_0_2023_2_34</t>
  </si>
  <si>
    <t>TET_4.4_0_2023_1_35</t>
  </si>
  <si>
    <t>TET_4.4_0_2023_2_35</t>
  </si>
  <si>
    <t>TET_4.4_0_2023_1_36</t>
  </si>
  <si>
    <t>TET_4.4_0_2023_2_36</t>
  </si>
  <si>
    <t>TET_4.4_0_2023_1_37</t>
  </si>
  <si>
    <t>TET_4.4_0_2023_2_37</t>
  </si>
  <si>
    <t>TET_4.4_0_2023_1_38</t>
  </si>
  <si>
    <t>TET_4.4_0_2023_2_38</t>
  </si>
  <si>
    <t>TET_4.4_0_2023_1_39</t>
  </si>
  <si>
    <t>TET_4.4_0_2023_2_39</t>
  </si>
  <si>
    <t>TET_4.4_0_2023_1_40</t>
  </si>
  <si>
    <t>TET_4.4_0_2023_2_40</t>
  </si>
  <si>
    <t>TET_4.4_0_2023_1_41</t>
  </si>
  <si>
    <t>TET_4.4_0_2023_2_41</t>
  </si>
  <si>
    <t>TET_4.4_0_2023_1_42</t>
  </si>
  <si>
    <t>TET_4.4_0_2023_2_42</t>
  </si>
  <si>
    <t>TET_4.4_0_2023_1_43</t>
  </si>
  <si>
    <t>TET_4.4_0_2023_2_43</t>
  </si>
  <si>
    <t>TET_4.4_0_2023_1_44</t>
  </si>
  <si>
    <t>TET_4.4_0_2023_2_44</t>
  </si>
  <si>
    <t>TET_4.4_0_2023_1_45</t>
  </si>
  <si>
    <t>TET_4.4_0_2023_2_45</t>
  </si>
  <si>
    <t>TET_4.4_0_2023_1_46</t>
  </si>
  <si>
    <t>TET_4.4_0_2023_2_46</t>
  </si>
  <si>
    <t>TET_4.4_0_2023_1_48</t>
  </si>
  <si>
    <t>TET_4.4_0_2023_2_48</t>
  </si>
  <si>
    <t>TET_4.4_0_2023_1_49</t>
  </si>
  <si>
    <t>TET_4.4_0_2023_2_49</t>
  </si>
  <si>
    <t>TET_4.4_0_2023_1_50</t>
  </si>
  <si>
    <t>TET_4.4_0_2023_2_50</t>
  </si>
  <si>
    <t>TET_4.4_0_2023_1_51</t>
  </si>
  <si>
    <t>TET_4.4_0_2023_2_51</t>
  </si>
  <si>
    <t>TET_4.4_0_2023_1_52</t>
  </si>
  <si>
    <t>TET_4.4_0_2023_2_52</t>
  </si>
  <si>
    <t>TET_4.4_0_2023_1_53</t>
  </si>
  <si>
    <t>TET_4.4_0_2023_2_53</t>
  </si>
  <si>
    <t>TET_4.4_0_2023_1_54</t>
  </si>
  <si>
    <t>TET_4.4_0_2023_2_54</t>
  </si>
  <si>
    <t>TET_4.4_0_2023_1_55</t>
  </si>
  <si>
    <t>TET_4.4_0_2023_2_55</t>
  </si>
  <si>
    <t>TET_4.4_0_2023_1_56</t>
  </si>
  <si>
    <t>TET_4.4_0_2023_2_56</t>
  </si>
  <si>
    <t>TET_4.4_0_2023_1_57</t>
  </si>
  <si>
    <t>TET_4.4_0_2023_2_57</t>
  </si>
  <si>
    <t>TET_4.4_0_2023_1_58</t>
  </si>
  <si>
    <t>TET_4.4_0_2023_2_58</t>
  </si>
  <si>
    <t>TET_4.4_0_2023_1_59</t>
  </si>
  <si>
    <t>TET_4.4_0_2023_2_59</t>
  </si>
  <si>
    <t>TET_4.4_0_2023_1_61</t>
  </si>
  <si>
    <t>TET_4.4_0_2023_2_61</t>
  </si>
  <si>
    <t>TET_4.4_0_2023_1_62</t>
  </si>
  <si>
    <t>TET_4.4_0_2023_2_62</t>
  </si>
  <si>
    <t>TET_4.4_0_2023_1_63</t>
  </si>
  <si>
    <t>TET_4.4_0_2023_2_63</t>
  </si>
  <si>
    <t>TET_4.4_0_2023_1_64</t>
  </si>
  <si>
    <t>TET_4.4_0_2023_2_64</t>
  </si>
  <si>
    <t>TET_4.4_0_2023_1_65</t>
  </si>
  <si>
    <t>TET_4.4_0_2023_2_65</t>
  </si>
  <si>
    <t>TET_4.4_0_2023_1_66</t>
  </si>
  <si>
    <t>TET_4.4_0_2023_2_66</t>
  </si>
  <si>
    <t>TET_4.4_0_2023_1_67</t>
  </si>
  <si>
    <t>TET_4.4_0_2023_2_67</t>
  </si>
  <si>
    <t>TET_4.4_0_2023_1_68</t>
  </si>
  <si>
    <t>TET_4.4_0_2023_2_68</t>
  </si>
  <si>
    <t>TET_4.4_0_2023_1_69</t>
  </si>
  <si>
    <t>TET_4.4_0_2023_2_69</t>
  </si>
  <si>
    <t>TET_4.4_0_2023_1_70</t>
  </si>
  <si>
    <t>TET_4.4_0_2023_2_70</t>
  </si>
  <si>
    <t>TET_4.4_0_2023_1_71</t>
  </si>
  <si>
    <t>TET_4.4_0_2023_2_71</t>
  </si>
  <si>
    <t>TET_4.4_0_2023_1_72</t>
  </si>
  <si>
    <t>TET_4.4_0_2023_2_72</t>
  </si>
  <si>
    <t>TET_4.4_0_2023_1_73</t>
  </si>
  <si>
    <t>TET_4.4_0_2023_2_73</t>
  </si>
  <si>
    <t>TET_4.4_0_2023_1_74</t>
  </si>
  <si>
    <t>TET_4.4_0_2023_2_74</t>
  </si>
  <si>
    <t>TET_4.4_0_2023_1_76</t>
  </si>
  <si>
    <t>Occupational Employment Statistics (OES) uses a mail survey to measure employment levels and wage rates for all full- and part-time wage and salary workers in nonfarm establishments. The survey does not include self-employed owners and partners in unincorporated firms, household workers, or unpaid family workers.  In 1999, OES began using the Standard Occupational Classification (SOC) system to organize occupational data.  Consequently, estimates from 1999 and subsequent years are not directly comparable to previous occupational estimates. The SOC is being adopted by all federal agencies and consists of 821 detailed occupations, grouped into 449 board occupations, 96 minor groups, and 23 major groups. A broad definition of transportation and transportation-related occupations is used in this table based on Sen, B. and M. Rossetti, "A Complete Count of the U.S. Transportation Workforce," Transportation Research Record 1719: 2000, pp 259-266.  Some occupational categories may include workers not engaged in transportation or transportation-related activities.  For example, the category "first-line supervisors/managers" (53-1021 and 53-1031) may include workers in material moving occupations along with transportation occupations. Moreover, some workers engaged in transportation and transportation-related activities may be excluded. For example, "baggage porters and bellhops" is not included in this table because it is believed that a large share of workers in this category work in hotels or similar establishments. Value blank if occupation is too small to estimate or if data is no longer reported for the occupation under the standard occupation code listed in the 'metric' column. Data do not include self-employed or independent contractors and therefore differ from the Bureau of Labor Statistics' occupational employment projections (&lt;a href="https://www.bls.gov/emp/"&gt;https://www.bls.gov/emp/&lt;/a&gt;) which include these workers.. Before 2019, was 53-1011. Sum of 53-1041 and 53-1047 is 53-1000.</t>
  </si>
  <si>
    <t>TET_4.4_0_2023_2_76</t>
  </si>
  <si>
    <t>TET_4.4_0_2023_1_80</t>
  </si>
  <si>
    <t>Occupational Employment Statistics (OES) uses a mail survey to measure employment levels and wage rates for all full- and part-time wage and salary workers in nonfarm establishments. The survey does not include self-employed owners and partners in unincorporated firms, household workers, or unpaid family workers.  In 1999, OES began using the Standard Occupational Classification (SOC) system to organize occupational data.  Consequently, estimates from 1999 and subsequent years are not directly comparable to previous occupational estimates. The SOC is being adopted by all federal agencies and consists of 821 detailed occupations, grouped into 449 board occupations, 96 minor groups, and 23 major groups. A broad definition of transportation and transportation-related occupations is used in this table based on Sen, B. and M. Rossetti, "A Complete Count of the U.S. Transportation Workforce," Transportation Research Record 1719: 2000, pp 259-266.  Some occupational categories may include workers not engaged in transportation or transportation-related activities.  For example, the category "first-line supervisors/managers" (53-1021 and 53-1031) may include workers in material moving occupations along with transportation occupations. Moreover, some workers engaged in transportation and transportation-related activities may be excluded. For example, "baggage porters and bellhops" is not included in this table because it is believed that a large share of workers in this category work in hotels or similar establishments. Value blank if occupation is too small to estimate or if data is no longer reported for the occupation under the standard occupation code listed in the 'metric' column. Data do not include self-employed or independent contractors and therefore differ from the Bureau of Labor Statistics' occupational employment projections (&lt;a href="https://www.bls.gov/emp/"&gt;https://www.bls.gov/emp/&lt;/a&gt;) which include these workers.. Before 2019, was sum of 53-4012 and 53-4021</t>
  </si>
  <si>
    <t>TET_4.4_0_2023_2_80</t>
  </si>
  <si>
    <t>TET_4.4_0_2023_1_83</t>
  </si>
  <si>
    <t>Occupational Employment Statistics (OES) uses a mail survey to measure employment levels and wage rates for all full- and part-time wage and salary workers in nonfarm establishments. The survey does not include self-employed owners and partners in unincorporated firms, household workers, or unpaid family workers.  In 1999, OES began using the Standard Occupational Classification (SOC) system to organize occupational data.  Consequently, estimates from 1999 and subsequent years are not directly comparable to previous occupational estimates. The SOC is being adopted by all federal agencies and consists of 821 detailed occupations, grouped into 449 board occupations, 96 minor groups, and 23 major groups. A broad definition of transportation and transportation-related occupations is used in this table based on Sen, B. and M. Rossetti, "A Complete Count of the U.S. Transportation Workforce," Transportation Research Record 1719: 2000, pp 259-266.  Some occupational categories may include workers not engaged in transportation or transportation-related activities.  For example, the category "first-line supervisors/managers" (53-1021 and 53-1031) may include workers in material moving occupations along with transportation occupations. Moreover, some workers engaged in transportation and transportation-related activities may be excluded. For example, "baggage porters and bellhops" is not included in this table because it is believed that a large share of workers in this category work in hotels or similar establishments. Value blank if occupation is too small to estimate or if data is no longer reported for the occupation under the standard occupation code listed in the 'metric' column. Data do not include self-employed or independent contractors and therefore differ from the Bureau of Labor Statistics' occupational employment projections (&lt;a href="https://www.bls.gov/emp/"&gt;https://www.bls.gov/emp/&lt;/a&gt;) which include these workers.. Before 2019, was sum of 53-1021 and 53-1031. Sum of 53-1041 and 53-1047 is 53-1000.</t>
  </si>
  <si>
    <t>TET_4.4_0_2023_2_83</t>
  </si>
  <si>
    <t>TET_4.4_0_2023_1_86</t>
  </si>
  <si>
    <t>TET_4.4_0_2023_2_86</t>
  </si>
  <si>
    <t>TET_4.4_0_2023_1_87</t>
  </si>
  <si>
    <t>TET_4.4_0_2023_2_87</t>
  </si>
  <si>
    <t>TET_4.4_0_2023_1_89</t>
  </si>
  <si>
    <t>Occupational Employment Statistics (OES) uses a mail survey to measure employment levels and wage rates for all full- and part-time wage and salary workers in nonfarm establishments. The survey does not include self-employed owners and partners in unincorporated firms, household workers, or unpaid family workers.  In 1999, OES began using the Standard Occupational Classification (SOC) system to organize occupational data.  Consequently, estimates from 1999 and subsequent years are not directly comparable to previous occupational estimates. The SOC is being adopted by all federal agencies and consists of 821 detailed occupations, grouped into 449 board occupations, 96 minor groups, and 23 major groups. A broad definition of transportation and transportation-related occupations is used in this table based on Sen, B. and M. Rossetti, "A Complete Count of the U.S. Transportation Workforce," Transportation Research Record 1719: 2000, pp 259-266.  Some occupational categories may include workers not engaged in transportation or transportation-related activities.  For example, the category "first-line supervisors/managers" (53-1021 and 53-1031) may include workers in material moving occupations along with transportation occupations. Moreover, some workers engaged in transportation and transportation-related activities may be excluded. For example, "baggage porters and bellhops" is not included in this table because it is believed that a large share of workers in this category work in hotels or similar establishments. Value blank if occupation is too small to estimate or if data is no longer reported for the occupation under the standard occupation code listed in the 'metric' column. Data do not include self-employed or independent contractors and therefore differ from the Bureau of Labor Statistics' occupational employment projections (&lt;a href="https://www.bls.gov/emp/"&gt;https://www.bls.gov/emp/&lt;/a&gt;) which include these workers.. Before 2021, was part of 53-6098 in 2019 and 2020. Was either part of 53-6090 or 53-6099 before 2019.</t>
  </si>
  <si>
    <t>TET_4.4_0_2023_2_89</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</si>
  <si>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t>
  </si>
  <si>
    <t>Heavy and tractor-trailer truck drivers</t>
  </si>
  <si>
    <t>Light truck drivers</t>
  </si>
  <si>
    <t>Subway and streetcar operators</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</si>
  <si>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In 2021, 53-6099 came back after 53-6098 was split into 53-6032 and 53-6099.</t>
  </si>
  <si>
    <t>Aerospace engineering and operations technologists and technicians</t>
  </si>
  <si>
    <t>Motorboat mechanics and service technicians</t>
  </si>
  <si>
    <t>Crossing guards and flaggers</t>
  </si>
  <si>
    <t>Passenger attendants</t>
  </si>
  <si>
    <t>Shipping, receiving, and inventory clerks</t>
  </si>
  <si>
    <t>Parking attendants</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</si>
  <si>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Before 2019, was 53-1011. Sum of 53-1041 and 53-1047 is 53-1000.</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</si>
  <si>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Before 2019, was sum of 53-4012 and 53-4021</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</si>
  <si>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Before 2019, was sum of 53-1021 and 53-1031. Sum of 53-1041 and 53-1047 is 53-1000.</t>
  </si>
  <si>
    <t>Value in thousands. Value is blank if data is not reported for the standard occupation classification listed in the "metric" column. Data include self-employed or independent contractors and therefore differ from the Bureau of Labor Statistics' occupational employment statistics (&lt;a href="https://www.bls.gov/oes/"&gt;https://www.bls.gov/oes/&lt;/a&gt;) which do not include these workers.. Before 2021, was part of 53-6098 in 2019 and 2020. Was either part of 53-6090 or 53-6099 before 2019.</t>
  </si>
  <si>
    <t>TET_4.5_4_2023_1_1</t>
  </si>
  <si>
    <t>TET_4.5_7_2023_1_1</t>
  </si>
  <si>
    <t>TET_4.5_10_2023_1_1</t>
  </si>
  <si>
    <t>TET_4.5_4_2023_1_2</t>
  </si>
  <si>
    <t>TET_4.5_7_2023_1_2</t>
  </si>
  <si>
    <t>TET_4.5_10_2023_1_2</t>
  </si>
  <si>
    <t>TET_4.4x_0_2023_1_1</t>
  </si>
  <si>
    <t>TET_4.4x_0_2033_2_1</t>
  </si>
  <si>
    <t>TET_4.4x_0_2023_1_2</t>
  </si>
  <si>
    <t>TET_4.4x_0_2033_2_2</t>
  </si>
  <si>
    <t>TET_4.4x_0_2023_1_3</t>
  </si>
  <si>
    <t>TET_4.4x_0_2033_2_3</t>
  </si>
  <si>
    <t>TET_4.4x_0_2023_1_4</t>
  </si>
  <si>
    <t>TET_4.4x_0_2033_2_4</t>
  </si>
  <si>
    <t>TET_4.4x_0_2023_1_5</t>
  </si>
  <si>
    <t>TET_4.4x_0_2033_2_5</t>
  </si>
  <si>
    <t>TET_4.4x_0_2023_1_6</t>
  </si>
  <si>
    <t>TET_4.4x_0_2033_2_6</t>
  </si>
  <si>
    <t>TET_4.4x_0_2023_1_7</t>
  </si>
  <si>
    <t>TET_4.4x_0_2033_2_7</t>
  </si>
  <si>
    <t>TET_4.4x_0_2023_1_8</t>
  </si>
  <si>
    <t>TET_4.4x_0_2033_2_8</t>
  </si>
  <si>
    <t>TET_4.4x_0_2023_1_9</t>
  </si>
  <si>
    <t>TET_4.4x_0_2033_2_9</t>
  </si>
  <si>
    <t>TET_4.4x_0_2023_1_10</t>
  </si>
  <si>
    <t>TET_4.4x_0_2033_2_10</t>
  </si>
  <si>
    <t>TET_4.4x_0_2023_1_12</t>
  </si>
  <si>
    <t>TET_4.4x_0_2033_2_12</t>
  </si>
  <si>
    <t>TET_4.4x_0_2023_1_13</t>
  </si>
  <si>
    <t>TET_4.4x_0_2033_2_13</t>
  </si>
  <si>
    <t>TET_4.4x_0_2023_1_15</t>
  </si>
  <si>
    <t>TET_4.4x_0_2033_2_15</t>
  </si>
  <si>
    <t>TET_4.4x_0_2023_1_17</t>
  </si>
  <si>
    <t>TET_4.4x_0_2033_2_17</t>
  </si>
  <si>
    <t>TET_4.4x_0_2023_1_18</t>
  </si>
  <si>
    <t>TET_4.4x_0_2033_2_18</t>
  </si>
  <si>
    <t>TET_4.4x_0_2023_1_19</t>
  </si>
  <si>
    <t>TET_4.4x_0_2033_2_19</t>
  </si>
  <si>
    <t>TET_4.4x_0_2023_1_20</t>
  </si>
  <si>
    <t>TET_4.4x_0_2033_2_20</t>
  </si>
  <si>
    <t>TET_4.4x_0_2023_1_21</t>
  </si>
  <si>
    <t>TET_4.4x_0_2033_2_21</t>
  </si>
  <si>
    <t>TET_4.4x_0_2023_1_22</t>
  </si>
  <si>
    <t>TET_4.4x_0_2033_2_22</t>
  </si>
  <si>
    <t>TET_4.4x_0_2023_1_23</t>
  </si>
  <si>
    <t>TET_4.4x_0_2033_2_23</t>
  </si>
  <si>
    <t>TET_4.4x_0_2023_1_24</t>
  </si>
  <si>
    <t>TET_4.4x_0_2033_2_24</t>
  </si>
  <si>
    <t>TET_4.4x_0_2023_1_25</t>
  </si>
  <si>
    <t>TET_4.4x_0_2033_2_25</t>
  </si>
  <si>
    <t>TET_4.4x_0_2023_1_26</t>
  </si>
  <si>
    <t>TET_4.4x_0_2033_2_26</t>
  </si>
  <si>
    <t>TET_4.4x_0_2023_1_27</t>
  </si>
  <si>
    <t>TET_4.4x_0_2033_2_27</t>
  </si>
  <si>
    <t>TET_4.4x_0_2023_1_28</t>
  </si>
  <si>
    <t>TET_4.4x_0_2033_2_28</t>
  </si>
  <si>
    <t>TET_4.4x_0_2023_1_29</t>
  </si>
  <si>
    <t>TET_4.4x_0_2033_2_29</t>
  </si>
  <si>
    <t>TET_4.4x_0_2023_1_30</t>
  </si>
  <si>
    <t>TET_4.4x_0_2033_2_30</t>
  </si>
  <si>
    <t>TET_4.4x_0_2023_1_31</t>
  </si>
  <si>
    <t>TET_4.4x_0_2033_2_31</t>
  </si>
  <si>
    <t>TET_4.4x_0_2023_1_32</t>
  </si>
  <si>
    <t>TET_4.4x_0_2033_2_32</t>
  </si>
  <si>
    <t>TET_4.4x_0_2023_1_33</t>
  </si>
  <si>
    <t>TET_4.4x_0_2033_2_33</t>
  </si>
  <si>
    <t>TET_4.4x_0_2023_1_34</t>
  </si>
  <si>
    <t>TET_4.4x_0_2033_2_34</t>
  </si>
  <si>
    <t>TET_4.4x_0_2023_1_35</t>
  </si>
  <si>
    <t>TET_4.4x_0_2033_2_35</t>
  </si>
  <si>
    <t>TET_4.4x_0_2023_1_36</t>
  </si>
  <si>
    <t>TET_4.4x_0_2033_2_36</t>
  </si>
  <si>
    <t>TET_4.4x_0_2023_1_37</t>
  </si>
  <si>
    <t>TET_4.4x_0_2033_2_37</t>
  </si>
  <si>
    <t>TET_4.4x_0_2023_1_38</t>
  </si>
  <si>
    <t>TET_4.4x_0_2033_2_38</t>
  </si>
  <si>
    <t>TET_4.4x_0_2023_1_39</t>
  </si>
  <si>
    <t>TET_4.4x_0_2033_2_39</t>
  </si>
  <si>
    <t>TET_4.4x_0_2023_1_40</t>
  </si>
  <si>
    <t>TET_4.4x_0_2033_2_40</t>
  </si>
  <si>
    <t>TET_4.4x_0_2023_1_41</t>
  </si>
  <si>
    <t>TET_4.4x_0_2033_2_41</t>
  </si>
  <si>
    <t>TET_4.4x_0_2023_1_42</t>
  </si>
  <si>
    <t>TET_4.4x_0_2033_2_42</t>
  </si>
  <si>
    <t>TET_4.4x_0_2023_1_43</t>
  </si>
  <si>
    <t>TET_4.4x_0_2033_2_43</t>
  </si>
  <si>
    <t>TET_4.4x_0_2023_1_44</t>
  </si>
  <si>
    <t>TET_4.4x_0_2033_2_44</t>
  </si>
  <si>
    <t>TET_4.4x_0_2023_1_45</t>
  </si>
  <si>
    <t>TET_4.4x_0_2033_2_45</t>
  </si>
  <si>
    <t>TET_4.4x_0_2023_1_46</t>
  </si>
  <si>
    <t>TET_4.4x_0_2033_2_46</t>
  </si>
  <si>
    <t>TET_4.4x_0_2023_1_48</t>
  </si>
  <si>
    <t>TET_4.4x_0_2033_2_48</t>
  </si>
  <si>
    <t>TET_4.4x_0_2023_1_49</t>
  </si>
  <si>
    <t>TET_4.4x_0_2033_2_49</t>
  </si>
  <si>
    <t>TET_4.4x_0_2023_1_50</t>
  </si>
  <si>
    <t>TET_4.4x_0_2033_2_50</t>
  </si>
  <si>
    <t>TET_4.4x_0_2023_1_51</t>
  </si>
  <si>
    <t>TET_4.4x_0_2033_2_51</t>
  </si>
  <si>
    <t>TET_4.4x_0_2023_1_52</t>
  </si>
  <si>
    <t>TET_4.4x_0_2033_2_52</t>
  </si>
  <si>
    <t>TET_4.4x_0_2023_1_53</t>
  </si>
  <si>
    <t>TET_4.4x_0_2033_2_53</t>
  </si>
  <si>
    <t>TET_4.4x_0_2023_1_54</t>
  </si>
  <si>
    <t>TET_4.4x_0_2033_2_54</t>
  </si>
  <si>
    <t>TET_4.4x_0_2023_1_55</t>
  </si>
  <si>
    <t>TET_4.4x_0_2033_2_55</t>
  </si>
  <si>
    <t>TET_4.4x_0_2023_1_56</t>
  </si>
  <si>
    <t>TET_4.4x_0_2033_2_56</t>
  </si>
  <si>
    <t>TET_4.4x_0_2023_1_57</t>
  </si>
  <si>
    <t>TET_4.4x_0_2033_2_57</t>
  </si>
  <si>
    <t>TET_4.4x_0_2023_1_58</t>
  </si>
  <si>
    <t>TET_4.4x_0_2033_2_58</t>
  </si>
  <si>
    <t>TET_4.4x_0_2023_1_59</t>
  </si>
  <si>
    <t>TET_4.4x_0_2033_2_59</t>
  </si>
  <si>
    <t>TET_4.4x_0_2023_1_61</t>
  </si>
  <si>
    <t>TET_4.4x_0_2033_2_61</t>
  </si>
  <si>
    <t>TET_4.4x_0_2023_1_62</t>
  </si>
  <si>
    <t>TET_4.4x_0_2033_2_62</t>
  </si>
  <si>
    <t>TET_4.4x_0_2023_1_63</t>
  </si>
  <si>
    <t>TET_4.4x_0_2033_2_63</t>
  </si>
  <si>
    <t>TET_4.4x_0_2023_1_64</t>
  </si>
  <si>
    <t>TET_4.4x_0_2033_2_64</t>
  </si>
  <si>
    <t>TET_4.4x_0_2023_1_65</t>
  </si>
  <si>
    <t>TET_4.4x_0_2033_2_65</t>
  </si>
  <si>
    <t>TET_4.4x_0_2023_1_66</t>
  </si>
  <si>
    <t>TET_4.4x_0_2033_2_66</t>
  </si>
  <si>
    <t>TET_4.4x_0_2023_1_67</t>
  </si>
  <si>
    <t>TET_4.4x_0_2033_2_67</t>
  </si>
  <si>
    <t>TET_4.4x_0_2023_1_68</t>
  </si>
  <si>
    <t>TET_4.4x_0_2033_2_68</t>
  </si>
  <si>
    <t>TET_4.4x_0_2023_1_69</t>
  </si>
  <si>
    <t>TET_4.4x_0_2033_2_69</t>
  </si>
  <si>
    <t>TET_4.4x_0_2023_1_70</t>
  </si>
  <si>
    <t>TET_4.4x_0_2033_2_70</t>
  </si>
  <si>
    <t>TET_4.4x_0_2023_1_71</t>
  </si>
  <si>
    <t>TET_4.4x_0_2033_2_71</t>
  </si>
  <si>
    <t>TET_4.4x_0_2023_1_72</t>
  </si>
  <si>
    <t>TET_4.4x_0_2033_2_72</t>
  </si>
  <si>
    <t>TET_4.4x_0_2023_1_73</t>
  </si>
  <si>
    <t>TET_4.4x_0_2033_2_73</t>
  </si>
  <si>
    <t>TET_4.4x_0_2023_1_74</t>
  </si>
  <si>
    <t>TET_4.4x_0_2033_2_74</t>
  </si>
  <si>
    <t>TET_4.4x_0_2023_1_75</t>
  </si>
  <si>
    <t>TET_4.4x_0_2033_2_75</t>
  </si>
  <si>
    <t>TET_4.4x_0_2023_1_76</t>
  </si>
  <si>
    <t>TET_4.4x_0_2033_2_76</t>
  </si>
  <si>
    <t>TET_4.4x_0_2023_1_80</t>
  </si>
  <si>
    <t>TET_4.4x_0_2033_2_80</t>
  </si>
  <si>
    <t>TET_4.4x_0_2023_1_83</t>
  </si>
  <si>
    <t>TET_4.4x_0_2033_2_83</t>
  </si>
  <si>
    <t>TET_4.4x_0_2023_1_86</t>
  </si>
  <si>
    <t>TET_4.4x_0_2033_2_86</t>
  </si>
  <si>
    <t>TET_4.4x_0_2023_1_87</t>
  </si>
  <si>
    <t>TET_4.4x_0_2033_2_87</t>
  </si>
  <si>
    <t>TET_4.4x_0_2023_1_88</t>
  </si>
  <si>
    <t>TET_4.4x_0_2033_2_88</t>
  </si>
  <si>
    <t>TET_4.4x_0_2023_1_89</t>
  </si>
  <si>
    <t>TET_4.4x_0_2033_2_89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</si>
</sst>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0"/>
    <numFmt numFmtId="166" formatCode="0.0%"/>
  </numFmts>
  <fonts count="14" x14ac:knownFonts="1">
    <font>
      <sz val="11"/>
      <color theme="1"/>
      <name val="Calibri"/>
      <family val="2"/>
      <scheme val="minor"/>
    </font>
    <font>
      <sz val="11"/>
      <color theme="1"/>
      <name val="Calibri"/>
      <family val="2"/>
      <scheme val="minor"/>
    </font>
    <font>
      <b/>
      <sz val="18"/>
      <name val="Calibri Light"/>
      <family val="2"/>
      <scheme val="major"/>
    </font>
    <font>
      <sz val="10"/>
      <name val="Calibri"/>
      <family val="2"/>
      <scheme val="minor"/>
    </font>
    <font>
      <b/>
      <sz val="10"/>
      <name val="Calibri"/>
      <family val="2"/>
      <scheme val="minor"/>
    </font>
    <font>
      <sz val="9"/>
      <color theme="1"/>
      <name val="Calibri"/>
      <family val="2"/>
      <scheme val="minor"/>
    </font>
    <font>
      <sz val="9"/>
      <name val="Calibri"/>
      <family val="2"/>
      <scheme val="minor"/>
    </font>
    <font>
      <sz val="10"/>
      <name val="Calibri"/>
      <family val="2"/>
      <scheme val="minor"/>
    </font>
    <font>
      <sz val="11"/>
      <color rgb="FFFF0000"/>
      <name val="Calibri"/>
      <family val="2"/>
      <scheme val="minor"/>
    </font>
    <font>
      <sz val="11"/>
      <color rgb="FFFF0000"/>
      <name val="Calibri"/>
      <family val="2"/>
    </font>
    <font>
      <b/>
      <sz val="11"/>
      <color theme="1"/>
      <name val="Calibri"/>
      <family val="2"/>
      <scheme val="minor"/>
    </font>
    <font>
      <sz val="11"/>
      <color theme="1"/>
      <name val="Sabon Next LT"/>
    </font>
    <font>
      <b/>
      <sz val="14"/>
      <name val="Calibri Light"/>
      <family val="2"/>
      <scheme val="major"/>
    </font>
    <font>
      <u/>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right/>
      <top style="thin">
        <color theme="1"/>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cellStyleXfs>
  <cellXfs count="65">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1" fontId="4" fillId="0" borderId="0" xfId="2" applyNumberFormat="1" applyFont="1" applyAlignment="1">
      <alignment horizontal="left"/>
    </xf>
    <xf numFmtId="1" fontId="4" fillId="0" borderId="0" xfId="2" applyNumberFormat="1" applyFont="1"/>
    <xf numFmtId="1" fontId="3" fillId="0" borderId="0" xfId="2" applyNumberFormat="1" applyFont="1"/>
    <xf numFmtId="3" fontId="4" fillId="0" borderId="0" xfId="2" applyNumberFormat="1" applyFont="1" applyAlignment="1">
      <alignment horizontal="left" wrapText="1"/>
    </xf>
    <xf numFmtId="0" fontId="4" fillId="0" borderId="0" xfId="2" applyFont="1"/>
    <xf numFmtId="0" fontId="3" fillId="0" borderId="1" xfId="2" applyFont="1" applyBorder="1" applyAlignment="1">
      <alignment horizontal="left" vertical="top"/>
    </xf>
    <xf numFmtId="0" fontId="3" fillId="0" borderId="0" xfId="2" applyFont="1" applyAlignment="1">
      <alignment horizontal="left" vertical="top"/>
    </xf>
    <xf numFmtId="3" fontId="3" fillId="0" borderId="0" xfId="2" applyNumberFormat="1" applyFont="1" applyAlignment="1">
      <alignment horizontal="left" vertical="top"/>
    </xf>
    <xf numFmtId="164" fontId="3" fillId="0" borderId="0" xfId="2" applyNumberFormat="1" applyFont="1" applyAlignment="1">
      <alignment horizontal="left" vertical="top"/>
    </xf>
    <xf numFmtId="0" fontId="3" fillId="0" borderId="0" xfId="2" applyFont="1" applyAlignment="1">
      <alignment vertical="top"/>
    </xf>
    <xf numFmtId="0" fontId="3" fillId="0" borderId="2" xfId="2" applyFont="1" applyBorder="1" applyAlignment="1">
      <alignment vertical="top"/>
    </xf>
    <xf numFmtId="0" fontId="3" fillId="0" borderId="2" xfId="2" applyFont="1" applyBorder="1" applyAlignment="1">
      <alignment horizontal="left" vertical="top" wrapText="1"/>
    </xf>
    <xf numFmtId="3" fontId="3" fillId="0" borderId="2" xfId="2" applyNumberFormat="1" applyFont="1" applyBorder="1" applyAlignment="1">
      <alignment horizontal="left" vertical="top"/>
    </xf>
    <xf numFmtId="164" fontId="3" fillId="0" borderId="2" xfId="2" applyNumberFormat="1" applyFont="1" applyBorder="1" applyAlignment="1">
      <alignment horizontal="left" vertical="top"/>
    </xf>
    <xf numFmtId="3" fontId="3" fillId="0" borderId="0" xfId="0" applyNumberFormat="1" applyFont="1"/>
    <xf numFmtId="0" fontId="2" fillId="0" borderId="0" xfId="1" applyAlignment="1">
      <alignment vertical="top"/>
    </xf>
    <xf numFmtId="0" fontId="4" fillId="0" borderId="0" xfId="0" applyFont="1" applyAlignment="1">
      <alignment horizontal="right" wrapText="1"/>
    </xf>
    <xf numFmtId="0" fontId="3" fillId="0" borderId="2" xfId="0" applyFont="1" applyBorder="1"/>
    <xf numFmtId="165" fontId="3" fillId="0" borderId="2" xfId="0" applyNumberFormat="1" applyFont="1" applyBorder="1"/>
    <xf numFmtId="165" fontId="3" fillId="0" borderId="3" xfId="0" applyNumberFormat="1" applyFont="1" applyBorder="1"/>
    <xf numFmtId="164" fontId="3" fillId="0" borderId="3" xfId="2" applyNumberFormat="1" applyFont="1" applyBorder="1"/>
    <xf numFmtId="3" fontId="3" fillId="0" borderId="3" xfId="2" applyNumberFormat="1" applyFont="1" applyBorder="1"/>
    <xf numFmtId="0" fontId="3" fillId="0" borderId="3" xfId="0" applyFont="1" applyBorder="1"/>
    <xf numFmtId="0" fontId="8" fillId="0" borderId="0" xfId="0" applyFont="1"/>
    <xf numFmtId="49" fontId="8" fillId="0" borderId="0" xfId="0" applyNumberFormat="1" applyFont="1" applyAlignment="1">
      <alignment horizontal="right"/>
    </xf>
    <xf numFmtId="14" fontId="0" fillId="0" borderId="0" xfId="0" applyNumberFormat="1"/>
    <xf numFmtId="0" fontId="9" fillId="0" borderId="0" xfId="0" applyFont="1" applyAlignment="1">
      <alignment horizontal="right"/>
    </xf>
    <xf numFmtId="49" fontId="0" fillId="0" borderId="0" xfId="0" applyNumberFormat="1"/>
    <xf numFmtId="3" fontId="0" fillId="0" borderId="0" xfId="0" applyNumberFormat="1"/>
    <xf numFmtId="10" fontId="0" fillId="0" borderId="0" xfId="3" applyNumberFormat="1" applyFont="1"/>
    <xf numFmtId="166" fontId="0" fillId="0" borderId="0" xfId="3" applyNumberFormat="1" applyFont="1"/>
    <xf numFmtId="0" fontId="3" fillId="0" borderId="2" xfId="2" applyFont="1" applyBorder="1" applyAlignment="1">
      <alignment horizontal="left" vertical="top"/>
    </xf>
    <xf numFmtId="1" fontId="4" fillId="0" borderId="2" xfId="2" applyNumberFormat="1" applyFont="1" applyBorder="1"/>
    <xf numFmtId="0" fontId="10" fillId="0" borderId="0" xfId="0" applyFont="1"/>
    <xf numFmtId="1" fontId="3" fillId="0" borderId="2" xfId="2" applyNumberFormat="1" applyFont="1" applyBorder="1"/>
    <xf numFmtId="0" fontId="4" fillId="0" borderId="2" xfId="2" applyFont="1" applyBorder="1"/>
    <xf numFmtId="3" fontId="4" fillId="0" borderId="2" xfId="2" applyNumberFormat="1" applyFont="1" applyBorder="1" applyAlignment="1">
      <alignment horizontal="left" wrapText="1"/>
    </xf>
    <xf numFmtId="165" fontId="3" fillId="0" borderId="0" xfId="0" applyNumberFormat="1" applyFont="1"/>
    <xf numFmtId="2" fontId="0" fillId="0" borderId="0" xfId="3" applyNumberFormat="1" applyFont="1"/>
    <xf numFmtId="3" fontId="3" fillId="0" borderId="2" xfId="2" applyNumberFormat="1" applyFont="1" applyBorder="1"/>
    <xf numFmtId="164" fontId="3" fillId="0" borderId="2" xfId="2" applyNumberFormat="1" applyFont="1" applyBorder="1"/>
    <xf numFmtId="0" fontId="3" fillId="0" borderId="0" xfId="2" applyFont="1" applyAlignment="1">
      <alignment horizontal="left" vertical="top" wrapText="1"/>
    </xf>
    <xf numFmtId="0" fontId="6" fillId="0" borderId="0" xfId="2" applyFont="1" applyAlignment="1">
      <alignment horizontal="left" vertical="top"/>
    </xf>
    <xf numFmtId="0" fontId="3" fillId="0" borderId="2" xfId="2" applyFont="1" applyBorder="1"/>
    <xf numFmtId="0" fontId="6" fillId="0" borderId="2" xfId="2" applyFont="1" applyBorder="1" applyAlignment="1">
      <alignment horizontal="left" vertical="top"/>
    </xf>
    <xf numFmtId="0" fontId="4" fillId="0" borderId="3" xfId="2" applyFont="1" applyBorder="1"/>
    <xf numFmtId="0" fontId="3" fillId="0" borderId="3" xfId="2" applyFont="1" applyBorder="1"/>
    <xf numFmtId="0" fontId="7" fillId="0" borderId="3" xfId="2" applyFont="1" applyBorder="1" applyAlignment="1">
      <alignment horizontal="left" vertical="top"/>
    </xf>
    <xf numFmtId="0" fontId="11" fillId="0" borderId="0" xfId="0" applyFont="1"/>
    <xf numFmtId="2" fontId="0" fillId="0" borderId="0" xfId="3" applyNumberFormat="1" applyFont="1" applyFill="1"/>
    <xf numFmtId="0" fontId="12" fillId="0" borderId="0" xfId="1" applyFont="1" applyAlignment="1">
      <alignment vertical="top"/>
    </xf>
    <xf numFmtId="0" fontId="13" fillId="0" borderId="0" xfId="4"/>
    <xf numFmtId="4" fontId="0" fillId="0" borderId="0" xfId="0" applyNumberFormat="1"/>
    <xf numFmtId="22" fontId="0" fillId="0" borderId="0" xfId="0" applyNumberFormat="1"/>
    <xf numFmtId="3" fontId="3" fillId="0" borderId="0" xfId="2" applyNumberFormat="1" applyFont="1" applyAlignment="1">
      <alignment horizontal="left" wrapText="1"/>
    </xf>
    <xf numFmtId="4" fontId="3" fillId="0" borderId="0" xfId="2" applyNumberFormat="1" applyFont="1" applyAlignment="1">
      <alignment horizontal="left" wrapText="1"/>
    </xf>
    <xf numFmtId="2" fontId="0" fillId="0" borderId="0" xfId="0" applyNumberFormat="1"/>
    <xf numFmtId="0" fontId="0" fillId="2" borderId="0" xfId="0" applyFill="1"/>
    <xf numFmtId="0" fontId="3" fillId="0" borderId="0" xfId="0" applyFont="1" applyAlignment="1">
      <alignment horizontal="left" vertical="top" wrapText="1"/>
    </xf>
    <xf numFmtId="0" fontId="2" fillId="0" borderId="0" xfId="1" applyAlignment="1">
      <alignment horizontal="left" vertical="top" wrapText="1"/>
    </xf>
  </cellXfs>
  <cellStyles count="5">
    <cellStyle name="Hyperlink" xfId="4" builtinId="8"/>
    <cellStyle name="Normal" xfId="0" builtinId="0"/>
    <cellStyle name="Normal 4" xfId="2" xr:uid="{00000000-0005-0000-0000-000001000000}"/>
    <cellStyle name="Percent" xfId="3" builtinId="5"/>
    <cellStyle name="Title" xfId="1" builtinId="15"/>
  </cellStyles>
  <dxfs count="17">
    <dxf>
      <numFmt numFmtId="167" formatCode="m/d/yyyy\ h:mm"/>
    </dxf>
    <dxf>
      <numFmt numFmtId="0" formatCode="General"/>
    </dxf>
    <dxf>
      <numFmt numFmtId="0" formatCode="General"/>
    </dxf>
    <dxf>
      <numFmt numFmtId="0" formatCode="General"/>
      <fill>
        <patternFill patternType="none">
          <fgColor auto="1"/>
          <bgColor auto="1"/>
        </patternFill>
      </fill>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right" vertical="bottom" textRotation="0" wrapText="1" indent="0" justifyLastLine="0" shrinkToFit="0" readingOrder="0"/>
    </dxf>
    <dxf>
      <fill>
        <patternFill patternType="none">
          <fgColor auto="1"/>
          <bgColor auto="1"/>
        </patternFill>
      </fill>
    </dxf>
    <dxf>
      <font>
        <b/>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alignment horizontal="left" vertical="bottom" textRotation="0" wrapText="1" indent="0" justifyLastLine="0" shrinkToFit="0" readingOrder="0"/>
    </dxf>
    <dxf>
      <fill>
        <patternFill patternType="none">
          <fgColor auto="1"/>
          <bgColor auto="1"/>
        </patternFill>
      </fill>
    </dxf>
    <dxf>
      <font>
        <b/>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auto="1"/>
          <bgColor auto="1"/>
        </patternFill>
      </fill>
      <alignment horizontal="left" vertical="top" textRotation="0" wrapText="0" indent="0" justifyLastLine="0" shrinkToFit="0" readingOrder="0"/>
      <border diagonalUp="0" diagonalDown="0">
        <left/>
        <right/>
        <top style="thin">
          <color theme="1"/>
        </top>
        <bottom/>
        <vertical/>
        <horizontal/>
      </border>
    </dxf>
    <dxf>
      <font>
        <b val="0"/>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dxf>
    <dxf>
      <fill>
        <patternFill patternType="none">
          <fgColor auto="1"/>
          <bgColor auto="1"/>
        </patternFill>
      </fill>
    </dxf>
    <dxf>
      <font>
        <b/>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dxf>
    <dxf>
      <fill>
        <patternFill patternType="none">
          <fgColor auto="1"/>
          <bgColor auto="1"/>
        </patternFill>
      </fill>
    </dxf>
    <dxf>
      <font>
        <b/>
        <i val="0"/>
        <strike val="0"/>
        <condense val="0"/>
        <extend val="0"/>
        <outline val="0"/>
        <shadow val="0"/>
        <u val="none"/>
        <vertAlign val="baseline"/>
        <sz val="10"/>
        <color auto="1"/>
        <name val="Calibri"/>
        <family val="2"/>
        <scheme val="minor"/>
      </font>
      <numFmt numFmtId="1" formatCode="0"/>
      <fill>
        <patternFill patternType="none">
          <fgColor indexed="64"/>
          <bgColor indexed="65"/>
        </patternFill>
      </fill>
      <alignment horizontal="left" vertical="bottom" textRotation="0" wrapText="0" indent="0" justifyLastLine="0" shrinkToFit="0" readingOrder="0"/>
    </dxf>
    <dxf>
      <fill>
        <patternFill patternType="none">
          <fgColor auto="1"/>
          <bgColor auto="1"/>
        </patternFill>
      </fill>
    </dxf>
    <dxf>
      <fill>
        <patternFill patternType="none">
          <fgColor auto="1"/>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57663268053031835"/>
          <c:y val="8.1699475065616811E-2"/>
          <c:w val="0.32751261861498082"/>
          <c:h val="0.88594750656167987"/>
        </c:manualLayout>
      </c:layout>
      <c:barChart>
        <c:barDir val="bar"/>
        <c:grouping val="clustered"/>
        <c:varyColors val="0"/>
        <c:ser>
          <c:idx val="0"/>
          <c:order val="0"/>
          <c:tx>
            <c:v>Median wage</c:v>
          </c:tx>
          <c:spPr>
            <a:solidFill>
              <a:schemeClr val="accent6"/>
            </a:solidFill>
          </c:spPr>
          <c:invertIfNegative val="0"/>
          <c:dLbls>
            <c:numFmt formatCode="&quot;$&quot;#,##0" sourceLinked="0"/>
            <c:spPr>
              <a:noFill/>
              <a:ln>
                <a:noFill/>
              </a:ln>
              <a:effectLst/>
            </c:spPr>
            <c:txPr>
              <a:bodyPr/>
              <a:lstStyle/>
              <a:p>
                <a:pPr>
                  <a:defRPr sz="1000">
                    <a:latin typeface="+mn-lt"/>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Data!$B$7:$B$30</c:f>
              <c:strCache>
                <c:ptCount val="23"/>
                <c:pt idx="0">
                  <c:v>Truck drivers, heavy and tractor-trailer</c:v>
                </c:pt>
                <c:pt idx="1">
                  <c:v>Truck drivers, light or delivery services</c:v>
                </c:pt>
                <c:pt idx="2">
                  <c:v>Shipping, receiving, and traffic clerks</c:v>
                </c:pt>
                <c:pt idx="3">
                  <c:v>Industrial truck and tractor operators</c:v>
                </c:pt>
                <c:pt idx="4">
                  <c:v>Automotive service technicians and mechanics</c:v>
                </c:pt>
                <c:pt idx="6">
                  <c:v>Ambulance drivers and attendants, except emergency medical technicians</c:v>
                </c:pt>
                <c:pt idx="7">
                  <c:v>Parking lot attendants</c:v>
                </c:pt>
                <c:pt idx="8">
                  <c:v>Automotive and watercraft service attendants</c:v>
                </c:pt>
                <c:pt idx="9">
                  <c:v>Cleaners of vehicles and equipment</c:v>
                </c:pt>
                <c:pt idx="10">
                  <c:v>Taxi drivers</c:v>
                </c:pt>
                <c:pt idx="12">
                  <c:v>Airline pilots, copilots, and flight engineers</c:v>
                </c:pt>
                <c:pt idx="13">
                  <c:v>Air traffic controllers</c:v>
                </c:pt>
                <c:pt idx="14">
                  <c:v>Aerospace engineers</c:v>
                </c:pt>
                <c:pt idx="15">
                  <c:v>Commercial pilots</c:v>
                </c:pt>
                <c:pt idx="16">
                  <c:v>Marine engineers and naval architects</c:v>
                </c:pt>
                <c:pt idx="18">
                  <c:v>Taxi drivers</c:v>
                </c:pt>
                <c:pt idx="19">
                  <c:v>Flight attendants</c:v>
                </c:pt>
                <c:pt idx="20">
                  <c:v>Recreational vehicle service technicians</c:v>
                </c:pt>
                <c:pt idx="21">
                  <c:v>Driver/sales workers</c:v>
                </c:pt>
                <c:pt idx="22">
                  <c:v>Transportation, storage, and distribution managers</c:v>
                </c:pt>
              </c:strCache>
            </c:strRef>
          </c:cat>
          <c:val>
            <c:numRef>
              <c:f>Data!$E$7:$E$30</c:f>
              <c:numCache>
                <c:formatCode>"$"#,##0</c:formatCode>
                <c:ptCount val="24"/>
                <c:pt idx="0">
                  <c:v>54320</c:v>
                </c:pt>
                <c:pt idx="1">
                  <c:v>42470</c:v>
                </c:pt>
                <c:pt idx="2">
                  <c:v>39780</c:v>
                </c:pt>
                <c:pt idx="3">
                  <c:v>44470</c:v>
                </c:pt>
                <c:pt idx="4">
                  <c:v>47770</c:v>
                </c:pt>
                <c:pt idx="6">
                  <c:v>32580</c:v>
                </c:pt>
                <c:pt idx="7">
                  <c:v>32840</c:v>
                </c:pt>
                <c:pt idx="8">
                  <c:v>33820</c:v>
                </c:pt>
                <c:pt idx="9">
                  <c:v>34150</c:v>
                </c:pt>
                <c:pt idx="10">
                  <c:v>34680</c:v>
                </c:pt>
                <c:pt idx="12">
                  <c:v>219140</c:v>
                </c:pt>
                <c:pt idx="13">
                  <c:v>137380</c:v>
                </c:pt>
                <c:pt idx="14">
                  <c:v>130720</c:v>
                </c:pt>
                <c:pt idx="15">
                  <c:v>113080</c:v>
                </c:pt>
                <c:pt idx="16">
                  <c:v>100270</c:v>
                </c:pt>
                <c:pt idx="18" formatCode="#,##0">
                  <c:v>34680</c:v>
                </c:pt>
                <c:pt idx="19" formatCode="#,##0">
                  <c:v>68370</c:v>
                </c:pt>
                <c:pt idx="20" formatCode="#,##0">
                  <c:v>47950</c:v>
                </c:pt>
                <c:pt idx="21" formatCode="#,##0">
                  <c:v>35420</c:v>
                </c:pt>
                <c:pt idx="22" formatCode="#,##0">
                  <c:v>99200</c:v>
                </c:pt>
              </c:numCache>
            </c:numRef>
          </c:val>
          <c:extLst>
            <c:ext xmlns:c16="http://schemas.microsoft.com/office/drawing/2014/chart" uri="{C3380CC4-5D6E-409C-BE32-E72D297353CC}">
              <c16:uniqueId val="{00000000-3B2D-4686-965E-55FADB72878E}"/>
            </c:ext>
          </c:extLst>
        </c:ser>
        <c:ser>
          <c:idx val="1"/>
          <c:order val="1"/>
          <c:tx>
            <c:v>Number employed</c:v>
          </c:tx>
          <c:spPr>
            <a:solidFill>
              <a:schemeClr val="accent5"/>
            </a:solidFill>
          </c:spPr>
          <c:invertIfNegative val="0"/>
          <c:dLbls>
            <c:dLbl>
              <c:idx val="0"/>
              <c:tx>
                <c:rich>
                  <a:bodyPr/>
                  <a:lstStyle/>
                  <a:p>
                    <a:fld id="{C50F6DB5-B3A2-564C-A9D3-747BC801A3C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B2D-4686-965E-55FADB72878E}"/>
                </c:ext>
              </c:extLst>
            </c:dLbl>
            <c:dLbl>
              <c:idx val="1"/>
              <c:tx>
                <c:rich>
                  <a:bodyPr/>
                  <a:lstStyle/>
                  <a:p>
                    <a:fld id="{EBD200DA-D524-EB4C-B931-A9F251DBC36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B2D-4686-965E-55FADB72878E}"/>
                </c:ext>
              </c:extLst>
            </c:dLbl>
            <c:dLbl>
              <c:idx val="2"/>
              <c:tx>
                <c:rich>
                  <a:bodyPr/>
                  <a:lstStyle/>
                  <a:p>
                    <a:fld id="{9C3F5712-2084-4142-BEC3-57B3A23670B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2D-4686-965E-55FADB72878E}"/>
                </c:ext>
              </c:extLst>
            </c:dLbl>
            <c:dLbl>
              <c:idx val="3"/>
              <c:tx>
                <c:rich>
                  <a:bodyPr/>
                  <a:lstStyle/>
                  <a:p>
                    <a:fld id="{BB999E7C-98C6-824D-A174-B29A3878B44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2D-4686-965E-55FADB72878E}"/>
                </c:ext>
              </c:extLst>
            </c:dLbl>
            <c:dLbl>
              <c:idx val="4"/>
              <c:tx>
                <c:rich>
                  <a:bodyPr/>
                  <a:lstStyle/>
                  <a:p>
                    <a:fld id="{CB12490F-3332-1643-AB19-D04966FE6AD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2D-4686-965E-55FADB72878E}"/>
                </c:ext>
              </c:extLst>
            </c:dLbl>
            <c:dLbl>
              <c:idx val="5"/>
              <c:tx>
                <c:rich>
                  <a:bodyPr/>
                  <a:lstStyle/>
                  <a:p>
                    <a:endParaRPr lang="en-US"/>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B2D-4686-965E-55FADB72878E}"/>
                </c:ext>
              </c:extLst>
            </c:dLbl>
            <c:dLbl>
              <c:idx val="6"/>
              <c:tx>
                <c:rich>
                  <a:bodyPr/>
                  <a:lstStyle/>
                  <a:p>
                    <a:fld id="{A80152F0-AECF-6843-A4AA-76ECAF86AC5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2D-4686-965E-55FADB72878E}"/>
                </c:ext>
              </c:extLst>
            </c:dLbl>
            <c:dLbl>
              <c:idx val="7"/>
              <c:tx>
                <c:rich>
                  <a:bodyPr/>
                  <a:lstStyle/>
                  <a:p>
                    <a:fld id="{E59E9B30-A75B-BA45-AB34-DBDDBF586B0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2D-4686-965E-55FADB72878E}"/>
                </c:ext>
              </c:extLst>
            </c:dLbl>
            <c:dLbl>
              <c:idx val="8"/>
              <c:tx>
                <c:rich>
                  <a:bodyPr/>
                  <a:lstStyle/>
                  <a:p>
                    <a:fld id="{75A64979-1432-6B46-A215-2F221C97D98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2D-4686-965E-55FADB72878E}"/>
                </c:ext>
              </c:extLst>
            </c:dLbl>
            <c:dLbl>
              <c:idx val="9"/>
              <c:tx>
                <c:rich>
                  <a:bodyPr/>
                  <a:lstStyle/>
                  <a:p>
                    <a:fld id="{A2CA7617-F4D2-1C46-9F8C-5D3AB63551D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2D-4686-965E-55FADB72878E}"/>
                </c:ext>
              </c:extLst>
            </c:dLbl>
            <c:dLbl>
              <c:idx val="10"/>
              <c:tx>
                <c:rich>
                  <a:bodyPr/>
                  <a:lstStyle/>
                  <a:p>
                    <a:fld id="{8F416A34-CE7F-D845-9DD2-98D3D0FF419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2D-4686-965E-55FADB72878E}"/>
                </c:ext>
              </c:extLst>
            </c:dLbl>
            <c:dLbl>
              <c:idx val="11"/>
              <c:tx>
                <c:rich>
                  <a:bodyPr/>
                  <a:lstStyle/>
                  <a:p>
                    <a:endParaRPr lang="en-US"/>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B2D-4686-965E-55FADB72878E}"/>
                </c:ext>
              </c:extLst>
            </c:dLbl>
            <c:dLbl>
              <c:idx val="12"/>
              <c:tx>
                <c:rich>
                  <a:bodyPr/>
                  <a:lstStyle/>
                  <a:p>
                    <a:fld id="{4B105D9D-6E28-5840-8083-EC5F4B38D3B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2D-4686-965E-55FADB72878E}"/>
                </c:ext>
              </c:extLst>
            </c:dLbl>
            <c:dLbl>
              <c:idx val="13"/>
              <c:tx>
                <c:rich>
                  <a:bodyPr/>
                  <a:lstStyle/>
                  <a:p>
                    <a:fld id="{1AE75DE8-8EED-AD47-A2B1-33F2EAD2C21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2D-4686-965E-55FADB72878E}"/>
                </c:ext>
              </c:extLst>
            </c:dLbl>
            <c:dLbl>
              <c:idx val="14"/>
              <c:tx>
                <c:rich>
                  <a:bodyPr/>
                  <a:lstStyle/>
                  <a:p>
                    <a:fld id="{12D4F46D-1388-3E42-956B-F8907C91716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2D-4686-965E-55FADB72878E}"/>
                </c:ext>
              </c:extLst>
            </c:dLbl>
            <c:dLbl>
              <c:idx val="15"/>
              <c:tx>
                <c:rich>
                  <a:bodyPr/>
                  <a:lstStyle/>
                  <a:p>
                    <a:fld id="{9A6493C0-61BB-E945-84AE-0A2D1BCA13E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2D-4686-965E-55FADB72878E}"/>
                </c:ext>
              </c:extLst>
            </c:dLbl>
            <c:dLbl>
              <c:idx val="16"/>
              <c:tx>
                <c:rich>
                  <a:bodyPr/>
                  <a:lstStyle/>
                  <a:p>
                    <a:fld id="{F7E4A304-0F60-AD46-8403-33F6E3C0007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2D-4686-965E-55FADB72878E}"/>
                </c:ext>
              </c:extLst>
            </c:dLbl>
            <c:dLbl>
              <c:idx val="17"/>
              <c:tx>
                <c:rich>
                  <a:bodyPr/>
                  <a:lstStyle/>
                  <a:p>
                    <a:endParaRPr lang="en-US"/>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862-41BB-9E5D-3A014C823C90}"/>
                </c:ext>
              </c:extLst>
            </c:dLbl>
            <c:dLbl>
              <c:idx val="18"/>
              <c:tx>
                <c:rich>
                  <a:bodyPr/>
                  <a:lstStyle/>
                  <a:p>
                    <a:fld id="{B460720B-1E93-5848-ABED-B0704AE961E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862-41BB-9E5D-3A014C823C90}"/>
                </c:ext>
              </c:extLst>
            </c:dLbl>
            <c:dLbl>
              <c:idx val="19"/>
              <c:layout>
                <c:manualLayout>
                  <c:x val="4.05982905982906E-2"/>
                  <c:y val="0"/>
                </c:manualLayout>
              </c:layout>
              <c:tx>
                <c:rich>
                  <a:bodyPr/>
                  <a:lstStyle/>
                  <a:p>
                    <a:fld id="{1CC280FB-F656-3749-B82A-784C919374D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862-41BB-9E5D-3A014C823C90}"/>
                </c:ext>
              </c:extLst>
            </c:dLbl>
            <c:dLbl>
              <c:idx val="20"/>
              <c:tx>
                <c:rich>
                  <a:bodyPr/>
                  <a:lstStyle/>
                  <a:p>
                    <a:fld id="{AC9AF914-8A1C-BF4B-8719-3E2AA5EFF76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62-41BB-9E5D-3A014C823C90}"/>
                </c:ext>
              </c:extLst>
            </c:dLbl>
            <c:dLbl>
              <c:idx val="21"/>
              <c:tx>
                <c:rich>
                  <a:bodyPr/>
                  <a:lstStyle/>
                  <a:p>
                    <a:fld id="{9A6F2B7B-35BB-D54C-ACDF-3194AC5E873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62-41BB-9E5D-3A014C823C90}"/>
                </c:ext>
              </c:extLst>
            </c:dLbl>
            <c:dLbl>
              <c:idx val="22"/>
              <c:tx>
                <c:rich>
                  <a:bodyPr/>
                  <a:lstStyle/>
                  <a:p>
                    <a:fld id="{02F1E44E-DBDA-4847-9257-5D3A15F0C8E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862-41BB-9E5D-3A014C823C90}"/>
                </c:ext>
              </c:extLst>
            </c:dLbl>
            <c:dLbl>
              <c:idx val="23"/>
              <c:tx>
                <c:rich>
                  <a:bodyPr/>
                  <a:lstStyle/>
                  <a:p>
                    <a:endParaRPr lang="en-US"/>
                  </a:p>
                </c:rich>
              </c:tx>
              <c:dLblPos val="outEnd"/>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E862-41BB-9E5D-3A014C823C90}"/>
                </c:ext>
              </c:extLst>
            </c:dLbl>
            <c:numFmt formatCode="#,##0" sourceLinked="0"/>
            <c:spPr>
              <a:noFill/>
              <a:ln>
                <a:noFill/>
              </a:ln>
              <a:effectLst/>
            </c:spPr>
            <c:txPr>
              <a:bodyPr/>
              <a:lstStyle/>
              <a:p>
                <a:pPr>
                  <a:defRPr sz="1000">
                    <a:latin typeface="+mn-lt"/>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Data!$B$7:$B$30</c:f>
              <c:strCache>
                <c:ptCount val="23"/>
                <c:pt idx="0">
                  <c:v>Truck drivers, heavy and tractor-trailer</c:v>
                </c:pt>
                <c:pt idx="1">
                  <c:v>Truck drivers, light or delivery services</c:v>
                </c:pt>
                <c:pt idx="2">
                  <c:v>Shipping, receiving, and traffic clerks</c:v>
                </c:pt>
                <c:pt idx="3">
                  <c:v>Industrial truck and tractor operators</c:v>
                </c:pt>
                <c:pt idx="4">
                  <c:v>Automotive service technicians and mechanics</c:v>
                </c:pt>
                <c:pt idx="6">
                  <c:v>Ambulance drivers and attendants, except emergency medical technicians</c:v>
                </c:pt>
                <c:pt idx="7">
                  <c:v>Parking lot attendants</c:v>
                </c:pt>
                <c:pt idx="8">
                  <c:v>Automotive and watercraft service attendants</c:v>
                </c:pt>
                <c:pt idx="9">
                  <c:v>Cleaners of vehicles and equipment</c:v>
                </c:pt>
                <c:pt idx="10">
                  <c:v>Taxi drivers</c:v>
                </c:pt>
                <c:pt idx="12">
                  <c:v>Airline pilots, copilots, and flight engineers</c:v>
                </c:pt>
                <c:pt idx="13">
                  <c:v>Air traffic controllers</c:v>
                </c:pt>
                <c:pt idx="14">
                  <c:v>Aerospace engineers</c:v>
                </c:pt>
                <c:pt idx="15">
                  <c:v>Commercial pilots</c:v>
                </c:pt>
                <c:pt idx="16">
                  <c:v>Marine engineers and naval architects</c:v>
                </c:pt>
                <c:pt idx="18">
                  <c:v>Taxi drivers</c:v>
                </c:pt>
                <c:pt idx="19">
                  <c:v>Flight attendants</c:v>
                </c:pt>
                <c:pt idx="20">
                  <c:v>Recreational vehicle service technicians</c:v>
                </c:pt>
                <c:pt idx="21">
                  <c:v>Driver/sales workers</c:v>
                </c:pt>
                <c:pt idx="22">
                  <c:v>Transportation, storage, and distribution managers</c:v>
                </c:pt>
              </c:strCache>
            </c:strRef>
          </c:cat>
          <c:val>
            <c:numRef>
              <c:f>Data!$C$7:$C$30</c:f>
              <c:numCache>
                <c:formatCode>General</c:formatCode>
                <c:ptCount val="24"/>
                <c:pt idx="0">
                  <c:v>-255550</c:v>
                </c:pt>
                <c:pt idx="1">
                  <c:v>-125495</c:v>
                </c:pt>
                <c:pt idx="2">
                  <c:v>-105515</c:v>
                </c:pt>
                <c:pt idx="3">
                  <c:v>-97365</c:v>
                </c:pt>
                <c:pt idx="4">
                  <c:v>-84571.25</c:v>
                </c:pt>
                <c:pt idx="6">
                  <c:v>-1440</c:v>
                </c:pt>
                <c:pt idx="7">
                  <c:v>-14766.25</c:v>
                </c:pt>
                <c:pt idx="8">
                  <c:v>-11566.25</c:v>
                </c:pt>
                <c:pt idx="9">
                  <c:v>-45661.25</c:v>
                </c:pt>
                <c:pt idx="10">
                  <c:v>-2221.25</c:v>
                </c:pt>
                <c:pt idx="12">
                  <c:v>-11708.75</c:v>
                </c:pt>
                <c:pt idx="13">
                  <c:v>-2788.75</c:v>
                </c:pt>
                <c:pt idx="14">
                  <c:v>-8332.5</c:v>
                </c:pt>
                <c:pt idx="15">
                  <c:v>-6593.75</c:v>
                </c:pt>
                <c:pt idx="16">
                  <c:v>-1245</c:v>
                </c:pt>
                <c:pt idx="18">
                  <c:v>-2221.25</c:v>
                </c:pt>
                <c:pt idx="19">
                  <c:v>-15752.5</c:v>
                </c:pt>
                <c:pt idx="20">
                  <c:v>-2170</c:v>
                </c:pt>
                <c:pt idx="21">
                  <c:v>-57890</c:v>
                </c:pt>
                <c:pt idx="22">
                  <c:v>-24847.5</c:v>
                </c:pt>
              </c:numCache>
            </c:numRef>
          </c:val>
          <c:extLst>
            <c:ext xmlns:c15="http://schemas.microsoft.com/office/drawing/2012/chart" uri="{02D57815-91ED-43cb-92C2-25804820EDAC}">
              <c15:datalabelsRange>
                <c15:f>Data!$D$7:$D$30</c15:f>
                <c15:dlblRangeCache>
                  <c:ptCount val="24"/>
                  <c:pt idx="0">
                    <c:v>2,044,400</c:v>
                  </c:pt>
                  <c:pt idx="1">
                    <c:v>1,003,960</c:v>
                  </c:pt>
                  <c:pt idx="2">
                    <c:v>844,120</c:v>
                  </c:pt>
                  <c:pt idx="3">
                    <c:v>778,920</c:v>
                  </c:pt>
                  <c:pt idx="4">
                    <c:v>676,570</c:v>
                  </c:pt>
                  <c:pt idx="6">
                    <c:v>11,520</c:v>
                  </c:pt>
                  <c:pt idx="7">
                    <c:v>118,130</c:v>
                  </c:pt>
                  <c:pt idx="8">
                    <c:v>92,530</c:v>
                  </c:pt>
                  <c:pt idx="9">
                    <c:v>365,290</c:v>
                  </c:pt>
                  <c:pt idx="10">
                    <c:v>17,770</c:v>
                  </c:pt>
                  <c:pt idx="12">
                    <c:v>93,670</c:v>
                  </c:pt>
                  <c:pt idx="13">
                    <c:v>22,310</c:v>
                  </c:pt>
                  <c:pt idx="14">
                    <c:v>66,660</c:v>
                  </c:pt>
                  <c:pt idx="15">
                    <c:v>52,750</c:v>
                  </c:pt>
                  <c:pt idx="16">
                    <c:v>9,960</c:v>
                  </c:pt>
                  <c:pt idx="18">
                    <c:v>17,770</c:v>
                  </c:pt>
                  <c:pt idx="19">
                    <c:v>126,020</c:v>
                  </c:pt>
                  <c:pt idx="20">
                    <c:v>17,360</c:v>
                  </c:pt>
                  <c:pt idx="21">
                    <c:v>463,120</c:v>
                  </c:pt>
                  <c:pt idx="22">
                    <c:v>198,780</c:v>
                  </c:pt>
                </c15:dlblRangeCache>
              </c15:datalabelsRange>
            </c:ext>
            <c:ext xmlns:c16="http://schemas.microsoft.com/office/drawing/2014/chart" uri="{C3380CC4-5D6E-409C-BE32-E72D297353CC}">
              <c16:uniqueId val="{00000012-3B2D-4686-965E-55FADB72878E}"/>
            </c:ext>
          </c:extLst>
        </c:ser>
        <c:dLbls>
          <c:showLegendKey val="0"/>
          <c:showVal val="0"/>
          <c:showCatName val="0"/>
          <c:showSerName val="0"/>
          <c:showPercent val="0"/>
          <c:showBubbleSize val="0"/>
        </c:dLbls>
        <c:gapWidth val="40"/>
        <c:overlap val="100"/>
        <c:axId val="111447040"/>
        <c:axId val="111452928"/>
      </c:barChart>
      <c:catAx>
        <c:axId val="111447040"/>
        <c:scaling>
          <c:orientation val="maxMin"/>
        </c:scaling>
        <c:delete val="0"/>
        <c:axPos val="l"/>
        <c:numFmt formatCode="General" sourceLinked="1"/>
        <c:majorTickMark val="none"/>
        <c:minorTickMark val="none"/>
        <c:tickLblPos val="low"/>
        <c:spPr>
          <a:ln>
            <a:noFill/>
          </a:ln>
        </c:spPr>
        <c:txPr>
          <a:bodyPr anchor="ctr" anchorCtr="0"/>
          <a:lstStyle/>
          <a:p>
            <a:pPr>
              <a:defRPr sz="1050"/>
            </a:pPr>
            <a:endParaRPr lang="en-US"/>
          </a:p>
        </c:txPr>
        <c:crossAx val="111452928"/>
        <c:crosses val="autoZero"/>
        <c:auto val="0"/>
        <c:lblAlgn val="ctr"/>
        <c:lblOffset val="1000"/>
        <c:noMultiLvlLbl val="0"/>
      </c:catAx>
      <c:valAx>
        <c:axId val="111452928"/>
        <c:scaling>
          <c:orientation val="minMax"/>
        </c:scaling>
        <c:delete val="1"/>
        <c:axPos val="t"/>
        <c:numFmt formatCode="&quot;$&quot;#,##0" sourceLinked="1"/>
        <c:majorTickMark val="out"/>
        <c:minorTickMark val="none"/>
        <c:tickLblPos val="none"/>
        <c:crossAx val="111447040"/>
        <c:crosses val="autoZero"/>
        <c:crossBetween val="between"/>
      </c:valAx>
    </c:plotArea>
    <c:plotVisOnly val="0"/>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88068781121986"/>
          <c:y val="8.1699512776420194E-2"/>
          <c:w val="0.75949599757974162"/>
          <c:h val="0.88594744622439436"/>
        </c:manualLayout>
      </c:layout>
      <c:barChart>
        <c:barDir val="bar"/>
        <c:grouping val="clustered"/>
        <c:varyColors val="0"/>
        <c:ser>
          <c:idx val="1"/>
          <c:order val="0"/>
          <c:tx>
            <c:v>"Projected growth in employment"</c:v>
          </c:tx>
          <c:spPr>
            <a:solidFill>
              <a:sysClr val="window" lastClr="FFFFFF">
                <a:lumMod val="65000"/>
              </a:sys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Data!$G$7:$G$30</c:f>
              <c:numCache>
                <c:formatCode>General</c:formatCode>
                <c:ptCount val="24"/>
              </c:numCache>
            </c:numRef>
          </c:cat>
          <c:val>
            <c:numRef>
              <c:f>Data!$F$7:$F$30</c:f>
              <c:numCache>
                <c:formatCode>0.0</c:formatCode>
                <c:ptCount val="24"/>
                <c:pt idx="0">
                  <c:v>4.6171935060823905</c:v>
                </c:pt>
                <c:pt idx="1">
                  <c:v>8.8138385502471337</c:v>
                </c:pt>
                <c:pt idx="2">
                  <c:v>-7.5998586072817247</c:v>
                </c:pt>
                <c:pt idx="3">
                  <c:v>2.7374156720290639</c:v>
                </c:pt>
                <c:pt idx="4">
                  <c:v>2.6805940095645551</c:v>
                </c:pt>
                <c:pt idx="6">
                  <c:v>0</c:v>
                </c:pt>
                <c:pt idx="7">
                  <c:v>5.2936311000827052</c:v>
                </c:pt>
                <c:pt idx="8">
                  <c:v>-0.10570824524312296</c:v>
                </c:pt>
                <c:pt idx="9">
                  <c:v>4.4449962751427954</c:v>
                </c:pt>
                <c:pt idx="10">
                  <c:v>13.267095265926368</c:v>
                </c:pt>
                <c:pt idx="12">
                  <c:v>4.9844236760124581</c:v>
                </c:pt>
                <c:pt idx="13">
                  <c:v>2.9166666666666634</c:v>
                </c:pt>
                <c:pt idx="14">
                  <c:v>5.9506531204644322</c:v>
                </c:pt>
                <c:pt idx="15">
                  <c:v>5.6637168141592964</c:v>
                </c:pt>
                <c:pt idx="16">
                  <c:v>8.9108910891089153</c:v>
                </c:pt>
                <c:pt idx="18">
                  <c:v>13.267095265926368</c:v>
                </c:pt>
                <c:pt idx="19">
                  <c:v>9.900230237912492</c:v>
                </c:pt>
                <c:pt idx="20">
                  <c:v>9.7826086956521792</c:v>
                </c:pt>
                <c:pt idx="21">
                  <c:v>9.1613672496025362</c:v>
                </c:pt>
                <c:pt idx="22">
                  <c:v>8.9707271010387153</c:v>
                </c:pt>
              </c:numCache>
            </c:numRef>
          </c:val>
          <c:extLst>
            <c:ext xmlns:c16="http://schemas.microsoft.com/office/drawing/2014/chart" uri="{C3380CC4-5D6E-409C-BE32-E72D297353CC}">
              <c16:uniqueId val="{00000019-DA86-4AC9-88D1-426EC8381E3D}"/>
            </c:ext>
          </c:extLst>
        </c:ser>
        <c:dLbls>
          <c:showLegendKey val="0"/>
          <c:showVal val="0"/>
          <c:showCatName val="0"/>
          <c:showSerName val="0"/>
          <c:showPercent val="0"/>
          <c:showBubbleSize val="0"/>
        </c:dLbls>
        <c:gapWidth val="40"/>
        <c:overlap val="100"/>
        <c:axId val="111447040"/>
        <c:axId val="111452928"/>
      </c:barChart>
      <c:catAx>
        <c:axId val="111447040"/>
        <c:scaling>
          <c:orientation val="maxMin"/>
        </c:scaling>
        <c:delete val="0"/>
        <c:axPos val="l"/>
        <c:numFmt formatCode="General" sourceLinked="1"/>
        <c:majorTickMark val="none"/>
        <c:minorTickMark val="none"/>
        <c:tickLblPos val="low"/>
        <c:spPr>
          <a:ln>
            <a:noFill/>
          </a:ln>
        </c:spPr>
        <c:txPr>
          <a:bodyPr anchor="ctr" anchorCtr="0"/>
          <a:lstStyle/>
          <a:p>
            <a:pPr>
              <a:defRPr sz="1050"/>
            </a:pPr>
            <a:endParaRPr lang="en-US"/>
          </a:p>
        </c:txPr>
        <c:crossAx val="111452928"/>
        <c:crosses val="autoZero"/>
        <c:auto val="0"/>
        <c:lblAlgn val="ctr"/>
        <c:lblOffset val="1000"/>
        <c:noMultiLvlLbl val="0"/>
      </c:catAx>
      <c:valAx>
        <c:axId val="111452928"/>
        <c:scaling>
          <c:orientation val="minMax"/>
        </c:scaling>
        <c:delete val="1"/>
        <c:axPos val="t"/>
        <c:numFmt formatCode="0.0" sourceLinked="1"/>
        <c:majorTickMark val="out"/>
        <c:minorTickMark val="none"/>
        <c:tickLblPos val="none"/>
        <c:crossAx val="111447040"/>
        <c:crosses val="autoZero"/>
        <c:crossBetween val="between"/>
      </c:valAx>
    </c:plotArea>
    <c:plotVisOnly val="0"/>
    <c:dispBlanksAs val="gap"/>
    <c:showDLblsOverMax val="0"/>
  </c:chart>
  <c:spPr>
    <a:ln>
      <a:noFill/>
    </a:ln>
  </c:spPr>
  <c:printSettings>
    <c:headerFooter/>
    <c:pageMargins b="0.75000000000000133" l="0.70000000000000062" r="0.70000000000000062" t="0.75000000000000133"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0</xdr:rowOff>
    </xdr:from>
    <xdr:to>
      <xdr:col>10</xdr:col>
      <xdr:colOff>76200</xdr:colOff>
      <xdr:row>29</xdr:row>
      <xdr:rowOff>150495</xdr:rowOff>
    </xdr:to>
    <xdr:graphicFrame macro="">
      <xdr:nvGraphicFramePr>
        <xdr:cNvPr id="2" name="Chart 1">
          <a:extLst>
            <a:ext uri="{FF2B5EF4-FFF2-40B4-BE49-F238E27FC236}">
              <a16:creationId xmlns:a16="http://schemas.microsoft.com/office/drawing/2014/main" id="{B48BDB2B-1E06-4C8B-9350-F8A9702E0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448733</xdr:colOff>
      <xdr:row>2</xdr:row>
      <xdr:rowOff>0</xdr:rowOff>
    </xdr:from>
    <xdr:to>
      <xdr:col>12</xdr:col>
      <xdr:colOff>285750</xdr:colOff>
      <xdr:row>29</xdr:row>
      <xdr:rowOff>160020</xdr:rowOff>
    </xdr:to>
    <xdr:graphicFrame macro="">
      <xdr:nvGraphicFramePr>
        <xdr:cNvPr id="3" name="Chart 2">
          <a:extLst>
            <a:ext uri="{FF2B5EF4-FFF2-40B4-BE49-F238E27FC236}">
              <a16:creationId xmlns:a16="http://schemas.microsoft.com/office/drawing/2014/main" id="{C8957037-073B-4F24-B281-A1DF4F70D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0.25107</cdr:y>
    </cdr:from>
    <cdr:to>
      <cdr:x>0.38604</cdr:x>
      <cdr:y>0.30894</cdr:y>
    </cdr:to>
    <cdr:sp macro="" textlink="Parameters!$A$20">
      <cdr:nvSpPr>
        <cdr:cNvPr id="2" name="TextBox 1">
          <a:extLst xmlns:a="http://schemas.openxmlformats.org/drawingml/2006/main">
            <a:ext uri="{FF2B5EF4-FFF2-40B4-BE49-F238E27FC236}">
              <a16:creationId xmlns:a16="http://schemas.microsoft.com/office/drawing/2014/main" id="{DAF2BA47-7670-4673-BEF7-48FF77B660BB}"/>
            </a:ext>
          </a:extLst>
        </cdr:cNvPr>
        <cdr:cNvSpPr txBox="1"/>
      </cdr:nvSpPr>
      <cdr:spPr>
        <a:xfrm xmlns:a="http://schemas.openxmlformats.org/drawingml/2006/main">
          <a:off x="0" y="1300466"/>
          <a:ext cx="2294467" cy="29973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85093CA-520B-4EFE-97A5-374ED5D28834}" type="TxLink">
            <a:rPr lang="en-US" sz="1000" b="1" i="0" u="none" strike="noStrike">
              <a:solidFill>
                <a:srgbClr val="000000"/>
              </a:solidFill>
              <a:latin typeface="+mn-lt"/>
              <a:cs typeface="Calibri"/>
            </a:rPr>
            <a:pPr/>
            <a:t>Bottom-5 lowest median wage, 2023</a:t>
          </a:fld>
          <a:endParaRPr lang="en-US" sz="1000" b="1">
            <a:latin typeface="+mn-lt"/>
          </a:endParaRPr>
        </a:p>
      </cdr:txBody>
    </cdr:sp>
  </cdr:relSizeAnchor>
  <cdr:relSizeAnchor xmlns:cdr="http://schemas.openxmlformats.org/drawingml/2006/chartDrawing">
    <cdr:from>
      <cdr:x>0.00481</cdr:x>
      <cdr:y>0.47866</cdr:y>
    </cdr:from>
    <cdr:to>
      <cdr:x>0.17816</cdr:x>
      <cdr:y>0.52551</cdr:y>
    </cdr:to>
    <cdr:sp macro="" textlink="Parameters!$A$26">
      <cdr:nvSpPr>
        <cdr:cNvPr id="3" name="TextBox 1">
          <a:extLst xmlns:a="http://schemas.openxmlformats.org/drawingml/2006/main">
            <a:ext uri="{FF2B5EF4-FFF2-40B4-BE49-F238E27FC236}">
              <a16:creationId xmlns:a16="http://schemas.microsoft.com/office/drawing/2014/main" id="{5CCB7ABB-6480-4910-A7CD-3F3775F86EEC}"/>
            </a:ext>
          </a:extLst>
        </cdr:cNvPr>
        <cdr:cNvSpPr txBox="1"/>
      </cdr:nvSpPr>
      <cdr:spPr>
        <a:xfrm xmlns:a="http://schemas.openxmlformats.org/drawingml/2006/main">
          <a:off x="28575" y="2538563"/>
          <a:ext cx="1030323" cy="2484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D6D969FA-727D-40FA-B1D7-02C7286F8529}" type="TxLink">
            <a:rPr lang="en-US" sz="1000" b="1" i="0" u="none" strike="noStrike">
              <a:solidFill>
                <a:srgbClr val="000000"/>
              </a:solidFill>
              <a:latin typeface="+mn-lt"/>
              <a:cs typeface="Calibri"/>
            </a:rPr>
            <a:pPr/>
            <a:t>Top-five highest median wage, 2023</a:t>
          </a:fld>
          <a:endParaRPr lang="en-US" sz="1000" b="1">
            <a:latin typeface="+mn-lt"/>
          </a:endParaRPr>
        </a:p>
      </cdr:txBody>
    </cdr:sp>
  </cdr:relSizeAnchor>
  <cdr:relSizeAnchor xmlns:cdr="http://schemas.openxmlformats.org/drawingml/2006/chartDrawing">
    <cdr:from>
      <cdr:x>0</cdr:x>
      <cdr:y>0.0283</cdr:y>
    </cdr:from>
    <cdr:to>
      <cdr:x>0.26282</cdr:x>
      <cdr:y>0.08973</cdr:y>
    </cdr:to>
    <cdr:sp macro="" textlink="Parameters!$A$14">
      <cdr:nvSpPr>
        <cdr:cNvPr id="9" name="TextBox 1">
          <a:extLst xmlns:a="http://schemas.openxmlformats.org/drawingml/2006/main">
            <a:ext uri="{FF2B5EF4-FFF2-40B4-BE49-F238E27FC236}">
              <a16:creationId xmlns:a16="http://schemas.microsoft.com/office/drawing/2014/main" id="{C272BD93-11B3-4083-9FA9-FA40AF186F25}"/>
            </a:ext>
          </a:extLst>
        </cdr:cNvPr>
        <cdr:cNvSpPr txBox="1"/>
      </cdr:nvSpPr>
      <cdr:spPr>
        <a:xfrm xmlns:a="http://schemas.openxmlformats.org/drawingml/2006/main">
          <a:off x="0" y="150397"/>
          <a:ext cx="1562100" cy="3265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1B7E580-1850-4635-B924-B60E09C8B863}" type="TxLink">
            <a:rPr lang="en-US" sz="1000" b="1" i="0" u="none" strike="noStrike">
              <a:solidFill>
                <a:srgbClr val="000000"/>
              </a:solidFill>
              <a:latin typeface="+mn-lt"/>
              <a:cs typeface="Calibri"/>
            </a:rPr>
            <a:pPr/>
            <a:t>Top-five largest employers, 2023</a:t>
          </a:fld>
          <a:endParaRPr lang="en-US" sz="1000" b="1">
            <a:latin typeface="+mn-lt"/>
          </a:endParaRPr>
        </a:p>
      </cdr:txBody>
    </cdr:sp>
  </cdr:relSizeAnchor>
  <cdr:relSizeAnchor xmlns:cdr="http://schemas.openxmlformats.org/drawingml/2006/chartDrawing">
    <cdr:from>
      <cdr:x>0.5489</cdr:x>
      <cdr:y>0</cdr:y>
    </cdr:from>
    <cdr:to>
      <cdr:x>0.72821</cdr:x>
      <cdr:y>0.07822</cdr:y>
    </cdr:to>
    <cdr:sp macro="" textlink="Parameters!$H$4">
      <cdr:nvSpPr>
        <cdr:cNvPr id="10" name="TextBox 1">
          <a:extLst xmlns:a="http://schemas.openxmlformats.org/drawingml/2006/main">
            <a:ext uri="{FF2B5EF4-FFF2-40B4-BE49-F238E27FC236}">
              <a16:creationId xmlns:a16="http://schemas.microsoft.com/office/drawing/2014/main" id="{D2B4C305-AAF9-4246-A851-22D5D8DCCC8F}"/>
            </a:ext>
          </a:extLst>
        </cdr:cNvPr>
        <cdr:cNvSpPr txBox="1"/>
      </cdr:nvSpPr>
      <cdr:spPr>
        <a:xfrm xmlns:a="http://schemas.openxmlformats.org/drawingml/2006/main">
          <a:off x="3262439" y="0"/>
          <a:ext cx="1065721" cy="3981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7C917A6-41D8-49E8-8EB1-F9E01C54789D}" type="TxLink">
            <a:rPr lang="en-US" sz="1000" b="1" i="0" u="none" strike="noStrike">
              <a:solidFill>
                <a:srgbClr val="000000"/>
              </a:solidFill>
              <a:latin typeface="Gill Sans MT" panose="020B0502020104020203" pitchFamily="34" charset="0"/>
              <a:cs typeface="Calibri"/>
            </a:rPr>
            <a:pPr/>
            <a:t>Number employed 
2023</a:t>
          </a:fld>
          <a:endParaRPr lang="en-US" sz="1000" b="1">
            <a:latin typeface="Gill Sans MT" panose="020B0502020104020203" pitchFamily="34" charset="0"/>
          </a:endParaRPr>
        </a:p>
      </cdr:txBody>
    </cdr:sp>
  </cdr:relSizeAnchor>
  <cdr:relSizeAnchor xmlns:cdr="http://schemas.openxmlformats.org/drawingml/2006/chartDrawing">
    <cdr:from>
      <cdr:x>0.77564</cdr:x>
      <cdr:y>0</cdr:y>
    </cdr:from>
    <cdr:to>
      <cdr:x>0.92789</cdr:x>
      <cdr:y>0.06143</cdr:y>
    </cdr:to>
    <cdr:sp macro="" textlink="Parameters!$H$5">
      <cdr:nvSpPr>
        <cdr:cNvPr id="11" name="TextBox 1">
          <a:extLst xmlns:a="http://schemas.openxmlformats.org/drawingml/2006/main">
            <a:ext uri="{FF2B5EF4-FFF2-40B4-BE49-F238E27FC236}">
              <a16:creationId xmlns:a16="http://schemas.microsoft.com/office/drawing/2014/main" id="{F77F81C3-357D-43ED-8FDD-CD045C545B56}"/>
            </a:ext>
          </a:extLst>
        </cdr:cNvPr>
        <cdr:cNvSpPr txBox="1"/>
      </cdr:nvSpPr>
      <cdr:spPr>
        <a:xfrm xmlns:a="http://schemas.openxmlformats.org/drawingml/2006/main">
          <a:off x="4610082" y="0"/>
          <a:ext cx="904913" cy="3257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F00B9F-28DA-49C9-A559-5EAE16731981}" type="TxLink">
            <a:rPr lang="en-US" sz="1000" b="1" i="0" u="none" strike="noStrike">
              <a:solidFill>
                <a:srgbClr val="000000"/>
              </a:solidFill>
              <a:latin typeface="Gill Sans MT" panose="020B0502020104020203" pitchFamily="34" charset="0"/>
              <a:cs typeface="Sabon Next LT" panose="02000500000000000000" pitchFamily="2" charset="0"/>
            </a:rPr>
            <a:pPr/>
            <a:t>Median wage 
2023</a:t>
          </a:fld>
          <a:endParaRPr lang="en-US" sz="1000" b="1">
            <a:latin typeface="Gill Sans MT" panose="020B0502020104020203" pitchFamily="34" charset="0"/>
            <a:cs typeface="Sabon Next LT" panose="02000500000000000000" pitchFamily="2" charset="0"/>
          </a:endParaRPr>
        </a:p>
      </cdr:txBody>
    </cdr:sp>
  </cdr:relSizeAnchor>
  <cdr:relSizeAnchor xmlns:cdr="http://schemas.openxmlformats.org/drawingml/2006/chartDrawing">
    <cdr:from>
      <cdr:x>0.93429</cdr:x>
      <cdr:y>0.06645</cdr:y>
    </cdr:from>
    <cdr:to>
      <cdr:x>0.98077</cdr:x>
      <cdr:y>0.10776</cdr:y>
    </cdr:to>
    <cdr:sp macro="" textlink="">
      <cdr:nvSpPr>
        <cdr:cNvPr id="4" name="TextBox 3">
          <a:extLst xmlns:a="http://schemas.openxmlformats.org/drawingml/2006/main">
            <a:ext uri="{FF2B5EF4-FFF2-40B4-BE49-F238E27FC236}">
              <a16:creationId xmlns:a16="http://schemas.microsoft.com/office/drawing/2014/main" id="{C589A660-BBB5-4E58-A570-BCCFB64DF2A3}"/>
            </a:ext>
          </a:extLst>
        </cdr:cNvPr>
        <cdr:cNvSpPr txBox="1"/>
      </cdr:nvSpPr>
      <cdr:spPr>
        <a:xfrm xmlns:a="http://schemas.openxmlformats.org/drawingml/2006/main">
          <a:off x="5553075" y="352425"/>
          <a:ext cx="2762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0.70462</cdr:y>
    </cdr:from>
    <cdr:to>
      <cdr:x>0.30769</cdr:x>
      <cdr:y>0.75147</cdr:y>
    </cdr:to>
    <cdr:sp macro="" textlink="Parameters!$H$7">
      <cdr:nvSpPr>
        <cdr:cNvPr id="8" name="TextBox 1">
          <a:extLst xmlns:a="http://schemas.openxmlformats.org/drawingml/2006/main">
            <a:ext uri="{FF2B5EF4-FFF2-40B4-BE49-F238E27FC236}">
              <a16:creationId xmlns:a16="http://schemas.microsoft.com/office/drawing/2014/main" id="{2F94BD94-94D8-41DC-B5CC-413899B5B13F}"/>
            </a:ext>
          </a:extLst>
        </cdr:cNvPr>
        <cdr:cNvSpPr txBox="1"/>
      </cdr:nvSpPr>
      <cdr:spPr>
        <a:xfrm xmlns:a="http://schemas.openxmlformats.org/drawingml/2006/main">
          <a:off x="0" y="3736975"/>
          <a:ext cx="1828800" cy="2484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AE90959-5CA5-430A-AA81-7D642185DB24}" type="TxLink">
            <a:rPr lang="en-US" sz="1000" b="1" i="0" u="none" strike="noStrike">
              <a:solidFill>
                <a:srgbClr val="000000"/>
              </a:solidFill>
              <a:latin typeface="+mn-lt"/>
              <a:cs typeface="Calibri"/>
            </a:rPr>
            <a:pPr/>
            <a:t>Fastest growing (2023—2033)</a:t>
          </a:fld>
          <a:endParaRPr lang="en-US" sz="1000" b="1">
            <a:latin typeface="+mn-l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0.98125</cdr:x>
      <cdr:y>0.07324</cdr:y>
    </cdr:to>
    <cdr:sp macro="" textlink="Parameters!$H$6">
      <cdr:nvSpPr>
        <cdr:cNvPr id="11" name="TextBox 1">
          <a:extLst xmlns:a="http://schemas.openxmlformats.org/drawingml/2006/main">
            <a:ext uri="{FF2B5EF4-FFF2-40B4-BE49-F238E27FC236}">
              <a16:creationId xmlns:a16="http://schemas.microsoft.com/office/drawing/2014/main" id="{F77F81C3-357D-43ED-8FDD-CD045C545B56}"/>
            </a:ext>
          </a:extLst>
        </cdr:cNvPr>
        <cdr:cNvSpPr txBox="1"/>
      </cdr:nvSpPr>
      <cdr:spPr>
        <a:xfrm xmlns:a="http://schemas.openxmlformats.org/drawingml/2006/main">
          <a:off x="0" y="0"/>
          <a:ext cx="1495426" cy="3800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52A70D9-0F4D-44E7-94AA-6C88E8C25387}" type="TxLink">
            <a:rPr lang="en-US" sz="900" b="1" i="0" u="none" strike="noStrike">
              <a:solidFill>
                <a:srgbClr val="000000"/>
              </a:solidFill>
              <a:latin typeface="Gill Sans MT" panose="020B0502020104020203" pitchFamily="34" charset="0"/>
              <a:cs typeface="Calibri"/>
            </a:rPr>
            <a:pPr/>
            <a:t>Projected percent change 
in employment 2023—2033</a:t>
          </a:fld>
          <a:endParaRPr lang="en-US" sz="700" b="1">
            <a:latin typeface="Gill Sans MT" panose="020B0502020104020203" pitchFamily="34" charset="0"/>
          </a:endParaRPr>
        </a:p>
      </cdr:txBody>
    </cdr:sp>
  </cdr:relSizeAnchor>
  <cdr:relSizeAnchor xmlns:cdr="http://schemas.openxmlformats.org/drawingml/2006/chartDrawing">
    <cdr:from>
      <cdr:x>0.93429</cdr:x>
      <cdr:y>0.06645</cdr:y>
    </cdr:from>
    <cdr:to>
      <cdr:x>0.98077</cdr:x>
      <cdr:y>0.10776</cdr:y>
    </cdr:to>
    <cdr:sp macro="" textlink="">
      <cdr:nvSpPr>
        <cdr:cNvPr id="4" name="TextBox 3">
          <a:extLst xmlns:a="http://schemas.openxmlformats.org/drawingml/2006/main">
            <a:ext uri="{FF2B5EF4-FFF2-40B4-BE49-F238E27FC236}">
              <a16:creationId xmlns:a16="http://schemas.microsoft.com/office/drawing/2014/main" id="{C589A660-BBB5-4E58-A570-BCCFB64DF2A3}"/>
            </a:ext>
          </a:extLst>
        </cdr:cNvPr>
        <cdr:cNvSpPr txBox="1"/>
      </cdr:nvSpPr>
      <cdr:spPr>
        <a:xfrm xmlns:a="http://schemas.openxmlformats.org/drawingml/2006/main">
          <a:off x="5553075" y="352425"/>
          <a:ext cx="27622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pecial_Reports/FirestineT/TSAR/TSAR_2020/data/BLS_occupational_projec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ource"/>
    </sheetNames>
    <sheetDataSet>
      <sheetData sheetId="0"/>
      <sheetData sheetId="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EDBAB03-9A4F-4509-B565-A14F5C2BD342}" autoFormatId="16" applyNumberFormats="0" applyBorderFormats="0" applyFontFormats="0" applyPatternFormats="0" applyAlignmentFormats="0" applyWidthHeightFormats="0">
  <queryTableRefresh nextId="13">
    <queryTableFields count="10">
      <queryTableField id="1" name="Column1.id" tableColumnId="1"/>
      <queryTableField id="2" name="Column1.year" tableColumnId="2"/>
      <queryTableField id="9" name="Column1.measurenum" tableColumnId="9"/>
      <queryTableField id="10" name="Column1.metricnum" tableColumnId="10"/>
      <queryTableField id="3" name="Column1.value" tableColumnId="3"/>
      <queryTableField id="4" name="Column1.measure" tableColumnId="4"/>
      <queryTableField id="5" name="Column1.metric" tableColumnId="5"/>
      <queryTableField id="6" name="Column1.table" tableColumnId="6"/>
      <queryTableField id="7" name="Column1.source" tableColumnId="7"/>
      <queryTableField id="8" name="Column1.notes" tableColumnId="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2EED932C-9462-4F71-8F5E-0D71CCFC5FEB}" autoFormatId="16" applyNumberFormats="0" applyBorderFormats="0" applyFontFormats="0" applyPatternFormats="0" applyAlignmentFormats="0" applyWidthHeightFormats="0">
  <queryTableRefresh nextId="11">
    <queryTableFields count="10">
      <queryTableField id="1" name="Column1.id" tableColumnId="1"/>
      <queryTableField id="2" name="Column1.year" tableColumnId="2"/>
      <queryTableField id="3" name="Column1.measurenum" tableColumnId="3"/>
      <queryTableField id="4" name="Column1.metricnum" tableColumnId="4"/>
      <queryTableField id="5" name="Column1.value" tableColumnId="5"/>
      <queryTableField id="6" name="Column1.measure" tableColumnId="6"/>
      <queryTableField id="7" name="Column1.metric" tableColumnId="7"/>
      <queryTableField id="8" name="Column1.table" tableColumnId="8"/>
      <queryTableField id="9" name="Column1.source" tableColumnId="9"/>
      <queryTableField id="10" name="Column1.notes" tableColumnId="1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3" xr16:uid="{9ADA730A-1656-4C53-B133-591E672E26F8}" autoFormatId="16" applyNumberFormats="0" applyBorderFormats="0" applyFontFormats="0" applyPatternFormats="0" applyAlignmentFormats="0" applyWidthHeightFormats="0">
  <queryTableRefresh nextId="12">
    <queryTableFields count="11">
      <queryTableField id="1" name="Column1.id" tableColumnId="1"/>
      <queryTableField id="2" name="Column1.year" tableColumnId="2"/>
      <queryTableField id="3" name="Column1.value" tableColumnId="3"/>
      <queryTableField id="4" name="Column1.measure" tableColumnId="4"/>
      <queryTableField id="5" name="Column1.metric" tableColumnId="5"/>
      <queryTableField id="6" name="Column1.table" tableColumnId="6"/>
      <queryTableField id="7" name="Column1.source" tableColumnId="7"/>
      <queryTableField id="8" name="Column1.notes" tableColumnId="8"/>
      <queryTableField id="9" name="Column1.measurenum" tableColumnId="9"/>
      <queryTableField id="10" name="Column1.metricnum" tableColumnId="10"/>
      <queryTableField id="11" name="Column1.dat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3" displayName="Table43" ref="A3:F24" headerRowCount="0" totalsRowShown="0" headerRowDxfId="16" dataDxfId="15">
  <tableColumns count="6">
    <tableColumn id="1" xr3:uid="{00000000-0010-0000-0000-000001000000}" name="SOC" headerRowDxfId="14" dataDxfId="13" headerRowCellStyle="Normal 4"/>
    <tableColumn id="2" xr3:uid="{00000000-0010-0000-0000-000002000000}" name="Occupation" headerRowDxfId="12" dataDxfId="11" headerRowCellStyle="Normal 4"/>
    <tableColumn id="3" xr3:uid="{00000000-0010-0000-0000-000003000000}" name="Column1" headerRowDxfId="10" dataDxfId="9" headerRowCellStyle="Normal 4" dataCellStyle="Normal 4">
      <calculatedColumnFormula>-D4/8</calculatedColumnFormula>
    </tableColumn>
    <tableColumn id="4" xr3:uid="{00000000-0010-0000-0000-000004000000}" name="Total employment" headerRowDxfId="8" dataDxfId="7" headerRowCellStyle="Normal 4"/>
    <tableColumn id="5" xr3:uid="{00000000-0010-0000-0000-000005000000}" name="Median annual wage" headerRowDxfId="6" dataDxfId="5" headerRowCellStyle="Normal 4"/>
    <tableColumn id="6" xr3:uid="{00000000-0010-0000-0000-000006000000}" name="Projected growth in employment 2020-2028 (percent)" headerRowDxfId="4" dataDxfId="3">
      <calculatedColumnFormula>VLOOKUP(A4,[1]Sheet1!$B$5:$G$78,6,FALSE)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72AD18-0901-454A-98C3-42A7436D8F73}" name="Query" displayName="Query" ref="A1:J3161" tableType="queryTable" totalsRowShown="0">
  <autoFilter ref="A1:J3161" xr:uid="{9D72AD18-0901-454A-98C3-42A7436D8F73}">
    <filterColumn colId="5">
      <filters>
        <filter val="Driver/sales workers"/>
      </filters>
    </filterColumn>
  </autoFilter>
  <sortState xmlns:xlrd2="http://schemas.microsoft.com/office/spreadsheetml/2017/richdata2" ref="A2:J3161">
    <sortCondition descending="1" ref="E1:E3161"/>
  </sortState>
  <tableColumns count="10">
    <tableColumn id="1" xr3:uid="{CD92D248-B08C-46A3-8E7F-2481016A474F}" uniqueName="1" name="Column1.id" queryTableFieldId="1"/>
    <tableColumn id="2" xr3:uid="{3B0389E1-9345-4D7D-B62C-8253BF003B02}" uniqueName="2" name="Column1.year" queryTableFieldId="2"/>
    <tableColumn id="9" xr3:uid="{C749C30E-BD9D-427E-A671-01AB348485F1}" uniqueName="9" name="Column1.measurenum" queryTableFieldId="9" dataDxfId="2"/>
    <tableColumn id="10" xr3:uid="{0CFBA3BD-EB05-4699-B3CD-674BBB71F460}" uniqueName="10" name="Column1.metricnum" queryTableFieldId="10" dataDxfId="1"/>
    <tableColumn id="3" xr3:uid="{1B985CE7-5205-49BA-833E-05EE11E7775D}" uniqueName="3" name="Column1.value" queryTableFieldId="3"/>
    <tableColumn id="4" xr3:uid="{7B0B5E33-5BC7-41D6-92AA-F777355C7767}" uniqueName="4" name="Column1.measure" queryTableFieldId="4"/>
    <tableColumn id="5" xr3:uid="{17768F4C-F7AB-4B96-A6CA-3F8902697686}" uniqueName="5" name="Column1.metric" queryTableFieldId="5"/>
    <tableColumn id="6" xr3:uid="{86D34ED4-86B7-4C57-9142-C46DC8D489D5}" uniqueName="6" name="Column1.table" queryTableFieldId="6"/>
    <tableColumn id="7" xr3:uid="{183A75E7-D2DE-4925-B187-A9BBB95C52DF}" uniqueName="7" name="Column1.source" queryTableFieldId="7"/>
    <tableColumn id="8" xr3:uid="{782DD510-1474-4F3B-875C-38E38F170F46}" uniqueName="8" name="Column1.notes" queryTableFieldId="8"/>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EBD0E2F-D804-4655-AE5C-96DFA26A98F6}" name="Query2" displayName="Query2" ref="A1:J617" tableType="queryTable" totalsRowShown="0">
  <autoFilter ref="A1:J617" xr:uid="{BEBD0E2F-D804-4655-AE5C-96DFA26A98F6}"/>
  <tableColumns count="10">
    <tableColumn id="1" xr3:uid="{5D352C11-DC4A-4A78-B8BA-E51A779F7368}" uniqueName="1" name="Column1.id" queryTableFieldId="1"/>
    <tableColumn id="2" xr3:uid="{DB505744-E050-4681-9A5B-4D789A331A44}" uniqueName="2" name="Column1.year" queryTableFieldId="2"/>
    <tableColumn id="3" xr3:uid="{03AF12A9-ADCD-43B7-A9FC-2D3A4C45C377}" uniqueName="3" name="Column1.measurenum" queryTableFieldId="3"/>
    <tableColumn id="4" xr3:uid="{8B0910BB-B35E-46A3-9CD6-2FB59702210F}" uniqueName="4" name="Column1.metricnum" queryTableFieldId="4"/>
    <tableColumn id="5" xr3:uid="{D58659C5-AC3D-48D7-8112-7267681A9748}" uniqueName="5" name="Column1.value" queryTableFieldId="5"/>
    <tableColumn id="6" xr3:uid="{AEE74FBB-412D-4814-B41C-4822C19BC170}" uniqueName="6" name="Column1.measure" queryTableFieldId="6"/>
    <tableColumn id="7" xr3:uid="{2F235C07-DE88-4396-8CE4-130C0ED49E99}" uniqueName="7" name="Column1.metric" queryTableFieldId="7"/>
    <tableColumn id="8" xr3:uid="{E55F2FC3-E362-4763-B73A-201AFF85B910}" uniqueName="8" name="Column1.table" queryTableFieldId="8"/>
    <tableColumn id="9" xr3:uid="{8B2C254B-F75C-42CE-A9D2-9B90D6939277}" uniqueName="9" name="Column1.source" queryTableFieldId="9"/>
    <tableColumn id="10" xr3:uid="{8214DED2-C0B5-45FC-BD7A-8287490AE5EA}" uniqueName="10" name="Column1.notes" queryTableFieldId="10"/>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9AF6E9-3099-4124-946A-B365465E88BB}" name="Query3" displayName="Query3" ref="A1:K161" tableType="queryTable" totalsRowShown="0">
  <autoFilter ref="A1:K161" xr:uid="{B19AF6E9-3099-4124-946A-B365465E88BB}">
    <filterColumn colId="1">
      <filters>
        <filter val="2023"/>
      </filters>
    </filterColumn>
  </autoFilter>
  <tableColumns count="11">
    <tableColumn id="1" xr3:uid="{985C5D6F-A68B-4875-83A6-B7B0D474CAB6}" uniqueName="1" name="Column1.id" queryTableFieldId="1"/>
    <tableColumn id="2" xr3:uid="{006E5453-2776-4279-858F-40CFE85C8220}" uniqueName="2" name="Column1.year" queryTableFieldId="2"/>
    <tableColumn id="3" xr3:uid="{FDDE2FAF-1809-4356-9208-F4EA681EF4D6}" uniqueName="3" name="Column1.value" queryTableFieldId="3"/>
    <tableColumn id="4" xr3:uid="{0EC89ACF-3317-4BF2-92C7-38BFC96271FA}" uniqueName="4" name="Column1.measure" queryTableFieldId="4"/>
    <tableColumn id="5" xr3:uid="{6CB15E57-8C29-48E9-9D10-1D99F379063E}" uniqueName="5" name="Column1.metric" queryTableFieldId="5"/>
    <tableColumn id="6" xr3:uid="{6CA86737-7B0D-48BE-B4E4-25A325CF80EE}" uniqueName="6" name="Column1.table" queryTableFieldId="6"/>
    <tableColumn id="7" xr3:uid="{3363C732-F5A0-4CFA-A49F-D72681EBF9A6}" uniqueName="7" name="Column1.source" queryTableFieldId="7"/>
    <tableColumn id="8" xr3:uid="{A7405A32-D243-4995-874A-5F6A0154614C}" uniqueName="8" name="Column1.notes" queryTableFieldId="8"/>
    <tableColumn id="9" xr3:uid="{B7067AE8-9B57-4821-BBC3-1AFA9285AEFB}" uniqueName="9" name="Column1.measurenum" queryTableFieldId="9"/>
    <tableColumn id="10" xr3:uid="{79BF0150-D1C0-49CA-9764-82389533DEFD}" uniqueName="10" name="Column1.metricnum" queryTableFieldId="10"/>
    <tableColumn id="11" xr3:uid="{8A53E3BB-F40A-4A8F-9EE9-4D5AB7C426CE}" uniqueName="11" name="Column1.date"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TS publications">
    <a:dk1>
      <a:srgbClr val="000000"/>
    </a:dk1>
    <a:lt1>
      <a:srgbClr val="FFFFFF"/>
    </a:lt1>
    <a:dk2>
      <a:srgbClr val="1F497D"/>
    </a:dk2>
    <a:lt2>
      <a:srgbClr val="EEECE1"/>
    </a:lt2>
    <a:accent1>
      <a:srgbClr val="2E3092"/>
    </a:accent1>
    <a:accent2>
      <a:srgbClr val="EC008B"/>
    </a:accent2>
    <a:accent3>
      <a:srgbClr val="B2D234"/>
    </a:accent3>
    <a:accent4>
      <a:srgbClr val="86328B"/>
    </a:accent4>
    <a:accent5>
      <a:srgbClr val="00A9AC"/>
    </a:accent5>
    <a:accent6>
      <a:srgbClr val="FFC50A"/>
    </a:accent6>
    <a:hlink>
      <a:srgbClr val="0000FF"/>
    </a:hlink>
    <a:folHlink>
      <a:srgbClr val="800080"/>
    </a:folHlink>
  </a:clrScheme>
  <a:fontScheme name="Gill Sans MT">
    <a:majorFont>
      <a:latin typeface="Gill Sans MT"/>
      <a:ea typeface=""/>
      <a:cs typeface="Myriad Hebrew"/>
    </a:majorFont>
    <a:minorFont>
      <a:latin typeface="Gill Sans MT"/>
      <a:ea typeface=""/>
      <a:cs typeface="Myriad Hebrew"/>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BTS publications">
    <a:dk1>
      <a:srgbClr val="000000"/>
    </a:dk1>
    <a:lt1>
      <a:srgbClr val="FFFFFF"/>
    </a:lt1>
    <a:dk2>
      <a:srgbClr val="1F497D"/>
    </a:dk2>
    <a:lt2>
      <a:srgbClr val="EEECE1"/>
    </a:lt2>
    <a:accent1>
      <a:srgbClr val="2E3092"/>
    </a:accent1>
    <a:accent2>
      <a:srgbClr val="EC008B"/>
    </a:accent2>
    <a:accent3>
      <a:srgbClr val="B2D234"/>
    </a:accent3>
    <a:accent4>
      <a:srgbClr val="86328B"/>
    </a:accent4>
    <a:accent5>
      <a:srgbClr val="00A9AC"/>
    </a:accent5>
    <a:accent6>
      <a:srgbClr val="FFC50A"/>
    </a:accent6>
    <a:hlink>
      <a:srgbClr val="0000FF"/>
    </a:hlink>
    <a:folHlink>
      <a:srgbClr val="800080"/>
    </a:folHlink>
  </a:clrScheme>
  <a:fontScheme name="Gill Sans MT">
    <a:majorFont>
      <a:latin typeface="Gill Sans MT"/>
      <a:ea typeface=""/>
      <a:cs typeface="Myriad Hebrew"/>
    </a:majorFont>
    <a:minorFont>
      <a:latin typeface="Gill Sans MT"/>
      <a:ea typeface=""/>
      <a:cs typeface="Myriad Hebrew"/>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ls.gov/oes/current/oes_nat.htm"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4"/>
  <sheetViews>
    <sheetView tabSelected="1" topLeftCell="D1" zoomScale="118" zoomScaleNormal="90" workbookViewId="0"/>
  </sheetViews>
  <sheetFormatPr baseColWidth="10" defaultColWidth="8.83203125" defaultRowHeight="15" x14ac:dyDescent="0.2"/>
  <sheetData>
    <row r="1" spans="1:5" ht="23.25" customHeight="1" x14ac:dyDescent="0.2">
      <c r="A1" s="55" t="str">
        <f>CONCATENATE("FIGURE ", Parameters!B1, "    Employment and Wages in Select Transportation Occupations")</f>
        <v>FIGURE 4-9    Employment and Wages in Select Transportation Occupations</v>
      </c>
      <c r="B1" s="20"/>
      <c r="C1" s="20"/>
      <c r="D1" s="20"/>
      <c r="E1" s="20"/>
    </row>
    <row r="32" spans="1:11" ht="49.25" customHeight="1" x14ac:dyDescent="0.2">
      <c r="A32" s="63" t="str">
        <f>Parameters!$A$39</f>
        <v>NOTE: Airline pilots typically fly on scheduled air carrier routes to transport passengers and cargo, while commercial pilots fly on non-scheduled air carrier routes.  "Commercial pilots" includes charter pilots, air ambulance pilots, and air tour pilots. Ambulance drivers excludes emergency medical technicians.</v>
      </c>
      <c r="B32" s="63"/>
      <c r="C32" s="63"/>
      <c r="D32" s="63"/>
      <c r="E32" s="63"/>
      <c r="F32" s="63"/>
      <c r="G32" s="63"/>
      <c r="H32" s="63"/>
      <c r="I32" s="63"/>
      <c r="J32" s="63"/>
      <c r="K32" s="63"/>
    </row>
    <row r="33" spans="1:11" ht="90" customHeight="1" x14ac:dyDescent="0.2">
      <c r="A33" s="63" t="str">
        <f ca="1">CONCATENATE(Parameters!B2, Parameters!F2, TEXT(Parameters!B3, "mmmm yyyy"), ".")</f>
        <v>SOURCE: Transportation occupations: U.S. Department of Transportation, National Transportation Statistics, table 3-24 Employment in Transportation and Transportation-Related Occupations, available at https://www.bts.gov/content/employment-transportation-and-transportation-related-occupations. Employment and wages: U.S. Department of Labor, Bureau of Labor Statistics, Occuapational Employment and Wages, available at http://bls.gov/oes.Projected growth rate: U.S. Department of Labor, Bureau of Labor Statistics, Employment Projections, available at https://www.bls.gov/emp/tables.htm as of December 2024.</v>
      </c>
      <c r="B33" s="63"/>
      <c r="C33" s="63"/>
      <c r="D33" s="63"/>
      <c r="E33" s="63"/>
      <c r="F33" s="63"/>
      <c r="G33" s="63"/>
      <c r="H33" s="63"/>
      <c r="I33" s="63"/>
      <c r="J33" s="63"/>
      <c r="K33" s="63"/>
    </row>
    <row r="34" spans="1:11" ht="18" x14ac:dyDescent="0.3">
      <c r="A34" s="53"/>
    </row>
  </sheetData>
  <mergeCells count="2">
    <mergeCell ref="A32:K32"/>
    <mergeCell ref="A33:K3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F35"/>
  <sheetViews>
    <sheetView workbookViewId="0">
      <selection activeCell="I18" sqref="I18"/>
    </sheetView>
  </sheetViews>
  <sheetFormatPr baseColWidth="10" defaultColWidth="9.1640625" defaultRowHeight="14" x14ac:dyDescent="0.2"/>
  <cols>
    <col min="1" max="1" width="8.5" style="1" customWidth="1"/>
    <col min="2" max="2" width="59.33203125" style="1" bestFit="1" customWidth="1"/>
    <col min="3" max="3" width="6.6640625" style="1" hidden="1" customWidth="1"/>
    <col min="4" max="4" width="13.1640625" style="1" customWidth="1"/>
    <col min="5" max="5" width="9.1640625" style="1"/>
    <col min="6" max="6" width="13" style="1" customWidth="1"/>
    <col min="7" max="16384" width="9.1640625" style="1"/>
  </cols>
  <sheetData>
    <row r="1" spans="1:6" ht="45" customHeight="1" x14ac:dyDescent="0.2">
      <c r="A1" s="64" t="str">
        <f>CONCATENATE("FIGURE ",Parameters!B1,"    Employment and Wages in Select Transportation Occupations")</f>
        <v>FIGURE 4-9    Employment and Wages in Select Transportation Occupations</v>
      </c>
      <c r="B1" s="64"/>
      <c r="C1" s="64"/>
      <c r="D1" s="64"/>
      <c r="E1" s="64"/>
    </row>
    <row r="2" spans="1:6" x14ac:dyDescent="0.2">
      <c r="A2" s="2"/>
      <c r="B2" s="3"/>
      <c r="C2" s="3"/>
      <c r="D2" s="3"/>
      <c r="E2" s="4"/>
    </row>
    <row r="3" spans="1:6" ht="75" x14ac:dyDescent="0.2">
      <c r="A3" s="5" t="s">
        <v>0</v>
      </c>
      <c r="B3" s="6" t="s">
        <v>1</v>
      </c>
      <c r="C3" s="7" t="s">
        <v>2</v>
      </c>
      <c r="D3" s="8" t="str">
        <f>CONCATENATE("Total employment, ",Parameters!$B$6)</f>
        <v>Total employment, 2023</v>
      </c>
      <c r="E3" s="8" t="str">
        <f>CONCATENATE("Median annual wage, ",Parameters!$B$6)</f>
        <v>Median annual wage, 2023</v>
      </c>
      <c r="F3" s="21" t="str">
        <f>CONCATENATE("Projected growth in employment ",Parameters!$F$4,"-",Parameters!$F$6," (percent)")</f>
        <v>Projected growth in employment 2023-2033 (percent)</v>
      </c>
    </row>
    <row r="4" spans="1:6" x14ac:dyDescent="0.2">
      <c r="A4" s="5" t="s">
        <v>5</v>
      </c>
      <c r="B4" s="6" t="s">
        <v>6</v>
      </c>
      <c r="C4" s="7"/>
      <c r="D4" s="59">
        <f>Parameters!D11</f>
        <v>151853870</v>
      </c>
      <c r="E4" s="60">
        <f>Parameters!E11</f>
        <v>45.42</v>
      </c>
    </row>
    <row r="5" spans="1:6" x14ac:dyDescent="0.2">
      <c r="A5" s="5" t="s">
        <v>7</v>
      </c>
      <c r="B5" s="6" t="s">
        <v>8</v>
      </c>
      <c r="C5" s="7"/>
      <c r="D5" s="59">
        <f>Parameters!D12</f>
        <v>13752760</v>
      </c>
      <c r="E5" s="60">
        <f>Parameters!E12</f>
        <v>34.89</v>
      </c>
    </row>
    <row r="6" spans="1:6" x14ac:dyDescent="0.2">
      <c r="A6" s="40" t="str">
        <f>CONCATENATE("Top-five largest employers, ",Parameters!$B$6)</f>
        <v>Top-five largest employers, 2023</v>
      </c>
      <c r="B6" s="37"/>
      <c r="C6" s="7"/>
      <c r="D6" s="41"/>
      <c r="E6" s="41"/>
      <c r="F6" s="22"/>
    </row>
    <row r="7" spans="1:6" x14ac:dyDescent="0.2">
      <c r="A7" s="7" t="str">
        <f>Parameters!H15</f>
        <v>53-3032</v>
      </c>
      <c r="B7" s="11" t="str">
        <f>Parameters!B15</f>
        <v>Truck drivers, heavy and tractor-trailer</v>
      </c>
      <c r="C7" s="10">
        <f>-D7/8</f>
        <v>-255550</v>
      </c>
      <c r="D7" s="12">
        <f>IFERROR(Parameters!D15, "NA")</f>
        <v>2044400</v>
      </c>
      <c r="E7" s="13">
        <f>IFERROR(Parameters!E15, "NA")</f>
        <v>54320</v>
      </c>
      <c r="F7" s="42">
        <f>IFERROR(Parameters!F15, "NA")</f>
        <v>4.6171935060823905</v>
      </c>
    </row>
    <row r="8" spans="1:6" x14ac:dyDescent="0.2">
      <c r="A8" s="7" t="str">
        <f>Parameters!H16</f>
        <v>53-3033</v>
      </c>
      <c r="B8" s="11" t="str">
        <f>Parameters!B16</f>
        <v>Truck drivers, light or delivery services</v>
      </c>
      <c r="C8" s="10">
        <f t="shared" ref="C8:C11" si="0">-D8/8</f>
        <v>-125495</v>
      </c>
      <c r="D8" s="12">
        <f>IFERROR(Parameters!D16, "NA")</f>
        <v>1003960</v>
      </c>
      <c r="E8" s="13">
        <f>IFERROR(Parameters!E16, "NA")</f>
        <v>42470</v>
      </c>
      <c r="F8" s="42">
        <f>IFERROR(Parameters!F16, "NA")</f>
        <v>8.8138385502471337</v>
      </c>
    </row>
    <row r="9" spans="1:6" x14ac:dyDescent="0.2">
      <c r="A9" s="7" t="str">
        <f>Parameters!H17</f>
        <v>43-5071</v>
      </c>
      <c r="B9" s="11" t="str">
        <f>Parameters!B17</f>
        <v>Shipping, receiving, and traffic clerks</v>
      </c>
      <c r="C9" s="10">
        <f t="shared" si="0"/>
        <v>-105515</v>
      </c>
      <c r="D9" s="12">
        <f>IFERROR(Parameters!D17, "NA")</f>
        <v>844120</v>
      </c>
      <c r="E9" s="13">
        <f>IFERROR(Parameters!E17, "NA")</f>
        <v>39780</v>
      </c>
      <c r="F9" s="42">
        <f>IFERROR(Parameters!F17, "NA")</f>
        <v>-7.5998586072817247</v>
      </c>
    </row>
    <row r="10" spans="1:6" x14ac:dyDescent="0.2">
      <c r="A10" s="7" t="str">
        <f>Parameters!H18</f>
        <v>53-7051</v>
      </c>
      <c r="B10" s="11" t="str">
        <f>Parameters!B18</f>
        <v>Industrial truck and tractor operators</v>
      </c>
      <c r="C10" s="10">
        <f t="shared" si="0"/>
        <v>-97365</v>
      </c>
      <c r="D10" s="12">
        <f>IFERROR(Parameters!D18, "NA")</f>
        <v>778920</v>
      </c>
      <c r="E10" s="13">
        <f>IFERROR(Parameters!E18, "NA")</f>
        <v>44470</v>
      </c>
      <c r="F10" s="42">
        <f>IFERROR(Parameters!F18, "NA")</f>
        <v>2.7374156720290639</v>
      </c>
    </row>
    <row r="11" spans="1:6" x14ac:dyDescent="0.2">
      <c r="A11" s="39" t="str">
        <f>Parameters!H19</f>
        <v>49-3023</v>
      </c>
      <c r="B11" s="36" t="str">
        <f>Parameters!B19</f>
        <v>Automotive service technicians and mechanics</v>
      </c>
      <c r="C11" s="10">
        <f t="shared" si="0"/>
        <v>-84571.25</v>
      </c>
      <c r="D11" s="17">
        <f>IFERROR(Parameters!D19, "NA")</f>
        <v>676570</v>
      </c>
      <c r="E11" s="18">
        <f>IFERROR(Parameters!E19, "NA")</f>
        <v>47770</v>
      </c>
      <c r="F11" s="23">
        <f>IFERROR(Parameters!F19, "NA")</f>
        <v>2.6805940095645551</v>
      </c>
    </row>
    <row r="12" spans="1:6" x14ac:dyDescent="0.2">
      <c r="A12" s="37" t="str">
        <f>CONCATENATE("Bottom-five lowest median wage, ",Parameters!$B$6)</f>
        <v>Bottom-five lowest median wage, 2023</v>
      </c>
      <c r="B12" s="48"/>
      <c r="C12" s="48"/>
      <c r="D12" s="44"/>
      <c r="E12" s="45"/>
      <c r="F12" s="23"/>
    </row>
    <row r="13" spans="1:6" ht="15.75" customHeight="1" x14ac:dyDescent="0.2">
      <c r="A13" s="14" t="str">
        <f>Parameters!H21</f>
        <v>53-3011</v>
      </c>
      <c r="B13" s="46" t="str">
        <f>Parameters!B21</f>
        <v>Ambulance drivers and attendants, except emergency medical technicians</v>
      </c>
      <c r="C13" s="47">
        <f>-D13/8</f>
        <v>-1440</v>
      </c>
      <c r="D13" s="12">
        <f>IFERROR(Parameters!D21, "NA")</f>
        <v>11520</v>
      </c>
      <c r="E13" s="13">
        <f>IFERROR(Parameters!E21, "NA")</f>
        <v>32580</v>
      </c>
      <c r="F13" s="42">
        <f>IFERROR(Parameters!F21, "NA")</f>
        <v>0</v>
      </c>
    </row>
    <row r="14" spans="1:6" ht="15" x14ac:dyDescent="0.2">
      <c r="A14" s="14" t="str">
        <f>Parameters!H22</f>
        <v>53-6021</v>
      </c>
      <c r="B14" s="46" t="str">
        <f>Parameters!B22</f>
        <v>Parking lot attendants</v>
      </c>
      <c r="C14" s="47">
        <f t="shared" ref="C14:C17" si="1">-D14/8</f>
        <v>-14766.25</v>
      </c>
      <c r="D14" s="12">
        <f>IFERROR(Parameters!D22, "NA")</f>
        <v>118130</v>
      </c>
      <c r="E14" s="13">
        <f>IFERROR(Parameters!E22, "NA")</f>
        <v>32840</v>
      </c>
      <c r="F14" s="42">
        <f>IFERROR(Parameters!F22, "NA")</f>
        <v>5.2936311000827052</v>
      </c>
    </row>
    <row r="15" spans="1:6" ht="15" x14ac:dyDescent="0.2">
      <c r="A15" s="14" t="str">
        <f>Parameters!H23</f>
        <v>53-6031</v>
      </c>
      <c r="B15" s="46" t="str">
        <f>Parameters!B23</f>
        <v>Automotive and watercraft service attendants</v>
      </c>
      <c r="C15" s="47">
        <f t="shared" si="1"/>
        <v>-11566.25</v>
      </c>
      <c r="D15" s="12">
        <f>IFERROR(Parameters!D23, "NA")</f>
        <v>92530</v>
      </c>
      <c r="E15" s="13">
        <f>IFERROR(Parameters!E23, "NA")</f>
        <v>33820</v>
      </c>
      <c r="F15" s="42">
        <f>IFERROR(Parameters!F23, "NA")</f>
        <v>-0.10570824524312296</v>
      </c>
    </row>
    <row r="16" spans="1:6" ht="15" x14ac:dyDescent="0.2">
      <c r="A16" s="14" t="str">
        <f>Parameters!H24</f>
        <v>53-7061</v>
      </c>
      <c r="B16" s="46" t="str">
        <f>Parameters!B24</f>
        <v>Cleaners of vehicles and equipment</v>
      </c>
      <c r="C16" s="47">
        <f t="shared" si="1"/>
        <v>-45661.25</v>
      </c>
      <c r="D16" s="12">
        <f>IFERROR(Parameters!D24, "NA")</f>
        <v>365290</v>
      </c>
      <c r="E16" s="13">
        <f>IFERROR(Parameters!E24, "NA")</f>
        <v>34150</v>
      </c>
      <c r="F16" s="42">
        <f>IFERROR(Parameters!F24, "NA")</f>
        <v>4.4449962751427954</v>
      </c>
    </row>
    <row r="17" spans="1:6" ht="15" x14ac:dyDescent="0.2">
      <c r="A17" s="15" t="str">
        <f>Parameters!H25</f>
        <v>53-3054</v>
      </c>
      <c r="B17" s="16" t="str">
        <f>Parameters!B25</f>
        <v>Taxi drivers</v>
      </c>
      <c r="C17" s="49">
        <f t="shared" si="1"/>
        <v>-2221.25</v>
      </c>
      <c r="D17" s="17">
        <f>IFERROR(Parameters!D25, "NA")</f>
        <v>17770</v>
      </c>
      <c r="E17" s="18">
        <f>IFERROR(Parameters!E25, "NA")</f>
        <v>34680</v>
      </c>
      <c r="F17" s="23">
        <f>IFERROR(Parameters!F25, "NA")</f>
        <v>13.267095265926368</v>
      </c>
    </row>
    <row r="18" spans="1:6" x14ac:dyDescent="0.2">
      <c r="A18" s="50" t="str">
        <f>CONCATENATE("Top-five highest median wage, ",Parameters!$B$6)</f>
        <v>Top-five highest median wage, 2023</v>
      </c>
      <c r="B18" s="51"/>
      <c r="C18" s="51"/>
      <c r="D18" s="26"/>
      <c r="E18" s="25"/>
      <c r="F18" s="24"/>
    </row>
    <row r="19" spans="1:6" x14ac:dyDescent="0.2">
      <c r="A19" s="14" t="str">
        <f>Parameters!H27</f>
        <v>53-2011</v>
      </c>
      <c r="B19" s="11" t="str">
        <f>Parameters!B27</f>
        <v>Airline pilots, copilots, and flight engineers</v>
      </c>
      <c r="C19" s="11">
        <f>-D19/8</f>
        <v>-11708.75</v>
      </c>
      <c r="D19" s="12">
        <f>IFERROR(Parameters!D27, "NA")</f>
        <v>93670</v>
      </c>
      <c r="E19" s="13">
        <f>IFERROR(Parameters!E27, "NA")</f>
        <v>219140</v>
      </c>
      <c r="F19" s="42">
        <f>IFERROR(Parameters!F27, "NA")</f>
        <v>4.9844236760124581</v>
      </c>
    </row>
    <row r="20" spans="1:6" x14ac:dyDescent="0.2">
      <c r="A20" s="14" t="str">
        <f>Parameters!H28</f>
        <v>53-2021</v>
      </c>
      <c r="B20" s="11" t="str">
        <f>Parameters!B28</f>
        <v>Air traffic controllers</v>
      </c>
      <c r="C20" s="11">
        <f t="shared" ref="C20:C23" si="2">-D20/8</f>
        <v>-2788.75</v>
      </c>
      <c r="D20" s="12">
        <f>IFERROR(Parameters!D28, "NA")</f>
        <v>22310</v>
      </c>
      <c r="E20" s="13">
        <f>IFERROR(Parameters!E28, "NA")</f>
        <v>137380</v>
      </c>
      <c r="F20" s="42">
        <f>IFERROR(Parameters!F28, "NA")</f>
        <v>2.9166666666666634</v>
      </c>
    </row>
    <row r="21" spans="1:6" x14ac:dyDescent="0.2">
      <c r="A21" s="14" t="str">
        <f>Parameters!H29</f>
        <v>17-2011</v>
      </c>
      <c r="B21" s="11" t="str">
        <f>Parameters!B29</f>
        <v>Aerospace engineers</v>
      </c>
      <c r="C21" s="11">
        <f t="shared" si="2"/>
        <v>-8332.5</v>
      </c>
      <c r="D21" s="12">
        <f>IFERROR(Parameters!D29, "NA")</f>
        <v>66660</v>
      </c>
      <c r="E21" s="13">
        <f>IFERROR(Parameters!E29, "NA")</f>
        <v>130720</v>
      </c>
      <c r="F21" s="42">
        <f>IFERROR(Parameters!F29, "NA")</f>
        <v>5.9506531204644322</v>
      </c>
    </row>
    <row r="22" spans="1:6" x14ac:dyDescent="0.2">
      <c r="A22" s="14" t="str">
        <f>Parameters!H30</f>
        <v>53-2012</v>
      </c>
      <c r="B22" s="11" t="str">
        <f>Parameters!B30</f>
        <v>Commercial pilots</v>
      </c>
      <c r="C22" s="11">
        <f t="shared" si="2"/>
        <v>-6593.75</v>
      </c>
      <c r="D22" s="12">
        <f>IFERROR(Parameters!D30, "NA")</f>
        <v>52750</v>
      </c>
      <c r="E22" s="13">
        <f>IFERROR(Parameters!E30, "NA")</f>
        <v>113080</v>
      </c>
      <c r="F22" s="42">
        <f>IFERROR(Parameters!F30, "NA")</f>
        <v>5.6637168141592964</v>
      </c>
    </row>
    <row r="23" spans="1:6" ht="15.75" customHeight="1" x14ac:dyDescent="0.2">
      <c r="A23" s="15" t="str">
        <f>Parameters!H31</f>
        <v>17-2121</v>
      </c>
      <c r="B23" s="36" t="str">
        <f>Parameters!B31</f>
        <v>Marine engineers and naval architects</v>
      </c>
      <c r="C23" s="36">
        <f t="shared" si="2"/>
        <v>-1245</v>
      </c>
      <c r="D23" s="17">
        <f>IFERROR(Parameters!D31, "NA")</f>
        <v>9960</v>
      </c>
      <c r="E23" s="18">
        <f>IFERROR(Parameters!E31, "NA")</f>
        <v>100270</v>
      </c>
      <c r="F23" s="23">
        <f>IFERROR(Parameters!F31, "NA")</f>
        <v>8.9108910891089153</v>
      </c>
    </row>
    <row r="24" spans="1:6" x14ac:dyDescent="0.2">
      <c r="A24" s="50" t="str">
        <f>CONCATENATE("Fastest growing, ",Parameters!$F$4,"-",Parameters!$F$6)</f>
        <v>Fastest growing, 2023-2033</v>
      </c>
      <c r="B24" s="51"/>
      <c r="C24" s="52"/>
      <c r="D24" s="26"/>
      <c r="E24" s="25"/>
      <c r="F24" s="27"/>
    </row>
    <row r="25" spans="1:6" x14ac:dyDescent="0.2">
      <c r="A25" s="14" t="str">
        <f>Parameters!H33</f>
        <v>53-3054</v>
      </c>
      <c r="B25" s="11" t="str">
        <f>Parameters!B33</f>
        <v>Taxi drivers</v>
      </c>
      <c r="C25" s="11">
        <f>-D25/8</f>
        <v>-2221.25</v>
      </c>
      <c r="D25" s="12">
        <f>IFERROR(IF(Parameters!D33&gt;0, Parameters!D33, "NA"), "NA")</f>
        <v>17770</v>
      </c>
      <c r="E25" s="12">
        <f>IFERROR(IF(Parameters!E33&gt;0, Parameters!E33, "NA"), "NA")</f>
        <v>34680</v>
      </c>
      <c r="F25" s="42">
        <f>IFERROR(IF(Parameters!F33&gt;0, Parameters!F33, "NA"), "NA")</f>
        <v>13.267095265926368</v>
      </c>
    </row>
    <row r="26" spans="1:6" x14ac:dyDescent="0.2">
      <c r="A26" s="14" t="str">
        <f>Parameters!H34</f>
        <v>53-2031</v>
      </c>
      <c r="B26" s="11" t="str">
        <f>Parameters!B34</f>
        <v>Flight attendants</v>
      </c>
      <c r="C26" s="11">
        <f t="shared" ref="C26:C29" si="3">-D26/8</f>
        <v>-15752.5</v>
      </c>
      <c r="D26" s="12">
        <f>IFERROR(IF(Parameters!D34&gt;0, Parameters!D34, "NA"), "NA")</f>
        <v>126020</v>
      </c>
      <c r="E26" s="12">
        <f>IFERROR(IF(Parameters!E34&gt;0, Parameters!E34, "NA"), "NA")</f>
        <v>68370</v>
      </c>
      <c r="F26" s="42">
        <f>IFERROR(IF(Parameters!F34&gt;0, Parameters!F34, "NA"), "NA")</f>
        <v>9.900230237912492</v>
      </c>
    </row>
    <row r="27" spans="1:6" x14ac:dyDescent="0.2">
      <c r="A27" s="14" t="str">
        <f>Parameters!H35</f>
        <v>49-3092</v>
      </c>
      <c r="B27" s="11" t="str">
        <f>Parameters!B35</f>
        <v>Recreational vehicle service technicians</v>
      </c>
      <c r="C27" s="11">
        <f t="shared" si="3"/>
        <v>-2170</v>
      </c>
      <c r="D27" s="12">
        <f>IFERROR(IF(Parameters!D35&gt;0, Parameters!D35, "NA"), "NA")</f>
        <v>17360</v>
      </c>
      <c r="E27" s="12">
        <f>IFERROR(IF(Parameters!E35&gt;0, Parameters!E35, "NA"), "NA")</f>
        <v>47950</v>
      </c>
      <c r="F27" s="42">
        <f>IFERROR(IF(Parameters!F35&gt;0, Parameters!F35, "NA"), "NA")</f>
        <v>9.7826086956521792</v>
      </c>
    </row>
    <row r="28" spans="1:6" x14ac:dyDescent="0.2">
      <c r="A28" s="14" t="str">
        <f>Parameters!H36</f>
        <v>53-3031</v>
      </c>
      <c r="B28" s="11" t="str">
        <f>Parameters!B36</f>
        <v>Driver/sales workers</v>
      </c>
      <c r="C28" s="11">
        <f t="shared" si="3"/>
        <v>-57890</v>
      </c>
      <c r="D28" s="12">
        <f>IFERROR(IF(Parameters!D36&gt;0, Parameters!D36, "NA"), "NA")</f>
        <v>463120</v>
      </c>
      <c r="E28" s="12">
        <f>IFERROR(IF(Parameters!E36&gt;0, Parameters!E36, "NA"), "NA")</f>
        <v>35420</v>
      </c>
      <c r="F28" s="42">
        <f>IFERROR(IF(Parameters!F36&gt;0, Parameters!F36, "NA"), "NA")</f>
        <v>9.1613672496025362</v>
      </c>
    </row>
    <row r="29" spans="1:6" x14ac:dyDescent="0.2">
      <c r="A29" s="15" t="str">
        <f>Parameters!H37</f>
        <v>11-3071</v>
      </c>
      <c r="B29" s="36" t="str">
        <f>Parameters!B37</f>
        <v>Transportation, storage, and distribution managers</v>
      </c>
      <c r="C29" s="36">
        <f t="shared" si="3"/>
        <v>-24847.5</v>
      </c>
      <c r="D29" s="17">
        <f>IFERROR(IF(Parameters!D37&gt;0, Parameters!D37, "NA"), "NA")</f>
        <v>198780</v>
      </c>
      <c r="E29" s="17">
        <f>IFERROR(IF(Parameters!E37&gt;0, Parameters!E37, "NA"), "NA")</f>
        <v>99200</v>
      </c>
      <c r="F29" s="23">
        <f>IFERROR(IF(Parameters!F37&gt;0, Parameters!F37, "NA"), "NA")</f>
        <v>8.9707271010387153</v>
      </c>
    </row>
    <row r="30" spans="1:6" ht="15.75" customHeight="1" x14ac:dyDescent="0.2">
      <c r="A30" s="14"/>
      <c r="B30" s="11"/>
      <c r="C30" s="11"/>
      <c r="D30" s="12"/>
      <c r="E30" s="13"/>
      <c r="F30" s="42"/>
    </row>
    <row r="31" spans="1:6" ht="48" customHeight="1" x14ac:dyDescent="0.2">
      <c r="A31" s="63" t="str">
        <f>Parameters!$A$39</f>
        <v>NOTE: Airline pilots typically fly on scheduled air carrier routes to transport passengers and cargo, while commercial pilots fly on non-scheduled air carrier routes.  "Commercial pilots" includes charter pilots, air ambulance pilots, and air tour pilots. Ambulance drivers excludes emergency medical technicians.</v>
      </c>
      <c r="B31" s="63"/>
      <c r="C31" s="63"/>
      <c r="D31" s="63"/>
      <c r="E31" s="63"/>
    </row>
    <row r="32" spans="1:6" ht="9.75" customHeight="1" x14ac:dyDescent="0.2"/>
    <row r="33" spans="1:5" ht="62.5" customHeight="1" x14ac:dyDescent="0.2">
      <c r="A33" s="63" t="str">
        <f ca="1">CONCATENATE(Parameters!$B$2,TEXT(Parameters!$B$3,"mmmm yyyy"),".")</f>
        <v>SOURCE: Transportation occupations: U.S. Department of Transportation, National Transportation Statistics, table 3-24 Employment in Transportation and Transportation-Related Occupations, available at https://www.bts.gov/content/employment-transportation-and-transportation-related-occupations. Employment and wages: U.S. Department of Labor, Bureau of Labor Statistics, Occuapational Employment and Wages, available at http://bls.gov/oes.December 2024.</v>
      </c>
      <c r="B33" s="63"/>
      <c r="C33" s="63"/>
      <c r="D33" s="63"/>
      <c r="E33" s="63"/>
    </row>
    <row r="34" spans="1:5" x14ac:dyDescent="0.2">
      <c r="B34" s="19"/>
    </row>
    <row r="35" spans="1:5" x14ac:dyDescent="0.2">
      <c r="B35" s="19"/>
    </row>
  </sheetData>
  <mergeCells count="3">
    <mergeCell ref="A1:E1"/>
    <mergeCell ref="A31:E31"/>
    <mergeCell ref="A33:E3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AA6F-C33C-4961-BECC-F2C3AC85913D}">
  <dimension ref="A1:H39"/>
  <sheetViews>
    <sheetView zoomScale="85" zoomScaleNormal="85" workbookViewId="0">
      <selection activeCell="A20" sqref="A20"/>
    </sheetView>
  </sheetViews>
  <sheetFormatPr baseColWidth="10" defaultColWidth="8.83203125" defaultRowHeight="15" x14ac:dyDescent="0.2"/>
  <cols>
    <col min="1" max="1" width="39.1640625" customWidth="1"/>
    <col min="2" max="2" width="43.33203125" customWidth="1"/>
    <col min="3" max="3" width="3.33203125" customWidth="1"/>
    <col min="4" max="4" width="11.6640625" customWidth="1"/>
    <col min="6" max="6" width="12.1640625" customWidth="1"/>
  </cols>
  <sheetData>
    <row r="1" spans="1:8" x14ac:dyDescent="0.2">
      <c r="A1" s="28" t="s">
        <v>1060</v>
      </c>
      <c r="B1" s="29" t="s">
        <v>4089</v>
      </c>
      <c r="D1" s="56" t="s">
        <v>3922</v>
      </c>
    </row>
    <row r="2" spans="1:8" x14ac:dyDescent="0.2">
      <c r="A2" s="28" t="s">
        <v>1061</v>
      </c>
      <c r="B2" t="s">
        <v>1068</v>
      </c>
      <c r="F2" t="s">
        <v>3527</v>
      </c>
    </row>
    <row r="3" spans="1:8" x14ac:dyDescent="0.2">
      <c r="A3" s="28" t="s">
        <v>1062</v>
      </c>
      <c r="B3" s="30">
        <f ca="1">TODAY()</f>
        <v>45642</v>
      </c>
      <c r="H3" t="s">
        <v>3526</v>
      </c>
    </row>
    <row r="4" spans="1:8" x14ac:dyDescent="0.2">
      <c r="A4" s="28" t="s">
        <v>1063</v>
      </c>
      <c r="B4">
        <f>MIN(Query!B:B)</f>
        <v>2003</v>
      </c>
      <c r="F4">
        <f>F6-10</f>
        <v>2023</v>
      </c>
      <c r="H4" t="str">
        <f>CONCATENATE("Number employed ", "
", B6)</f>
        <v>Number employed 
2023</v>
      </c>
    </row>
    <row r="5" spans="1:8" x14ac:dyDescent="0.2">
      <c r="A5" s="28" t="s">
        <v>1064</v>
      </c>
      <c r="B5">
        <f>IF((B6-10)&lt;B4,B4,B6-10)</f>
        <v>2013</v>
      </c>
      <c r="C5" s="31" t="s">
        <v>1069</v>
      </c>
      <c r="D5" s="28" t="s">
        <v>1070</v>
      </c>
      <c r="H5" t="str">
        <f>CONCATENATE("Median wage ", "
", B6)</f>
        <v>Median wage 
2023</v>
      </c>
    </row>
    <row r="6" spans="1:8" x14ac:dyDescent="0.2">
      <c r="A6" s="28" t="s">
        <v>1065</v>
      </c>
      <c r="B6">
        <f>MAX(Query!B:B)</f>
        <v>2023</v>
      </c>
      <c r="F6">
        <f>MAX(Query2!B:B)</f>
        <v>2033</v>
      </c>
      <c r="H6" t="str">
        <f>CONCATENATE("Projected percent change 
in employment ", F4, C5, F6)</f>
        <v>Projected percent change 
in employment 2023—2033</v>
      </c>
    </row>
    <row r="7" spans="1:8" x14ac:dyDescent="0.2">
      <c r="A7" s="28" t="s">
        <v>1066</v>
      </c>
      <c r="B7">
        <v>4.4000000000000004</v>
      </c>
      <c r="F7" t="s">
        <v>3226</v>
      </c>
      <c r="G7">
        <v>4.5</v>
      </c>
      <c r="H7" t="str">
        <f>CONCATENATE("Fastest growing (", F4, C5, F6, ")")</f>
        <v>Fastest growing (2023—2033)</v>
      </c>
    </row>
    <row r="8" spans="1:8" x14ac:dyDescent="0.2">
      <c r="A8" s="28" t="s">
        <v>1067</v>
      </c>
      <c r="D8">
        <v>1</v>
      </c>
      <c r="E8">
        <v>2</v>
      </c>
    </row>
    <row r="9" spans="1:8" x14ac:dyDescent="0.2">
      <c r="A9" s="28"/>
    </row>
    <row r="10" spans="1:8" x14ac:dyDescent="0.2">
      <c r="A10" s="38" t="s">
        <v>0</v>
      </c>
      <c r="B10" s="38" t="s">
        <v>1</v>
      </c>
      <c r="C10" s="38"/>
      <c r="D10" s="38" t="s">
        <v>3</v>
      </c>
      <c r="E10" s="38" t="s">
        <v>4</v>
      </c>
      <c r="F10" s="38" t="s">
        <v>36</v>
      </c>
      <c r="G10" s="38" t="s">
        <v>3055</v>
      </c>
    </row>
    <row r="11" spans="1:8" x14ac:dyDescent="0.2">
      <c r="A11" s="32" t="s">
        <v>5</v>
      </c>
      <c r="B11" t="s">
        <v>6</v>
      </c>
      <c r="C11">
        <v>1</v>
      </c>
      <c r="D11" s="33">
        <v>151853870</v>
      </c>
      <c r="E11" s="57">
        <f>VLOOKUP(_xlfn.CONCAT("TET_", G7, "_", MONTH(MAX(Query3!K:K)), "_", YEAR(MAX(Query3!K:K)), "_", D8, "_", D8), Query3!A:C, 3, FALSE)</f>
        <v>45.42</v>
      </c>
      <c r="F11">
        <f>VLOOKUP(_xlfn.CONCAT("TET_", G7, "_", MONTH(MAX(Query3!K:K)), "_", YEAR(MAX(Query3!K:K)-1), "_", D8, "_", D8), Query3!A:C, 3, FALSE)</f>
        <v>45.42</v>
      </c>
    </row>
    <row r="12" spans="1:8" x14ac:dyDescent="0.2">
      <c r="A12" t="s">
        <v>7</v>
      </c>
      <c r="B12" t="s">
        <v>8</v>
      </c>
      <c r="C12">
        <v>2</v>
      </c>
      <c r="D12" s="33">
        <v>13752760</v>
      </c>
      <c r="E12" s="57">
        <f>VLOOKUP(_xlfn.CONCAT("TET_", G7, "_", MONTH(MAX(Query3!K:K)), "_", YEAR(MAX(Query3!K:K)), "_", D8, "_", E8), Query3!A:C, 3, FALSE)</f>
        <v>34.89</v>
      </c>
    </row>
    <row r="14" spans="1:8" x14ac:dyDescent="0.2">
      <c r="A14" s="9" t="str">
        <f>CONCATENATE("Top-five largest employers, ",$B$6)</f>
        <v>Top-five largest employers, 2023</v>
      </c>
    </row>
    <row r="15" spans="1:8" x14ac:dyDescent="0.2">
      <c r="A15" t="str" cm="1">
        <f t="array" ref="A15">INDEX(_xlfn._xlws.FILTER(Query!$G$2:$G$100298,(Query!$B$2:$B$100298=$B$6)*(Query!$D$2:$D$100298=$D$8)),MATCH(SUMPRODUCT(LARGE(_xlfn._xlws.FILTER(Query!$E$2:$E$100298,(Query!$B$2:$B$100298=$B$6)*(Query!$D$2:$D$100298=$D$8)),$C15)),_xlfn._xlws.FILTER(Query!$E$2:$E$100298,(Query!$B$2:$B$100298=$B$6)*(Query!$D$2:$D$100298=$D$8)),0),0)</f>
        <v>Number of workers (SOC 53-3032)</v>
      </c>
      <c r="B15" t="str">
        <f t="array" ref="B15">INDEX(_xlfn._xlws.FILTER(Query!$F$2:$F$100298,(Query!$B$2:$B$100298=$B$6)*(Query!$D$2:$D$100298=$D$8)),MATCH(SUMPRODUCT(LARGE(_xlfn._xlws.FILTER(Query!$E$2:$E$100298,(Query!$B$2:$B$100298=$B$6)*(Query!$D$2:$D$100298=$D$8)),$C15)),_xlfn._xlws.FILTER(Query!$E$2:$E$100298,(Query!$B$2:$B$100298=$B$6)*(Query!$D$2:$D$100298=$D$8)),0),0)</f>
        <v>Truck drivers, heavy and tractor-trailer</v>
      </c>
      <c r="C15">
        <v>1</v>
      </c>
      <c r="D15" s="33" cm="1">
        <f t="array" ref="D15">INDEX(_xlfn._xlws.FILTER(Query!$E$2:$E$100298,(Query!$B$2:$B$100298=$B$6)*(Query!$D$2:$D$100298=$D$8)),MATCH(SUMPRODUCT(LARGE(_xlfn._xlws.FILTER(Query!$E$2:$E$100298,(Query!$B$2:$B$100298=$B$6)*(Query!$D$2:$D$100298=$D$8)),$C15)),_xlfn._xlws.FILTER(Query!$E$2:$E$100298,(Query!$B$2:$B$100298=$B$6)*(Query!$D$2:$D$100298=$D$8)),0),0)</f>
        <v>2044400</v>
      </c>
      <c r="E15" s="33">
        <f>VLOOKUP(CONCATENATE("TET_4.4_0_",$B$6,"_",$E$8,"_",$G15),Query!$A:$E,5,FALSE)</f>
        <v>54320</v>
      </c>
      <c r="F15" s="54">
        <f>(SUMIFS(Query2!$E:$E, Query2!$B:$B, Parameters!$F$6, Query2!$G:$G, Parameters!$H15)-SUMIFS(Query2!$E:$E, Query2!$B:$B, Parameters!$F$4, Query2!$G:$G, Parameters!$H15))/SUMIFS(Query2!$E:$E, Query2!$B:$B, Parameters!$F$4, Query2!$G:$G, Parameters!$H15)*100</f>
        <v>4.6171935060823905</v>
      </c>
      <c r="G15">
        <f>VLOOKUP($A15, IF({1,0}, Query!$G:$G, Query!$C:$C),2, FALSE)</f>
        <v>9</v>
      </c>
      <c r="H15" t="str">
        <f>MID(A15, 24, 7)</f>
        <v>53-3032</v>
      </c>
    </row>
    <row r="16" spans="1:8" x14ac:dyDescent="0.2">
      <c r="A16" t="str" cm="1">
        <f t="array" ref="A16">INDEX(_xlfn._xlws.FILTER(Query!$G$2:$G$100298,(Query!$B$2:$B$100298=$B$6)*(Query!$D$2:$D$100298=$D$8)),MATCH(SUMPRODUCT(LARGE(_xlfn._xlws.FILTER(Query!$E$2:$E$100298,(Query!$B$2:$B$100298=$B$6)*(Query!$D$2:$D$100298=$D$8)),$C16)),_xlfn._xlws.FILTER(Query!$E$2:$E$100298,(Query!$B$2:$B$100298=$B$6)*(Query!$D$2:$D$100298=$D$8)),0),0)</f>
        <v>Number of workers (SOC 53-3033)</v>
      </c>
      <c r="B16" t="str" cm="1">
        <f t="array" ref="B16">IF(INDEX(_xlfn._xlws.FILTER(Query!$F$2:$F$100298,(Query!$B$2:$B$100298=$B$6)*(Query!$D$2:$D$100298=$D$8)),MATCH(SUMPRODUCT(LARGE(_xlfn._xlws.FILTER(Query!$E$2:$E$100298,(Query!$B$2:$B$100298=$B$6)*(Query!$D$2:$D$100298=$D$8)),$C16)),_xlfn._xlws.FILTER(Query!$E$2:$E$100298,(Query!$B$2:$B$100298=$B$6)*(Query!$D$2:$D$100298=$D$8)),0),0)=B15,INDEX(_xlfn._xlws.FILTER(Query!$F$2:$F$100298,(Query!$B$2:$B$100298=$B$6)*(Query!$D$2:$D$100298=$D$8)),MATCH(SUMPRODUCT(LARGE(_xlfn._xlws.FILTER(Query!$E$2:$E$100298,(Query!$B$2:$B$100298=$B$6)*(Query!$D$2:$D$100298=$D$8)),$C16)),_xlfn._xlws.FILTER(Query!$E$2:$E$100298,(Query!$B$2:$B$100298=$B$6)*(Query!$D$2:$D$100298=$D$8)),COUNTIF(B$15:B15,"="&amp;B15)),0),INDEX(_xlfn._xlws.FILTER(Query!$F$2:$F$100298,(Query!$B$2:$B$100298=$B$6)*(Query!$D$2:$D$100298=$D$8)),MATCH(SUMPRODUCT(LARGE(_xlfn._xlws.FILTER(Query!$E$2:$E$100298,(Query!$B$2:$B$100298=$B$6)*(Query!$D$2:$D$100298=$D$8)),$C16)),_xlfn._xlws.FILTER(Query!$E$2:$E$100298,(Query!$B$2:$B$100298=$B$6)*(Query!$D$2:$D$100298=$D$8)),0),0))</f>
        <v>Truck drivers, light or delivery services</v>
      </c>
      <c r="C16">
        <v>2</v>
      </c>
      <c r="D16" s="33" cm="1">
        <f t="array" ref="D16">IF(INDEX(_xlfn._xlws.FILTER(Query!$E$2:$E$100298,(Query!$B$2:$B$100298=$B$6)*(Query!$D$2:$D$100298=$D$8)),MATCH(SUMPRODUCT(LARGE(_xlfn._xlws.FILTER(Query!$E$2:$E$100298,(Query!$B$2:$B$100298=$B$6)*(Query!$D$2:$D$100298=$D$8)),$C16)),_xlfn._xlws.FILTER(Query!$E$2:$E$100298,(Query!$B$2:$B$100298=$B$6)*(Query!$D$2:$D$100298=$D$8)),0),0)=D15,INDEX(_xlfn._xlws.FILTER(Query!$E$2:$E$100298,(Query!$B$2:$B$100298=$B$6)*(Query!$D$2:$D$100298=$D$8)),MATCH(SUMPRODUCT(LARGE(_xlfn._xlws.FILTER(Query!$E$2:$E$100298,(Query!$B$2:$B$100298=$B$6)*(Query!$D$2:$D$100298=$D$8)),$C16)),_xlfn._xlws.FILTER(Query!$E$2:$E$100298,(Query!$B$2:$B$100298=$B$6)*(Query!$D$2:$D$100298=$D$8)),COUNTIF(D$15:D15,"="&amp;D15)),0),INDEX(_xlfn._xlws.FILTER(Query!$E$2:$E$100298,(Query!$B$2:$B$100298=$B$6)*(Query!$D$2:$D$100298=$D$8)),MATCH(SUMPRODUCT(LARGE(_xlfn._xlws.FILTER(Query!$E$2:$E$100298,(Query!$B$2:$B$100298=$B$6)*(Query!$D$2:$D$100298=$D$8)),$C16)),_xlfn._xlws.FILTER(Query!$E$2:$E$100298,(Query!$B$2:$B$100298=$B$6)*(Query!$D$2:$D$100298=$D$8)),0),0))</f>
        <v>1003960</v>
      </c>
      <c r="E16" s="33">
        <f>VLOOKUP(CONCATENATE("TET_4.4_0_",$B$6,"_",$E$8,"_",$G16),Query!$A:$E,5,FALSE)</f>
        <v>42470</v>
      </c>
      <c r="F16" s="54">
        <f>(SUMIFS(Query2!$E:$E, Query2!$B:$B, Parameters!$F$6, Query2!$G:$G, Parameters!$H16)-SUMIFS(Query2!$E:$E, Query2!$B:$B, Parameters!$F$4, Query2!$G:$G, Parameters!$H16))/SUMIFS(Query2!$E:$E, Query2!$B:$B, Parameters!$F$4, Query2!$G:$G, Parameters!$H16)*100</f>
        <v>8.8138385502471337</v>
      </c>
      <c r="G16">
        <f>VLOOKUP($A16, IF({1,0}, Query!$G:$G, Query!$C:$C),2, FALSE)</f>
        <v>10</v>
      </c>
      <c r="H16" t="str">
        <f t="shared" ref="H16:H19" si="0">MID(A16, 24, 7)</f>
        <v>53-3033</v>
      </c>
    </row>
    <row r="17" spans="1:8" x14ac:dyDescent="0.2">
      <c r="A17" t="str" cm="1">
        <f t="array" ref="A17">INDEX(_xlfn._xlws.FILTER(Query!$G$2:$G$100298,(Query!$B$2:$B$100298=$B$6)*(Query!$D$2:$D$100298=$D$8)),MATCH(SUMPRODUCT(LARGE(_xlfn._xlws.FILTER(Query!$E$2:$E$100298,(Query!$B$2:$B$100298=$B$6)*(Query!$D$2:$D$100298=$D$8)),$C17)),_xlfn._xlws.FILTER(Query!$E$2:$E$100298,(Query!$B$2:$B$100298=$B$6)*(Query!$D$2:$D$100298=$D$8)),0),0)</f>
        <v>Number of workers (SOC 43-5071)</v>
      </c>
      <c r="B17" t="str" cm="1">
        <f t="array" ref="B17">IF(INDEX(_xlfn._xlws.FILTER(Query!$F$2:$F$100298,(Query!$B$2:$B$100298=$B$6)*(Query!$D$2:$D$100298=$D$8)),MATCH(SUMPRODUCT(LARGE(_xlfn._xlws.FILTER(Query!$E$2:$E$100298,(Query!$B$2:$B$100298=$B$6)*(Query!$D$2:$D$100298=$D$8)),$C17)),_xlfn._xlws.FILTER(Query!$E$2:$E$100298,(Query!$B$2:$B$100298=$B$6)*(Query!$D$2:$D$100298=$D$8)),0),0)=B16,INDEX(_xlfn._xlws.FILTER(Query!$F$2:$F$100298,(Query!$B$2:$B$100298=$B$6)*(Query!$D$2:$D$100298=$D$8)),MATCH(SUMPRODUCT(LARGE(_xlfn._xlws.FILTER(Query!$E$2:$E$100298,(Query!$B$2:$B$100298=$B$6)*(Query!$D$2:$D$100298=$D$8)),$C17)),_xlfn._xlws.FILTER(Query!$E$2:$E$100298,(Query!$B$2:$B$100298=$B$6)*(Query!$D$2:$D$100298=$D$8)),COUNTIF(B$15:B16,"="&amp;B16)),0),INDEX(_xlfn._xlws.FILTER(Query!$F$2:$F$100298,(Query!$B$2:$B$100298=$B$6)*(Query!$D$2:$D$100298=$D$8)),MATCH(SUMPRODUCT(LARGE(_xlfn._xlws.FILTER(Query!$E$2:$E$100298,(Query!$B$2:$B$100298=$B$6)*(Query!$D$2:$D$100298=$D$8)),$C17)),_xlfn._xlws.FILTER(Query!$E$2:$E$100298,(Query!$B$2:$B$100298=$B$6)*(Query!$D$2:$D$100298=$D$8)),0),0))</f>
        <v>Shipping, receiving, and traffic clerks</v>
      </c>
      <c r="C17">
        <v>3</v>
      </c>
      <c r="D17" s="33" cm="1">
        <f t="array" ref="D17">IF(INDEX(_xlfn._xlws.FILTER(Query!$E$2:$E$100298,(Query!$B$2:$B$100298=$B$6)*(Query!$D$2:$D$100298=$D$8)),MATCH(SUMPRODUCT(LARGE(_xlfn._xlws.FILTER(Query!$E$2:$E$100298,(Query!$B$2:$B$100298=$B$6)*(Query!$D$2:$D$100298=$D$8)),$C17)),_xlfn._xlws.FILTER(Query!$E$2:$E$100298,(Query!$B$2:$B$100298=$B$6)*(Query!$D$2:$D$100298=$D$8)),0),0)=D16,INDEX(_xlfn._xlws.FILTER(Query!$E$2:$E$100298,(Query!$B$2:$B$100298=$B$6)*(Query!$D$2:$D$100298=$D$8)),MATCH(SUMPRODUCT(LARGE(_xlfn._xlws.FILTER(Query!$E$2:$E$100298,(Query!$B$2:$B$100298=$B$6)*(Query!$D$2:$D$100298=$D$8)),$C17)),_xlfn._xlws.FILTER(Query!$E$2:$E$100298,(Query!$B$2:$B$100298=$B$6)*(Query!$D$2:$D$100298=$D$8)),COUNTIF(D$15:D16,"="&amp;D16)),0),INDEX(_xlfn._xlws.FILTER(Query!$E$2:$E$100298,(Query!$B$2:$B$100298=$B$6)*(Query!$D$2:$D$100298=$D$8)),MATCH(SUMPRODUCT(LARGE(_xlfn._xlws.FILTER(Query!$E$2:$E$100298,(Query!$B$2:$B$100298=$B$6)*(Query!$D$2:$D$100298=$D$8)),$C17)),_xlfn._xlws.FILTER(Query!$E$2:$E$100298,(Query!$B$2:$B$100298=$B$6)*(Query!$D$2:$D$100298=$D$8)),0),0))</f>
        <v>844120</v>
      </c>
      <c r="E17" s="33">
        <f>VLOOKUP(CONCATENATE("TET_4.4_0_",$B$6,"_",$E$8,"_",$G17),Query!$A:$E,5,FALSE)</f>
        <v>39780</v>
      </c>
      <c r="F17" s="54">
        <f>(SUMIFS(Query2!$E:$E, Query2!$B:$B, Parameters!$F$6, Query2!$G:$G, Parameters!$H17)-SUMIFS(Query2!$E:$E, Query2!$B:$B, Parameters!$F$4, Query2!$G:$G, Parameters!$H17))/SUMIFS(Query2!$E:$E, Query2!$B:$B, Parameters!$F$4, Query2!$G:$G, Parameters!$H17)*100</f>
        <v>-7.5998586072817247</v>
      </c>
      <c r="G17">
        <f>VLOOKUP($A17, IF({1,0}, Query!$G:$G, Query!$C:$C),2, FALSE)</f>
        <v>68</v>
      </c>
      <c r="H17" t="str">
        <f t="shared" si="0"/>
        <v>43-5071</v>
      </c>
    </row>
    <row r="18" spans="1:8" x14ac:dyDescent="0.2">
      <c r="A18" t="str" cm="1">
        <f t="array" ref="A18">INDEX(_xlfn._xlws.FILTER(Query!$G$2:$G$100298,(Query!$B$2:$B$100298=$B$6)*(Query!$D$2:$D$100298=$D$8)),MATCH(SUMPRODUCT(LARGE(_xlfn._xlws.FILTER(Query!$E$2:$E$100298,(Query!$B$2:$B$100298=$B$6)*(Query!$D$2:$D$100298=$D$8)),$C18)),_xlfn._xlws.FILTER(Query!$E$2:$E$100298,(Query!$B$2:$B$100298=$B$6)*(Query!$D$2:$D$100298=$D$8)),0),0)</f>
        <v>Number of workers (SOC 53-7051)</v>
      </c>
      <c r="B18" t="str" cm="1">
        <f t="array" ref="B18">IF(INDEX(_xlfn._xlws.FILTER(Query!$F$2:$F$100298,(Query!$B$2:$B$100298=$B$6)*(Query!$D$2:$D$100298=$D$8)),MATCH(SUMPRODUCT(LARGE(_xlfn._xlws.FILTER(Query!$E$2:$E$100298,(Query!$B$2:$B$100298=$B$6)*(Query!$D$2:$D$100298=$D$8)),$C18)),_xlfn._xlws.FILTER(Query!$E$2:$E$100298,(Query!$B$2:$B$100298=$B$6)*(Query!$D$2:$D$100298=$D$8)),0),0)=B17,INDEX(_xlfn._xlws.FILTER(Query!$F$2:$F$100298,(Query!$B$2:$B$100298=$B$6)*(Query!$D$2:$D$100298=$D$8)),MATCH(SUMPRODUCT(LARGE(_xlfn._xlws.FILTER(Query!$E$2:$E$100298,(Query!$B$2:$B$100298=$B$6)*(Query!$D$2:$D$100298=$D$8)),$C18)),_xlfn._xlws.FILTER(Query!$E$2:$E$100298,(Query!$B$2:$B$100298=$B$6)*(Query!$D$2:$D$100298=$D$8)),COUNTIF(B$15:B17,"="&amp;B17)),0),INDEX(_xlfn._xlws.FILTER(Query!$F$2:$F$100298,(Query!$B$2:$B$100298=$B$6)*(Query!$D$2:$D$100298=$D$8)),MATCH(SUMPRODUCT(LARGE(_xlfn._xlws.FILTER(Query!$E$2:$E$100298,(Query!$B$2:$B$100298=$B$6)*(Query!$D$2:$D$100298=$D$8)),$C18)),_xlfn._xlws.FILTER(Query!$E$2:$E$100298,(Query!$B$2:$B$100298=$B$6)*(Query!$D$2:$D$100298=$D$8)),0),0))</f>
        <v>Industrial truck and tractor operators</v>
      </c>
      <c r="C18">
        <v>4</v>
      </c>
      <c r="D18" s="33" cm="1">
        <f t="array" ref="D18">IF(INDEX(_xlfn._xlws.FILTER(Query!$E$2:$E$100298,(Query!$B$2:$B$100298=$B$6)*(Query!$D$2:$D$100298=$D$8)),MATCH(SUMPRODUCT(LARGE(_xlfn._xlws.FILTER(Query!$E$2:$E$100298,(Query!$B$2:$B$100298=$B$6)*(Query!$D$2:$D$100298=$D$8)),$C18)),_xlfn._xlws.FILTER(Query!$E$2:$E$100298,(Query!$B$2:$B$100298=$B$6)*(Query!$D$2:$D$100298=$D$8)),0),0)=D17,INDEX(_xlfn._xlws.FILTER(Query!$E$2:$E$100298,(Query!$B$2:$B$100298=$B$6)*(Query!$D$2:$D$100298=$D$8)),MATCH(SUMPRODUCT(LARGE(_xlfn._xlws.FILTER(Query!$E$2:$E$100298,(Query!$B$2:$B$100298=$B$6)*(Query!$D$2:$D$100298=$D$8)),$C18)),_xlfn._xlws.FILTER(Query!$E$2:$E$100298,(Query!$B$2:$B$100298=$B$6)*(Query!$D$2:$D$100298=$D$8)),COUNTIF(D$15:D17,"="&amp;D17)),0),INDEX(_xlfn._xlws.FILTER(Query!$E$2:$E$100298,(Query!$B$2:$B$100298=$B$6)*(Query!$D$2:$D$100298=$D$8)),MATCH(SUMPRODUCT(LARGE(_xlfn._xlws.FILTER(Query!$E$2:$E$100298,(Query!$B$2:$B$100298=$B$6)*(Query!$D$2:$D$100298=$D$8)),$C18)),_xlfn._xlws.FILTER(Query!$E$2:$E$100298,(Query!$B$2:$B$100298=$B$6)*(Query!$D$2:$D$100298=$D$8)),0),0))</f>
        <v>778920</v>
      </c>
      <c r="E18" s="33">
        <f>VLOOKUP(CONCATENATE("TET_4.4_0_",$B$6,"_",$E$8,"_",$G18),Query!$A:$E,5,FALSE)</f>
        <v>44470</v>
      </c>
      <c r="F18" s="54">
        <f>(SUMIFS(Query2!$E:$E, Query2!$B:$B, Parameters!$F$6, Query2!$G:$G, Parameters!$H18)-SUMIFS(Query2!$E:$E, Query2!$B:$B, Parameters!$F$4, Query2!$G:$G, Parameters!$H18))/SUMIFS(Query2!$E:$E, Query2!$B:$B, Parameters!$F$4, Query2!$G:$G, Parameters!$H18)*100</f>
        <v>2.7374156720290639</v>
      </c>
      <c r="G18">
        <f>VLOOKUP($A18, IF({1,0}, Query!$G:$G, Query!$C:$C),2, FALSE)</f>
        <v>26</v>
      </c>
      <c r="H18" t="str">
        <f t="shared" si="0"/>
        <v>53-7051</v>
      </c>
    </row>
    <row r="19" spans="1:8" x14ac:dyDescent="0.2">
      <c r="A19" t="str" cm="1">
        <f t="array" ref="A19">INDEX(_xlfn._xlws.FILTER(Query!$G$2:$G$100298,(Query!$B$2:$B$100298=$B$6)*(Query!$D$2:$D$100298=$D$8)),MATCH(SUMPRODUCT(LARGE(_xlfn._xlws.FILTER(Query!$E$2:$E$100298,(Query!$B$2:$B$100298=$B$6)*(Query!$D$2:$D$100298=$D$8)),$C19)),_xlfn._xlws.FILTER(Query!$E$2:$E$100298,(Query!$B$2:$B$100298=$B$6)*(Query!$D$2:$D$100298=$D$8)),0),0)</f>
        <v>Number of workers (SOC 49-3023)</v>
      </c>
      <c r="B19" t="str" cm="1">
        <f t="array" ref="B19">IF(INDEX(_xlfn._xlws.FILTER(Query!$F$2:$F$100298,(Query!$B$2:$B$100298=$B$6)*(Query!$D$2:$D$100298=$D$8)),MATCH(SUMPRODUCT(LARGE(_xlfn._xlws.FILTER(Query!$E$2:$E$100298,(Query!$B$2:$B$100298=$B$6)*(Query!$D$2:$D$100298=$D$8)),$C19)),_xlfn._xlws.FILTER(Query!$E$2:$E$100298,(Query!$B$2:$B$100298=$B$6)*(Query!$D$2:$D$100298=$D$8)),0),0)=B18,INDEX(_xlfn._xlws.FILTER(Query!$F$2:$F$100298,(Query!$B$2:$B$100298=$B$6)*(Query!$D$2:$D$100298=$D$8)),MATCH(SUMPRODUCT(LARGE(_xlfn._xlws.FILTER(Query!$E$2:$E$100298,(Query!$B$2:$B$100298=$B$6)*(Query!$D$2:$D$100298=$D$8)),$C19)),_xlfn._xlws.FILTER(Query!$E$2:$E$100298,(Query!$B$2:$B$100298=$B$6)*(Query!$D$2:$D$100298=$D$8)),COUNTIF(B$15:B18,"="&amp;B18)),0),INDEX(_xlfn._xlws.FILTER(Query!$F$2:$F$100298,(Query!$B$2:$B$100298=$B$6)*(Query!$D$2:$D$100298=$D$8)),MATCH(SUMPRODUCT(LARGE(_xlfn._xlws.FILTER(Query!$E$2:$E$100298,(Query!$B$2:$B$100298=$B$6)*(Query!$D$2:$D$100298=$D$8)),$C19)),_xlfn._xlws.FILTER(Query!$E$2:$E$100298,(Query!$B$2:$B$100298=$B$6)*(Query!$D$2:$D$100298=$D$8)),0),0))</f>
        <v>Automotive service technicians and mechanics</v>
      </c>
      <c r="C19">
        <v>5</v>
      </c>
      <c r="D19" s="33" cm="1">
        <f t="array" ref="D19">IF(INDEX(_xlfn._xlws.FILTER(Query!$E$2:$E$100298,(Query!$B$2:$B$100298=$B$6)*(Query!$D$2:$D$100298=$D$8)),MATCH(SUMPRODUCT(LARGE(_xlfn._xlws.FILTER(Query!$E$2:$E$100298,(Query!$B$2:$B$100298=$B$6)*(Query!$D$2:$D$100298=$D$8)),$C19)),_xlfn._xlws.FILTER(Query!$E$2:$E$100298,(Query!$B$2:$B$100298=$B$6)*(Query!$D$2:$D$100298=$D$8)),0),0)=D18,INDEX(_xlfn._xlws.FILTER(Query!$E$2:$E$100298,(Query!$B$2:$B$100298=$B$6)*(Query!$D$2:$D$100298=$D$8)),MATCH(SUMPRODUCT(LARGE(_xlfn._xlws.FILTER(Query!$E$2:$E$100298,(Query!$B$2:$B$100298=$B$6)*(Query!$D$2:$D$100298=$D$8)),$C19)),_xlfn._xlws.FILTER(Query!$E$2:$E$100298,(Query!$B$2:$B$100298=$B$6)*(Query!$D$2:$D$100298=$D$8)),COUNTIF(D$15:D18,"="&amp;D18)),0),INDEX(_xlfn._xlws.FILTER(Query!$E$2:$E$100298,(Query!$B$2:$B$100298=$B$6)*(Query!$D$2:$D$100298=$D$8)),MATCH(SUMPRODUCT(LARGE(_xlfn._xlws.FILTER(Query!$E$2:$E$100298,(Query!$B$2:$B$100298=$B$6)*(Query!$D$2:$D$100298=$D$8)),$C19)),_xlfn._xlws.FILTER(Query!$E$2:$E$100298,(Query!$B$2:$B$100298=$B$6)*(Query!$D$2:$D$100298=$D$8)),0),0))</f>
        <v>676570</v>
      </c>
      <c r="E19" s="33">
        <f>VLOOKUP(CONCATENATE("TET_4.4_0_",$B$6,"_",$E$8,"_",$G19),Query!$A:$E,5,FALSE)</f>
        <v>47770</v>
      </c>
      <c r="F19" s="54">
        <f>(SUMIFS(Query2!$E:$E, Query2!$B:$B, Parameters!$F$6, Query2!$G:$G, Parameters!$H19)-SUMIFS(Query2!$E:$E, Query2!$B:$B, Parameters!$F$4, Query2!$G:$G, Parameters!$H19))/SUMIFS(Query2!$E:$E, Query2!$B:$B, Parameters!$F$4, Query2!$G:$G, Parameters!$H19)*100</f>
        <v>2.6805940095645551</v>
      </c>
      <c r="G19">
        <f>VLOOKUP($A19, IF({1,0}, Query!$G:$G, Query!$C:$C),2, FALSE)</f>
        <v>38</v>
      </c>
      <c r="H19" t="str">
        <f t="shared" si="0"/>
        <v>49-3023</v>
      </c>
    </row>
    <row r="20" spans="1:8" x14ac:dyDescent="0.2">
      <c r="A20" s="6" t="str">
        <f>CONCATENATE("Bottom-5 lowest median wage, ",$B$6)</f>
        <v>Bottom-5 lowest median wage, 2023</v>
      </c>
      <c r="D20" s="33"/>
      <c r="E20" s="33"/>
      <c r="F20" s="34"/>
    </row>
    <row r="21" spans="1:8" x14ac:dyDescent="0.2">
      <c r="A21" t="str">
        <f t="array" ref="A21">INDEX(_xlfn._xlws.FILTER(Query!$G$2:$G$100298,(Query!$B$2:$B$100298=$B$6)*(Query!$D$2:$D$100298=$E$8)),MATCH(SUMPRODUCT(LARGE(_xlfn._xlws.FILTER(Query!$E$2:$E$100298,(Query!$B$2:$B$100298=$B$6)*(Query!$D$2:$D$100298=$E$8)),$C21)),_xlfn._xlws.FILTER(Query!$E$2:$E$100298,(Query!$B$2:$B$100298=$B$6)*(Query!$D$2:$D$100298=$E$8)),0),0)</f>
        <v>Median annual wage (SOC 53-3011)</v>
      </c>
      <c r="B21" s="62" t="str">
        <f t="array" ref="B21">INDEX(_xlfn._xlws.FILTER(Query!$F$2:$F$100298,(Query!$B$2:$B$100298=$B$6)*(Query!$D$2:$D$100298=$E$8)),MATCH(SUMPRODUCT(LARGE(_xlfn._xlws.FILTER(Query!$E$2:$E$100298,(Query!$B$2:$B$100298=$B$6)*(Query!$D$2:$D$100298=$E$8)),$C21)),_xlfn._xlws.FILTER(Query!$E$2:$E$100298,(Query!$B$2:$B$100298=$B$6)*(Query!$D$2:$D$100298=$E$8)),0),0)</f>
        <v>Ambulance drivers and attendants, except emergency medical technicians</v>
      </c>
      <c r="C21">
        <f>COUNTIFS(Query!E:E, "&gt;0", Query!B:B, Parameters!$B$6, Query!D:D, Parameters!$E$8)</f>
        <v>75</v>
      </c>
      <c r="D21" s="33">
        <f>VLOOKUP(CONCATENATE("TET_4.4_0_",$B$6,"_",$D$8,"_",$G21),Query!$A:$E,5,FALSE)</f>
        <v>11520</v>
      </c>
      <c r="E21" s="33" cm="1">
        <f t="array" ref="E21">INDEX(_xlfn._xlws.FILTER(Query!$E$2:$E$100298,(Query!$B$2:$B$100298=$B$6)*(Query!$D$2:$D$100298=$E$8)),MATCH(SUMPRODUCT(LARGE(_xlfn._xlws.FILTER(Query!$E$2:$E$100298,(Query!$B$2:$B$100298=$B$6)*(Query!$D$2:$D$100298=$E$8)),$C21)),_xlfn._xlws.FILTER(Query!$E$2:$E$100298,(Query!$B$2:$B$100298=$B$6)*(Query!$D$2:$D$100298=$E$8)),0),0)</f>
        <v>32580</v>
      </c>
      <c r="F21" s="43">
        <f>(SUMIFS(Query2!$E:$E, Query2!$B:$B, Parameters!$F$6, Query2!$G:$G, Parameters!$H21)-SUMIFS(Query2!$E:$E, Query2!$B:$B, Parameters!$F$4, Query2!$G:$G, Parameters!$H21))/SUMIFS(Query2!$E:$E, Query2!$B:$B, Parameters!$F$4, Query2!$G:$G, Parameters!$H21)*100</f>
        <v>0</v>
      </c>
      <c r="G21">
        <f>VLOOKUP($A21, IF({1,0}, Query!$G:$G, Query!$C:$C),2, FALSE)</f>
        <v>5</v>
      </c>
      <c r="H21" t="str">
        <f>MID(A21, 25, 7)</f>
        <v>53-3011</v>
      </c>
    </row>
    <row r="22" spans="1:8" x14ac:dyDescent="0.2">
      <c r="A22" t="str">
        <f t="array" ref="A22">IF(INDEX(_xlfn._xlws.FILTER(Query!$G$2:$G$100298,(Query!$B$2:$B$100298=$B$6)*(Query!$D$2:$D$100298=$E$8)),MATCH(SUMPRODUCT(LARGE(_xlfn._xlws.FILTER(Query!$E$2:$E$100298,(Query!$B$2:$B$100298=$B$6)*(Query!$D$2:$D$100298=$E$8)),$C22)),_xlfn._xlws.FILTER(Query!$E$2:$E$100298,(Query!$B$2:$B$100298=$B$6)*(Query!$D$2:$D$100298=$E$8)),0),0)=A21,INDEX(_xlfn._xlws.FILTER(Query!$G$2:$G$100298,(Query!$B$2:$B$100298=$B$6)*(Query!$D$2:$D$100298=$E$8)),MATCH(SUMPRODUCT(LARGE(_xlfn._xlws.FILTER(Query!$E$2:$E$100298,(Query!$B$2:$B$100298=$B$6)*(Query!$D$2:$D$100298=$E$8)),$C22)),_xlfn._xlws.FILTER(Query!$E$2:$E$100298,(Query!$B$2:$B$100298=$B$6)*(Query!$D$2:$D$100298=$E$8)),COUNTIF(A$21:A21,"="&amp;A21)),0),INDEX(_xlfn._xlws.FILTER(Query!$G$2:$G$100298,(Query!$B$2:$B$100298=$B$6)*(Query!$D$2:$D$100298=$E$8)),MATCH(SUMPRODUCT(LARGE(_xlfn._xlws.FILTER(Query!$E$2:$E$100298,(Query!$B$2:$B$100298=$B$6)*(Query!$D$2:$D$100298=$E$8)),$C22)),_xlfn._xlws.FILTER(Query!$E$2:$E$100298,(Query!$B$2:$B$100298=$B$6)*(Query!$D$2:$D$100298=$E$8)),0),0))</f>
        <v>Median annual wage (SOC 53-6021)</v>
      </c>
      <c r="B22" s="62" t="str">
        <f t="array" ref="B22">IF(INDEX(_xlfn._xlws.FILTER(Query!$F$2:$F$100298,(Query!$B$2:$B$100298=$B$6)*(Query!$D$2:$D$100298=$E$8)),MATCH(SUMPRODUCT(LARGE(_xlfn._xlws.FILTER(Query!$E$2:$E$100298,(Query!$B$2:$B$100298=$B$6)*(Query!$D$2:$D$100298=$E$8)),$C22)),_xlfn._xlws.FILTER(Query!$E$2:$E$100298,(Query!$B$2:$B$100298=$B$6)*(Query!$D$2:$D$100298=$E$8)),0),0)=B21,INDEX(_xlfn._xlws.FILTER(Query!$F$2:$F$100298,(Query!$B$2:$B$100298=$B$6)*(Query!$D$2:$D$100298=$E$8)),MATCH(SUMPRODUCT(LARGE(_xlfn._xlws.FILTER(Query!$E$2:$E$100298,(Query!$B$2:$B$100298=$B$6)*(Query!$D$2:$D$100298=$E$8)),$C22)),_xlfn._xlws.FILTER(Query!$E$2:$E$100298,(Query!$B$2:$B$100298=$B$6)*(Query!$D$2:$D$100298=$E$8)),COUNTIF(B$21:B21,"="&amp;B21)),0),INDEX(_xlfn._xlws.FILTER(Query!$F$2:$F$100298,(Query!$B$2:$B$100298=$B$6)*(Query!$D$2:$D$100298=$E$8)),MATCH(SUMPRODUCT(LARGE(_xlfn._xlws.FILTER(Query!$E$2:$E$100298,(Query!$B$2:$B$100298=$B$6)*(Query!$D$2:$D$100298=$E$8)),$C22)),_xlfn._xlws.FILTER(Query!$E$2:$E$100298,(Query!$B$2:$B$100298=$B$6)*(Query!$D$2:$D$100298=$E$8)),0),0))</f>
        <v>Parking lot attendants</v>
      </c>
      <c r="C22">
        <f>C21-1</f>
        <v>74</v>
      </c>
      <c r="D22" s="33">
        <f>VLOOKUP(CONCATENATE("TET_4.4_0_",$B$6,"_",$D$8,"_",$G22),Query!$A:$E,5,FALSE)</f>
        <v>118130</v>
      </c>
      <c r="E22" s="33" cm="1">
        <f t="array" ref="E22">IF(INDEX(_xlfn._xlws.FILTER(Query!$E$2:$E$100298,(Query!$B$2:$B$100298=$B$6)*(Query!$D$2:$D$100298=$E$8)),MATCH(SUMPRODUCT(LARGE(_xlfn._xlws.FILTER(Query!$E$2:$E$100298,(Query!$B$2:$B$100298=$B$6)*(Query!$D$2:$D$100298=$E$8)),$C22)),_xlfn._xlws.FILTER(Query!$E$2:$E$100298,(Query!$B$2:$B$100298=$B$6)*(Query!$D$2:$D$100298=$E$8)),0),0)=E21,INDEX(_xlfn._xlws.FILTER(Query!$E$2:$E$100298,(Query!$B$2:$B$100298=$B$6)*(Query!$D$2:$D$100298=$E$8)),MATCH(SUMPRODUCT(LARGE(_xlfn._xlws.FILTER(Query!$E$2:$E$100298,(Query!$B$2:$B$100298=$B$6)*(Query!$D$2:$D$100298=$E$8)),$C22)),_xlfn._xlws.FILTER(Query!$E$2:$E$100298,(Query!$B$2:$B$100298=$B$6)*(Query!$D$2:$D$100298=$E$8)),COUNTIF(E$21:E21,"="&amp;E21)),0),INDEX(_xlfn._xlws.FILTER(Query!$E$2:$E$100298,(Query!$B$2:$B$100298=$B$6)*(Query!$D$2:$D$100298=$E$8)),MATCH(SUMPRODUCT(LARGE(_xlfn._xlws.FILTER(Query!$E$2:$E$100298,(Query!$B$2:$B$100298=$B$6)*(Query!$D$2:$D$100298=$E$8)),$C22)),_xlfn._xlws.FILTER(Query!$E$2:$E$100298,(Query!$B$2:$B$100298=$B$6)*(Query!$D$2:$D$100298=$E$8)),0),0))</f>
        <v>32840</v>
      </c>
      <c r="F22" s="43">
        <f>(SUMIFS(Query2!$E:$E, Query2!$B:$B, Parameters!$F$6, Query2!$G:$G, Parameters!$H22)-SUMIFS(Query2!$E:$E, Query2!$B:$B, Parameters!$F$4, Query2!$G:$G, Parameters!$H22))/SUMIFS(Query2!$E:$E, Query2!$B:$B, Parameters!$F$4, Query2!$G:$G, Parameters!$H22)*100</f>
        <v>5.2936311000827052</v>
      </c>
      <c r="G22">
        <f>VLOOKUP($A22, IF({1,0}, Query!$G:$G, Query!$C:$C),2, FALSE)</f>
        <v>69</v>
      </c>
      <c r="H22" t="str">
        <f t="shared" ref="H22:H25" si="1">MID(A22, 25, 7)</f>
        <v>53-6021</v>
      </c>
    </row>
    <row r="23" spans="1:8" x14ac:dyDescent="0.2">
      <c r="A23" t="str">
        <f t="array" ref="A23">IF(INDEX(_xlfn._xlws.FILTER(Query!$G$2:$G$100298,(Query!$B$2:$B$100298=$B$6)*(Query!$D$2:$D$100298=$E$8)),MATCH(SUMPRODUCT(LARGE(_xlfn._xlws.FILTER(Query!$E$2:$E$100298,(Query!$B$2:$B$100298=$B$6)*(Query!$D$2:$D$100298=$E$8)),$C23)),_xlfn._xlws.FILTER(Query!$E$2:$E$100298,(Query!$B$2:$B$100298=$B$6)*(Query!$D$2:$D$100298=$E$8)),0),0)=A22,INDEX(_xlfn._xlws.FILTER(Query!$G$2:$G$100298,(Query!$B$2:$B$100298=$B$6)*(Query!$D$2:$D$100298=$E$8)),MATCH(SUMPRODUCT(LARGE(_xlfn._xlws.FILTER(Query!$E$2:$E$100298,(Query!$B$2:$B$100298=$B$6)*(Query!$D$2:$D$100298=$E$8)),$C23)),_xlfn._xlws.FILTER(Query!$E$2:$E$100298,(Query!$B$2:$B$100298=$B$6)*(Query!$D$2:$D$100298=$E$8)),COUNTIF(A$21:A22,"="&amp;A22)),0),INDEX(_xlfn._xlws.FILTER(Query!$G$2:$G$100298,(Query!$B$2:$B$100298=$B$6)*(Query!$D$2:$D$100298=$E$8)),MATCH(SUMPRODUCT(LARGE(_xlfn._xlws.FILTER(Query!$E$2:$E$100298,(Query!$B$2:$B$100298=$B$6)*(Query!$D$2:$D$100298=$E$8)),$C23)),_xlfn._xlws.FILTER(Query!$E$2:$E$100298,(Query!$B$2:$B$100298=$B$6)*(Query!$D$2:$D$100298=$E$8)),0),0))</f>
        <v>Median annual wage (SOC 53-6031)</v>
      </c>
      <c r="B23" s="62" t="str">
        <f t="array" ref="B23">IF(INDEX(_xlfn._xlws.FILTER(Query!$F$2:$F$100298,(Query!$B$2:$B$100298=$B$6)*(Query!$D$2:$D$100298=$E$8)),MATCH(SUMPRODUCT(LARGE(_xlfn._xlws.FILTER(Query!$E$2:$E$100298,(Query!$B$2:$B$100298=$B$6)*(Query!$D$2:$D$100298=$E$8)),$C23)),_xlfn._xlws.FILTER(Query!$E$2:$E$100298,(Query!$B$2:$B$100298=$B$6)*(Query!$D$2:$D$100298=$E$8)),0),0)=B22,INDEX(_xlfn._xlws.FILTER(Query!$F$2:$F$100298,(Query!$B$2:$B$100298=$B$6)*(Query!$D$2:$D$100298=$E$8)),MATCH(SUMPRODUCT(LARGE(_xlfn._xlws.FILTER(Query!$E$2:$E$100298,(Query!$B$2:$B$100298=$B$6)*(Query!$D$2:$D$100298=$E$8)),$C23)),_xlfn._xlws.FILTER(Query!$E$2:$E$100298,(Query!$B$2:$B$100298=$B$6)*(Query!$D$2:$D$100298=$E$8)),COUNTIF(B$21:B22,"="&amp;B22)),0),INDEX(_xlfn._xlws.FILTER(Query!$F$2:$F$100298,(Query!$B$2:$B$100298=$B$6)*(Query!$D$2:$D$100298=$E$8)),MATCH(SUMPRODUCT(LARGE(_xlfn._xlws.FILTER(Query!$E$2:$E$100298,(Query!$B$2:$B$100298=$B$6)*(Query!$D$2:$D$100298=$E$8)),$C23)),_xlfn._xlws.FILTER(Query!$E$2:$E$100298,(Query!$B$2:$B$100298=$B$6)*(Query!$D$2:$D$100298=$E$8)),0),0))</f>
        <v>Automotive and watercraft service attendants</v>
      </c>
      <c r="C23">
        <f t="shared" ref="C23:C25" si="2">C22-1</f>
        <v>73</v>
      </c>
      <c r="D23" s="33">
        <f>VLOOKUP(CONCATENATE("TET_4.4_0_",$B$6,"_",$D$8,"_",$G23),Query!$A:$E,5,FALSE)</f>
        <v>92530</v>
      </c>
      <c r="E23" s="33" cm="1">
        <f t="array" ref="E23">IF(INDEX(_xlfn._xlws.FILTER(Query!$E$2:$E$100298,(Query!$B$2:$B$100298=$B$6)*(Query!$D$2:$D$100298=$E$8)),MATCH(SUMPRODUCT(LARGE(_xlfn._xlws.FILTER(Query!$E$2:$E$100298,(Query!$B$2:$B$100298=$B$6)*(Query!$D$2:$D$100298=$E$8)),$C23)),_xlfn._xlws.FILTER(Query!$E$2:$E$100298,(Query!$B$2:$B$100298=$B$6)*(Query!$D$2:$D$100298=$E$8)),0),0)=E22,INDEX(_xlfn._xlws.FILTER(Query!$E$2:$E$100298,(Query!$B$2:$B$100298=$B$6)*(Query!$D$2:$D$100298=$E$8)),MATCH(SUMPRODUCT(LARGE(_xlfn._xlws.FILTER(Query!$E$2:$E$100298,(Query!$B$2:$B$100298=$B$6)*(Query!$D$2:$D$100298=$E$8)),$C23)),_xlfn._xlws.FILTER(Query!$E$2:$E$100298,(Query!$B$2:$B$100298=$B$6)*(Query!$D$2:$D$100298=$E$8)),COUNTIF(E$21:E22,"="&amp;E22)),0),INDEX(_xlfn._xlws.FILTER(Query!$E$2:$E$100298,(Query!$B$2:$B$100298=$B$6)*(Query!$D$2:$D$100298=$E$8)),MATCH(SUMPRODUCT(LARGE(_xlfn._xlws.FILTER(Query!$E$2:$E$100298,(Query!$B$2:$B$100298=$B$6)*(Query!$D$2:$D$100298=$E$8)),$C23)),_xlfn._xlws.FILTER(Query!$E$2:$E$100298,(Query!$B$2:$B$100298=$B$6)*(Query!$D$2:$D$100298=$E$8)),0),0))</f>
        <v>33820</v>
      </c>
      <c r="F23" s="43">
        <f>(SUMIFS(Query2!$E:$E, Query2!$B:$B, Parameters!$F$6, Query2!$G:$G, Parameters!$H23)-SUMIFS(Query2!$E:$E, Query2!$B:$B, Parameters!$F$4, Query2!$G:$G, Parameters!$H23))/SUMIFS(Query2!$E:$E, Query2!$B:$B, Parameters!$F$4, Query2!$G:$G, Parameters!$H23)*100</f>
        <v>-0.10570824524312296</v>
      </c>
      <c r="G23">
        <f>VLOOKUP($A23, IF({1,0}, Query!$G:$G, Query!$C:$C),2, FALSE)</f>
        <v>49</v>
      </c>
      <c r="H23" t="str">
        <f t="shared" si="1"/>
        <v>53-6031</v>
      </c>
    </row>
    <row r="24" spans="1:8" x14ac:dyDescent="0.2">
      <c r="A24" t="str" cm="1">
        <f t="array" ref="A24">IF(INDEX(_xlfn._xlws.FILTER(Query!$G$2:$G$100298,(Query!$B$2:$B$100298=$B$6)*(Query!$D$2:$D$100298=$E$8)),MATCH(SUMPRODUCT(LARGE(_xlfn._xlws.FILTER(Query!$E$2:$E$100298,(Query!$B$2:$B$100298=$B$6)*(Query!$D$2:$D$100298=$E$8)),$C24)),_xlfn._xlws.FILTER(Query!$E$2:$E$100298,(Query!$B$2:$B$100298=$B$6)*(Query!$D$2:$D$100298=$E$8)),0),0)=A23,INDEX(_xlfn._xlws.FILTER(Query!$G$2:$G$100298,(Query!$B$2:$B$100298=$B$6)*(Query!$D$2:$D$100298=$E$8)),MATCH(SUMPRODUCT(LARGE(_xlfn._xlws.FILTER(Query!$E$2:$E$100298,(Query!$B$2:$B$100298=$B$6)*(Query!$D$2:$D$100298=$E$8)),$C24)),_xlfn._xlws.FILTER(Query!$E$2:$E$100298,(Query!$B$2:$B$100298=$B$6)*(Query!$D$2:$D$100298=$E$8)),COUNTIF(A$21:A23,"="&amp;A23)),0),INDEX(_xlfn._xlws.FILTER(Query!$G$2:$G$100298,(Query!$B$2:$B$100298=$B$6)*(Query!$D$2:$D$100298=$E$8)),MATCH(SUMPRODUCT(LARGE(_xlfn._xlws.FILTER(Query!$E$2:$E$100298,(Query!$B$2:$B$100298=$B$6)*(Query!$D$2:$D$100298=$E$8)),$C24)),_xlfn._xlws.FILTER(Query!$E$2:$E$100298,(Query!$B$2:$B$100298=$B$6)*(Query!$D$2:$D$100298=$E$8)),0),0))</f>
        <v>Median annual wage (SOC 53-7061)</v>
      </c>
      <c r="B24" s="62" t="str">
        <f t="array" ref="B24">IF(INDEX(_xlfn._xlws.FILTER(Query!$F$2:$F$100298,(Query!$B$2:$B$100298=$B$6)*(Query!$D$2:$D$100298=$E$8)),MATCH(SUMPRODUCT(LARGE(_xlfn._xlws.FILTER(Query!$E$2:$E$100298,(Query!$B$2:$B$100298=$B$6)*(Query!$D$2:$D$100298=$E$8)),$C24)),_xlfn._xlws.FILTER(Query!$E$2:$E$100298,(Query!$B$2:$B$100298=$B$6)*(Query!$D$2:$D$100298=$E$8)),0),0)=B23,INDEX(_xlfn._xlws.FILTER(Query!$F$2:$F$100298,(Query!$B$2:$B$100298=$B$6)*(Query!$D$2:$D$100298=$E$8)),MATCH(SUMPRODUCT(LARGE(_xlfn._xlws.FILTER(Query!$E$2:$E$100298,(Query!$B$2:$B$100298=$B$6)*(Query!$D$2:$D$100298=$E$8)),$C24)),_xlfn._xlws.FILTER(Query!$E$2:$E$100298,(Query!$B$2:$B$100298=$B$6)*(Query!$D$2:$D$100298=$E$8)),COUNTIF(B$21:B23,"="&amp;B23)),0),INDEX(_xlfn._xlws.FILTER(Query!$F$2:$F$100298,(Query!$B$2:$B$100298=$B$6)*(Query!$D$2:$D$100298=$E$8)),MATCH(SUMPRODUCT(LARGE(_xlfn._xlws.FILTER(Query!$E$2:$E$100298,(Query!$B$2:$B$100298=$B$6)*(Query!$D$2:$D$100298=$E$8)),$C24)),_xlfn._xlws.FILTER(Query!$E$2:$E$100298,(Query!$B$2:$B$100298=$B$6)*(Query!$D$2:$D$100298=$E$8)),0),0))</f>
        <v>Cleaners of vehicles and equipment</v>
      </c>
      <c r="C24">
        <f t="shared" si="2"/>
        <v>72</v>
      </c>
      <c r="D24" s="33">
        <f>VLOOKUP(CONCATENATE("TET_4.4_0_",$B$6,"_",$D$8,"_",$G24),Query!$A:$E,5,FALSE)</f>
        <v>365290</v>
      </c>
      <c r="E24" s="33" cm="1">
        <f t="array" ref="E24">IF(INDEX(_xlfn._xlws.FILTER(Query!$E$2:$E$100298,(Query!$B$2:$B$100298=$B$6)*(Query!$D$2:$D$100298=$E$8)),MATCH(SUMPRODUCT(LARGE(_xlfn._xlws.FILTER(Query!$E$2:$E$100298,(Query!$B$2:$B$100298=$B$6)*(Query!$D$2:$D$100298=$E$8)),$C24)),_xlfn._xlws.FILTER(Query!$E$2:$E$100298,(Query!$B$2:$B$100298=$B$6)*(Query!$D$2:$D$100298=$E$8)),0),0)=E23,INDEX(_xlfn._xlws.FILTER(Query!$E$2:$E$100298,(Query!$B$2:$B$100298=$B$6)*(Query!$D$2:$D$100298=$E$8)),MATCH(SUMPRODUCT(LARGE(_xlfn._xlws.FILTER(Query!$E$2:$E$100298,(Query!$B$2:$B$100298=$B$6)*(Query!$D$2:$D$100298=$E$8)),$C24)),_xlfn._xlws.FILTER(Query!$E$2:$E$100298,(Query!$B$2:$B$100298=$B$6)*(Query!$D$2:$D$100298=$E$8)),COUNTIF(E$21:E23,"="&amp;E23)),0),INDEX(_xlfn._xlws.FILTER(Query!$E$2:$E$100298,(Query!$B$2:$B$100298=$B$6)*(Query!$D$2:$D$100298=$E$8)),MATCH(SUMPRODUCT(LARGE(_xlfn._xlws.FILTER(Query!$E$2:$E$100298,(Query!$B$2:$B$100298=$B$6)*(Query!$D$2:$D$100298=$E$8)),$C24)),_xlfn._xlws.FILTER(Query!$E$2:$E$100298,(Query!$B$2:$B$100298=$B$6)*(Query!$D$2:$D$100298=$E$8)),0),0))</f>
        <v>34150</v>
      </c>
      <c r="F24" s="54">
        <f>(SUMIFS(Query2!$E:$E, Query2!$B:$B, Parameters!$F$6, Query2!$G:$G, Parameters!$H24)-SUMIFS(Query2!$E:$E, Query2!$B:$B, Parameters!$F$4, Query2!$G:$G, Parameters!$H24))/SUMIFS(Query2!$E:$E, Query2!$B:$B, Parameters!$F$4, Query2!$G:$G, Parameters!$H24)*100</f>
        <v>4.4449962751427954</v>
      </c>
      <c r="G24">
        <f>VLOOKUP($A24, IF({1,0}, Query!$G:$G, Query!$C:$C),2, FALSE)</f>
        <v>50</v>
      </c>
      <c r="H24" t="str">
        <f t="shared" si="1"/>
        <v>53-7061</v>
      </c>
    </row>
    <row r="25" spans="1:8" x14ac:dyDescent="0.2">
      <c r="A25" t="str">
        <f t="array" ref="A25">IF(INDEX(_xlfn._xlws.FILTER(Query!$G$2:$G$100298,(Query!$B$2:$B$100298=$B$6)*(Query!$D$2:$D$100298=$E$8)),MATCH(SUMPRODUCT(LARGE(_xlfn._xlws.FILTER(Query!$E$2:$E$100298,(Query!$B$2:$B$100298=$B$6)*(Query!$D$2:$D$100298=$E$8)),$C25)),_xlfn._xlws.FILTER(Query!$E$2:$E$100298,(Query!$B$2:$B$100298=$B$6)*(Query!$D$2:$D$100298=$E$8)),0),0)=A24,INDEX(_xlfn._xlws.FILTER(Query!$G$2:$G$100298,(Query!$B$2:$B$100298=$B$6)*(Query!$D$2:$D$100298=$E$8)),MATCH(SUMPRODUCT(LARGE(_xlfn._xlws.FILTER(Query!$E$2:$E$100298,(Query!$B$2:$B$100298=$B$6)*(Query!$D$2:$D$100298=$E$8)),$C25)),_xlfn._xlws.FILTER(Query!$E$2:$E$100298,(Query!$B$2:$B$100298=$B$6)*(Query!$D$2:$D$100298=$E$8)),COUNTIF(A$21:A24,"="&amp;A24)),0),INDEX(_xlfn._xlws.FILTER(Query!$G$2:$G$100298,(Query!$B$2:$B$100298=$B$6)*(Query!$D$2:$D$100298=$E$8)),MATCH(SUMPRODUCT(LARGE(_xlfn._xlws.FILTER(Query!$E$2:$E$100298,(Query!$B$2:$B$100298=$B$6)*(Query!$D$2:$D$100298=$E$8)),$C25)),_xlfn._xlws.FILTER(Query!$E$2:$E$100298,(Query!$B$2:$B$100298=$B$6)*(Query!$D$2:$D$100298=$E$8)),0),0))</f>
        <v>Median annual wage (SOC 53-3054)</v>
      </c>
      <c r="B25" s="62" t="str" cm="1">
        <f t="array" ref="B25">IF(INDEX(_xlfn._xlws.FILTER(Query!$F$2:$F$100298,(Query!$B$2:$B$100298=$B$6)*(Query!$D$2:$D$100298=$E$8)),MATCH(SUMPRODUCT(LARGE(_xlfn._xlws.FILTER(Query!$E$2:$E$100298,(Query!$B$2:$B$100298=$B$6)*(Query!$D$2:$D$100298=$E$8)),$C25)),_xlfn._xlws.FILTER(Query!$E$2:$E$100298,(Query!$B$2:$B$100298=$B$6)*(Query!$D$2:$D$100298=$E$8)),0),0)=B24,INDEX(_xlfn._xlws.FILTER(Query!$F$2:$F$100298,(Query!$B$2:$B$100298=$B$6)*(Query!$D$2:$D$100298=$E$8)),MATCH(SUMPRODUCT(LARGE(_xlfn._xlws.FILTER(Query!$E$2:$E$100298,(Query!$B$2:$B$100298=$B$6)*(Query!$D$2:$D$100298=$E$8)),$C25)),_xlfn._xlws.FILTER(Query!$E$2:$E$100298,(Query!$B$2:$B$100298=$B$6)*(Query!$D$2:$D$100298=$E$8)),COUNTIF(B$21:B24,"="&amp;B24)),0),INDEX(_xlfn._xlws.FILTER(Query!$F$2:$F$100298,(Query!$B$2:$B$100298=$B$6)*(Query!$D$2:$D$100298=$E$8)),MATCH(SUMPRODUCT(LARGE(_xlfn._xlws.FILTER(Query!$E$2:$E$100298,(Query!$B$2:$B$100298=$B$6)*(Query!$D$2:$D$100298=$E$8)),$C25)),_xlfn._xlws.FILTER(Query!$E$2:$E$100298,(Query!$B$2:$B$100298=$B$6)*(Query!$D$2:$D$100298=$E$8)),0),0))</f>
        <v>Taxi drivers</v>
      </c>
      <c r="C25">
        <f t="shared" si="2"/>
        <v>71</v>
      </c>
      <c r="D25" s="33">
        <f>VLOOKUP(CONCATENATE("TET_4.4_0_",$B$6,"_",$D$8,"_",$G25),Query!$A:$E,5,FALSE)</f>
        <v>17770</v>
      </c>
      <c r="E25" s="33" cm="1">
        <f t="array" ref="E25">IF(INDEX(_xlfn._xlws.FILTER(Query!$E$2:$E$100298,(Query!$B$2:$B$100298=$B$6)*(Query!$D$2:$D$100298=$E$8)),MATCH(SUMPRODUCT(LARGE(_xlfn._xlws.FILTER(Query!$E$2:$E$100298,(Query!$B$2:$B$100298=$B$6)*(Query!$D$2:$D$100298=$E$8)),$C25)),_xlfn._xlws.FILTER(Query!$E$2:$E$100298,(Query!$B$2:$B$100298=$B$6)*(Query!$D$2:$D$100298=$E$8)),0),0)=E24,INDEX(_xlfn._xlws.FILTER(Query!$E$2:$E$100298,(Query!$B$2:$B$100298=$B$6)*(Query!$D$2:$D$100298=$E$8)),MATCH(SUMPRODUCT(LARGE(_xlfn._xlws.FILTER(Query!$E$2:$E$100298,(Query!$B$2:$B$100298=$B$6)*(Query!$D$2:$D$100298=$E$8)),$C25)),_xlfn._xlws.FILTER(Query!$E$2:$E$100298,(Query!$B$2:$B$100298=$B$6)*(Query!$D$2:$D$100298=$E$8)),COUNTIF(E$21:E24,"="&amp;E24)),0),INDEX(_xlfn._xlws.FILTER(Query!$E$2:$E$100298,(Query!$B$2:$B$100298=$B$6)*(Query!$D$2:$D$100298=$E$8)),MATCH(SUMPRODUCT(LARGE(_xlfn._xlws.FILTER(Query!$E$2:$E$100298,(Query!$B$2:$B$100298=$B$6)*(Query!$D$2:$D$100298=$E$8)),$C25)),_xlfn._xlws.FILTER(Query!$E$2:$E$100298,(Query!$B$2:$B$100298=$B$6)*(Query!$D$2:$D$100298=$E$8)),0),0))</f>
        <v>34680</v>
      </c>
      <c r="F25" s="43">
        <f>(SUMIFS(Query2!$E:$E, Query2!$B:$B, Parameters!$F$6, Query2!$G:$G, Parameters!$H25)-SUMIFS(Query2!$E:$E, Query2!$B:$B, Parameters!$F$4, Query2!$G:$G, Parameters!$H25))/SUMIFS(Query2!$E:$E, Query2!$B:$B, Parameters!$F$4, Query2!$G:$G, Parameters!$H25)*100</f>
        <v>13.267095265926368</v>
      </c>
      <c r="G25">
        <f>VLOOKUP($A25, IF({1,0}, Query!$G:$G, Query!$C:$C),2, FALSE)</f>
        <v>87</v>
      </c>
      <c r="H25" t="str">
        <f t="shared" si="1"/>
        <v>53-3054</v>
      </c>
    </row>
    <row r="26" spans="1:8" x14ac:dyDescent="0.2">
      <c r="A26" s="9" t="str">
        <f>CONCATENATE("Top-five highest median wage, ",$B$6)</f>
        <v>Top-five highest median wage, 2023</v>
      </c>
      <c r="D26" s="33"/>
      <c r="E26" s="33"/>
      <c r="F26" s="43"/>
    </row>
    <row r="27" spans="1:8" x14ac:dyDescent="0.2">
      <c r="A27" t="str">
        <f t="array" ref="A27">INDEX(_xlfn._xlws.FILTER(Query!$G$2:$G$100298,(Query!$B$2:$B$100298=$B$6)*(Query!$D$2:$D$100298=$E$8)),MATCH(SUMPRODUCT(LARGE(_xlfn._xlws.FILTER(Query!$E$2:$E$100298,(Query!$B$2:$B$100298=$B$6)*(Query!$D$2:$D$100298=$E$8)),$C27)),_xlfn._xlws.FILTER(Query!$E$2:$E$100298,(Query!$B$2:$B$100298=$B$6)*(Query!$D$2:$D$100298=$E$8)),0),0)</f>
        <v>Median annual wage (SOC 53-2011)</v>
      </c>
      <c r="B27" s="62" t="str">
        <f t="array" ref="B27">INDEX(_xlfn._xlws.FILTER(Query!$F$2:$F$100298,(Query!$B$2:$B$100298=$B$6)*(Query!$D$2:$D$100298=$E$8)),MATCH(SUMPRODUCT(LARGE(_xlfn._xlws.FILTER(Query!$E$2:$E$100298,(Query!$B$2:$B$100298=$B$6)*(Query!$D$2:$D$100298=$E$8)),$C27)),_xlfn._xlws.FILTER(Query!$E$2:$E$100298,(Query!$B$2:$B$100298=$B$6)*(Query!$D$2:$D$100298=$E$8)),0),0)</f>
        <v>Airline pilots, copilots, and flight engineers</v>
      </c>
      <c r="C27">
        <v>1</v>
      </c>
      <c r="D27" s="33">
        <f>VLOOKUP(CONCATENATE("TET_4.4_0_",$B$6,"_",$D$8,"_",$G27),Query!$A:$E,5,FALSE)</f>
        <v>93670</v>
      </c>
      <c r="E27" s="33">
        <f t="array" ref="E27">INDEX(_xlfn._xlws.FILTER(Query!$E$2:$E$100298,(Query!$B$2:$B$100298=$B$6)*(Query!$D$2:$D$100298=$E$8)),MATCH(SUMPRODUCT(LARGE(_xlfn._xlws.FILTER(Query!$E$2:$E$100298,(Query!$B$2:$B$100298=$B$6)*(Query!$D$2:$D$100298=$E$8)),$C27)),_xlfn._xlws.FILTER(Query!$E$2:$E$100298,(Query!$B$2:$B$100298=$B$6)*(Query!$D$2:$D$100298=$E$8)),0),0)</f>
        <v>219140</v>
      </c>
      <c r="F27" s="43">
        <f>(SUMIFS(Query2!$E:$E, Query2!$B:$B, Parameters!$F$6, Query2!$G:$G, Parameters!$H27)-SUMIFS(Query2!$E:$E, Query2!$B:$B, Parameters!$F$4, Query2!$G:$G, Parameters!$H27))/SUMIFS(Query2!$E:$E, Query2!$B:$B, Parameters!$F$4, Query2!$G:$G, Parameters!$H27)*100</f>
        <v>4.9844236760124581</v>
      </c>
      <c r="G27">
        <f>VLOOKUP($A27, IF({1,0}, Query!$G:$G, Query!$C:$C),2, FALSE)</f>
        <v>1</v>
      </c>
      <c r="H27" t="str">
        <f>MID(A27, 25, 7)</f>
        <v>53-2011</v>
      </c>
    </row>
    <row r="28" spans="1:8" x14ac:dyDescent="0.2">
      <c r="A28" t="str" cm="1">
        <f t="array" ref="A28">IF(INDEX(_xlfn._xlws.FILTER(Query!$G$2:$G$100298,(Query!$B$2:$B$100298=$B$6)*(Query!$D$2:$D$100298=$E$8)),MATCH(SUMPRODUCT(LARGE(_xlfn._xlws.FILTER(Query!$E$2:$E$100298,(Query!$B$2:$B$100298=$B$6)*(Query!$D$2:$D$100298=$E$8)),$C28)),_xlfn._xlws.FILTER(Query!$E$2:$E$100298,(Query!$B$2:$B$100298=$B$6)*(Query!$D$2:$D$100298=$E$8)),0),0)=A27,INDEX(_xlfn._xlws.FILTER(Query!$G$2:$G$100298,(Query!$B$2:$B$100298=$B$6)*(Query!$D$2:$D$100298=$E$8)),MATCH(SUMPRODUCT(LARGE(_xlfn._xlws.FILTER(Query!$E$2:$E$100298,(Query!$B$2:$B$100298=$B$6)*(Query!$D$2:$D$100298=$E$8)),$C28)),_xlfn._xlws.FILTER(Query!$E$2:$E$100298,(Query!$B$2:$B$100298=$B$6)*(Query!$D$2:$D$100298=$E$8)),COUNTIF(A$27:A27,"="&amp;A27)),0),INDEX(_xlfn._xlws.FILTER(Query!$G$2:$G$100298,(Query!$B$2:$B$100298=$B$6)*(Query!$D$2:$D$100298=$E$8)),MATCH(SUMPRODUCT(LARGE(_xlfn._xlws.FILTER(Query!$E$2:$E$100298,(Query!$B$2:$B$100298=$B$6)*(Query!$D$2:$D$100298=$E$8)),$C28)),_xlfn._xlws.FILTER(Query!$E$2:$E$100298,(Query!$B$2:$B$100298=$B$6)*(Query!$D$2:$D$100298=$E$8)),0),0))</f>
        <v>Median annual wage (SOC 53-2021)</v>
      </c>
      <c r="B28" s="62" t="str" cm="1">
        <f t="array" ref="B28">IF(INDEX(_xlfn._xlws.FILTER(Query!$F$2:$F$100298,(Query!$B$2:$B$100298=$B$6)*(Query!$D$2:$D$100298=$E$8)),MATCH(SUMPRODUCT(LARGE(_xlfn._xlws.FILTER(Query!$E$2:$E$100298,(Query!$B$2:$B$100298=$B$6)*(Query!$D$2:$D$100298=$E$8)),$C28)),_xlfn._xlws.FILTER(Query!$E$2:$E$100298,(Query!$B$2:$B$100298=$B$6)*(Query!$D$2:$D$100298=$E$8)),0),0)=B27,INDEX(_xlfn._xlws.FILTER(Query!$F$2:$F$100298,(Query!$B$2:$B$100298=$B$6)*(Query!$D$2:$D$100298=$E$8)),MATCH(SUMPRODUCT(LARGE(_xlfn._xlws.FILTER(Query!$E$2:$E$100298,(Query!$B$2:$B$100298=$B$6)*(Query!$D$2:$D$100298=$E$8)),$C28)),_xlfn._xlws.FILTER(Query!$E$2:$E$100298,(Query!$B$2:$B$100298=$B$6)*(Query!$D$2:$D$100298=$E$8)),COUNTIF(B$27:B27,"="&amp;B27)),0),INDEX(_xlfn._xlws.FILTER(Query!$F$2:$F$100298,(Query!$B$2:$B$100298=$B$6)*(Query!$D$2:$D$100298=$E$8)),MATCH(SUMPRODUCT(LARGE(_xlfn._xlws.FILTER(Query!$E$2:$E$100298,(Query!$B$2:$B$100298=$B$6)*(Query!$D$2:$D$100298=$E$8)),$C28)),_xlfn._xlws.FILTER(Query!$E$2:$E$100298,(Query!$B$2:$B$100298=$B$6)*(Query!$D$2:$D$100298=$E$8)),0),0))</f>
        <v>Air traffic controllers</v>
      </c>
      <c r="C28">
        <v>2</v>
      </c>
      <c r="D28" s="33">
        <f>VLOOKUP(CONCATENATE("TET_4.4_0_",$B$6,"_",$D$8,"_",$G28),Query!$A:$E,5,FALSE)</f>
        <v>22310</v>
      </c>
      <c r="E28" s="33">
        <f t="array" ref="E28">IF(INDEX(_xlfn._xlws.FILTER(Query!$E$2:$E$100298,(Query!$B$2:$B$100298=$B$6)*(Query!$D$2:$D$100298=$E$8)),MATCH(SUMPRODUCT(LARGE(_xlfn._xlws.FILTER(Query!$E$2:$E$100298,(Query!$B$2:$B$100298=$B$6)*(Query!$D$2:$D$100298=$E$8)),$C28)),_xlfn._xlws.FILTER(Query!$E$2:$E$100298,(Query!$B$2:$B$100298=$B$6)*(Query!$D$2:$D$100298=$E$8)),0),0)=E27,INDEX(_xlfn._xlws.FILTER(Query!$E$2:$E$100298,(Query!$B$2:$B$100298=$B$6)*(Query!$D$2:$D$100298=$E$8)),MATCH(SUMPRODUCT(LARGE(_xlfn._xlws.FILTER(Query!$E$2:$E$100298,(Query!$B$2:$B$100298=$B$6)*(Query!$D$2:$D$100298=$E$8)),$C28)),_xlfn._xlws.FILTER(Query!$E$2:$E$100298,(Query!$B$2:$B$100298=$B$6)*(Query!$D$2:$D$100298=$E$8)),COUNTIF(E$27:E27,"="&amp;E27)),0),INDEX(_xlfn._xlws.FILTER(Query!$E$2:$E$100298,(Query!$B$2:$B$100298=$B$6)*(Query!$D$2:$D$100298=$E$8)),MATCH(SUMPRODUCT(LARGE(_xlfn._xlws.FILTER(Query!$E$2:$E$100298,(Query!$B$2:$B$100298=$B$6)*(Query!$D$2:$D$100298=$E$8)),$C28)),_xlfn._xlws.FILTER(Query!$E$2:$E$100298,(Query!$B$2:$B$100298=$B$6)*(Query!$D$2:$D$100298=$E$8)),0),0))</f>
        <v>137380</v>
      </c>
      <c r="F28" s="43">
        <f>(SUMIFS(Query2!$E:$E, Query2!$B:$B, Parameters!$F$6, Query2!$G:$G, Parameters!$H28)-SUMIFS(Query2!$E:$E, Query2!$B:$B, Parameters!$F$4, Query2!$G:$G, Parameters!$H28))/SUMIFS(Query2!$E:$E, Query2!$B:$B, Parameters!$F$4, Query2!$G:$G, Parameters!$H28)*100</f>
        <v>2.9166666666666634</v>
      </c>
      <c r="G28">
        <f>VLOOKUP($A28, IF({1,0}, Query!$G:$G, Query!$C:$C),2, FALSE)</f>
        <v>3</v>
      </c>
      <c r="H28" t="str">
        <f t="shared" ref="H28:H31" si="3">MID(A28, 25, 7)</f>
        <v>53-2021</v>
      </c>
    </row>
    <row r="29" spans="1:8" x14ac:dyDescent="0.2">
      <c r="A29" t="str" cm="1">
        <f t="array" ref="A29">IF(INDEX(_xlfn._xlws.FILTER(Query!$G$2:$G$100298,(Query!$B$2:$B$100298=$B$6)*(Query!$D$2:$D$100298=$E$8)),MATCH(SUMPRODUCT(LARGE(_xlfn._xlws.FILTER(Query!$E$2:$E$100298,(Query!$B$2:$B$100298=$B$6)*(Query!$D$2:$D$100298=$E$8)),$C29)),_xlfn._xlws.FILTER(Query!$E$2:$E$100298,(Query!$B$2:$B$100298=$B$6)*(Query!$D$2:$D$100298=$E$8)),0),0)=A28,INDEX(_xlfn._xlws.FILTER(Query!$G$2:$G$100298,(Query!$B$2:$B$100298=$B$6)*(Query!$D$2:$D$100298=$E$8)),MATCH(SUMPRODUCT(LARGE(_xlfn._xlws.FILTER(Query!$E$2:$E$100298,(Query!$B$2:$B$100298=$B$6)*(Query!$D$2:$D$100298=$E$8)),$C29)),_xlfn._xlws.FILTER(Query!$E$2:$E$100298,(Query!$B$2:$B$100298=$B$6)*(Query!$D$2:$D$100298=$E$8)),COUNTIF(A$27:A28,"="&amp;A28)),0),INDEX(_xlfn._xlws.FILTER(Query!$G$2:$G$100298,(Query!$B$2:$B$100298=$B$6)*(Query!$D$2:$D$100298=$E$8)),MATCH(SUMPRODUCT(LARGE(_xlfn._xlws.FILTER(Query!$E$2:$E$100298,(Query!$B$2:$B$100298=$B$6)*(Query!$D$2:$D$100298=$E$8)),$C29)),_xlfn._xlws.FILTER(Query!$E$2:$E$100298,(Query!$B$2:$B$100298=$B$6)*(Query!$D$2:$D$100298=$E$8)),0),0))</f>
        <v>Median annual wage (SOC 17-2011)</v>
      </c>
      <c r="B29" t="str" cm="1">
        <f t="array" ref="B29">IF(INDEX(_xlfn._xlws.FILTER(Query!$F$2:$F$100298,(Query!$B$2:$B$100298=$B$6)*(Query!$D$2:$D$100298=$E$8)),MATCH(SUMPRODUCT(LARGE(_xlfn._xlws.FILTER(Query!$E$2:$E$100298,(Query!$B$2:$B$100298=$B$6)*(Query!$D$2:$D$100298=$E$8)),$C29)),_xlfn._xlws.FILTER(Query!$E$2:$E$100298,(Query!$B$2:$B$100298=$B$6)*(Query!$D$2:$D$100298=$E$8)),0),0)=B28,INDEX(_xlfn._xlws.FILTER(Query!$F$2:$F$100298,(Query!$B$2:$B$100298=$B$6)*(Query!$D$2:$D$100298=$E$8)),MATCH(SUMPRODUCT(LARGE(_xlfn._xlws.FILTER(Query!$E$2:$E$100298,(Query!$B$2:$B$100298=$B$6)*(Query!$D$2:$D$100298=$E$8)),$C29)),_xlfn._xlws.FILTER(Query!$E$2:$E$100298,(Query!$B$2:$B$100298=$B$6)*(Query!$D$2:$D$100298=$E$8)),COUNTIF(B$27:B28,"="&amp;B28)),0),INDEX(_xlfn._xlws.FILTER(Query!$F$2:$F$100298,(Query!$B$2:$B$100298=$B$6)*(Query!$D$2:$D$100298=$E$8)),MATCH(SUMPRODUCT(LARGE(_xlfn._xlws.FILTER(Query!$E$2:$E$100298,(Query!$B$2:$B$100298=$B$6)*(Query!$D$2:$D$100298=$E$8)),$C29)),_xlfn._xlws.FILTER(Query!$E$2:$E$100298,(Query!$B$2:$B$100298=$B$6)*(Query!$D$2:$D$100298=$E$8)),0),0))</f>
        <v>Aerospace engineers</v>
      </c>
      <c r="C29">
        <v>3</v>
      </c>
      <c r="D29" s="33">
        <f>VLOOKUP(CONCATENATE("TET_4.4_0_",$B$6,"_",$D$8,"_",$G29),Query!$A:$E,5,FALSE)</f>
        <v>66660</v>
      </c>
      <c r="E29" s="33">
        <f t="array" ref="E29">IF(INDEX(_xlfn._xlws.FILTER(Query!$E$2:$E$100298,(Query!$B$2:$B$100298=$B$6)*(Query!$D$2:$D$100298=$E$8)),MATCH(SUMPRODUCT(LARGE(_xlfn._xlws.FILTER(Query!$E$2:$E$100298,(Query!$B$2:$B$100298=$B$6)*(Query!$D$2:$D$100298=$E$8)),$C29)),_xlfn._xlws.FILTER(Query!$E$2:$E$100298,(Query!$B$2:$B$100298=$B$6)*(Query!$D$2:$D$100298=$E$8)),0),0)=E28,INDEX(_xlfn._xlws.FILTER(Query!$E$2:$E$100298,(Query!$B$2:$B$100298=$B$6)*(Query!$D$2:$D$100298=$E$8)),MATCH(SUMPRODUCT(LARGE(_xlfn._xlws.FILTER(Query!$E$2:$E$100298,(Query!$B$2:$B$100298=$B$6)*(Query!$D$2:$D$100298=$E$8)),$C29)),_xlfn._xlws.FILTER(Query!$E$2:$E$100298,(Query!$B$2:$B$100298=$B$6)*(Query!$D$2:$D$100298=$E$8)),COUNTIF(E$27:E28,"="&amp;E28)),0),INDEX(_xlfn._xlws.FILTER(Query!$E$2:$E$100298,(Query!$B$2:$B$100298=$B$6)*(Query!$D$2:$D$100298=$E$8)),MATCH(SUMPRODUCT(LARGE(_xlfn._xlws.FILTER(Query!$E$2:$E$100298,(Query!$B$2:$B$100298=$B$6)*(Query!$D$2:$D$100298=$E$8)),$C29)),_xlfn._xlws.FILTER(Query!$E$2:$E$100298,(Query!$B$2:$B$100298=$B$6)*(Query!$D$2:$D$100298=$E$8)),0),0))</f>
        <v>130720</v>
      </c>
      <c r="F29" s="43">
        <f>(SUMIFS(Query2!$E:$E, Query2!$B:$B, Parameters!$F$6, Query2!$G:$G, Parameters!$H29)-SUMIFS(Query2!$E:$E, Query2!$B:$B, Parameters!$F$4, Query2!$G:$G, Parameters!$H29))/SUMIFS(Query2!$E:$E, Query2!$B:$B, Parameters!$F$4, Query2!$G:$G, Parameters!$H29)*100</f>
        <v>5.9506531204644322</v>
      </c>
      <c r="G29">
        <f>VLOOKUP($A29, IF({1,0}, Query!$G:$G, Query!$C:$C),2, FALSE)</f>
        <v>29</v>
      </c>
      <c r="H29" t="str">
        <f t="shared" si="3"/>
        <v>17-2011</v>
      </c>
    </row>
    <row r="30" spans="1:8" x14ac:dyDescent="0.2">
      <c r="A30" t="str" cm="1">
        <f t="array" ref="A30">IF(INDEX(_xlfn._xlws.FILTER(Query!$G$2:$G$100298,(Query!$B$2:$B$100298=$B$6)*(Query!$D$2:$D$100298=$E$8)),MATCH(SUMPRODUCT(LARGE(_xlfn._xlws.FILTER(Query!$E$2:$E$100298,(Query!$B$2:$B$100298=$B$6)*(Query!$D$2:$D$100298=$E$8)),$C30)),_xlfn._xlws.FILTER(Query!$E$2:$E$100298,(Query!$B$2:$B$100298=$B$6)*(Query!$D$2:$D$100298=$E$8)),0),0)=A29,INDEX(_xlfn._xlws.FILTER(Query!$G$2:$G$100298,(Query!$B$2:$B$100298=$B$6)*(Query!$D$2:$D$100298=$E$8)),MATCH(SUMPRODUCT(LARGE(_xlfn._xlws.FILTER(Query!$E$2:$E$100298,(Query!$B$2:$B$100298=$B$6)*(Query!$D$2:$D$100298=$E$8)),$C30)),_xlfn._xlws.FILTER(Query!$E$2:$E$100298,(Query!$B$2:$B$100298=$B$6)*(Query!$D$2:$D$100298=$E$8)),COUNTIF(A$27:A29,"="&amp;A29)),0),INDEX(_xlfn._xlws.FILTER(Query!$G$2:$G$100298,(Query!$B$2:$B$100298=$B$6)*(Query!$D$2:$D$100298=$E$8)),MATCH(SUMPRODUCT(LARGE(_xlfn._xlws.FILTER(Query!$E$2:$E$100298,(Query!$B$2:$B$100298=$B$6)*(Query!$D$2:$D$100298=$E$8)),$C30)),_xlfn._xlws.FILTER(Query!$E$2:$E$100298,(Query!$B$2:$B$100298=$B$6)*(Query!$D$2:$D$100298=$E$8)),0),0))</f>
        <v>Median annual wage (SOC 53-2012)</v>
      </c>
      <c r="B30" s="62" t="str" cm="1">
        <f t="array" ref="B30">IF(INDEX(_xlfn._xlws.FILTER(Query!$F$2:$F$100298,(Query!$B$2:$B$100298=$B$6)*(Query!$D$2:$D$100298=$E$8)),MATCH(SUMPRODUCT(LARGE(_xlfn._xlws.FILTER(Query!$E$2:$E$100298,(Query!$B$2:$B$100298=$B$6)*(Query!$D$2:$D$100298=$E$8)),$C30)),_xlfn._xlws.FILTER(Query!$E$2:$E$100298,(Query!$B$2:$B$100298=$B$6)*(Query!$D$2:$D$100298=$E$8)),0),0)=B29,INDEX(_xlfn._xlws.FILTER(Query!$F$2:$F$100298,(Query!$B$2:$B$100298=$B$6)*(Query!$D$2:$D$100298=$E$8)),MATCH(SUMPRODUCT(LARGE(_xlfn._xlws.FILTER(Query!$E$2:$E$100298,(Query!$B$2:$B$100298=$B$6)*(Query!$D$2:$D$100298=$E$8)),$C30)),_xlfn._xlws.FILTER(Query!$E$2:$E$100298,(Query!$B$2:$B$100298=$B$6)*(Query!$D$2:$D$100298=$E$8)),COUNTIF(B$27:B29,"="&amp;B29)),0),INDEX(_xlfn._xlws.FILTER(Query!$F$2:$F$100298,(Query!$B$2:$B$100298=$B$6)*(Query!$D$2:$D$100298=$E$8)),MATCH(SUMPRODUCT(LARGE(_xlfn._xlws.FILTER(Query!$E$2:$E$100298,(Query!$B$2:$B$100298=$B$6)*(Query!$D$2:$D$100298=$E$8)),$C30)),_xlfn._xlws.FILTER(Query!$E$2:$E$100298,(Query!$B$2:$B$100298=$B$6)*(Query!$D$2:$D$100298=$E$8)),0),0))</f>
        <v>Commercial pilots</v>
      </c>
      <c r="C30">
        <v>4</v>
      </c>
      <c r="D30" s="33">
        <f>VLOOKUP(CONCATENATE("TET_4.4_0_",$B$6,"_",$D$8,"_",$G30),Query!$A:$E,5,FALSE)</f>
        <v>52750</v>
      </c>
      <c r="E30" s="33">
        <f t="array" ref="E30">IF(INDEX(_xlfn._xlws.FILTER(Query!$E$2:$E$100298,(Query!$B$2:$B$100298=$B$6)*(Query!$D$2:$D$100298=$E$8)),MATCH(SUMPRODUCT(LARGE(_xlfn._xlws.FILTER(Query!$E$2:$E$100298,(Query!$B$2:$B$100298=$B$6)*(Query!$D$2:$D$100298=$E$8)),$C30)),_xlfn._xlws.FILTER(Query!$E$2:$E$100298,(Query!$B$2:$B$100298=$B$6)*(Query!$D$2:$D$100298=$E$8)),0),0)=E29,INDEX(_xlfn._xlws.FILTER(Query!$E$2:$E$100298,(Query!$B$2:$B$100298=$B$6)*(Query!$D$2:$D$100298=$E$8)),MATCH(SUMPRODUCT(LARGE(_xlfn._xlws.FILTER(Query!$E$2:$E$100298,(Query!$B$2:$B$100298=$B$6)*(Query!$D$2:$D$100298=$E$8)),$C30)),_xlfn._xlws.FILTER(Query!$E$2:$E$100298,(Query!$B$2:$B$100298=$B$6)*(Query!$D$2:$D$100298=$E$8)),COUNTIF(E$27:E29,"="&amp;E29)),0),INDEX(_xlfn._xlws.FILTER(Query!$E$2:$E$100298,(Query!$B$2:$B$100298=$B$6)*(Query!$D$2:$D$100298=$E$8)),MATCH(SUMPRODUCT(LARGE(_xlfn._xlws.FILTER(Query!$E$2:$E$100298,(Query!$B$2:$B$100298=$B$6)*(Query!$D$2:$D$100298=$E$8)),$C30)),_xlfn._xlws.FILTER(Query!$E$2:$E$100298,(Query!$B$2:$B$100298=$B$6)*(Query!$D$2:$D$100298=$E$8)),0),0))</f>
        <v>113080</v>
      </c>
      <c r="F30" s="43">
        <f>(SUMIFS(Query2!$E:$E, Query2!$B:$B, Parameters!$F$6, Query2!$G:$G, Parameters!$H30)-SUMIFS(Query2!$E:$E, Query2!$B:$B, Parameters!$F$4, Query2!$G:$G, Parameters!$H30))/SUMIFS(Query2!$E:$E, Query2!$B:$B, Parameters!$F$4, Query2!$G:$G, Parameters!$H30)*100</f>
        <v>5.6637168141592964</v>
      </c>
      <c r="G30">
        <f>VLOOKUP($A30, IF({1,0}, Query!$G:$G, Query!$C:$C),2, FALSE)</f>
        <v>2</v>
      </c>
      <c r="H30" t="str">
        <f t="shared" si="3"/>
        <v>53-2012</v>
      </c>
    </row>
    <row r="31" spans="1:8" x14ac:dyDescent="0.2">
      <c r="A31" t="str" cm="1">
        <f t="array" ref="A31">IF(INDEX(_xlfn._xlws.FILTER(Query!$G$2:$G$100298,(Query!$B$2:$B$100298=$B$6)*(Query!$D$2:$D$100298=$E$8)),MATCH(SUMPRODUCT(LARGE(_xlfn._xlws.FILTER(Query!$E$2:$E$100298,(Query!$B$2:$B$100298=$B$6)*(Query!$D$2:$D$100298=$E$8)),$C31)),_xlfn._xlws.FILTER(Query!$E$2:$E$100298,(Query!$B$2:$B$100298=$B$6)*(Query!$D$2:$D$100298=$E$8)),0),0)=A30,INDEX(_xlfn._xlws.FILTER(Query!$G$2:$G$100298,(Query!$B$2:$B$100298=$B$6)*(Query!$D$2:$D$100298=$E$8)),MATCH(SUMPRODUCT(LARGE(_xlfn._xlws.FILTER(Query!$E$2:$E$100298,(Query!$B$2:$B$100298=$B$6)*(Query!$D$2:$D$100298=$E$8)),$C31)),_xlfn._xlws.FILTER(Query!$E$2:$E$100298,(Query!$B$2:$B$100298=$B$6)*(Query!$D$2:$D$100298=$E$8)),COUNTIF(A$27:A30,"="&amp;A30)),0),INDEX(_xlfn._xlws.FILTER(Query!$G$2:$G$100298,(Query!$B$2:$B$100298=$B$6)*(Query!$D$2:$D$100298=$E$8)),MATCH(SUMPRODUCT(LARGE(_xlfn._xlws.FILTER(Query!$E$2:$E$100298,(Query!$B$2:$B$100298=$B$6)*(Query!$D$2:$D$100298=$E$8)),$C31)),_xlfn._xlws.FILTER(Query!$E$2:$E$100298,(Query!$B$2:$B$100298=$B$6)*(Query!$D$2:$D$100298=$E$8)),0),0))</f>
        <v>Median annual wage (SOC 17-2121)</v>
      </c>
      <c r="B31" t="str" cm="1">
        <f t="array" ref="B31">IF(INDEX(_xlfn._xlws.FILTER(Query!$F$2:$F$100298,(Query!$B$2:$B$100298=$B$6)*(Query!$D$2:$D$100298=$E$8)),MATCH(SUMPRODUCT(LARGE(_xlfn._xlws.FILTER(Query!$E$2:$E$100298,(Query!$B$2:$B$100298=$B$6)*(Query!$D$2:$D$100298=$E$8)),$C31)),_xlfn._xlws.FILTER(Query!$E$2:$E$100298,(Query!$B$2:$B$100298=$B$6)*(Query!$D$2:$D$100298=$E$8)),0),0)=B30,INDEX(_xlfn._xlws.FILTER(Query!$F$2:$F$100298,(Query!$B$2:$B$100298=$B$6)*(Query!$D$2:$D$100298=$E$8)),MATCH(SUMPRODUCT(LARGE(_xlfn._xlws.FILTER(Query!$E$2:$E$100298,(Query!$B$2:$B$100298=$B$6)*(Query!$D$2:$D$100298=$E$8)),$C31)),_xlfn._xlws.FILTER(Query!$E$2:$E$100298,(Query!$B$2:$B$100298=$B$6)*(Query!$D$2:$D$100298=$E$8)),COUNTIF(B$27:B30,"="&amp;B30)),0),INDEX(_xlfn._xlws.FILTER(Query!$F$2:$F$100298,(Query!$B$2:$B$100298=$B$6)*(Query!$D$2:$D$100298=$E$8)),MATCH(SUMPRODUCT(LARGE(_xlfn._xlws.FILTER(Query!$E$2:$E$100298,(Query!$B$2:$B$100298=$B$6)*(Query!$D$2:$D$100298=$E$8)),$C31)),_xlfn._xlws.FILTER(Query!$E$2:$E$100298,(Query!$B$2:$B$100298=$B$6)*(Query!$D$2:$D$100298=$E$8)),0),0))</f>
        <v>Marine engineers and naval architects</v>
      </c>
      <c r="C31">
        <v>5</v>
      </c>
      <c r="D31" s="33">
        <f>VLOOKUP(CONCATENATE("TET_4.4_0_",$B$6,"_",$D$8,"_",$G31),Query!$A:$E,5,FALSE)</f>
        <v>9960</v>
      </c>
      <c r="E31" s="33">
        <f t="array" ref="E31">IF(INDEX(_xlfn._xlws.FILTER(Query!$E$2:$E$100298,(Query!$B$2:$B$100298=$B$6)*(Query!$D$2:$D$100298=$E$8)),MATCH(SUMPRODUCT(LARGE(_xlfn._xlws.FILTER(Query!$E$2:$E$100298,(Query!$B$2:$B$100298=$B$6)*(Query!$D$2:$D$100298=$E$8)),$C31)),_xlfn._xlws.FILTER(Query!$E$2:$E$100298,(Query!$B$2:$B$100298=$B$6)*(Query!$D$2:$D$100298=$E$8)),0),0)=E30,INDEX(_xlfn._xlws.FILTER(Query!$E$2:$E$100298,(Query!$B$2:$B$100298=$B$6)*(Query!$D$2:$D$100298=$E$8)),MATCH(SUMPRODUCT(LARGE(_xlfn._xlws.FILTER(Query!$E$2:$E$100298,(Query!$B$2:$B$100298=$B$6)*(Query!$D$2:$D$100298=$E$8)),$C31)),_xlfn._xlws.FILTER(Query!$E$2:$E$100298,(Query!$B$2:$B$100298=$B$6)*(Query!$D$2:$D$100298=$E$8)),COUNTIF(E$27:E30,"="&amp;E30)),0),INDEX(_xlfn._xlws.FILTER(Query!$E$2:$E$100298,(Query!$B$2:$B$100298=$B$6)*(Query!$D$2:$D$100298=$E$8)),MATCH(SUMPRODUCT(LARGE(_xlfn._xlws.FILTER(Query!$E$2:$E$100298,(Query!$B$2:$B$100298=$B$6)*(Query!$D$2:$D$100298=$E$8)),$C31)),_xlfn._xlws.FILTER(Query!$E$2:$E$100298,(Query!$B$2:$B$100298=$B$6)*(Query!$D$2:$D$100298=$E$8)),0),0))</f>
        <v>100270</v>
      </c>
      <c r="F31" s="43">
        <f>(SUMIFS(Query2!$E:$E, Query2!$B:$B, Parameters!$F$6, Query2!$G:$G, Parameters!$H31)-SUMIFS(Query2!$E:$E, Query2!$B:$B, Parameters!$F$4, Query2!$G:$G, Parameters!$H31))/SUMIFS(Query2!$E:$E, Query2!$B:$B, Parameters!$F$4, Query2!$G:$G, Parameters!$H31)*100</f>
        <v>8.9108910891089153</v>
      </c>
      <c r="G31">
        <f>VLOOKUP($A31, IF({1,0}, Query!$G:$G, Query!$C:$C),2, FALSE)</f>
        <v>30</v>
      </c>
      <c r="H31" t="str">
        <f t="shared" si="3"/>
        <v>17-2121</v>
      </c>
    </row>
    <row r="32" spans="1:8" x14ac:dyDescent="0.2">
      <c r="A32" s="38" t="str">
        <f>CONCATENATE("Fastest growing ", $F$4, C5, $F$6)</f>
        <v>Fastest growing 2023—2033</v>
      </c>
      <c r="E32" s="33"/>
      <c r="F32" s="43"/>
    </row>
    <row r="33" spans="1:8" x14ac:dyDescent="0.2">
      <c r="A33" t="str">
        <f>VLOOKUP(CONCATENATE("TET_",Parameters!$B$7,"_0_",$B$6,"_",Parameters!$D$8,"_",Parameters!$G33),Query!$A:$G,7,FALSE)</f>
        <v>Number of workers (SOC 53-3054)</v>
      </c>
      <c r="B33" t="str" cm="1">
        <f t="array" ref="B33">INDEX(Growth!B:B, MATCH(1, (Growth!F:F=LARGE(Growth!F:F,$C33))*(COUNTIF(Parameters!B$32:B32,Growth!B:B)=0),0))</f>
        <v>Taxi drivers</v>
      </c>
      <c r="C33">
        <v>1</v>
      </c>
      <c r="D33" s="33">
        <f>VLOOKUP(CONCATENATE("TET_",Parameters!$B$7,"_0_",$B$6,"_",Parameters!$D$8,"_",Parameters!$G33),Query!$A:$E,5,FALSE)</f>
        <v>17770</v>
      </c>
      <c r="E33" s="33">
        <f>VLOOKUP(CONCATENATE("TET_",Parameters!$B$7,"_0_",$B$6,"_",Parameters!$E$8,"_",Parameters!$G33),Query!$A:$E,5,FALSE)</f>
        <v>34680</v>
      </c>
      <c r="F33" s="43">
        <f>LARGE(Growth!F:F, Parameters!C33)*100</f>
        <v>13.267095265926368</v>
      </c>
      <c r="G33" cm="1">
        <f t="array" ref="G33">INDEX(Growth!A:A, MATCH(1, (Growth!F:F=LARGE(Growth!F:F,$C33))*(COUNTIF(Parameters!H$32:H32,Growth!A:A)=0),0))</f>
        <v>87</v>
      </c>
      <c r="H33" t="str" cm="1">
        <f t="array" ref="H33">INDEX(Growth!C:C, MATCH(1, (Growth!F:F=LARGE(Growth!F:F,$C33))*(COUNTIF(Parameters!H$32:H32,Growth!C:C)=0),0))</f>
        <v>53-3054</v>
      </c>
    </row>
    <row r="34" spans="1:8" x14ac:dyDescent="0.2">
      <c r="A34" t="str">
        <f>VLOOKUP(CONCATENATE("TET_",Parameters!$B$7,"_0_",$B$6,"_",Parameters!$D$8,"_",Parameters!$G34),Query!$A:$G,7,FALSE)</f>
        <v>Number of workers (SOC 53-2031)</v>
      </c>
      <c r="B34" t="str" cm="1">
        <f t="array" ref="B34">INDEX(Growth!B:B, MATCH(1, (Growth!F:F=LARGE(Growth!F:F,$C34))*(COUNTIF(Parameters!B$32:B33,Growth!B:B)=0),0))</f>
        <v>Flight attendants</v>
      </c>
      <c r="C34">
        <v>2</v>
      </c>
      <c r="D34" s="33">
        <f>VLOOKUP(CONCATENATE("TET_",Parameters!$B$7,"_0_",$B$6,"_",Parameters!$D$8,"_",Parameters!$G34),Query!$A:$E,5,FALSE)</f>
        <v>126020</v>
      </c>
      <c r="E34" s="33">
        <f>VLOOKUP(CONCATENATE("TET_",Parameters!$B$7,"_0_",$B$6,"_",Parameters!$E$8,"_",Parameters!$G34),Query!$A:$E,5,FALSE)</f>
        <v>68370</v>
      </c>
      <c r="F34" s="43">
        <f>LARGE(Growth!F:F, Parameters!C34)*100</f>
        <v>9.900230237912492</v>
      </c>
      <c r="G34" cm="1">
        <f t="array" ref="G34">INDEX(Growth!A:A, MATCH(1, (Growth!F:F=LARGE(Growth!F:F,$C34))*(COUNTIF(Parameters!H$32:H33,Growth!A:A)=0),0))</f>
        <v>61</v>
      </c>
      <c r="H34" t="str" cm="1">
        <f t="array" ref="H34">INDEX(Growth!C:C, MATCH(1, (Growth!F:F=LARGE(Growth!F:F,$C34))*(COUNTIF(Parameters!H$32:H33,Growth!C:C)=0),0))</f>
        <v>53-2031</v>
      </c>
    </row>
    <row r="35" spans="1:8" x14ac:dyDescent="0.2">
      <c r="A35" t="str">
        <f>VLOOKUP(CONCATENATE("TET_",Parameters!$B$7,"_0_",$B$6,"_",Parameters!$D$8,"_",Parameters!$G35),Query!$A:$G,7,FALSE)</f>
        <v>Number of workers (SOC 49-3092)</v>
      </c>
      <c r="B35" t="str" cm="1">
        <f t="array" ref="B35">INDEX(Growth!B:B, MATCH(1, (Growth!F:F=LARGE(Growth!F:F,$C35))*(COUNTIF(Parameters!B$32:B34,Growth!B:B)=0),0))</f>
        <v>Recreational vehicle service technicians</v>
      </c>
      <c r="C35">
        <v>3</v>
      </c>
      <c r="D35" s="33">
        <f>VLOOKUP(CONCATENATE("TET_",Parameters!$B$7,"_0_",$B$6,"_",Parameters!$D$8,"_",Parameters!$G35),Query!$A:$E,5,FALSE)</f>
        <v>17360</v>
      </c>
      <c r="E35" s="33">
        <f>VLOOKUP(CONCATENATE("TET_",Parameters!$B$7,"_0_",$B$6,"_",Parameters!$E$8,"_",Parameters!$G35),Query!$A:$E,5,FALSE)</f>
        <v>47950</v>
      </c>
      <c r="F35" s="43">
        <f>LARGE(Growth!F:F, Parameters!C35)*100</f>
        <v>9.7826086956521792</v>
      </c>
      <c r="G35" cm="1">
        <f t="array" ref="G35">INDEX(Growth!A:A, MATCH(1, (Growth!F:F=LARGE(Growth!F:F,$C35))*(COUNTIF(Parameters!H$32:H34,Growth!A:A)=0),0))</f>
        <v>44</v>
      </c>
      <c r="H35" t="str" cm="1">
        <f t="array" ref="H35">INDEX(Growth!C:C, MATCH(1, (Growth!F:F=LARGE(Growth!F:F,$C35))*(COUNTIF(Parameters!H$32:H34,Growth!C:C)=0),0))</f>
        <v>49-3092</v>
      </c>
    </row>
    <row r="36" spans="1:8" x14ac:dyDescent="0.2">
      <c r="A36" t="str">
        <f>VLOOKUP(CONCATENATE("TET_",Parameters!$B$7,"_0_",$B$6,"_",Parameters!$D$8,"_",Parameters!$G36),Query!$A:$G,7,FALSE)</f>
        <v>Number of workers (SOC 53-3031)</v>
      </c>
      <c r="B36" t="str" cm="1">
        <f t="array" ref="B36">INDEX(Growth!B:B, MATCH(1, (Growth!F:F=LARGE(Growth!F:F,$C36))*(COUNTIF(Parameters!B$32:B35,Growth!B:B)=0),0))</f>
        <v>Driver/sales workers</v>
      </c>
      <c r="C36">
        <v>4</v>
      </c>
      <c r="D36" s="33">
        <f>VLOOKUP(CONCATENATE("TET_",Parameters!$B$7,"_0_",$B$6,"_",Parameters!$D$8,"_",Parameters!$G36),Query!$A:$E,5,FALSE)</f>
        <v>463120</v>
      </c>
      <c r="E36" s="33">
        <f>VLOOKUP(CONCATENATE("TET_",Parameters!$B$7,"_0_",$B$6,"_",Parameters!$E$8,"_",Parameters!$G36),Query!$A:$E,5,FALSE)</f>
        <v>35420</v>
      </c>
      <c r="F36" s="43">
        <f>LARGE(Growth!F:F, Parameters!C36)*100</f>
        <v>9.1613672496025362</v>
      </c>
      <c r="G36" cm="1">
        <f t="array" ref="G36">INDEX(Growth!A:A, MATCH(1, (Growth!F:F=LARGE(Growth!F:F,$C36))*(COUNTIF(Parameters!H$32:H35,Growth!A:A)=0),0))</f>
        <v>8</v>
      </c>
      <c r="H36" t="str" cm="1">
        <f t="array" ref="H36">INDEX(Growth!C:C, MATCH(1, (Growth!F:F=LARGE(Growth!F:F,$C36))*(COUNTIF(Parameters!H$32:H35,Growth!C:C)=0),0))</f>
        <v>53-3031</v>
      </c>
    </row>
    <row r="37" spans="1:8" x14ac:dyDescent="0.2">
      <c r="A37" t="str">
        <f>VLOOKUP(CONCATENATE("TET_",Parameters!$B$7,"_0_",$B$6,"_",Parameters!$D$8,"_",Parameters!$G37),Query!$A:$G,7,FALSE)</f>
        <v>Number of workers (SOC 11-3071)</v>
      </c>
      <c r="B37" t="str" cm="1">
        <f t="array" ref="B37">INDEX(Growth!B:B, MATCH(1, (Growth!F:F=LARGE(Growth!F:F,$C37))*(COUNTIF(Parameters!B$32:B36,Growth!B:B)=0),0))</f>
        <v>Transportation, storage, and distribution managers</v>
      </c>
      <c r="C37">
        <v>5</v>
      </c>
      <c r="D37" s="33">
        <f>VLOOKUP(CONCATENATE("TET_",Parameters!$B$7,"_0_",$B$6,"_",Parameters!$D$8,"_",Parameters!$G37),Query!$A:$E,5,FALSE)</f>
        <v>198780</v>
      </c>
      <c r="E37" s="33">
        <f>VLOOKUP(CONCATENATE("TET_",Parameters!$B$7,"_0_",$B$6,"_",Parameters!$E$8,"_",Parameters!$G37),Query!$A:$E,5,FALSE)</f>
        <v>99200</v>
      </c>
      <c r="F37" s="43">
        <f>LARGE(Growth!F:F, Parameters!C37)*100</f>
        <v>8.9707271010387153</v>
      </c>
      <c r="G37" cm="1">
        <f t="array" ref="G37">INDEX(Growth!A:A, MATCH(1, (Growth!F:F=LARGE(Growth!F:F,$C37))*(COUNTIF(Parameters!H$32:H36,Growth!A:A)=0),0))</f>
        <v>74</v>
      </c>
      <c r="H37" t="str" cm="1">
        <f t="array" ref="H37">INDEX(Growth!C:C, MATCH(1, (Growth!F:F=LARGE(Growth!F:F,$C37))*(COUNTIF(Parameters!H$32:H36,Growth!C:C)=0),0))</f>
        <v>11-3071</v>
      </c>
    </row>
    <row r="39" spans="1:8" x14ac:dyDescent="0.2">
      <c r="A39" t="s">
        <v>3923</v>
      </c>
    </row>
  </sheetData>
  <hyperlinks>
    <hyperlink ref="D1" r:id="rId1" xr:uid="{BF217D81-D11E-46BB-913D-A180288D6DEA}"/>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93BE1-1AB9-4176-AC17-65061168110B}">
  <dimension ref="A1:J3161"/>
  <sheetViews>
    <sheetView workbookViewId="0">
      <selection activeCell="B2368" sqref="B2368"/>
    </sheetView>
  </sheetViews>
  <sheetFormatPr baseColWidth="10" defaultColWidth="8.83203125" defaultRowHeight="15" x14ac:dyDescent="0.2"/>
  <cols>
    <col min="1" max="1" width="19.83203125" bestFit="1" customWidth="1"/>
    <col min="2" max="2" width="15" bestFit="1" customWidth="1"/>
    <col min="3" max="3" width="22.6640625" bestFit="1" customWidth="1"/>
    <col min="4" max="4" width="20.83203125" bestFit="1" customWidth="1"/>
    <col min="5" max="5" width="16" bestFit="1" customWidth="1"/>
    <col min="6" max="6" width="80.83203125" bestFit="1" customWidth="1"/>
    <col min="7" max="7" width="39.83203125" bestFit="1" customWidth="1"/>
    <col min="8" max="8" width="15.6640625" bestFit="1" customWidth="1"/>
    <col min="9" max="10" width="80.83203125" bestFit="1" customWidth="1"/>
  </cols>
  <sheetData>
    <row r="1" spans="1:10" x14ac:dyDescent="0.2">
      <c r="A1" t="s">
        <v>46</v>
      </c>
      <c r="B1" t="s">
        <v>47</v>
      </c>
      <c r="C1" t="s">
        <v>54</v>
      </c>
      <c r="D1" t="s">
        <v>55</v>
      </c>
      <c r="E1" t="s">
        <v>48</v>
      </c>
      <c r="F1" t="s">
        <v>49</v>
      </c>
      <c r="G1" t="s">
        <v>50</v>
      </c>
      <c r="H1" t="s">
        <v>51</v>
      </c>
      <c r="I1" t="s">
        <v>52</v>
      </c>
      <c r="J1" t="s">
        <v>53</v>
      </c>
    </row>
    <row r="2" spans="1:10" hidden="1" x14ac:dyDescent="0.2">
      <c r="A2" t="s">
        <v>4107</v>
      </c>
      <c r="B2">
        <v>2023</v>
      </c>
      <c r="C2">
        <v>9</v>
      </c>
      <c r="D2">
        <v>1</v>
      </c>
      <c r="E2">
        <v>2044400</v>
      </c>
      <c r="F2" t="s">
        <v>10</v>
      </c>
      <c r="G2" t="s">
        <v>3073</v>
      </c>
      <c r="H2" t="s">
        <v>57</v>
      </c>
      <c r="I2" t="s">
        <v>3057</v>
      </c>
      <c r="J2" t="s">
        <v>4091</v>
      </c>
    </row>
    <row r="3" spans="1:10" hidden="1" x14ac:dyDescent="0.2">
      <c r="A3" t="s">
        <v>3715</v>
      </c>
      <c r="B3">
        <v>2022</v>
      </c>
      <c r="C3">
        <v>9</v>
      </c>
      <c r="D3">
        <v>1</v>
      </c>
      <c r="E3">
        <v>1984180</v>
      </c>
      <c r="F3" t="s">
        <v>10</v>
      </c>
      <c r="G3" t="s">
        <v>3073</v>
      </c>
      <c r="H3" t="s">
        <v>57</v>
      </c>
      <c r="I3" t="s">
        <v>3057</v>
      </c>
      <c r="J3" t="s">
        <v>3924</v>
      </c>
    </row>
    <row r="4" spans="1:10" hidden="1" x14ac:dyDescent="0.2">
      <c r="A4" t="s">
        <v>380</v>
      </c>
      <c r="B4">
        <v>2021</v>
      </c>
      <c r="C4">
        <v>9</v>
      </c>
      <c r="D4">
        <v>1</v>
      </c>
      <c r="E4">
        <v>1903420</v>
      </c>
      <c r="F4" t="s">
        <v>10</v>
      </c>
      <c r="G4" t="s">
        <v>3073</v>
      </c>
      <c r="H4" t="s">
        <v>57</v>
      </c>
      <c r="I4" t="s">
        <v>3057</v>
      </c>
      <c r="J4" t="s">
        <v>3924</v>
      </c>
    </row>
    <row r="5" spans="1:10" hidden="1" x14ac:dyDescent="0.2">
      <c r="A5" t="s">
        <v>378</v>
      </c>
      <c r="B5">
        <v>2019</v>
      </c>
      <c r="C5">
        <v>9</v>
      </c>
      <c r="D5">
        <v>1</v>
      </c>
      <c r="E5">
        <v>1856130</v>
      </c>
      <c r="F5" t="s">
        <v>10</v>
      </c>
      <c r="G5" t="s">
        <v>3073</v>
      </c>
      <c r="H5" t="s">
        <v>57</v>
      </c>
      <c r="I5" t="s">
        <v>58</v>
      </c>
      <c r="J5" t="s">
        <v>3924</v>
      </c>
    </row>
    <row r="6" spans="1:10" hidden="1" x14ac:dyDescent="0.2">
      <c r="A6" t="s">
        <v>377</v>
      </c>
      <c r="B6">
        <v>2018</v>
      </c>
      <c r="C6">
        <v>9</v>
      </c>
      <c r="D6">
        <v>1</v>
      </c>
      <c r="E6">
        <v>1800330</v>
      </c>
      <c r="F6" t="s">
        <v>10</v>
      </c>
      <c r="G6" t="s">
        <v>3073</v>
      </c>
      <c r="H6" t="s">
        <v>57</v>
      </c>
      <c r="I6" t="s">
        <v>58</v>
      </c>
      <c r="J6" t="s">
        <v>3924</v>
      </c>
    </row>
    <row r="7" spans="1:10" hidden="1" x14ac:dyDescent="0.2">
      <c r="A7" t="s">
        <v>379</v>
      </c>
      <c r="B7">
        <v>2020</v>
      </c>
      <c r="C7">
        <v>9</v>
      </c>
      <c r="D7">
        <v>1</v>
      </c>
      <c r="E7">
        <v>1797710</v>
      </c>
      <c r="F7" t="s">
        <v>10</v>
      </c>
      <c r="G7" t="s">
        <v>3073</v>
      </c>
      <c r="H7" t="s">
        <v>57</v>
      </c>
      <c r="I7" t="s">
        <v>58</v>
      </c>
      <c r="J7" t="s">
        <v>3924</v>
      </c>
    </row>
    <row r="8" spans="1:10" hidden="1" x14ac:dyDescent="0.2">
      <c r="A8" t="s">
        <v>376</v>
      </c>
      <c r="B8">
        <v>2017</v>
      </c>
      <c r="C8">
        <v>9</v>
      </c>
      <c r="D8">
        <v>1</v>
      </c>
      <c r="E8">
        <v>1748140</v>
      </c>
      <c r="F8" t="s">
        <v>10</v>
      </c>
      <c r="G8" t="s">
        <v>3073</v>
      </c>
      <c r="H8" t="s">
        <v>57</v>
      </c>
      <c r="I8" t="s">
        <v>58</v>
      </c>
      <c r="J8" t="s">
        <v>3924</v>
      </c>
    </row>
    <row r="9" spans="1:10" hidden="1" x14ac:dyDescent="0.2">
      <c r="A9" t="s">
        <v>375</v>
      </c>
      <c r="B9">
        <v>2016</v>
      </c>
      <c r="C9">
        <v>9</v>
      </c>
      <c r="D9">
        <v>1</v>
      </c>
      <c r="E9">
        <v>1704520</v>
      </c>
      <c r="F9" t="s">
        <v>10</v>
      </c>
      <c r="G9" t="s">
        <v>3073</v>
      </c>
      <c r="H9" t="s">
        <v>57</v>
      </c>
      <c r="I9" t="s">
        <v>58</v>
      </c>
      <c r="J9" t="s">
        <v>3924</v>
      </c>
    </row>
    <row r="10" spans="1:10" hidden="1" x14ac:dyDescent="0.2">
      <c r="A10" t="s">
        <v>366</v>
      </c>
      <c r="B10">
        <v>2007</v>
      </c>
      <c r="C10">
        <v>9</v>
      </c>
      <c r="D10">
        <v>1</v>
      </c>
      <c r="E10">
        <v>1693590</v>
      </c>
      <c r="F10" t="s">
        <v>10</v>
      </c>
      <c r="G10" t="s">
        <v>3073</v>
      </c>
      <c r="H10" t="s">
        <v>57</v>
      </c>
      <c r="I10" t="s">
        <v>58</v>
      </c>
      <c r="J10" t="s">
        <v>3924</v>
      </c>
    </row>
    <row r="11" spans="1:10" hidden="1" x14ac:dyDescent="0.2">
      <c r="A11" t="s">
        <v>374</v>
      </c>
      <c r="B11">
        <v>2015</v>
      </c>
      <c r="C11">
        <v>9</v>
      </c>
      <c r="D11">
        <v>1</v>
      </c>
      <c r="E11">
        <v>1678280</v>
      </c>
      <c r="F11" t="s">
        <v>10</v>
      </c>
      <c r="G11" t="s">
        <v>3073</v>
      </c>
      <c r="H11" t="s">
        <v>57</v>
      </c>
      <c r="I11" t="s">
        <v>58</v>
      </c>
      <c r="J11" t="s">
        <v>3924</v>
      </c>
    </row>
    <row r="12" spans="1:10" hidden="1" x14ac:dyDescent="0.2">
      <c r="A12" t="s">
        <v>365</v>
      </c>
      <c r="B12">
        <v>2006</v>
      </c>
      <c r="C12">
        <v>9</v>
      </c>
      <c r="D12">
        <v>1</v>
      </c>
      <c r="E12">
        <v>1673950</v>
      </c>
      <c r="F12" t="s">
        <v>10</v>
      </c>
      <c r="G12" t="s">
        <v>3073</v>
      </c>
      <c r="H12" t="s">
        <v>57</v>
      </c>
      <c r="I12" t="s">
        <v>58</v>
      </c>
      <c r="J12" t="s">
        <v>3924</v>
      </c>
    </row>
    <row r="13" spans="1:10" hidden="1" x14ac:dyDescent="0.2">
      <c r="A13" t="s">
        <v>367</v>
      </c>
      <c r="B13">
        <v>2008</v>
      </c>
      <c r="C13">
        <v>9</v>
      </c>
      <c r="D13">
        <v>1</v>
      </c>
      <c r="E13">
        <v>1672580</v>
      </c>
      <c r="F13" t="s">
        <v>10</v>
      </c>
      <c r="G13" t="s">
        <v>3073</v>
      </c>
      <c r="H13" t="s">
        <v>57</v>
      </c>
      <c r="I13" t="s">
        <v>58</v>
      </c>
      <c r="J13" t="s">
        <v>3924</v>
      </c>
    </row>
    <row r="14" spans="1:10" hidden="1" x14ac:dyDescent="0.2">
      <c r="A14" t="s">
        <v>373</v>
      </c>
      <c r="B14">
        <v>2014</v>
      </c>
      <c r="C14">
        <v>9</v>
      </c>
      <c r="D14">
        <v>1</v>
      </c>
      <c r="E14">
        <v>1625290</v>
      </c>
      <c r="F14" t="s">
        <v>10</v>
      </c>
      <c r="G14" t="s">
        <v>3073</v>
      </c>
      <c r="H14" t="s">
        <v>57</v>
      </c>
      <c r="I14" t="s">
        <v>58</v>
      </c>
      <c r="J14" t="s">
        <v>3924</v>
      </c>
    </row>
    <row r="15" spans="1:10" hidden="1" x14ac:dyDescent="0.2">
      <c r="A15" t="s">
        <v>364</v>
      </c>
      <c r="B15">
        <v>2005</v>
      </c>
      <c r="C15">
        <v>9</v>
      </c>
      <c r="D15">
        <v>1</v>
      </c>
      <c r="E15">
        <v>1624740</v>
      </c>
      <c r="F15" t="s">
        <v>10</v>
      </c>
      <c r="G15" t="s">
        <v>3073</v>
      </c>
      <c r="H15" t="s">
        <v>57</v>
      </c>
      <c r="I15" t="s">
        <v>58</v>
      </c>
      <c r="J15" t="s">
        <v>3924</v>
      </c>
    </row>
    <row r="16" spans="1:10" hidden="1" x14ac:dyDescent="0.2">
      <c r="A16" t="s">
        <v>372</v>
      </c>
      <c r="B16">
        <v>2013</v>
      </c>
      <c r="C16">
        <v>9</v>
      </c>
      <c r="D16">
        <v>1</v>
      </c>
      <c r="E16">
        <v>1585300</v>
      </c>
      <c r="F16" t="s">
        <v>10</v>
      </c>
      <c r="G16" t="s">
        <v>3073</v>
      </c>
      <c r="H16" t="s">
        <v>57</v>
      </c>
      <c r="I16" t="s">
        <v>58</v>
      </c>
      <c r="J16" t="s">
        <v>3924</v>
      </c>
    </row>
    <row r="17" spans="1:10" hidden="1" x14ac:dyDescent="0.2">
      <c r="A17" t="s">
        <v>371</v>
      </c>
      <c r="B17">
        <v>2012</v>
      </c>
      <c r="C17">
        <v>9</v>
      </c>
      <c r="D17">
        <v>1</v>
      </c>
      <c r="E17">
        <v>1556510</v>
      </c>
      <c r="F17" t="s">
        <v>10</v>
      </c>
      <c r="G17" t="s">
        <v>3073</v>
      </c>
      <c r="H17" t="s">
        <v>57</v>
      </c>
      <c r="I17" t="s">
        <v>58</v>
      </c>
      <c r="J17" t="s">
        <v>3924</v>
      </c>
    </row>
    <row r="18" spans="1:10" hidden="1" x14ac:dyDescent="0.2">
      <c r="A18" t="s">
        <v>363</v>
      </c>
      <c r="B18">
        <v>2004</v>
      </c>
      <c r="C18">
        <v>9</v>
      </c>
      <c r="D18">
        <v>1</v>
      </c>
      <c r="E18">
        <v>1553370</v>
      </c>
      <c r="F18" t="s">
        <v>10</v>
      </c>
      <c r="G18" t="s">
        <v>3073</v>
      </c>
      <c r="H18" t="s">
        <v>57</v>
      </c>
      <c r="I18" t="s">
        <v>58</v>
      </c>
      <c r="J18" t="s">
        <v>3924</v>
      </c>
    </row>
    <row r="19" spans="1:10" hidden="1" x14ac:dyDescent="0.2">
      <c r="A19" t="s">
        <v>368</v>
      </c>
      <c r="B19">
        <v>2009</v>
      </c>
      <c r="C19">
        <v>9</v>
      </c>
      <c r="D19">
        <v>1</v>
      </c>
      <c r="E19">
        <v>1550930</v>
      </c>
      <c r="F19" t="s">
        <v>10</v>
      </c>
      <c r="G19" t="s">
        <v>3073</v>
      </c>
      <c r="H19" t="s">
        <v>57</v>
      </c>
      <c r="I19" t="s">
        <v>58</v>
      </c>
      <c r="J19" t="s">
        <v>3924</v>
      </c>
    </row>
    <row r="20" spans="1:10" hidden="1" x14ac:dyDescent="0.2">
      <c r="A20" t="s">
        <v>362</v>
      </c>
      <c r="B20">
        <v>2003</v>
      </c>
      <c r="C20">
        <v>9</v>
      </c>
      <c r="D20">
        <v>1</v>
      </c>
      <c r="E20">
        <v>1528630</v>
      </c>
      <c r="F20" t="s">
        <v>10</v>
      </c>
      <c r="G20" t="s">
        <v>3073</v>
      </c>
      <c r="H20" t="s">
        <v>57</v>
      </c>
      <c r="I20" t="s">
        <v>58</v>
      </c>
      <c r="J20" t="s">
        <v>3924</v>
      </c>
    </row>
    <row r="21" spans="1:10" hidden="1" x14ac:dyDescent="0.2">
      <c r="A21" t="s">
        <v>370</v>
      </c>
      <c r="B21">
        <v>2011</v>
      </c>
      <c r="C21">
        <v>9</v>
      </c>
      <c r="D21">
        <v>1</v>
      </c>
      <c r="E21">
        <v>1508620</v>
      </c>
      <c r="F21" t="s">
        <v>10</v>
      </c>
      <c r="G21" t="s">
        <v>3073</v>
      </c>
      <c r="H21" t="s">
        <v>57</v>
      </c>
      <c r="I21" t="s">
        <v>58</v>
      </c>
      <c r="J21" t="s">
        <v>3924</v>
      </c>
    </row>
    <row r="22" spans="1:10" hidden="1" x14ac:dyDescent="0.2">
      <c r="A22" t="s">
        <v>369</v>
      </c>
      <c r="B22">
        <v>2010</v>
      </c>
      <c r="C22">
        <v>9</v>
      </c>
      <c r="D22">
        <v>1</v>
      </c>
      <c r="E22">
        <v>1466740</v>
      </c>
      <c r="F22" t="s">
        <v>10</v>
      </c>
      <c r="G22" t="s">
        <v>3073</v>
      </c>
      <c r="H22" t="s">
        <v>57</v>
      </c>
      <c r="I22" t="s">
        <v>58</v>
      </c>
      <c r="J22" t="s">
        <v>3924</v>
      </c>
    </row>
    <row r="23" spans="1:10" hidden="1" x14ac:dyDescent="0.2">
      <c r="A23" t="s">
        <v>3718</v>
      </c>
      <c r="B23">
        <v>2022</v>
      </c>
      <c r="C23">
        <v>10</v>
      </c>
      <c r="D23">
        <v>1</v>
      </c>
      <c r="E23">
        <v>1059840</v>
      </c>
      <c r="F23" t="s">
        <v>12</v>
      </c>
      <c r="G23" t="s">
        <v>3075</v>
      </c>
      <c r="H23" t="s">
        <v>57</v>
      </c>
      <c r="I23" t="s">
        <v>3057</v>
      </c>
      <c r="J23" t="s">
        <v>3924</v>
      </c>
    </row>
    <row r="24" spans="1:10" hidden="1" x14ac:dyDescent="0.2">
      <c r="A24" t="s">
        <v>418</v>
      </c>
      <c r="B24">
        <v>2021</v>
      </c>
      <c r="C24">
        <v>10</v>
      </c>
      <c r="D24">
        <v>1</v>
      </c>
      <c r="E24">
        <v>1010040</v>
      </c>
      <c r="F24" t="s">
        <v>12</v>
      </c>
      <c r="G24" t="s">
        <v>3075</v>
      </c>
      <c r="H24" t="s">
        <v>57</v>
      </c>
      <c r="I24" t="s">
        <v>3057</v>
      </c>
      <c r="J24" t="s">
        <v>3924</v>
      </c>
    </row>
    <row r="25" spans="1:10" hidden="1" x14ac:dyDescent="0.2">
      <c r="A25" t="s">
        <v>4109</v>
      </c>
      <c r="B25">
        <v>2023</v>
      </c>
      <c r="C25">
        <v>10</v>
      </c>
      <c r="D25">
        <v>1</v>
      </c>
      <c r="E25">
        <v>1003960</v>
      </c>
      <c r="F25" t="s">
        <v>12</v>
      </c>
      <c r="G25" t="s">
        <v>3075</v>
      </c>
      <c r="H25" t="s">
        <v>57</v>
      </c>
      <c r="I25" t="s">
        <v>3057</v>
      </c>
      <c r="J25" t="s">
        <v>4091</v>
      </c>
    </row>
    <row r="26" spans="1:10" hidden="1" x14ac:dyDescent="0.2">
      <c r="A26" t="s">
        <v>400</v>
      </c>
      <c r="B26">
        <v>2003</v>
      </c>
      <c r="C26">
        <v>10</v>
      </c>
      <c r="D26">
        <v>1</v>
      </c>
      <c r="E26">
        <v>943840</v>
      </c>
      <c r="F26" t="s">
        <v>12</v>
      </c>
      <c r="G26" t="s">
        <v>3075</v>
      </c>
      <c r="H26" t="s">
        <v>57</v>
      </c>
      <c r="I26" t="s">
        <v>58</v>
      </c>
      <c r="J26" t="s">
        <v>3924</v>
      </c>
    </row>
    <row r="27" spans="1:10" hidden="1" x14ac:dyDescent="0.2">
      <c r="A27" t="s">
        <v>403</v>
      </c>
      <c r="B27">
        <v>2006</v>
      </c>
      <c r="C27">
        <v>10</v>
      </c>
      <c r="D27">
        <v>1</v>
      </c>
      <c r="E27">
        <v>941590</v>
      </c>
      <c r="F27" t="s">
        <v>12</v>
      </c>
      <c r="G27" t="s">
        <v>3075</v>
      </c>
      <c r="H27" t="s">
        <v>57</v>
      </c>
      <c r="I27" t="s">
        <v>58</v>
      </c>
      <c r="J27" t="s">
        <v>3924</v>
      </c>
    </row>
    <row r="28" spans="1:10" hidden="1" x14ac:dyDescent="0.2">
      <c r="A28" t="s">
        <v>401</v>
      </c>
      <c r="B28">
        <v>2004</v>
      </c>
      <c r="C28">
        <v>10</v>
      </c>
      <c r="D28">
        <v>1</v>
      </c>
      <c r="E28">
        <v>938730</v>
      </c>
      <c r="F28" t="s">
        <v>12</v>
      </c>
      <c r="G28" t="s">
        <v>3075</v>
      </c>
      <c r="H28" t="s">
        <v>57</v>
      </c>
      <c r="I28" t="s">
        <v>58</v>
      </c>
      <c r="J28" t="s">
        <v>3924</v>
      </c>
    </row>
    <row r="29" spans="1:10" hidden="1" x14ac:dyDescent="0.2">
      <c r="A29" t="s">
        <v>402</v>
      </c>
      <c r="B29">
        <v>2005</v>
      </c>
      <c r="C29">
        <v>10</v>
      </c>
      <c r="D29">
        <v>1</v>
      </c>
      <c r="E29">
        <v>938280</v>
      </c>
      <c r="F29" t="s">
        <v>12</v>
      </c>
      <c r="G29" t="s">
        <v>3075</v>
      </c>
      <c r="H29" t="s">
        <v>57</v>
      </c>
      <c r="I29" t="s">
        <v>58</v>
      </c>
      <c r="J29" t="s">
        <v>3924</v>
      </c>
    </row>
    <row r="30" spans="1:10" hidden="1" x14ac:dyDescent="0.2">
      <c r="A30" t="s">
        <v>417</v>
      </c>
      <c r="B30">
        <v>2020</v>
      </c>
      <c r="C30">
        <v>10</v>
      </c>
      <c r="D30">
        <v>1</v>
      </c>
      <c r="E30">
        <v>929470</v>
      </c>
      <c r="F30" t="s">
        <v>12</v>
      </c>
      <c r="G30" t="s">
        <v>3075</v>
      </c>
      <c r="H30" t="s">
        <v>57</v>
      </c>
      <c r="I30" t="s">
        <v>58</v>
      </c>
      <c r="J30" t="s">
        <v>3924</v>
      </c>
    </row>
    <row r="31" spans="1:10" hidden="1" x14ac:dyDescent="0.2">
      <c r="A31" t="s">
        <v>416</v>
      </c>
      <c r="B31">
        <v>2019</v>
      </c>
      <c r="C31">
        <v>10</v>
      </c>
      <c r="D31">
        <v>1</v>
      </c>
      <c r="E31">
        <v>923050</v>
      </c>
      <c r="F31" t="s">
        <v>12</v>
      </c>
      <c r="G31" t="s">
        <v>3075</v>
      </c>
      <c r="H31" t="s">
        <v>57</v>
      </c>
      <c r="I31" t="s">
        <v>58</v>
      </c>
      <c r="J31" t="s">
        <v>3924</v>
      </c>
    </row>
    <row r="32" spans="1:10" hidden="1" x14ac:dyDescent="0.2">
      <c r="A32" t="s">
        <v>404</v>
      </c>
      <c r="B32">
        <v>2007</v>
      </c>
      <c r="C32">
        <v>10</v>
      </c>
      <c r="D32">
        <v>1</v>
      </c>
      <c r="E32">
        <v>922900</v>
      </c>
      <c r="F32" t="s">
        <v>12</v>
      </c>
      <c r="G32" t="s">
        <v>3075</v>
      </c>
      <c r="H32" t="s">
        <v>57</v>
      </c>
      <c r="I32" t="s">
        <v>58</v>
      </c>
      <c r="J32" t="s">
        <v>3924</v>
      </c>
    </row>
    <row r="33" spans="1:10" hidden="1" x14ac:dyDescent="0.2">
      <c r="A33" t="s">
        <v>415</v>
      </c>
      <c r="B33">
        <v>2018</v>
      </c>
      <c r="C33">
        <v>10</v>
      </c>
      <c r="D33">
        <v>1</v>
      </c>
      <c r="E33">
        <v>915310</v>
      </c>
      <c r="F33" t="s">
        <v>12</v>
      </c>
      <c r="G33" t="s">
        <v>3075</v>
      </c>
      <c r="H33" t="s">
        <v>57</v>
      </c>
      <c r="I33" t="s">
        <v>58</v>
      </c>
      <c r="J33" t="s">
        <v>3924</v>
      </c>
    </row>
    <row r="34" spans="1:10" hidden="1" x14ac:dyDescent="0.2">
      <c r="A34" t="s">
        <v>405</v>
      </c>
      <c r="B34">
        <v>2008</v>
      </c>
      <c r="C34">
        <v>10</v>
      </c>
      <c r="D34">
        <v>1</v>
      </c>
      <c r="E34">
        <v>908960</v>
      </c>
      <c r="F34" t="s">
        <v>12</v>
      </c>
      <c r="G34" t="s">
        <v>3075</v>
      </c>
      <c r="H34" t="s">
        <v>57</v>
      </c>
      <c r="I34" t="s">
        <v>58</v>
      </c>
      <c r="J34" t="s">
        <v>3924</v>
      </c>
    </row>
    <row r="35" spans="1:10" hidden="1" x14ac:dyDescent="0.2">
      <c r="A35" t="s">
        <v>414</v>
      </c>
      <c r="B35">
        <v>2017</v>
      </c>
      <c r="C35">
        <v>10</v>
      </c>
      <c r="D35">
        <v>1</v>
      </c>
      <c r="E35">
        <v>877670</v>
      </c>
      <c r="F35" t="s">
        <v>12</v>
      </c>
      <c r="G35" t="s">
        <v>3075</v>
      </c>
      <c r="H35" t="s">
        <v>57</v>
      </c>
      <c r="I35" t="s">
        <v>58</v>
      </c>
      <c r="J35" t="s">
        <v>3924</v>
      </c>
    </row>
    <row r="36" spans="1:10" hidden="1" x14ac:dyDescent="0.2">
      <c r="A36" t="s">
        <v>413</v>
      </c>
      <c r="B36">
        <v>2016</v>
      </c>
      <c r="C36">
        <v>10</v>
      </c>
      <c r="D36">
        <v>1</v>
      </c>
      <c r="E36">
        <v>858710</v>
      </c>
      <c r="F36" t="s">
        <v>12</v>
      </c>
      <c r="G36" t="s">
        <v>3075</v>
      </c>
      <c r="H36" t="s">
        <v>57</v>
      </c>
      <c r="I36" t="s">
        <v>58</v>
      </c>
      <c r="J36" t="s">
        <v>3924</v>
      </c>
    </row>
    <row r="37" spans="1:10" hidden="1" x14ac:dyDescent="0.2">
      <c r="A37" t="s">
        <v>3877</v>
      </c>
      <c r="B37">
        <v>2022</v>
      </c>
      <c r="C37">
        <v>68</v>
      </c>
      <c r="D37">
        <v>1</v>
      </c>
      <c r="E37">
        <v>848240</v>
      </c>
      <c r="F37" t="s">
        <v>14</v>
      </c>
      <c r="G37" t="s">
        <v>3191</v>
      </c>
      <c r="H37" t="s">
        <v>57</v>
      </c>
      <c r="I37" t="s">
        <v>3057</v>
      </c>
      <c r="J37" t="s">
        <v>3924</v>
      </c>
    </row>
    <row r="38" spans="1:10" hidden="1" x14ac:dyDescent="0.2">
      <c r="A38" t="s">
        <v>4216</v>
      </c>
      <c r="B38">
        <v>2023</v>
      </c>
      <c r="C38">
        <v>68</v>
      </c>
      <c r="D38">
        <v>1</v>
      </c>
      <c r="E38">
        <v>844120</v>
      </c>
      <c r="F38" t="s">
        <v>14</v>
      </c>
      <c r="G38" t="s">
        <v>3191</v>
      </c>
      <c r="H38" t="s">
        <v>57</v>
      </c>
      <c r="I38" t="s">
        <v>3057</v>
      </c>
      <c r="J38" t="s">
        <v>4091</v>
      </c>
    </row>
    <row r="39" spans="1:10" hidden="1" x14ac:dyDescent="0.2">
      <c r="A39" t="s">
        <v>406</v>
      </c>
      <c r="B39">
        <v>2009</v>
      </c>
      <c r="C39">
        <v>10</v>
      </c>
      <c r="D39">
        <v>1</v>
      </c>
      <c r="E39">
        <v>834780</v>
      </c>
      <c r="F39" t="s">
        <v>12</v>
      </c>
      <c r="G39" t="s">
        <v>3075</v>
      </c>
      <c r="H39" t="s">
        <v>57</v>
      </c>
      <c r="I39" t="s">
        <v>58</v>
      </c>
      <c r="J39" t="s">
        <v>3924</v>
      </c>
    </row>
    <row r="40" spans="1:10" hidden="1" x14ac:dyDescent="0.2">
      <c r="A40" t="s">
        <v>412</v>
      </c>
      <c r="B40">
        <v>2015</v>
      </c>
      <c r="C40">
        <v>10</v>
      </c>
      <c r="D40">
        <v>1</v>
      </c>
      <c r="E40">
        <v>826510</v>
      </c>
      <c r="F40" t="s">
        <v>12</v>
      </c>
      <c r="G40" t="s">
        <v>3075</v>
      </c>
      <c r="H40" t="s">
        <v>57</v>
      </c>
      <c r="I40" t="s">
        <v>58</v>
      </c>
      <c r="J40" t="s">
        <v>3924</v>
      </c>
    </row>
    <row r="41" spans="1:10" hidden="1" x14ac:dyDescent="0.2">
      <c r="A41" t="s">
        <v>411</v>
      </c>
      <c r="B41">
        <v>2014</v>
      </c>
      <c r="C41">
        <v>10</v>
      </c>
      <c r="D41">
        <v>1</v>
      </c>
      <c r="E41">
        <v>797010</v>
      </c>
      <c r="F41" t="s">
        <v>12</v>
      </c>
      <c r="G41" t="s">
        <v>3075</v>
      </c>
      <c r="H41" t="s">
        <v>57</v>
      </c>
      <c r="I41" t="s">
        <v>58</v>
      </c>
      <c r="J41" t="s">
        <v>3924</v>
      </c>
    </row>
    <row r="42" spans="1:10" hidden="1" x14ac:dyDescent="0.2">
      <c r="A42" t="s">
        <v>2638</v>
      </c>
      <c r="B42">
        <v>2021</v>
      </c>
      <c r="C42">
        <v>68</v>
      </c>
      <c r="D42">
        <v>1</v>
      </c>
      <c r="E42">
        <v>795360</v>
      </c>
      <c r="F42" t="s">
        <v>14</v>
      </c>
      <c r="G42" t="s">
        <v>3191</v>
      </c>
      <c r="H42" t="s">
        <v>57</v>
      </c>
      <c r="I42" t="s">
        <v>3057</v>
      </c>
      <c r="J42" t="s">
        <v>3924</v>
      </c>
    </row>
    <row r="43" spans="1:10" hidden="1" x14ac:dyDescent="0.2">
      <c r="A43" t="s">
        <v>3757</v>
      </c>
      <c r="B43">
        <v>2022</v>
      </c>
      <c r="C43">
        <v>26</v>
      </c>
      <c r="D43">
        <v>1</v>
      </c>
      <c r="E43">
        <v>780890</v>
      </c>
      <c r="F43" t="s">
        <v>1007</v>
      </c>
      <c r="G43" t="s">
        <v>3107</v>
      </c>
      <c r="H43" t="s">
        <v>57</v>
      </c>
      <c r="I43" t="s">
        <v>3057</v>
      </c>
      <c r="J43" t="s">
        <v>3924</v>
      </c>
    </row>
    <row r="44" spans="1:10" hidden="1" x14ac:dyDescent="0.2">
      <c r="A44" t="s">
        <v>407</v>
      </c>
      <c r="B44">
        <v>2010</v>
      </c>
      <c r="C44">
        <v>10</v>
      </c>
      <c r="D44">
        <v>1</v>
      </c>
      <c r="E44">
        <v>780260</v>
      </c>
      <c r="F44" t="s">
        <v>12</v>
      </c>
      <c r="G44" t="s">
        <v>3075</v>
      </c>
      <c r="H44" t="s">
        <v>57</v>
      </c>
      <c r="I44" t="s">
        <v>58</v>
      </c>
      <c r="J44" t="s">
        <v>3924</v>
      </c>
    </row>
    <row r="45" spans="1:10" hidden="1" x14ac:dyDescent="0.2">
      <c r="A45" t="s">
        <v>4136</v>
      </c>
      <c r="B45">
        <v>2023</v>
      </c>
      <c r="C45">
        <v>26</v>
      </c>
      <c r="D45">
        <v>1</v>
      </c>
      <c r="E45">
        <v>778920</v>
      </c>
      <c r="F45" t="s">
        <v>1007</v>
      </c>
      <c r="G45" t="s">
        <v>3107</v>
      </c>
      <c r="H45" t="s">
        <v>57</v>
      </c>
      <c r="I45" t="s">
        <v>3057</v>
      </c>
      <c r="J45" t="s">
        <v>4091</v>
      </c>
    </row>
    <row r="46" spans="1:10" hidden="1" x14ac:dyDescent="0.2">
      <c r="A46" t="s">
        <v>410</v>
      </c>
      <c r="B46">
        <v>2013</v>
      </c>
      <c r="C46">
        <v>10</v>
      </c>
      <c r="D46">
        <v>1</v>
      </c>
      <c r="E46">
        <v>776930</v>
      </c>
      <c r="F46" t="s">
        <v>12</v>
      </c>
      <c r="G46" t="s">
        <v>3075</v>
      </c>
      <c r="H46" t="s">
        <v>57</v>
      </c>
      <c r="I46" t="s">
        <v>58</v>
      </c>
      <c r="J46" t="s">
        <v>3924</v>
      </c>
    </row>
    <row r="47" spans="1:10" hidden="1" x14ac:dyDescent="0.2">
      <c r="A47" t="s">
        <v>408</v>
      </c>
      <c r="B47">
        <v>2011</v>
      </c>
      <c r="C47">
        <v>10</v>
      </c>
      <c r="D47">
        <v>1</v>
      </c>
      <c r="E47">
        <v>771210</v>
      </c>
      <c r="F47" t="s">
        <v>12</v>
      </c>
      <c r="G47" t="s">
        <v>3075</v>
      </c>
      <c r="H47" t="s">
        <v>57</v>
      </c>
      <c r="I47" t="s">
        <v>58</v>
      </c>
      <c r="J47" t="s">
        <v>3924</v>
      </c>
    </row>
    <row r="48" spans="1:10" hidden="1" x14ac:dyDescent="0.2">
      <c r="A48" t="s">
        <v>409</v>
      </c>
      <c r="B48">
        <v>2012</v>
      </c>
      <c r="C48">
        <v>10</v>
      </c>
      <c r="D48">
        <v>1</v>
      </c>
      <c r="E48">
        <v>769010</v>
      </c>
      <c r="F48" t="s">
        <v>12</v>
      </c>
      <c r="G48" t="s">
        <v>3075</v>
      </c>
      <c r="H48" t="s">
        <v>57</v>
      </c>
      <c r="I48" t="s">
        <v>58</v>
      </c>
      <c r="J48" t="s">
        <v>3924</v>
      </c>
    </row>
    <row r="49" spans="1:10" hidden="1" x14ac:dyDescent="0.2">
      <c r="A49" t="s">
        <v>2620</v>
      </c>
      <c r="B49">
        <v>2003</v>
      </c>
      <c r="C49">
        <v>68</v>
      </c>
      <c r="D49">
        <v>1</v>
      </c>
      <c r="E49">
        <v>767470</v>
      </c>
      <c r="F49" t="s">
        <v>14</v>
      </c>
      <c r="G49" t="s">
        <v>3191</v>
      </c>
      <c r="H49" t="s">
        <v>57</v>
      </c>
      <c r="I49" t="s">
        <v>58</v>
      </c>
      <c r="J49" t="s">
        <v>3924</v>
      </c>
    </row>
    <row r="50" spans="1:10" hidden="1" x14ac:dyDescent="0.2">
      <c r="A50" t="s">
        <v>2623</v>
      </c>
      <c r="B50">
        <v>2006</v>
      </c>
      <c r="C50">
        <v>68</v>
      </c>
      <c r="D50">
        <v>1</v>
      </c>
      <c r="E50">
        <v>763350</v>
      </c>
      <c r="F50" t="s">
        <v>14</v>
      </c>
      <c r="G50" t="s">
        <v>3191</v>
      </c>
      <c r="H50" t="s">
        <v>57</v>
      </c>
      <c r="I50" t="s">
        <v>58</v>
      </c>
      <c r="J50" t="s">
        <v>3924</v>
      </c>
    </row>
    <row r="51" spans="1:10" hidden="1" x14ac:dyDescent="0.2">
      <c r="A51" t="s">
        <v>2625</v>
      </c>
      <c r="B51">
        <v>2008</v>
      </c>
      <c r="C51">
        <v>68</v>
      </c>
      <c r="D51">
        <v>1</v>
      </c>
      <c r="E51">
        <v>760950</v>
      </c>
      <c r="F51" t="s">
        <v>14</v>
      </c>
      <c r="G51" t="s">
        <v>3191</v>
      </c>
      <c r="H51" t="s">
        <v>57</v>
      </c>
      <c r="I51" t="s">
        <v>58</v>
      </c>
      <c r="J51" t="s">
        <v>3924</v>
      </c>
    </row>
    <row r="52" spans="1:10" hidden="1" x14ac:dyDescent="0.2">
      <c r="A52" t="s">
        <v>2622</v>
      </c>
      <c r="B52">
        <v>2005</v>
      </c>
      <c r="C52">
        <v>68</v>
      </c>
      <c r="D52">
        <v>1</v>
      </c>
      <c r="E52">
        <v>759910</v>
      </c>
      <c r="F52" t="s">
        <v>14</v>
      </c>
      <c r="G52" t="s">
        <v>3191</v>
      </c>
      <c r="H52" t="s">
        <v>57</v>
      </c>
      <c r="I52" t="s">
        <v>58</v>
      </c>
      <c r="J52" t="s">
        <v>3924</v>
      </c>
    </row>
    <row r="53" spans="1:10" hidden="1" x14ac:dyDescent="0.2">
      <c r="A53" t="s">
        <v>1026</v>
      </c>
      <c r="B53">
        <v>2021</v>
      </c>
      <c r="C53">
        <v>26</v>
      </c>
      <c r="D53">
        <v>1</v>
      </c>
      <c r="E53">
        <v>758290</v>
      </c>
      <c r="F53" t="s">
        <v>1007</v>
      </c>
      <c r="G53" t="s">
        <v>3107</v>
      </c>
      <c r="H53" t="s">
        <v>57</v>
      </c>
      <c r="I53" t="s">
        <v>3057</v>
      </c>
      <c r="J53" t="s">
        <v>3924</v>
      </c>
    </row>
    <row r="54" spans="1:10" hidden="1" x14ac:dyDescent="0.2">
      <c r="A54" t="s">
        <v>2624</v>
      </c>
      <c r="B54">
        <v>2007</v>
      </c>
      <c r="C54">
        <v>68</v>
      </c>
      <c r="D54">
        <v>1</v>
      </c>
      <c r="E54">
        <v>755790</v>
      </c>
      <c r="F54" t="s">
        <v>14</v>
      </c>
      <c r="G54" t="s">
        <v>3191</v>
      </c>
      <c r="H54" t="s">
        <v>57</v>
      </c>
      <c r="I54" t="s">
        <v>58</v>
      </c>
      <c r="J54" t="s">
        <v>3924</v>
      </c>
    </row>
    <row r="55" spans="1:10" hidden="1" x14ac:dyDescent="0.2">
      <c r="A55" t="s">
        <v>2621</v>
      </c>
      <c r="B55">
        <v>2004</v>
      </c>
      <c r="C55">
        <v>68</v>
      </c>
      <c r="D55">
        <v>1</v>
      </c>
      <c r="E55">
        <v>747270</v>
      </c>
      <c r="F55" t="s">
        <v>14</v>
      </c>
      <c r="G55" t="s">
        <v>3191</v>
      </c>
      <c r="H55" t="s">
        <v>57</v>
      </c>
      <c r="I55" t="s">
        <v>58</v>
      </c>
      <c r="J55" t="s">
        <v>3924</v>
      </c>
    </row>
    <row r="56" spans="1:10" hidden="1" x14ac:dyDescent="0.2">
      <c r="A56" t="s">
        <v>2637</v>
      </c>
      <c r="B56">
        <v>2020</v>
      </c>
      <c r="C56">
        <v>68</v>
      </c>
      <c r="D56">
        <v>1</v>
      </c>
      <c r="E56">
        <v>727640</v>
      </c>
      <c r="F56" t="s">
        <v>14</v>
      </c>
      <c r="G56" t="s">
        <v>3191</v>
      </c>
      <c r="H56" t="s">
        <v>57</v>
      </c>
      <c r="I56" t="s">
        <v>58</v>
      </c>
      <c r="J56" t="s">
        <v>3924</v>
      </c>
    </row>
    <row r="57" spans="1:10" hidden="1" x14ac:dyDescent="0.2">
      <c r="A57" t="s">
        <v>2626</v>
      </c>
      <c r="B57">
        <v>2009</v>
      </c>
      <c r="C57">
        <v>68</v>
      </c>
      <c r="D57">
        <v>1</v>
      </c>
      <c r="E57">
        <v>715130</v>
      </c>
      <c r="F57" t="s">
        <v>14</v>
      </c>
      <c r="G57" t="s">
        <v>3191</v>
      </c>
      <c r="H57" t="s">
        <v>57</v>
      </c>
      <c r="I57" t="s">
        <v>58</v>
      </c>
      <c r="J57" t="s">
        <v>3924</v>
      </c>
    </row>
    <row r="58" spans="1:10" hidden="1" x14ac:dyDescent="0.2">
      <c r="A58" t="s">
        <v>2636</v>
      </c>
      <c r="B58">
        <v>2019</v>
      </c>
      <c r="C58">
        <v>68</v>
      </c>
      <c r="D58">
        <v>1</v>
      </c>
      <c r="E58">
        <v>704910</v>
      </c>
      <c r="F58" t="s">
        <v>14</v>
      </c>
      <c r="G58" t="s">
        <v>3191</v>
      </c>
      <c r="H58" t="s">
        <v>57</v>
      </c>
      <c r="I58" t="s">
        <v>58</v>
      </c>
      <c r="J58" t="s">
        <v>3924</v>
      </c>
    </row>
    <row r="59" spans="1:10" hidden="1" x14ac:dyDescent="0.2">
      <c r="A59" t="s">
        <v>3047</v>
      </c>
      <c r="B59">
        <v>2019</v>
      </c>
      <c r="C59">
        <v>88</v>
      </c>
      <c r="D59">
        <v>1</v>
      </c>
      <c r="E59">
        <v>700030</v>
      </c>
      <c r="F59" t="s">
        <v>3045</v>
      </c>
      <c r="G59" t="s">
        <v>3222</v>
      </c>
      <c r="H59" t="s">
        <v>57</v>
      </c>
      <c r="I59" t="s">
        <v>58</v>
      </c>
      <c r="J59" t="s">
        <v>3924</v>
      </c>
    </row>
    <row r="60" spans="1:10" hidden="1" x14ac:dyDescent="0.2">
      <c r="A60" t="s">
        <v>1493</v>
      </c>
      <c r="B60">
        <v>2003</v>
      </c>
      <c r="C60">
        <v>38</v>
      </c>
      <c r="D60">
        <v>1</v>
      </c>
      <c r="E60">
        <v>690780</v>
      </c>
      <c r="F60" t="s">
        <v>16</v>
      </c>
      <c r="G60" t="s">
        <v>3131</v>
      </c>
      <c r="H60" t="s">
        <v>57</v>
      </c>
      <c r="I60" t="s">
        <v>58</v>
      </c>
      <c r="J60" t="s">
        <v>3924</v>
      </c>
    </row>
    <row r="61" spans="1:10" hidden="1" x14ac:dyDescent="0.2">
      <c r="A61" t="s">
        <v>2629</v>
      </c>
      <c r="B61">
        <v>2012</v>
      </c>
      <c r="C61">
        <v>68</v>
      </c>
      <c r="D61">
        <v>1</v>
      </c>
      <c r="E61">
        <v>690780</v>
      </c>
      <c r="F61" t="s">
        <v>14</v>
      </c>
      <c r="G61" t="s">
        <v>3191</v>
      </c>
      <c r="H61" t="s">
        <v>57</v>
      </c>
      <c r="I61" t="s">
        <v>58</v>
      </c>
      <c r="J61" t="s">
        <v>3924</v>
      </c>
    </row>
    <row r="62" spans="1:10" hidden="1" x14ac:dyDescent="0.2">
      <c r="A62" t="s">
        <v>2628</v>
      </c>
      <c r="B62">
        <v>2011</v>
      </c>
      <c r="C62">
        <v>68</v>
      </c>
      <c r="D62">
        <v>1</v>
      </c>
      <c r="E62">
        <v>687940</v>
      </c>
      <c r="F62" t="s">
        <v>14</v>
      </c>
      <c r="G62" t="s">
        <v>3191</v>
      </c>
      <c r="H62" t="s">
        <v>57</v>
      </c>
      <c r="I62" t="s">
        <v>58</v>
      </c>
      <c r="J62" t="s">
        <v>3924</v>
      </c>
    </row>
    <row r="63" spans="1:10" hidden="1" x14ac:dyDescent="0.2">
      <c r="A63" t="s">
        <v>2627</v>
      </c>
      <c r="B63">
        <v>2010</v>
      </c>
      <c r="C63">
        <v>68</v>
      </c>
      <c r="D63">
        <v>1</v>
      </c>
      <c r="E63">
        <v>687850</v>
      </c>
      <c r="F63" t="s">
        <v>14</v>
      </c>
      <c r="G63" t="s">
        <v>3191</v>
      </c>
      <c r="H63" t="s">
        <v>57</v>
      </c>
      <c r="I63" t="s">
        <v>58</v>
      </c>
      <c r="J63" t="s">
        <v>3924</v>
      </c>
    </row>
    <row r="64" spans="1:10" hidden="1" x14ac:dyDescent="0.2">
      <c r="A64" t="s">
        <v>2630</v>
      </c>
      <c r="B64">
        <v>2013</v>
      </c>
      <c r="C64">
        <v>68</v>
      </c>
      <c r="D64">
        <v>1</v>
      </c>
      <c r="E64">
        <v>677450</v>
      </c>
      <c r="F64" t="s">
        <v>14</v>
      </c>
      <c r="G64" t="s">
        <v>3191</v>
      </c>
      <c r="H64" t="s">
        <v>57</v>
      </c>
      <c r="I64" t="s">
        <v>58</v>
      </c>
      <c r="J64" t="s">
        <v>3924</v>
      </c>
    </row>
    <row r="65" spans="1:10" hidden="1" x14ac:dyDescent="0.2">
      <c r="A65" t="s">
        <v>2633</v>
      </c>
      <c r="B65">
        <v>2016</v>
      </c>
      <c r="C65">
        <v>68</v>
      </c>
      <c r="D65">
        <v>1</v>
      </c>
      <c r="E65">
        <v>676990</v>
      </c>
      <c r="F65" t="s">
        <v>14</v>
      </c>
      <c r="G65" t="s">
        <v>3191</v>
      </c>
      <c r="H65" t="s">
        <v>57</v>
      </c>
      <c r="I65" t="s">
        <v>58</v>
      </c>
      <c r="J65" t="s">
        <v>3924</v>
      </c>
    </row>
    <row r="66" spans="1:10" hidden="1" x14ac:dyDescent="0.2">
      <c r="A66" t="s">
        <v>4160</v>
      </c>
      <c r="B66">
        <v>2023</v>
      </c>
      <c r="C66">
        <v>38</v>
      </c>
      <c r="D66">
        <v>1</v>
      </c>
      <c r="E66">
        <v>676570</v>
      </c>
      <c r="F66" t="s">
        <v>16</v>
      </c>
      <c r="G66" t="s">
        <v>3131</v>
      </c>
      <c r="H66" t="s">
        <v>57</v>
      </c>
      <c r="I66" t="s">
        <v>3057</v>
      </c>
      <c r="J66" t="s">
        <v>4091</v>
      </c>
    </row>
    <row r="67" spans="1:10" hidden="1" x14ac:dyDescent="0.2">
      <c r="A67" t="s">
        <v>2632</v>
      </c>
      <c r="B67">
        <v>2015</v>
      </c>
      <c r="C67">
        <v>68</v>
      </c>
      <c r="D67">
        <v>1</v>
      </c>
      <c r="E67">
        <v>674820</v>
      </c>
      <c r="F67" t="s">
        <v>14</v>
      </c>
      <c r="G67" t="s">
        <v>3191</v>
      </c>
      <c r="H67" t="s">
        <v>57</v>
      </c>
      <c r="I67" t="s">
        <v>58</v>
      </c>
      <c r="J67" t="s">
        <v>3924</v>
      </c>
    </row>
    <row r="68" spans="1:10" hidden="1" x14ac:dyDescent="0.2">
      <c r="A68" t="s">
        <v>2634</v>
      </c>
      <c r="B68">
        <v>2017</v>
      </c>
      <c r="C68">
        <v>68</v>
      </c>
      <c r="D68">
        <v>1</v>
      </c>
      <c r="E68">
        <v>671780</v>
      </c>
      <c r="F68" t="s">
        <v>14</v>
      </c>
      <c r="G68" t="s">
        <v>3191</v>
      </c>
      <c r="H68" t="s">
        <v>57</v>
      </c>
      <c r="I68" t="s">
        <v>58</v>
      </c>
      <c r="J68" t="s">
        <v>3924</v>
      </c>
    </row>
    <row r="69" spans="1:10" hidden="1" x14ac:dyDescent="0.2">
      <c r="A69" t="s">
        <v>1494</v>
      </c>
      <c r="B69">
        <v>2004</v>
      </c>
      <c r="C69">
        <v>38</v>
      </c>
      <c r="D69">
        <v>1</v>
      </c>
      <c r="E69">
        <v>668540</v>
      </c>
      <c r="F69" t="s">
        <v>16</v>
      </c>
      <c r="G69" t="s">
        <v>3131</v>
      </c>
      <c r="H69" t="s">
        <v>57</v>
      </c>
      <c r="I69" t="s">
        <v>58</v>
      </c>
      <c r="J69" t="s">
        <v>3924</v>
      </c>
    </row>
    <row r="70" spans="1:10" hidden="1" x14ac:dyDescent="0.2">
      <c r="A70" t="s">
        <v>3793</v>
      </c>
      <c r="B70">
        <v>2022</v>
      </c>
      <c r="C70">
        <v>38</v>
      </c>
      <c r="D70">
        <v>1</v>
      </c>
      <c r="E70">
        <v>664070</v>
      </c>
      <c r="F70" t="s">
        <v>16</v>
      </c>
      <c r="G70" t="s">
        <v>3131</v>
      </c>
      <c r="H70" t="s">
        <v>57</v>
      </c>
      <c r="I70" t="s">
        <v>3057</v>
      </c>
      <c r="J70" t="s">
        <v>3924</v>
      </c>
    </row>
    <row r="71" spans="1:10" hidden="1" x14ac:dyDescent="0.2">
      <c r="A71" t="s">
        <v>2631</v>
      </c>
      <c r="B71">
        <v>2014</v>
      </c>
      <c r="C71">
        <v>68</v>
      </c>
      <c r="D71">
        <v>1</v>
      </c>
      <c r="E71">
        <v>661530</v>
      </c>
      <c r="F71" t="s">
        <v>14</v>
      </c>
      <c r="G71" t="s">
        <v>3191</v>
      </c>
      <c r="H71" t="s">
        <v>57</v>
      </c>
      <c r="I71" t="s">
        <v>58</v>
      </c>
      <c r="J71" t="s">
        <v>3924</v>
      </c>
    </row>
    <row r="72" spans="1:10" hidden="1" x14ac:dyDescent="0.2">
      <c r="A72" t="s">
        <v>2635</v>
      </c>
      <c r="B72">
        <v>2018</v>
      </c>
      <c r="C72">
        <v>68</v>
      </c>
      <c r="D72">
        <v>1</v>
      </c>
      <c r="E72">
        <v>655590</v>
      </c>
      <c r="F72" t="s">
        <v>14</v>
      </c>
      <c r="G72" t="s">
        <v>3191</v>
      </c>
      <c r="H72" t="s">
        <v>57</v>
      </c>
      <c r="I72" t="s">
        <v>58</v>
      </c>
      <c r="J72" t="s">
        <v>3924</v>
      </c>
    </row>
    <row r="73" spans="1:10" hidden="1" x14ac:dyDescent="0.2">
      <c r="A73" t="s">
        <v>1509</v>
      </c>
      <c r="B73">
        <v>2019</v>
      </c>
      <c r="C73">
        <v>38</v>
      </c>
      <c r="D73">
        <v>1</v>
      </c>
      <c r="E73">
        <v>655330</v>
      </c>
      <c r="F73" t="s">
        <v>16</v>
      </c>
      <c r="G73" t="s">
        <v>3131</v>
      </c>
      <c r="H73" t="s">
        <v>57</v>
      </c>
      <c r="I73" t="s">
        <v>58</v>
      </c>
      <c r="J73" t="s">
        <v>3924</v>
      </c>
    </row>
    <row r="74" spans="1:10" hidden="1" x14ac:dyDescent="0.2">
      <c r="A74" t="s">
        <v>1495</v>
      </c>
      <c r="B74">
        <v>2005</v>
      </c>
      <c r="C74">
        <v>38</v>
      </c>
      <c r="D74">
        <v>1</v>
      </c>
      <c r="E74">
        <v>654800</v>
      </c>
      <c r="F74" t="s">
        <v>16</v>
      </c>
      <c r="G74" t="s">
        <v>3131</v>
      </c>
      <c r="H74" t="s">
        <v>57</v>
      </c>
      <c r="I74" t="s">
        <v>58</v>
      </c>
      <c r="J74" t="s">
        <v>3924</v>
      </c>
    </row>
    <row r="75" spans="1:10" hidden="1" x14ac:dyDescent="0.2">
      <c r="A75" t="s">
        <v>1497</v>
      </c>
      <c r="B75">
        <v>2007</v>
      </c>
      <c r="C75">
        <v>38</v>
      </c>
      <c r="D75">
        <v>1</v>
      </c>
      <c r="E75">
        <v>650780</v>
      </c>
      <c r="F75" t="s">
        <v>16</v>
      </c>
      <c r="G75" t="s">
        <v>3131</v>
      </c>
      <c r="H75" t="s">
        <v>57</v>
      </c>
      <c r="I75" t="s">
        <v>58</v>
      </c>
      <c r="J75" t="s">
        <v>3924</v>
      </c>
    </row>
    <row r="76" spans="1:10" hidden="1" x14ac:dyDescent="0.2">
      <c r="A76" t="s">
        <v>1498</v>
      </c>
      <c r="B76">
        <v>2008</v>
      </c>
      <c r="C76">
        <v>38</v>
      </c>
      <c r="D76">
        <v>1</v>
      </c>
      <c r="E76">
        <v>649460</v>
      </c>
      <c r="F76" t="s">
        <v>16</v>
      </c>
      <c r="G76" t="s">
        <v>3131</v>
      </c>
      <c r="H76" t="s">
        <v>57</v>
      </c>
      <c r="I76" t="s">
        <v>58</v>
      </c>
      <c r="J76" t="s">
        <v>3924</v>
      </c>
    </row>
    <row r="77" spans="1:10" hidden="1" x14ac:dyDescent="0.2">
      <c r="A77" t="s">
        <v>1508</v>
      </c>
      <c r="B77">
        <v>2018</v>
      </c>
      <c r="C77">
        <v>38</v>
      </c>
      <c r="D77">
        <v>1</v>
      </c>
      <c r="E77">
        <v>648050</v>
      </c>
      <c r="F77" t="s">
        <v>16</v>
      </c>
      <c r="G77" t="s">
        <v>3131</v>
      </c>
      <c r="H77" t="s">
        <v>57</v>
      </c>
      <c r="I77" t="s">
        <v>58</v>
      </c>
      <c r="J77" t="s">
        <v>3924</v>
      </c>
    </row>
    <row r="78" spans="1:10" hidden="1" x14ac:dyDescent="0.2">
      <c r="A78" t="s">
        <v>1506</v>
      </c>
      <c r="B78">
        <v>2016</v>
      </c>
      <c r="C78">
        <v>38</v>
      </c>
      <c r="D78">
        <v>1</v>
      </c>
      <c r="E78">
        <v>647380</v>
      </c>
      <c r="F78" t="s">
        <v>16</v>
      </c>
      <c r="G78" t="s">
        <v>3131</v>
      </c>
      <c r="H78" t="s">
        <v>57</v>
      </c>
      <c r="I78" t="s">
        <v>58</v>
      </c>
      <c r="J78" t="s">
        <v>3924</v>
      </c>
    </row>
    <row r="79" spans="1:10" hidden="1" x14ac:dyDescent="0.2">
      <c r="A79" t="s">
        <v>1496</v>
      </c>
      <c r="B79">
        <v>2006</v>
      </c>
      <c r="C79">
        <v>38</v>
      </c>
      <c r="D79">
        <v>1</v>
      </c>
      <c r="E79">
        <v>642360</v>
      </c>
      <c r="F79" t="s">
        <v>16</v>
      </c>
      <c r="G79" t="s">
        <v>3131</v>
      </c>
      <c r="H79" t="s">
        <v>57</v>
      </c>
      <c r="I79" t="s">
        <v>58</v>
      </c>
      <c r="J79" t="s">
        <v>3924</v>
      </c>
    </row>
    <row r="80" spans="1:10" hidden="1" x14ac:dyDescent="0.2">
      <c r="A80" t="s">
        <v>1025</v>
      </c>
      <c r="B80">
        <v>2020</v>
      </c>
      <c r="C80">
        <v>26</v>
      </c>
      <c r="D80">
        <v>1</v>
      </c>
      <c r="E80">
        <v>640950</v>
      </c>
      <c r="F80" t="s">
        <v>1007</v>
      </c>
      <c r="G80" t="s">
        <v>3107</v>
      </c>
      <c r="H80" t="s">
        <v>57</v>
      </c>
      <c r="I80" t="s">
        <v>58</v>
      </c>
      <c r="J80" t="s">
        <v>3924</v>
      </c>
    </row>
    <row r="81" spans="1:10" hidden="1" x14ac:dyDescent="0.2">
      <c r="A81" t="s">
        <v>1507</v>
      </c>
      <c r="B81">
        <v>2017</v>
      </c>
      <c r="C81">
        <v>38</v>
      </c>
      <c r="D81">
        <v>1</v>
      </c>
      <c r="E81">
        <v>639700</v>
      </c>
      <c r="F81" t="s">
        <v>16</v>
      </c>
      <c r="G81" t="s">
        <v>3131</v>
      </c>
      <c r="H81" t="s">
        <v>57</v>
      </c>
      <c r="I81" t="s">
        <v>58</v>
      </c>
      <c r="J81" t="s">
        <v>3924</v>
      </c>
    </row>
    <row r="82" spans="1:10" hidden="1" x14ac:dyDescent="0.2">
      <c r="A82" t="s">
        <v>1505</v>
      </c>
      <c r="B82">
        <v>2015</v>
      </c>
      <c r="C82">
        <v>38</v>
      </c>
      <c r="D82">
        <v>1</v>
      </c>
      <c r="E82">
        <v>638080</v>
      </c>
      <c r="F82" t="s">
        <v>16</v>
      </c>
      <c r="G82" t="s">
        <v>3131</v>
      </c>
      <c r="H82" t="s">
        <v>57</v>
      </c>
      <c r="I82" t="s">
        <v>58</v>
      </c>
      <c r="J82" t="s">
        <v>3924</v>
      </c>
    </row>
    <row r="83" spans="1:10" hidden="1" x14ac:dyDescent="0.2">
      <c r="A83" t="s">
        <v>1504</v>
      </c>
      <c r="B83">
        <v>2014</v>
      </c>
      <c r="C83">
        <v>38</v>
      </c>
      <c r="D83">
        <v>1</v>
      </c>
      <c r="E83">
        <v>633390</v>
      </c>
      <c r="F83" t="s">
        <v>16</v>
      </c>
      <c r="G83" t="s">
        <v>3131</v>
      </c>
      <c r="H83" t="s">
        <v>57</v>
      </c>
      <c r="I83" t="s">
        <v>58</v>
      </c>
      <c r="J83" t="s">
        <v>3924</v>
      </c>
    </row>
    <row r="84" spans="1:10" hidden="1" x14ac:dyDescent="0.2">
      <c r="A84" t="s">
        <v>1009</v>
      </c>
      <c r="B84">
        <v>2004</v>
      </c>
      <c r="C84">
        <v>26</v>
      </c>
      <c r="D84">
        <v>1</v>
      </c>
      <c r="E84">
        <v>631530</v>
      </c>
      <c r="F84" t="s">
        <v>1007</v>
      </c>
      <c r="G84" t="s">
        <v>3107</v>
      </c>
      <c r="H84" t="s">
        <v>57</v>
      </c>
      <c r="I84" t="s">
        <v>58</v>
      </c>
      <c r="J84" t="s">
        <v>3924</v>
      </c>
    </row>
    <row r="85" spans="1:10" hidden="1" x14ac:dyDescent="0.2">
      <c r="A85" t="s">
        <v>1012</v>
      </c>
      <c r="B85">
        <v>2007</v>
      </c>
      <c r="C85">
        <v>26</v>
      </c>
      <c r="D85">
        <v>1</v>
      </c>
      <c r="E85">
        <v>630700</v>
      </c>
      <c r="F85" t="s">
        <v>1007</v>
      </c>
      <c r="G85" t="s">
        <v>3107</v>
      </c>
      <c r="H85" t="s">
        <v>57</v>
      </c>
      <c r="I85" t="s">
        <v>58</v>
      </c>
      <c r="J85" t="s">
        <v>3924</v>
      </c>
    </row>
    <row r="86" spans="1:10" hidden="1" x14ac:dyDescent="0.2">
      <c r="A86" t="s">
        <v>1511</v>
      </c>
      <c r="B86">
        <v>2021</v>
      </c>
      <c r="C86">
        <v>38</v>
      </c>
      <c r="D86">
        <v>1</v>
      </c>
      <c r="E86">
        <v>629780</v>
      </c>
      <c r="F86" t="s">
        <v>16</v>
      </c>
      <c r="G86" t="s">
        <v>3131</v>
      </c>
      <c r="H86" t="s">
        <v>57</v>
      </c>
      <c r="I86" t="s">
        <v>3057</v>
      </c>
      <c r="J86" t="s">
        <v>3924</v>
      </c>
    </row>
    <row r="87" spans="1:10" hidden="1" x14ac:dyDescent="0.2">
      <c r="A87" t="s">
        <v>1024</v>
      </c>
      <c r="B87">
        <v>2019</v>
      </c>
      <c r="C87">
        <v>26</v>
      </c>
      <c r="D87">
        <v>1</v>
      </c>
      <c r="E87">
        <v>629270</v>
      </c>
      <c r="F87" t="s">
        <v>1007</v>
      </c>
      <c r="G87" t="s">
        <v>3107</v>
      </c>
      <c r="H87" t="s">
        <v>57</v>
      </c>
      <c r="I87" t="s">
        <v>58</v>
      </c>
      <c r="J87" t="s">
        <v>3924</v>
      </c>
    </row>
    <row r="88" spans="1:10" hidden="1" x14ac:dyDescent="0.2">
      <c r="A88" t="s">
        <v>1011</v>
      </c>
      <c r="B88">
        <v>2006</v>
      </c>
      <c r="C88">
        <v>26</v>
      </c>
      <c r="D88">
        <v>1</v>
      </c>
      <c r="E88">
        <v>629100</v>
      </c>
      <c r="F88" t="s">
        <v>1007</v>
      </c>
      <c r="G88" t="s">
        <v>3107</v>
      </c>
      <c r="H88" t="s">
        <v>57</v>
      </c>
      <c r="I88" t="s">
        <v>58</v>
      </c>
      <c r="J88" t="s">
        <v>3924</v>
      </c>
    </row>
    <row r="89" spans="1:10" hidden="1" x14ac:dyDescent="0.2">
      <c r="A89" t="s">
        <v>1010</v>
      </c>
      <c r="B89">
        <v>2005</v>
      </c>
      <c r="C89">
        <v>26</v>
      </c>
      <c r="D89">
        <v>1</v>
      </c>
      <c r="E89">
        <v>627060</v>
      </c>
      <c r="F89" t="s">
        <v>1007</v>
      </c>
      <c r="G89" t="s">
        <v>3107</v>
      </c>
      <c r="H89" t="s">
        <v>57</v>
      </c>
      <c r="I89" t="s">
        <v>58</v>
      </c>
      <c r="J89" t="s">
        <v>3924</v>
      </c>
    </row>
    <row r="90" spans="1:10" hidden="1" x14ac:dyDescent="0.2">
      <c r="A90" t="s">
        <v>1013</v>
      </c>
      <c r="B90">
        <v>2008</v>
      </c>
      <c r="C90">
        <v>26</v>
      </c>
      <c r="D90">
        <v>1</v>
      </c>
      <c r="E90">
        <v>620450</v>
      </c>
      <c r="F90" t="s">
        <v>1007</v>
      </c>
      <c r="G90" t="s">
        <v>3107</v>
      </c>
      <c r="H90" t="s">
        <v>57</v>
      </c>
      <c r="I90" t="s">
        <v>58</v>
      </c>
      <c r="J90" t="s">
        <v>3924</v>
      </c>
    </row>
    <row r="91" spans="1:10" hidden="1" x14ac:dyDescent="0.2">
      <c r="A91" t="s">
        <v>1510</v>
      </c>
      <c r="B91">
        <v>2020</v>
      </c>
      <c r="C91">
        <v>38</v>
      </c>
      <c r="D91">
        <v>1</v>
      </c>
      <c r="E91">
        <v>620110</v>
      </c>
      <c r="F91" t="s">
        <v>16</v>
      </c>
      <c r="G91" t="s">
        <v>3131</v>
      </c>
      <c r="H91" t="s">
        <v>57</v>
      </c>
      <c r="I91" t="s">
        <v>58</v>
      </c>
      <c r="J91" t="s">
        <v>3924</v>
      </c>
    </row>
    <row r="92" spans="1:10" hidden="1" x14ac:dyDescent="0.2">
      <c r="A92" t="s">
        <v>1499</v>
      </c>
      <c r="B92">
        <v>2009</v>
      </c>
      <c r="C92">
        <v>38</v>
      </c>
      <c r="D92">
        <v>1</v>
      </c>
      <c r="E92">
        <v>606990</v>
      </c>
      <c r="F92" t="s">
        <v>16</v>
      </c>
      <c r="G92" t="s">
        <v>3131</v>
      </c>
      <c r="H92" t="s">
        <v>57</v>
      </c>
      <c r="I92" t="s">
        <v>58</v>
      </c>
      <c r="J92" t="s">
        <v>3924</v>
      </c>
    </row>
    <row r="93" spans="1:10" hidden="1" x14ac:dyDescent="0.2">
      <c r="A93" t="s">
        <v>1503</v>
      </c>
      <c r="B93">
        <v>2013</v>
      </c>
      <c r="C93">
        <v>38</v>
      </c>
      <c r="D93">
        <v>1</v>
      </c>
      <c r="E93">
        <v>604990</v>
      </c>
      <c r="F93" t="s">
        <v>16</v>
      </c>
      <c r="G93" t="s">
        <v>3131</v>
      </c>
      <c r="H93" t="s">
        <v>57</v>
      </c>
      <c r="I93" t="s">
        <v>58</v>
      </c>
      <c r="J93" t="s">
        <v>3924</v>
      </c>
    </row>
    <row r="94" spans="1:10" hidden="1" x14ac:dyDescent="0.2">
      <c r="A94" t="s">
        <v>1006</v>
      </c>
      <c r="B94">
        <v>2003</v>
      </c>
      <c r="C94">
        <v>26</v>
      </c>
      <c r="D94">
        <v>1</v>
      </c>
      <c r="E94">
        <v>604350</v>
      </c>
      <c r="F94" t="s">
        <v>1007</v>
      </c>
      <c r="G94" t="s">
        <v>3107</v>
      </c>
      <c r="H94" t="s">
        <v>57</v>
      </c>
      <c r="I94" t="s">
        <v>58</v>
      </c>
      <c r="J94" t="s">
        <v>3924</v>
      </c>
    </row>
    <row r="95" spans="1:10" hidden="1" x14ac:dyDescent="0.2">
      <c r="A95" t="s">
        <v>1023</v>
      </c>
      <c r="B95">
        <v>2018</v>
      </c>
      <c r="C95">
        <v>26</v>
      </c>
      <c r="D95">
        <v>1</v>
      </c>
      <c r="E95">
        <v>604130</v>
      </c>
      <c r="F95" t="s">
        <v>1007</v>
      </c>
      <c r="G95" t="s">
        <v>3107</v>
      </c>
      <c r="H95" t="s">
        <v>57</v>
      </c>
      <c r="I95" t="s">
        <v>58</v>
      </c>
      <c r="J95" t="s">
        <v>3924</v>
      </c>
    </row>
    <row r="96" spans="1:10" hidden="1" x14ac:dyDescent="0.2">
      <c r="A96" t="s">
        <v>3048</v>
      </c>
      <c r="B96">
        <v>2020</v>
      </c>
      <c r="C96">
        <v>88</v>
      </c>
      <c r="D96">
        <v>1</v>
      </c>
      <c r="E96">
        <v>599980</v>
      </c>
      <c r="F96" t="s">
        <v>3045</v>
      </c>
      <c r="G96" t="s">
        <v>3222</v>
      </c>
      <c r="H96" t="s">
        <v>57</v>
      </c>
      <c r="I96" t="s">
        <v>58</v>
      </c>
      <c r="J96" t="s">
        <v>3924</v>
      </c>
    </row>
    <row r="97" spans="1:10" hidden="1" x14ac:dyDescent="0.2">
      <c r="A97" t="s">
        <v>1502</v>
      </c>
      <c r="B97">
        <v>2012</v>
      </c>
      <c r="C97">
        <v>38</v>
      </c>
      <c r="D97">
        <v>1</v>
      </c>
      <c r="E97">
        <v>596830</v>
      </c>
      <c r="F97" t="s">
        <v>16</v>
      </c>
      <c r="G97" t="s">
        <v>3131</v>
      </c>
      <c r="H97" t="s">
        <v>57</v>
      </c>
      <c r="I97" t="s">
        <v>58</v>
      </c>
      <c r="J97" t="s">
        <v>3924</v>
      </c>
    </row>
    <row r="98" spans="1:10" hidden="1" x14ac:dyDescent="0.2">
      <c r="A98" t="s">
        <v>4236</v>
      </c>
      <c r="B98">
        <v>2023</v>
      </c>
      <c r="C98">
        <v>83</v>
      </c>
      <c r="D98">
        <v>1</v>
      </c>
      <c r="E98">
        <v>594330</v>
      </c>
      <c r="F98" t="s">
        <v>3025</v>
      </c>
      <c r="G98" t="s">
        <v>3218</v>
      </c>
      <c r="H98" t="s">
        <v>57</v>
      </c>
      <c r="I98" t="s">
        <v>3057</v>
      </c>
      <c r="J98" t="s">
        <v>4237</v>
      </c>
    </row>
    <row r="99" spans="1:10" hidden="1" x14ac:dyDescent="0.2">
      <c r="A99" t="s">
        <v>3904</v>
      </c>
      <c r="B99">
        <v>2022</v>
      </c>
      <c r="C99">
        <v>83</v>
      </c>
      <c r="D99">
        <v>1</v>
      </c>
      <c r="E99">
        <v>591760</v>
      </c>
      <c r="F99" t="s">
        <v>3025</v>
      </c>
      <c r="G99" t="s">
        <v>3218</v>
      </c>
      <c r="H99" t="s">
        <v>57</v>
      </c>
      <c r="I99" t="s">
        <v>3057</v>
      </c>
      <c r="J99" t="s">
        <v>3924</v>
      </c>
    </row>
    <row r="100" spans="1:10" hidden="1" x14ac:dyDescent="0.2">
      <c r="A100" t="s">
        <v>1501</v>
      </c>
      <c r="B100">
        <v>2011</v>
      </c>
      <c r="C100">
        <v>38</v>
      </c>
      <c r="D100">
        <v>1</v>
      </c>
      <c r="E100">
        <v>589750</v>
      </c>
      <c r="F100" t="s">
        <v>16</v>
      </c>
      <c r="G100" t="s">
        <v>3131</v>
      </c>
      <c r="H100" t="s">
        <v>57</v>
      </c>
      <c r="I100" t="s">
        <v>58</v>
      </c>
      <c r="J100" t="s">
        <v>3924</v>
      </c>
    </row>
    <row r="101" spans="1:10" hidden="1" x14ac:dyDescent="0.2">
      <c r="A101" t="s">
        <v>1500</v>
      </c>
      <c r="B101">
        <v>2010</v>
      </c>
      <c r="C101">
        <v>38</v>
      </c>
      <c r="D101">
        <v>1</v>
      </c>
      <c r="E101">
        <v>587510</v>
      </c>
      <c r="F101" t="s">
        <v>16</v>
      </c>
      <c r="G101" t="s">
        <v>3131</v>
      </c>
      <c r="H101" t="s">
        <v>57</v>
      </c>
      <c r="I101" t="s">
        <v>58</v>
      </c>
      <c r="J101" t="s">
        <v>3924</v>
      </c>
    </row>
    <row r="102" spans="1:10" hidden="1" x14ac:dyDescent="0.2">
      <c r="A102" t="s">
        <v>1022</v>
      </c>
      <c r="B102">
        <v>2017</v>
      </c>
      <c r="C102">
        <v>26</v>
      </c>
      <c r="D102">
        <v>1</v>
      </c>
      <c r="E102">
        <v>570300</v>
      </c>
      <c r="F102" t="s">
        <v>1007</v>
      </c>
      <c r="G102" t="s">
        <v>3107</v>
      </c>
      <c r="H102" t="s">
        <v>57</v>
      </c>
      <c r="I102" t="s">
        <v>58</v>
      </c>
      <c r="J102" t="s">
        <v>3924</v>
      </c>
    </row>
    <row r="103" spans="1:10" hidden="1" x14ac:dyDescent="0.2">
      <c r="A103" t="s">
        <v>1014</v>
      </c>
      <c r="B103">
        <v>2009</v>
      </c>
      <c r="C103">
        <v>26</v>
      </c>
      <c r="D103">
        <v>1</v>
      </c>
      <c r="E103">
        <v>568270</v>
      </c>
      <c r="F103" t="s">
        <v>1007</v>
      </c>
      <c r="G103" t="s">
        <v>3107</v>
      </c>
      <c r="H103" t="s">
        <v>57</v>
      </c>
      <c r="I103" t="s">
        <v>58</v>
      </c>
      <c r="J103" t="s">
        <v>3924</v>
      </c>
    </row>
    <row r="104" spans="1:10" hidden="1" x14ac:dyDescent="0.2">
      <c r="A104" t="s">
        <v>3031</v>
      </c>
      <c r="B104">
        <v>2021</v>
      </c>
      <c r="C104">
        <v>83</v>
      </c>
      <c r="D104">
        <v>1</v>
      </c>
      <c r="E104">
        <v>549260</v>
      </c>
      <c r="F104" t="s">
        <v>3025</v>
      </c>
      <c r="G104" t="s">
        <v>3218</v>
      </c>
      <c r="H104" t="s">
        <v>57</v>
      </c>
      <c r="I104" t="s">
        <v>3057</v>
      </c>
      <c r="J104" t="s">
        <v>3924</v>
      </c>
    </row>
    <row r="105" spans="1:10" hidden="1" x14ac:dyDescent="0.2">
      <c r="A105" t="s">
        <v>1021</v>
      </c>
      <c r="B105">
        <v>2016</v>
      </c>
      <c r="C105">
        <v>26</v>
      </c>
      <c r="D105">
        <v>1</v>
      </c>
      <c r="E105">
        <v>542750</v>
      </c>
      <c r="F105" t="s">
        <v>1007</v>
      </c>
      <c r="G105" t="s">
        <v>3107</v>
      </c>
      <c r="H105" t="s">
        <v>57</v>
      </c>
      <c r="I105" t="s">
        <v>58</v>
      </c>
      <c r="J105" t="s">
        <v>3924</v>
      </c>
    </row>
    <row r="106" spans="1:10" hidden="1" x14ac:dyDescent="0.2">
      <c r="A106" t="s">
        <v>1020</v>
      </c>
      <c r="B106">
        <v>2015</v>
      </c>
      <c r="C106">
        <v>26</v>
      </c>
      <c r="D106">
        <v>1</v>
      </c>
      <c r="E106">
        <v>539810</v>
      </c>
      <c r="F106" t="s">
        <v>1007</v>
      </c>
      <c r="G106" t="s">
        <v>3107</v>
      </c>
      <c r="H106" t="s">
        <v>57</v>
      </c>
      <c r="I106" t="s">
        <v>58</v>
      </c>
      <c r="J106" t="s">
        <v>3924</v>
      </c>
    </row>
    <row r="107" spans="1:10" hidden="1" x14ac:dyDescent="0.2">
      <c r="A107" t="s">
        <v>1019</v>
      </c>
      <c r="B107">
        <v>2014</v>
      </c>
      <c r="C107">
        <v>26</v>
      </c>
      <c r="D107">
        <v>1</v>
      </c>
      <c r="E107">
        <v>521840</v>
      </c>
      <c r="F107" t="s">
        <v>1007</v>
      </c>
      <c r="G107" t="s">
        <v>3107</v>
      </c>
      <c r="H107" t="s">
        <v>57</v>
      </c>
      <c r="I107" t="s">
        <v>58</v>
      </c>
      <c r="J107" t="s">
        <v>3924</v>
      </c>
    </row>
    <row r="108" spans="1:10" hidden="1" x14ac:dyDescent="0.2">
      <c r="A108" t="s">
        <v>1015</v>
      </c>
      <c r="B108">
        <v>2010</v>
      </c>
      <c r="C108">
        <v>26</v>
      </c>
      <c r="D108">
        <v>1</v>
      </c>
      <c r="E108">
        <v>518350</v>
      </c>
      <c r="F108" t="s">
        <v>1007</v>
      </c>
      <c r="G108" t="s">
        <v>3107</v>
      </c>
      <c r="H108" t="s">
        <v>57</v>
      </c>
      <c r="I108" t="s">
        <v>58</v>
      </c>
      <c r="J108" t="s">
        <v>3924</v>
      </c>
    </row>
    <row r="109" spans="1:10" hidden="1" x14ac:dyDescent="0.2">
      <c r="A109" t="s">
        <v>303</v>
      </c>
      <c r="B109">
        <v>2016</v>
      </c>
      <c r="C109">
        <v>7</v>
      </c>
      <c r="D109">
        <v>1</v>
      </c>
      <c r="E109">
        <v>515020</v>
      </c>
      <c r="F109" t="s">
        <v>17</v>
      </c>
      <c r="G109" t="s">
        <v>3069</v>
      </c>
      <c r="H109" t="s">
        <v>57</v>
      </c>
      <c r="I109" t="s">
        <v>58</v>
      </c>
      <c r="J109" t="s">
        <v>3924</v>
      </c>
    </row>
    <row r="110" spans="1:10" hidden="1" x14ac:dyDescent="0.2">
      <c r="A110" t="s">
        <v>304</v>
      </c>
      <c r="B110">
        <v>2017</v>
      </c>
      <c r="C110">
        <v>7</v>
      </c>
      <c r="D110">
        <v>1</v>
      </c>
      <c r="E110">
        <v>507340</v>
      </c>
      <c r="F110" t="s">
        <v>17</v>
      </c>
      <c r="G110" t="s">
        <v>3069</v>
      </c>
      <c r="H110" t="s">
        <v>57</v>
      </c>
      <c r="I110" t="s">
        <v>58</v>
      </c>
      <c r="J110" t="s">
        <v>3924</v>
      </c>
    </row>
    <row r="111" spans="1:10" hidden="1" x14ac:dyDescent="0.2">
      <c r="A111" t="s">
        <v>302</v>
      </c>
      <c r="B111">
        <v>2015</v>
      </c>
      <c r="C111">
        <v>7</v>
      </c>
      <c r="D111">
        <v>1</v>
      </c>
      <c r="E111">
        <v>505560</v>
      </c>
      <c r="F111" t="s">
        <v>17</v>
      </c>
      <c r="G111" t="s">
        <v>3069</v>
      </c>
      <c r="H111" t="s">
        <v>57</v>
      </c>
      <c r="I111" t="s">
        <v>58</v>
      </c>
      <c r="J111" t="s">
        <v>3924</v>
      </c>
    </row>
    <row r="112" spans="1:10" hidden="1" x14ac:dyDescent="0.2">
      <c r="A112" t="s">
        <v>1018</v>
      </c>
      <c r="B112">
        <v>2013</v>
      </c>
      <c r="C112">
        <v>26</v>
      </c>
      <c r="D112">
        <v>1</v>
      </c>
      <c r="E112">
        <v>504560</v>
      </c>
      <c r="F112" t="s">
        <v>1007</v>
      </c>
      <c r="G112" t="s">
        <v>3107</v>
      </c>
      <c r="H112" t="s">
        <v>57</v>
      </c>
      <c r="I112" t="s">
        <v>58</v>
      </c>
      <c r="J112" t="s">
        <v>3924</v>
      </c>
    </row>
    <row r="113" spans="1:10" hidden="1" x14ac:dyDescent="0.2">
      <c r="A113" t="s">
        <v>305</v>
      </c>
      <c r="B113">
        <v>2018</v>
      </c>
      <c r="C113">
        <v>7</v>
      </c>
      <c r="D113">
        <v>1</v>
      </c>
      <c r="E113">
        <v>504150</v>
      </c>
      <c r="F113" t="s">
        <v>17</v>
      </c>
      <c r="G113" t="s">
        <v>3069</v>
      </c>
      <c r="H113" t="s">
        <v>57</v>
      </c>
      <c r="I113" t="s">
        <v>58</v>
      </c>
      <c r="J113" t="s">
        <v>3924</v>
      </c>
    </row>
    <row r="114" spans="1:10" hidden="1" x14ac:dyDescent="0.2">
      <c r="A114" t="s">
        <v>1016</v>
      </c>
      <c r="B114">
        <v>2011</v>
      </c>
      <c r="C114">
        <v>26</v>
      </c>
      <c r="D114">
        <v>1</v>
      </c>
      <c r="E114">
        <v>503290</v>
      </c>
      <c r="F114" t="s">
        <v>1007</v>
      </c>
      <c r="G114" t="s">
        <v>3107</v>
      </c>
      <c r="H114" t="s">
        <v>57</v>
      </c>
      <c r="I114" t="s">
        <v>58</v>
      </c>
      <c r="J114" t="s">
        <v>3924</v>
      </c>
    </row>
    <row r="115" spans="1:10" hidden="1" x14ac:dyDescent="0.2">
      <c r="A115" t="s">
        <v>301</v>
      </c>
      <c r="B115">
        <v>2014</v>
      </c>
      <c r="C115">
        <v>7</v>
      </c>
      <c r="D115">
        <v>1</v>
      </c>
      <c r="E115">
        <v>499440</v>
      </c>
      <c r="F115" t="s">
        <v>17</v>
      </c>
      <c r="G115" t="s">
        <v>3069</v>
      </c>
      <c r="H115" t="s">
        <v>57</v>
      </c>
      <c r="I115" t="s">
        <v>58</v>
      </c>
      <c r="J115" t="s">
        <v>3924</v>
      </c>
    </row>
    <row r="116" spans="1:10" hidden="1" x14ac:dyDescent="0.2">
      <c r="A116" t="s">
        <v>1017</v>
      </c>
      <c r="B116">
        <v>2012</v>
      </c>
      <c r="C116">
        <v>26</v>
      </c>
      <c r="D116">
        <v>1</v>
      </c>
      <c r="E116">
        <v>496570</v>
      </c>
      <c r="F116" t="s">
        <v>1007</v>
      </c>
      <c r="G116" t="s">
        <v>3107</v>
      </c>
      <c r="H116" t="s">
        <v>57</v>
      </c>
      <c r="I116" t="s">
        <v>58</v>
      </c>
      <c r="J116" t="s">
        <v>3924</v>
      </c>
    </row>
    <row r="117" spans="1:10" hidden="1" x14ac:dyDescent="0.2">
      <c r="A117" t="s">
        <v>300</v>
      </c>
      <c r="B117">
        <v>2013</v>
      </c>
      <c r="C117">
        <v>7</v>
      </c>
      <c r="D117">
        <v>1</v>
      </c>
      <c r="E117">
        <v>496110</v>
      </c>
      <c r="F117" t="s">
        <v>17</v>
      </c>
      <c r="G117" t="s">
        <v>3069</v>
      </c>
      <c r="H117" t="s">
        <v>57</v>
      </c>
      <c r="I117" t="s">
        <v>58</v>
      </c>
      <c r="J117" t="s">
        <v>3924</v>
      </c>
    </row>
    <row r="118" spans="1:10" hidden="1" x14ac:dyDescent="0.2">
      <c r="A118" t="s">
        <v>299</v>
      </c>
      <c r="B118">
        <v>2012</v>
      </c>
      <c r="C118">
        <v>7</v>
      </c>
      <c r="D118">
        <v>1</v>
      </c>
      <c r="E118">
        <v>489750</v>
      </c>
      <c r="F118" t="s">
        <v>17</v>
      </c>
      <c r="G118" t="s">
        <v>3069</v>
      </c>
      <c r="H118" t="s">
        <v>57</v>
      </c>
      <c r="I118" t="s">
        <v>58</v>
      </c>
      <c r="J118" t="s">
        <v>3924</v>
      </c>
    </row>
    <row r="119" spans="1:10" x14ac:dyDescent="0.2">
      <c r="A119" t="s">
        <v>3712</v>
      </c>
      <c r="B119">
        <v>2022</v>
      </c>
      <c r="C119">
        <v>8</v>
      </c>
      <c r="D119">
        <v>1</v>
      </c>
      <c r="E119">
        <v>489510</v>
      </c>
      <c r="F119" t="s">
        <v>21</v>
      </c>
      <c r="G119" t="s">
        <v>3071</v>
      </c>
      <c r="H119" t="s">
        <v>57</v>
      </c>
      <c r="I119" t="s">
        <v>3057</v>
      </c>
      <c r="J119" t="s">
        <v>3924</v>
      </c>
    </row>
    <row r="120" spans="1:10" hidden="1" x14ac:dyDescent="0.2">
      <c r="A120" t="s">
        <v>2904</v>
      </c>
      <c r="B120">
        <v>2020</v>
      </c>
      <c r="C120">
        <v>75</v>
      </c>
      <c r="D120">
        <v>1</v>
      </c>
      <c r="E120">
        <v>487450</v>
      </c>
      <c r="F120" t="s">
        <v>2894</v>
      </c>
      <c r="G120" t="s">
        <v>3205</v>
      </c>
      <c r="H120" t="s">
        <v>57</v>
      </c>
      <c r="I120" t="s">
        <v>58</v>
      </c>
      <c r="J120" t="s">
        <v>3924</v>
      </c>
    </row>
    <row r="121" spans="1:10" hidden="1" x14ac:dyDescent="0.2">
      <c r="A121" t="s">
        <v>3030</v>
      </c>
      <c r="B121">
        <v>2020</v>
      </c>
      <c r="C121">
        <v>83</v>
      </c>
      <c r="D121">
        <v>1</v>
      </c>
      <c r="E121">
        <v>477430</v>
      </c>
      <c r="F121" t="s">
        <v>3025</v>
      </c>
      <c r="G121" t="s">
        <v>3218</v>
      </c>
      <c r="H121" t="s">
        <v>57</v>
      </c>
      <c r="I121" t="s">
        <v>58</v>
      </c>
      <c r="J121" t="s">
        <v>3924</v>
      </c>
    </row>
    <row r="122" spans="1:10" hidden="1" x14ac:dyDescent="0.2">
      <c r="A122" t="s">
        <v>298</v>
      </c>
      <c r="B122">
        <v>2011</v>
      </c>
      <c r="C122">
        <v>7</v>
      </c>
      <c r="D122">
        <v>1</v>
      </c>
      <c r="E122">
        <v>477400</v>
      </c>
      <c r="F122" t="s">
        <v>17</v>
      </c>
      <c r="G122" t="s">
        <v>3069</v>
      </c>
      <c r="H122" t="s">
        <v>57</v>
      </c>
      <c r="I122" t="s">
        <v>58</v>
      </c>
      <c r="J122" t="s">
        <v>3924</v>
      </c>
    </row>
    <row r="123" spans="1:10" x14ac:dyDescent="0.2">
      <c r="A123" t="s">
        <v>342</v>
      </c>
      <c r="B123">
        <v>2021</v>
      </c>
      <c r="C123">
        <v>8</v>
      </c>
      <c r="D123">
        <v>1</v>
      </c>
      <c r="E123">
        <v>477020</v>
      </c>
      <c r="F123" t="s">
        <v>21</v>
      </c>
      <c r="G123" t="s">
        <v>3071</v>
      </c>
      <c r="H123" t="s">
        <v>57</v>
      </c>
      <c r="I123" t="s">
        <v>3057</v>
      </c>
      <c r="J123" t="s">
        <v>3924</v>
      </c>
    </row>
    <row r="124" spans="1:10" hidden="1" x14ac:dyDescent="0.2">
      <c r="A124" t="s">
        <v>291</v>
      </c>
      <c r="B124">
        <v>2004</v>
      </c>
      <c r="C124">
        <v>7</v>
      </c>
      <c r="D124">
        <v>1</v>
      </c>
      <c r="E124">
        <v>475430</v>
      </c>
      <c r="F124" t="s">
        <v>17</v>
      </c>
      <c r="G124" t="s">
        <v>3069</v>
      </c>
      <c r="H124" t="s">
        <v>57</v>
      </c>
      <c r="I124" t="s">
        <v>58</v>
      </c>
      <c r="J124" t="s">
        <v>3924</v>
      </c>
    </row>
    <row r="125" spans="1:10" hidden="1" x14ac:dyDescent="0.2">
      <c r="A125" t="s">
        <v>289</v>
      </c>
      <c r="B125">
        <v>2003</v>
      </c>
      <c r="C125">
        <v>7</v>
      </c>
      <c r="D125">
        <v>1</v>
      </c>
      <c r="E125">
        <v>467840</v>
      </c>
      <c r="F125" t="s">
        <v>17</v>
      </c>
      <c r="G125" t="s">
        <v>3069</v>
      </c>
      <c r="H125" t="s">
        <v>57</v>
      </c>
      <c r="I125" t="s">
        <v>58</v>
      </c>
      <c r="J125" t="s">
        <v>3924</v>
      </c>
    </row>
    <row r="126" spans="1:10" hidden="1" x14ac:dyDescent="0.2">
      <c r="A126" t="s">
        <v>297</v>
      </c>
      <c r="B126">
        <v>2010</v>
      </c>
      <c r="C126">
        <v>7</v>
      </c>
      <c r="D126">
        <v>1</v>
      </c>
      <c r="E126">
        <v>467610</v>
      </c>
      <c r="F126" t="s">
        <v>17</v>
      </c>
      <c r="G126" t="s">
        <v>3069</v>
      </c>
      <c r="H126" t="s">
        <v>57</v>
      </c>
      <c r="I126" t="s">
        <v>58</v>
      </c>
      <c r="J126" t="s">
        <v>3924</v>
      </c>
    </row>
    <row r="127" spans="1:10" hidden="1" x14ac:dyDescent="0.2">
      <c r="A127" t="s">
        <v>292</v>
      </c>
      <c r="B127">
        <v>2005</v>
      </c>
      <c r="C127">
        <v>7</v>
      </c>
      <c r="D127">
        <v>1</v>
      </c>
      <c r="E127">
        <v>465880</v>
      </c>
      <c r="F127" t="s">
        <v>17</v>
      </c>
      <c r="G127" t="s">
        <v>3069</v>
      </c>
      <c r="H127" t="s">
        <v>57</v>
      </c>
      <c r="I127" t="s">
        <v>58</v>
      </c>
      <c r="J127" t="s">
        <v>3924</v>
      </c>
    </row>
    <row r="128" spans="1:10" hidden="1" x14ac:dyDescent="0.2">
      <c r="A128" t="s">
        <v>2903</v>
      </c>
      <c r="B128">
        <v>2019</v>
      </c>
      <c r="C128">
        <v>75</v>
      </c>
      <c r="D128">
        <v>1</v>
      </c>
      <c r="E128">
        <v>464890</v>
      </c>
      <c r="F128" t="s">
        <v>2894</v>
      </c>
      <c r="G128" t="s">
        <v>3205</v>
      </c>
      <c r="H128" t="s">
        <v>57</v>
      </c>
      <c r="I128" t="s">
        <v>58</v>
      </c>
      <c r="J128" t="s">
        <v>3924</v>
      </c>
    </row>
    <row r="129" spans="1:10" x14ac:dyDescent="0.2">
      <c r="A129" t="s">
        <v>4105</v>
      </c>
      <c r="B129">
        <v>2023</v>
      </c>
      <c r="C129">
        <v>8</v>
      </c>
      <c r="D129">
        <v>1</v>
      </c>
      <c r="E129">
        <v>463120</v>
      </c>
      <c r="F129" t="s">
        <v>21</v>
      </c>
      <c r="G129" t="s">
        <v>3071</v>
      </c>
      <c r="H129" t="s">
        <v>57</v>
      </c>
      <c r="I129" t="s">
        <v>3057</v>
      </c>
      <c r="J129" t="s">
        <v>4091</v>
      </c>
    </row>
    <row r="130" spans="1:10" hidden="1" x14ac:dyDescent="0.2">
      <c r="A130" t="s">
        <v>294</v>
      </c>
      <c r="B130">
        <v>2007</v>
      </c>
      <c r="C130">
        <v>7</v>
      </c>
      <c r="D130">
        <v>1</v>
      </c>
      <c r="E130">
        <v>461590</v>
      </c>
      <c r="F130" t="s">
        <v>17</v>
      </c>
      <c r="G130" t="s">
        <v>3069</v>
      </c>
      <c r="H130" t="s">
        <v>57</v>
      </c>
      <c r="I130" t="s">
        <v>58</v>
      </c>
      <c r="J130" t="s">
        <v>3924</v>
      </c>
    </row>
    <row r="131" spans="1:10" hidden="1" x14ac:dyDescent="0.2">
      <c r="A131" t="s">
        <v>295</v>
      </c>
      <c r="B131">
        <v>2008</v>
      </c>
      <c r="C131">
        <v>7</v>
      </c>
      <c r="D131">
        <v>1</v>
      </c>
      <c r="E131">
        <v>460100</v>
      </c>
      <c r="F131" t="s">
        <v>17</v>
      </c>
      <c r="G131" t="s">
        <v>3069</v>
      </c>
      <c r="H131" t="s">
        <v>57</v>
      </c>
      <c r="I131" t="s">
        <v>58</v>
      </c>
      <c r="J131" t="s">
        <v>3924</v>
      </c>
    </row>
    <row r="132" spans="1:10" hidden="1" x14ac:dyDescent="0.2">
      <c r="A132" t="s">
        <v>296</v>
      </c>
      <c r="B132">
        <v>2009</v>
      </c>
      <c r="C132">
        <v>7</v>
      </c>
      <c r="D132">
        <v>1</v>
      </c>
      <c r="E132">
        <v>459480</v>
      </c>
      <c r="F132" t="s">
        <v>17</v>
      </c>
      <c r="G132" t="s">
        <v>3069</v>
      </c>
      <c r="H132" t="s">
        <v>57</v>
      </c>
      <c r="I132" t="s">
        <v>58</v>
      </c>
      <c r="J132" t="s">
        <v>3924</v>
      </c>
    </row>
    <row r="133" spans="1:10" hidden="1" x14ac:dyDescent="0.2">
      <c r="A133" t="s">
        <v>293</v>
      </c>
      <c r="B133">
        <v>2006</v>
      </c>
      <c r="C133">
        <v>7</v>
      </c>
      <c r="D133">
        <v>1</v>
      </c>
      <c r="E133">
        <v>456570</v>
      </c>
      <c r="F133" t="s">
        <v>17</v>
      </c>
      <c r="G133" t="s">
        <v>3069</v>
      </c>
      <c r="H133" t="s">
        <v>57</v>
      </c>
      <c r="I133" t="s">
        <v>58</v>
      </c>
      <c r="J133" t="s">
        <v>3924</v>
      </c>
    </row>
    <row r="134" spans="1:10" hidden="1" x14ac:dyDescent="0.2">
      <c r="A134" t="s">
        <v>3029</v>
      </c>
      <c r="B134">
        <v>2019</v>
      </c>
      <c r="C134">
        <v>83</v>
      </c>
      <c r="D134">
        <v>1</v>
      </c>
      <c r="E134">
        <v>455390</v>
      </c>
      <c r="F134" t="s">
        <v>3025</v>
      </c>
      <c r="G134" t="s">
        <v>3218</v>
      </c>
      <c r="H134" t="s">
        <v>57</v>
      </c>
      <c r="I134" t="s">
        <v>58</v>
      </c>
      <c r="J134" t="s">
        <v>3924</v>
      </c>
    </row>
    <row r="135" spans="1:10" x14ac:dyDescent="0.2">
      <c r="A135" t="s">
        <v>340</v>
      </c>
      <c r="B135">
        <v>2019</v>
      </c>
      <c r="C135">
        <v>8</v>
      </c>
      <c r="D135">
        <v>1</v>
      </c>
      <c r="E135">
        <v>444660</v>
      </c>
      <c r="F135" t="s">
        <v>21</v>
      </c>
      <c r="G135" t="s">
        <v>3071</v>
      </c>
      <c r="H135" t="s">
        <v>57</v>
      </c>
      <c r="I135" t="s">
        <v>58</v>
      </c>
      <c r="J135" t="s">
        <v>3924</v>
      </c>
    </row>
    <row r="136" spans="1:10" x14ac:dyDescent="0.2">
      <c r="A136" t="s">
        <v>338</v>
      </c>
      <c r="B136">
        <v>2017</v>
      </c>
      <c r="C136">
        <v>8</v>
      </c>
      <c r="D136">
        <v>1</v>
      </c>
      <c r="E136">
        <v>426870</v>
      </c>
      <c r="F136" t="s">
        <v>21</v>
      </c>
      <c r="G136" t="s">
        <v>3071</v>
      </c>
      <c r="H136" t="s">
        <v>57</v>
      </c>
      <c r="I136" t="s">
        <v>58</v>
      </c>
      <c r="J136" t="s">
        <v>3924</v>
      </c>
    </row>
    <row r="137" spans="1:10" x14ac:dyDescent="0.2">
      <c r="A137" t="s">
        <v>337</v>
      </c>
      <c r="B137">
        <v>2016</v>
      </c>
      <c r="C137">
        <v>8</v>
      </c>
      <c r="D137">
        <v>1</v>
      </c>
      <c r="E137">
        <v>426310</v>
      </c>
      <c r="F137" t="s">
        <v>21</v>
      </c>
      <c r="G137" t="s">
        <v>3071</v>
      </c>
      <c r="H137" t="s">
        <v>57</v>
      </c>
      <c r="I137" t="s">
        <v>58</v>
      </c>
      <c r="J137" t="s">
        <v>3924</v>
      </c>
    </row>
    <row r="138" spans="1:10" x14ac:dyDescent="0.2">
      <c r="A138" t="s">
        <v>341</v>
      </c>
      <c r="B138">
        <v>2020</v>
      </c>
      <c r="C138">
        <v>8</v>
      </c>
      <c r="D138">
        <v>1</v>
      </c>
      <c r="E138">
        <v>420890</v>
      </c>
      <c r="F138" t="s">
        <v>21</v>
      </c>
      <c r="G138" t="s">
        <v>3071</v>
      </c>
      <c r="H138" t="s">
        <v>57</v>
      </c>
      <c r="I138" t="s">
        <v>58</v>
      </c>
      <c r="J138" t="s">
        <v>3924</v>
      </c>
    </row>
    <row r="139" spans="1:10" hidden="1" x14ac:dyDescent="0.2">
      <c r="A139" t="s">
        <v>2902</v>
      </c>
      <c r="B139">
        <v>2018</v>
      </c>
      <c r="C139">
        <v>75</v>
      </c>
      <c r="D139">
        <v>1</v>
      </c>
      <c r="E139">
        <v>419980</v>
      </c>
      <c r="F139" t="s">
        <v>2894</v>
      </c>
      <c r="G139" t="s">
        <v>3205</v>
      </c>
      <c r="H139" t="s">
        <v>57</v>
      </c>
      <c r="I139" t="s">
        <v>58</v>
      </c>
      <c r="J139" t="s">
        <v>3924</v>
      </c>
    </row>
    <row r="140" spans="1:10" x14ac:dyDescent="0.2">
      <c r="A140" t="s">
        <v>336</v>
      </c>
      <c r="B140">
        <v>2015</v>
      </c>
      <c r="C140">
        <v>8</v>
      </c>
      <c r="D140">
        <v>1</v>
      </c>
      <c r="E140">
        <v>417660</v>
      </c>
      <c r="F140" t="s">
        <v>21</v>
      </c>
      <c r="G140" t="s">
        <v>3071</v>
      </c>
      <c r="H140" t="s">
        <v>57</v>
      </c>
      <c r="I140" t="s">
        <v>58</v>
      </c>
      <c r="J140" t="s">
        <v>3924</v>
      </c>
    </row>
    <row r="141" spans="1:10" x14ac:dyDescent="0.2">
      <c r="A141" t="s">
        <v>339</v>
      </c>
      <c r="B141">
        <v>2018</v>
      </c>
      <c r="C141">
        <v>8</v>
      </c>
      <c r="D141">
        <v>1</v>
      </c>
      <c r="E141">
        <v>414860</v>
      </c>
      <c r="F141" t="s">
        <v>21</v>
      </c>
      <c r="G141" t="s">
        <v>3071</v>
      </c>
      <c r="H141" t="s">
        <v>57</v>
      </c>
      <c r="I141" t="s">
        <v>58</v>
      </c>
      <c r="J141" t="s">
        <v>3924</v>
      </c>
    </row>
    <row r="142" spans="1:10" hidden="1" x14ac:dyDescent="0.2">
      <c r="A142" t="s">
        <v>3028</v>
      </c>
      <c r="B142">
        <v>2018</v>
      </c>
      <c r="C142">
        <v>83</v>
      </c>
      <c r="D142">
        <v>1</v>
      </c>
      <c r="E142">
        <v>411060</v>
      </c>
      <c r="F142" t="s">
        <v>3025</v>
      </c>
      <c r="G142" t="s">
        <v>3218</v>
      </c>
      <c r="H142" t="s">
        <v>57</v>
      </c>
      <c r="I142" t="s">
        <v>58</v>
      </c>
      <c r="J142" t="s">
        <v>3924</v>
      </c>
    </row>
    <row r="143" spans="1:10" x14ac:dyDescent="0.2">
      <c r="A143" t="s">
        <v>325</v>
      </c>
      <c r="B143">
        <v>2004</v>
      </c>
      <c r="C143">
        <v>8</v>
      </c>
      <c r="D143">
        <v>1</v>
      </c>
      <c r="E143">
        <v>406910</v>
      </c>
      <c r="F143" t="s">
        <v>21</v>
      </c>
      <c r="G143" t="s">
        <v>3071</v>
      </c>
      <c r="H143" t="s">
        <v>57</v>
      </c>
      <c r="I143" t="s">
        <v>58</v>
      </c>
      <c r="J143" t="s">
        <v>3924</v>
      </c>
    </row>
    <row r="144" spans="1:10" x14ac:dyDescent="0.2">
      <c r="A144" t="s">
        <v>335</v>
      </c>
      <c r="B144">
        <v>2014</v>
      </c>
      <c r="C144">
        <v>8</v>
      </c>
      <c r="D144">
        <v>1</v>
      </c>
      <c r="E144">
        <v>405810</v>
      </c>
      <c r="F144" t="s">
        <v>21</v>
      </c>
      <c r="G144" t="s">
        <v>3071</v>
      </c>
      <c r="H144" t="s">
        <v>57</v>
      </c>
      <c r="I144" t="s">
        <v>58</v>
      </c>
      <c r="J144" t="s">
        <v>3924</v>
      </c>
    </row>
    <row r="145" spans="1:10" hidden="1" x14ac:dyDescent="0.2">
      <c r="A145" t="s">
        <v>2901</v>
      </c>
      <c r="B145">
        <v>2017</v>
      </c>
      <c r="C145">
        <v>75</v>
      </c>
      <c r="D145">
        <v>1</v>
      </c>
      <c r="E145">
        <v>403620</v>
      </c>
      <c r="F145" t="s">
        <v>2894</v>
      </c>
      <c r="G145" t="s">
        <v>3205</v>
      </c>
      <c r="H145" t="s">
        <v>57</v>
      </c>
      <c r="I145" t="s">
        <v>58</v>
      </c>
      <c r="J145" t="s">
        <v>3924</v>
      </c>
    </row>
    <row r="146" spans="1:10" x14ac:dyDescent="0.2">
      <c r="A146" t="s">
        <v>326</v>
      </c>
      <c r="B146">
        <v>2005</v>
      </c>
      <c r="C146">
        <v>8</v>
      </c>
      <c r="D146">
        <v>1</v>
      </c>
      <c r="E146">
        <v>400530</v>
      </c>
      <c r="F146" t="s">
        <v>21</v>
      </c>
      <c r="G146" t="s">
        <v>3071</v>
      </c>
      <c r="H146" t="s">
        <v>57</v>
      </c>
      <c r="I146" t="s">
        <v>58</v>
      </c>
      <c r="J146" t="s">
        <v>3924</v>
      </c>
    </row>
    <row r="147" spans="1:10" x14ac:dyDescent="0.2">
      <c r="A147" t="s">
        <v>327</v>
      </c>
      <c r="B147">
        <v>2006</v>
      </c>
      <c r="C147">
        <v>8</v>
      </c>
      <c r="D147">
        <v>1</v>
      </c>
      <c r="E147">
        <v>396680</v>
      </c>
      <c r="F147" t="s">
        <v>21</v>
      </c>
      <c r="G147" t="s">
        <v>3071</v>
      </c>
      <c r="H147" t="s">
        <v>57</v>
      </c>
      <c r="I147" t="s">
        <v>58</v>
      </c>
      <c r="J147" t="s">
        <v>3924</v>
      </c>
    </row>
    <row r="148" spans="1:10" x14ac:dyDescent="0.2">
      <c r="A148" t="s">
        <v>334</v>
      </c>
      <c r="B148">
        <v>2013</v>
      </c>
      <c r="C148">
        <v>8</v>
      </c>
      <c r="D148">
        <v>1</v>
      </c>
      <c r="E148">
        <v>396470</v>
      </c>
      <c r="F148" t="s">
        <v>21</v>
      </c>
      <c r="G148" t="s">
        <v>3071</v>
      </c>
      <c r="H148" t="s">
        <v>57</v>
      </c>
      <c r="I148" t="s">
        <v>58</v>
      </c>
      <c r="J148" t="s">
        <v>3924</v>
      </c>
    </row>
    <row r="149" spans="1:10" hidden="1" x14ac:dyDescent="0.2">
      <c r="A149" t="s">
        <v>3027</v>
      </c>
      <c r="B149">
        <v>2017</v>
      </c>
      <c r="C149">
        <v>83</v>
      </c>
      <c r="D149">
        <v>1</v>
      </c>
      <c r="E149">
        <v>395350</v>
      </c>
      <c r="F149" t="s">
        <v>3025</v>
      </c>
      <c r="G149" t="s">
        <v>3218</v>
      </c>
      <c r="H149" t="s">
        <v>57</v>
      </c>
      <c r="I149" t="s">
        <v>58</v>
      </c>
      <c r="J149" t="s">
        <v>3924</v>
      </c>
    </row>
    <row r="150" spans="1:10" x14ac:dyDescent="0.2">
      <c r="A150" t="s">
        <v>333</v>
      </c>
      <c r="B150">
        <v>2012</v>
      </c>
      <c r="C150">
        <v>8</v>
      </c>
      <c r="D150">
        <v>1</v>
      </c>
      <c r="E150">
        <v>394110</v>
      </c>
      <c r="F150" t="s">
        <v>21</v>
      </c>
      <c r="G150" t="s">
        <v>3071</v>
      </c>
      <c r="H150" t="s">
        <v>57</v>
      </c>
      <c r="I150" t="s">
        <v>58</v>
      </c>
      <c r="J150" t="s">
        <v>3924</v>
      </c>
    </row>
    <row r="151" spans="1:10" hidden="1" x14ac:dyDescent="0.2">
      <c r="A151" t="s">
        <v>2900</v>
      </c>
      <c r="B151">
        <v>2016</v>
      </c>
      <c r="C151">
        <v>75</v>
      </c>
      <c r="D151">
        <v>1</v>
      </c>
      <c r="E151">
        <v>393850</v>
      </c>
      <c r="F151" t="s">
        <v>2894</v>
      </c>
      <c r="G151" t="s">
        <v>3205</v>
      </c>
      <c r="H151" t="s">
        <v>57</v>
      </c>
      <c r="I151" t="s">
        <v>58</v>
      </c>
      <c r="J151" t="s">
        <v>3924</v>
      </c>
    </row>
    <row r="152" spans="1:10" x14ac:dyDescent="0.2">
      <c r="A152" t="s">
        <v>332</v>
      </c>
      <c r="B152">
        <v>2011</v>
      </c>
      <c r="C152">
        <v>8</v>
      </c>
      <c r="D152">
        <v>1</v>
      </c>
      <c r="E152">
        <v>387950</v>
      </c>
      <c r="F152" t="s">
        <v>21</v>
      </c>
      <c r="G152" t="s">
        <v>3071</v>
      </c>
      <c r="H152" t="s">
        <v>57</v>
      </c>
      <c r="I152" t="s">
        <v>58</v>
      </c>
      <c r="J152" t="s">
        <v>3924</v>
      </c>
    </row>
    <row r="153" spans="1:10" hidden="1" x14ac:dyDescent="0.2">
      <c r="A153" t="s">
        <v>2899</v>
      </c>
      <c r="B153">
        <v>2015</v>
      </c>
      <c r="C153">
        <v>75</v>
      </c>
      <c r="D153">
        <v>1</v>
      </c>
      <c r="E153">
        <v>386340</v>
      </c>
      <c r="F153" t="s">
        <v>2894</v>
      </c>
      <c r="G153" t="s">
        <v>3205</v>
      </c>
      <c r="H153" t="s">
        <v>57</v>
      </c>
      <c r="I153" t="s">
        <v>58</v>
      </c>
      <c r="J153" t="s">
        <v>3924</v>
      </c>
    </row>
    <row r="154" spans="1:10" hidden="1" x14ac:dyDescent="0.2">
      <c r="A154" t="s">
        <v>1975</v>
      </c>
      <c r="B154">
        <v>2019</v>
      </c>
      <c r="C154">
        <v>50</v>
      </c>
      <c r="D154">
        <v>1</v>
      </c>
      <c r="E154">
        <v>382670</v>
      </c>
      <c r="F154" t="s">
        <v>24</v>
      </c>
      <c r="G154" t="s">
        <v>3155</v>
      </c>
      <c r="H154" t="s">
        <v>57</v>
      </c>
      <c r="I154" t="s">
        <v>58</v>
      </c>
      <c r="J154" t="s">
        <v>3924</v>
      </c>
    </row>
    <row r="155" spans="1:10" x14ac:dyDescent="0.2">
      <c r="A155" t="s">
        <v>328</v>
      </c>
      <c r="B155">
        <v>2007</v>
      </c>
      <c r="C155">
        <v>8</v>
      </c>
      <c r="D155">
        <v>1</v>
      </c>
      <c r="E155">
        <v>382360</v>
      </c>
      <c r="F155" t="s">
        <v>21</v>
      </c>
      <c r="G155" t="s">
        <v>3071</v>
      </c>
      <c r="H155" t="s">
        <v>57</v>
      </c>
      <c r="I155" t="s">
        <v>58</v>
      </c>
      <c r="J155" t="s">
        <v>3924</v>
      </c>
    </row>
    <row r="156" spans="1:10" x14ac:dyDescent="0.2">
      <c r="A156" t="s">
        <v>324</v>
      </c>
      <c r="B156">
        <v>2003</v>
      </c>
      <c r="C156">
        <v>8</v>
      </c>
      <c r="D156">
        <v>1</v>
      </c>
      <c r="E156">
        <v>380120</v>
      </c>
      <c r="F156" t="s">
        <v>21</v>
      </c>
      <c r="G156" t="s">
        <v>3071</v>
      </c>
      <c r="H156" t="s">
        <v>57</v>
      </c>
      <c r="I156" t="s">
        <v>58</v>
      </c>
      <c r="J156" t="s">
        <v>3924</v>
      </c>
    </row>
    <row r="157" spans="1:10" hidden="1" x14ac:dyDescent="0.2">
      <c r="A157" t="s">
        <v>1974</v>
      </c>
      <c r="B157">
        <v>2018</v>
      </c>
      <c r="C157">
        <v>50</v>
      </c>
      <c r="D157">
        <v>1</v>
      </c>
      <c r="E157">
        <v>378850</v>
      </c>
      <c r="F157" t="s">
        <v>24</v>
      </c>
      <c r="G157" t="s">
        <v>3155</v>
      </c>
      <c r="H157" t="s">
        <v>57</v>
      </c>
      <c r="I157" t="s">
        <v>58</v>
      </c>
      <c r="J157" t="s">
        <v>3924</v>
      </c>
    </row>
    <row r="158" spans="1:10" hidden="1" x14ac:dyDescent="0.2">
      <c r="A158" t="s">
        <v>2898</v>
      </c>
      <c r="B158">
        <v>2014</v>
      </c>
      <c r="C158">
        <v>75</v>
      </c>
      <c r="D158">
        <v>1</v>
      </c>
      <c r="E158">
        <v>374480</v>
      </c>
      <c r="F158" t="s">
        <v>2894</v>
      </c>
      <c r="G158" t="s">
        <v>3205</v>
      </c>
      <c r="H158" t="s">
        <v>57</v>
      </c>
      <c r="I158" t="s">
        <v>58</v>
      </c>
      <c r="J158" t="s">
        <v>3924</v>
      </c>
    </row>
    <row r="159" spans="1:10" hidden="1" x14ac:dyDescent="0.2">
      <c r="A159" t="s">
        <v>1973</v>
      </c>
      <c r="B159">
        <v>2017</v>
      </c>
      <c r="C159">
        <v>50</v>
      </c>
      <c r="D159">
        <v>1</v>
      </c>
      <c r="E159">
        <v>373290</v>
      </c>
      <c r="F159" t="s">
        <v>24</v>
      </c>
      <c r="G159" t="s">
        <v>3155</v>
      </c>
      <c r="H159" t="s">
        <v>57</v>
      </c>
      <c r="I159" t="s">
        <v>58</v>
      </c>
      <c r="J159" t="s">
        <v>3924</v>
      </c>
    </row>
    <row r="160" spans="1:10" hidden="1" x14ac:dyDescent="0.2">
      <c r="A160" t="s">
        <v>2896</v>
      </c>
      <c r="B160">
        <v>2012</v>
      </c>
      <c r="C160">
        <v>75</v>
      </c>
      <c r="D160">
        <v>1</v>
      </c>
      <c r="E160">
        <v>372930</v>
      </c>
      <c r="F160" t="s">
        <v>2894</v>
      </c>
      <c r="G160" t="s">
        <v>3205</v>
      </c>
      <c r="H160" t="s">
        <v>57</v>
      </c>
      <c r="I160" t="s">
        <v>58</v>
      </c>
      <c r="J160" t="s">
        <v>3924</v>
      </c>
    </row>
    <row r="161" spans="1:10" x14ac:dyDescent="0.2">
      <c r="A161" t="s">
        <v>329</v>
      </c>
      <c r="B161">
        <v>2008</v>
      </c>
      <c r="C161">
        <v>8</v>
      </c>
      <c r="D161">
        <v>1</v>
      </c>
      <c r="E161">
        <v>372720</v>
      </c>
      <c r="F161" t="s">
        <v>21</v>
      </c>
      <c r="G161" t="s">
        <v>3071</v>
      </c>
      <c r="H161" t="s">
        <v>57</v>
      </c>
      <c r="I161" t="s">
        <v>58</v>
      </c>
      <c r="J161" t="s">
        <v>3924</v>
      </c>
    </row>
    <row r="162" spans="1:10" x14ac:dyDescent="0.2">
      <c r="A162" t="s">
        <v>331</v>
      </c>
      <c r="B162">
        <v>2010</v>
      </c>
      <c r="C162">
        <v>8</v>
      </c>
      <c r="D162">
        <v>1</v>
      </c>
      <c r="E162">
        <v>371670</v>
      </c>
      <c r="F162" t="s">
        <v>21</v>
      </c>
      <c r="G162" t="s">
        <v>3071</v>
      </c>
      <c r="H162" t="s">
        <v>57</v>
      </c>
      <c r="I162" t="s">
        <v>58</v>
      </c>
      <c r="J162" t="s">
        <v>3924</v>
      </c>
    </row>
    <row r="163" spans="1:10" hidden="1" x14ac:dyDescent="0.2">
      <c r="A163" t="s">
        <v>4103</v>
      </c>
      <c r="B163">
        <v>2023</v>
      </c>
      <c r="C163">
        <v>7</v>
      </c>
      <c r="D163">
        <v>1</v>
      </c>
      <c r="E163">
        <v>371530</v>
      </c>
      <c r="F163" t="s">
        <v>17</v>
      </c>
      <c r="G163" t="s">
        <v>3069</v>
      </c>
      <c r="H163" t="s">
        <v>57</v>
      </c>
      <c r="I163" t="s">
        <v>3057</v>
      </c>
      <c r="J163" t="s">
        <v>4091</v>
      </c>
    </row>
    <row r="164" spans="1:10" hidden="1" x14ac:dyDescent="0.2">
      <c r="A164" t="s">
        <v>2897</v>
      </c>
      <c r="B164">
        <v>2013</v>
      </c>
      <c r="C164">
        <v>75</v>
      </c>
      <c r="D164">
        <v>1</v>
      </c>
      <c r="E164">
        <v>371250</v>
      </c>
      <c r="F164" t="s">
        <v>2894</v>
      </c>
      <c r="G164" t="s">
        <v>3205</v>
      </c>
      <c r="H164" t="s">
        <v>57</v>
      </c>
      <c r="I164" t="s">
        <v>58</v>
      </c>
      <c r="J164" t="s">
        <v>3924</v>
      </c>
    </row>
    <row r="165" spans="1:10" hidden="1" x14ac:dyDescent="0.2">
      <c r="A165" t="s">
        <v>3709</v>
      </c>
      <c r="B165">
        <v>2022</v>
      </c>
      <c r="C165">
        <v>7</v>
      </c>
      <c r="D165">
        <v>1</v>
      </c>
      <c r="E165">
        <v>366550</v>
      </c>
      <c r="F165" t="s">
        <v>17</v>
      </c>
      <c r="G165" t="s">
        <v>3069</v>
      </c>
      <c r="H165" t="s">
        <v>57</v>
      </c>
      <c r="I165" t="s">
        <v>3057</v>
      </c>
      <c r="J165" t="s">
        <v>3924</v>
      </c>
    </row>
    <row r="166" spans="1:10" hidden="1" x14ac:dyDescent="0.2">
      <c r="A166" t="s">
        <v>4182</v>
      </c>
      <c r="B166">
        <v>2023</v>
      </c>
      <c r="C166">
        <v>50</v>
      </c>
      <c r="D166">
        <v>1</v>
      </c>
      <c r="E166">
        <v>365290</v>
      </c>
      <c r="F166" t="s">
        <v>24</v>
      </c>
      <c r="G166" t="s">
        <v>3155</v>
      </c>
      <c r="H166" t="s">
        <v>57</v>
      </c>
      <c r="I166" t="s">
        <v>3057</v>
      </c>
      <c r="J166" t="s">
        <v>4091</v>
      </c>
    </row>
    <row r="167" spans="1:10" x14ac:dyDescent="0.2">
      <c r="A167" t="s">
        <v>330</v>
      </c>
      <c r="B167">
        <v>2009</v>
      </c>
      <c r="C167">
        <v>8</v>
      </c>
      <c r="D167">
        <v>1</v>
      </c>
      <c r="E167">
        <v>363050</v>
      </c>
      <c r="F167" t="s">
        <v>21</v>
      </c>
      <c r="G167" t="s">
        <v>3071</v>
      </c>
      <c r="H167" t="s">
        <v>57</v>
      </c>
      <c r="I167" t="s">
        <v>58</v>
      </c>
      <c r="J167" t="s">
        <v>3924</v>
      </c>
    </row>
    <row r="168" spans="1:10" hidden="1" x14ac:dyDescent="0.2">
      <c r="A168" t="s">
        <v>306</v>
      </c>
      <c r="B168">
        <v>2021</v>
      </c>
      <c r="C168">
        <v>7</v>
      </c>
      <c r="D168">
        <v>1</v>
      </c>
      <c r="E168">
        <v>361420</v>
      </c>
      <c r="F168" t="s">
        <v>17</v>
      </c>
      <c r="G168" t="s">
        <v>3069</v>
      </c>
      <c r="H168" t="s">
        <v>57</v>
      </c>
      <c r="I168" t="s">
        <v>3057</v>
      </c>
      <c r="J168" t="s">
        <v>3924</v>
      </c>
    </row>
    <row r="169" spans="1:10" hidden="1" x14ac:dyDescent="0.2">
      <c r="A169" t="s">
        <v>3826</v>
      </c>
      <c r="B169">
        <v>2022</v>
      </c>
      <c r="C169">
        <v>50</v>
      </c>
      <c r="D169">
        <v>1</v>
      </c>
      <c r="E169">
        <v>359530</v>
      </c>
      <c r="F169" t="s">
        <v>24</v>
      </c>
      <c r="G169" t="s">
        <v>3155</v>
      </c>
      <c r="H169" t="s">
        <v>57</v>
      </c>
      <c r="I169" t="s">
        <v>3057</v>
      </c>
      <c r="J169" t="s">
        <v>3924</v>
      </c>
    </row>
    <row r="170" spans="1:10" hidden="1" x14ac:dyDescent="0.2">
      <c r="A170" t="s">
        <v>2587</v>
      </c>
      <c r="B170">
        <v>2008</v>
      </c>
      <c r="C170">
        <v>67</v>
      </c>
      <c r="D170">
        <v>1</v>
      </c>
      <c r="E170">
        <v>354570</v>
      </c>
      <c r="F170" t="s">
        <v>2581</v>
      </c>
      <c r="G170" t="s">
        <v>3189</v>
      </c>
      <c r="H170" t="s">
        <v>57</v>
      </c>
      <c r="I170" t="s">
        <v>58</v>
      </c>
      <c r="J170" t="s">
        <v>3924</v>
      </c>
    </row>
    <row r="171" spans="1:10" hidden="1" x14ac:dyDescent="0.2">
      <c r="A171" t="s">
        <v>1977</v>
      </c>
      <c r="B171">
        <v>2021</v>
      </c>
      <c r="C171">
        <v>50</v>
      </c>
      <c r="D171">
        <v>1</v>
      </c>
      <c r="E171">
        <v>351960</v>
      </c>
      <c r="F171" t="s">
        <v>24</v>
      </c>
      <c r="G171" t="s">
        <v>3155</v>
      </c>
      <c r="H171" t="s">
        <v>57</v>
      </c>
      <c r="I171" t="s">
        <v>3057</v>
      </c>
      <c r="J171" t="s">
        <v>3924</v>
      </c>
    </row>
    <row r="172" spans="1:10" hidden="1" x14ac:dyDescent="0.2">
      <c r="A172" t="s">
        <v>1972</v>
      </c>
      <c r="B172">
        <v>2016</v>
      </c>
      <c r="C172">
        <v>50</v>
      </c>
      <c r="D172">
        <v>1</v>
      </c>
      <c r="E172">
        <v>348770</v>
      </c>
      <c r="F172" t="s">
        <v>24</v>
      </c>
      <c r="G172" t="s">
        <v>3155</v>
      </c>
      <c r="H172" t="s">
        <v>57</v>
      </c>
      <c r="I172" t="s">
        <v>58</v>
      </c>
      <c r="J172" t="s">
        <v>3924</v>
      </c>
    </row>
    <row r="173" spans="1:10" hidden="1" x14ac:dyDescent="0.2">
      <c r="A173" t="s">
        <v>2586</v>
      </c>
      <c r="B173">
        <v>2007</v>
      </c>
      <c r="C173">
        <v>67</v>
      </c>
      <c r="D173">
        <v>1</v>
      </c>
      <c r="E173">
        <v>348070</v>
      </c>
      <c r="F173" t="s">
        <v>2581</v>
      </c>
      <c r="G173" t="s">
        <v>3189</v>
      </c>
      <c r="H173" t="s">
        <v>57</v>
      </c>
      <c r="I173" t="s">
        <v>58</v>
      </c>
      <c r="J173" t="s">
        <v>3924</v>
      </c>
    </row>
    <row r="174" spans="1:10" hidden="1" x14ac:dyDescent="0.2">
      <c r="A174" t="s">
        <v>2584</v>
      </c>
      <c r="B174">
        <v>2005</v>
      </c>
      <c r="C174">
        <v>67</v>
      </c>
      <c r="D174">
        <v>1</v>
      </c>
      <c r="E174">
        <v>347180</v>
      </c>
      <c r="F174" t="s">
        <v>2581</v>
      </c>
      <c r="G174" t="s">
        <v>3189</v>
      </c>
      <c r="H174" t="s">
        <v>57</v>
      </c>
      <c r="I174" t="s">
        <v>58</v>
      </c>
      <c r="J174" t="s">
        <v>3924</v>
      </c>
    </row>
    <row r="175" spans="1:10" hidden="1" x14ac:dyDescent="0.2">
      <c r="A175" t="s">
        <v>2585</v>
      </c>
      <c r="B175">
        <v>2006</v>
      </c>
      <c r="C175">
        <v>67</v>
      </c>
      <c r="D175">
        <v>1</v>
      </c>
      <c r="E175">
        <v>346990</v>
      </c>
      <c r="F175" t="s">
        <v>2581</v>
      </c>
      <c r="G175" t="s">
        <v>3189</v>
      </c>
      <c r="H175" t="s">
        <v>57</v>
      </c>
      <c r="I175" t="s">
        <v>58</v>
      </c>
      <c r="J175" t="s">
        <v>3924</v>
      </c>
    </row>
    <row r="176" spans="1:10" hidden="1" x14ac:dyDescent="0.2">
      <c r="A176" t="s">
        <v>2580</v>
      </c>
      <c r="B176">
        <v>2003</v>
      </c>
      <c r="C176">
        <v>67</v>
      </c>
      <c r="D176">
        <v>1</v>
      </c>
      <c r="E176">
        <v>344580</v>
      </c>
      <c r="F176" t="s">
        <v>2581</v>
      </c>
      <c r="G176" t="s">
        <v>3189</v>
      </c>
      <c r="H176" t="s">
        <v>57</v>
      </c>
      <c r="I176" t="s">
        <v>58</v>
      </c>
      <c r="J176" t="s">
        <v>3924</v>
      </c>
    </row>
    <row r="177" spans="1:10" hidden="1" x14ac:dyDescent="0.2">
      <c r="A177" t="s">
        <v>2583</v>
      </c>
      <c r="B177">
        <v>2004</v>
      </c>
      <c r="C177">
        <v>67</v>
      </c>
      <c r="D177">
        <v>1</v>
      </c>
      <c r="E177">
        <v>344050</v>
      </c>
      <c r="F177" t="s">
        <v>2581</v>
      </c>
      <c r="G177" t="s">
        <v>3189</v>
      </c>
      <c r="H177" t="s">
        <v>57</v>
      </c>
      <c r="I177" t="s">
        <v>58</v>
      </c>
      <c r="J177" t="s">
        <v>3924</v>
      </c>
    </row>
    <row r="178" spans="1:10" hidden="1" x14ac:dyDescent="0.2">
      <c r="A178" t="s">
        <v>2597</v>
      </c>
      <c r="B178">
        <v>2018</v>
      </c>
      <c r="C178">
        <v>67</v>
      </c>
      <c r="D178">
        <v>1</v>
      </c>
      <c r="E178">
        <v>342410</v>
      </c>
      <c r="F178" t="s">
        <v>2581</v>
      </c>
      <c r="G178" t="s">
        <v>3189</v>
      </c>
      <c r="H178" t="s">
        <v>57</v>
      </c>
      <c r="I178" t="s">
        <v>58</v>
      </c>
      <c r="J178" t="s">
        <v>3924</v>
      </c>
    </row>
    <row r="179" spans="1:10" hidden="1" x14ac:dyDescent="0.2">
      <c r="A179" t="s">
        <v>1976</v>
      </c>
      <c r="B179">
        <v>2020</v>
      </c>
      <c r="C179">
        <v>50</v>
      </c>
      <c r="D179">
        <v>1</v>
      </c>
      <c r="E179">
        <v>341660</v>
      </c>
      <c r="F179" t="s">
        <v>24</v>
      </c>
      <c r="G179" t="s">
        <v>3155</v>
      </c>
      <c r="H179" t="s">
        <v>57</v>
      </c>
      <c r="I179" t="s">
        <v>58</v>
      </c>
      <c r="J179" t="s">
        <v>3924</v>
      </c>
    </row>
    <row r="180" spans="1:10" hidden="1" x14ac:dyDescent="0.2">
      <c r="A180" t="s">
        <v>2598</v>
      </c>
      <c r="B180">
        <v>2019</v>
      </c>
      <c r="C180">
        <v>67</v>
      </c>
      <c r="D180">
        <v>1</v>
      </c>
      <c r="E180">
        <v>339650</v>
      </c>
      <c r="F180" t="s">
        <v>2581</v>
      </c>
      <c r="G180" t="s">
        <v>3189</v>
      </c>
      <c r="H180" t="s">
        <v>57</v>
      </c>
      <c r="I180" t="s">
        <v>58</v>
      </c>
      <c r="J180" t="s">
        <v>3924</v>
      </c>
    </row>
    <row r="181" spans="1:10" hidden="1" x14ac:dyDescent="0.2">
      <c r="A181" t="s">
        <v>2588</v>
      </c>
      <c r="B181">
        <v>2009</v>
      </c>
      <c r="C181">
        <v>67</v>
      </c>
      <c r="D181">
        <v>1</v>
      </c>
      <c r="E181">
        <v>339030</v>
      </c>
      <c r="F181" t="s">
        <v>2581</v>
      </c>
      <c r="G181" t="s">
        <v>3189</v>
      </c>
      <c r="H181" t="s">
        <v>57</v>
      </c>
      <c r="I181" t="s">
        <v>58</v>
      </c>
      <c r="J181" t="s">
        <v>3924</v>
      </c>
    </row>
    <row r="182" spans="1:10" hidden="1" x14ac:dyDescent="0.2">
      <c r="A182" t="s">
        <v>1971</v>
      </c>
      <c r="B182">
        <v>2015</v>
      </c>
      <c r="C182">
        <v>50</v>
      </c>
      <c r="D182">
        <v>1</v>
      </c>
      <c r="E182">
        <v>336960</v>
      </c>
      <c r="F182" t="s">
        <v>24</v>
      </c>
      <c r="G182" t="s">
        <v>3155</v>
      </c>
      <c r="H182" t="s">
        <v>57</v>
      </c>
      <c r="I182" t="s">
        <v>58</v>
      </c>
      <c r="J182" t="s">
        <v>3924</v>
      </c>
    </row>
    <row r="183" spans="1:10" hidden="1" x14ac:dyDescent="0.2">
      <c r="A183" t="s">
        <v>2596</v>
      </c>
      <c r="B183">
        <v>2017</v>
      </c>
      <c r="C183">
        <v>67</v>
      </c>
      <c r="D183">
        <v>1</v>
      </c>
      <c r="E183">
        <v>336900</v>
      </c>
      <c r="F183" t="s">
        <v>2581</v>
      </c>
      <c r="G183" t="s">
        <v>3189</v>
      </c>
      <c r="H183" t="s">
        <v>57</v>
      </c>
      <c r="I183" t="s">
        <v>58</v>
      </c>
      <c r="J183" t="s">
        <v>3924</v>
      </c>
    </row>
    <row r="184" spans="1:10" hidden="1" x14ac:dyDescent="0.2">
      <c r="A184" t="s">
        <v>1963</v>
      </c>
      <c r="B184">
        <v>2007</v>
      </c>
      <c r="C184">
        <v>50</v>
      </c>
      <c r="D184">
        <v>1</v>
      </c>
      <c r="E184">
        <v>336210</v>
      </c>
      <c r="F184" t="s">
        <v>24</v>
      </c>
      <c r="G184" t="s">
        <v>3155</v>
      </c>
      <c r="H184" t="s">
        <v>57</v>
      </c>
      <c r="I184" t="s">
        <v>58</v>
      </c>
      <c r="J184" t="s">
        <v>3924</v>
      </c>
    </row>
    <row r="185" spans="1:10" hidden="1" x14ac:dyDescent="0.2">
      <c r="A185" t="s">
        <v>2600</v>
      </c>
      <c r="B185">
        <v>2021</v>
      </c>
      <c r="C185">
        <v>67</v>
      </c>
      <c r="D185">
        <v>1</v>
      </c>
      <c r="E185">
        <v>335540</v>
      </c>
      <c r="F185" t="s">
        <v>2581</v>
      </c>
      <c r="G185" t="s">
        <v>3189</v>
      </c>
      <c r="H185" t="s">
        <v>57</v>
      </c>
      <c r="I185" t="s">
        <v>3057</v>
      </c>
      <c r="J185" t="s">
        <v>3924</v>
      </c>
    </row>
    <row r="186" spans="1:10" hidden="1" x14ac:dyDescent="0.2">
      <c r="A186" t="s">
        <v>1962</v>
      </c>
      <c r="B186">
        <v>2006</v>
      </c>
      <c r="C186">
        <v>50</v>
      </c>
      <c r="D186">
        <v>1</v>
      </c>
      <c r="E186">
        <v>334560</v>
      </c>
      <c r="F186" t="s">
        <v>24</v>
      </c>
      <c r="G186" t="s">
        <v>3155</v>
      </c>
      <c r="H186" t="s">
        <v>57</v>
      </c>
      <c r="I186" t="s">
        <v>58</v>
      </c>
      <c r="J186" t="s">
        <v>3924</v>
      </c>
    </row>
    <row r="187" spans="1:10" hidden="1" x14ac:dyDescent="0.2">
      <c r="A187" t="s">
        <v>2599</v>
      </c>
      <c r="B187">
        <v>2020</v>
      </c>
      <c r="C187">
        <v>67</v>
      </c>
      <c r="D187">
        <v>1</v>
      </c>
      <c r="E187">
        <v>333570</v>
      </c>
      <c r="F187" t="s">
        <v>2581</v>
      </c>
      <c r="G187" t="s">
        <v>3189</v>
      </c>
      <c r="H187" t="s">
        <v>57</v>
      </c>
      <c r="I187" t="s">
        <v>58</v>
      </c>
      <c r="J187" t="s">
        <v>3924</v>
      </c>
    </row>
    <row r="188" spans="1:10" hidden="1" x14ac:dyDescent="0.2">
      <c r="A188" t="s">
        <v>1961</v>
      </c>
      <c r="B188">
        <v>2005</v>
      </c>
      <c r="C188">
        <v>50</v>
      </c>
      <c r="D188">
        <v>1</v>
      </c>
      <c r="E188">
        <v>333350</v>
      </c>
      <c r="F188" t="s">
        <v>24</v>
      </c>
      <c r="G188" t="s">
        <v>3155</v>
      </c>
      <c r="H188" t="s">
        <v>57</v>
      </c>
      <c r="I188" t="s">
        <v>58</v>
      </c>
      <c r="J188" t="s">
        <v>3924</v>
      </c>
    </row>
    <row r="189" spans="1:10" hidden="1" x14ac:dyDescent="0.2">
      <c r="A189" t="s">
        <v>4214</v>
      </c>
      <c r="B189">
        <v>2023</v>
      </c>
      <c r="C189">
        <v>67</v>
      </c>
      <c r="D189">
        <v>1</v>
      </c>
      <c r="E189">
        <v>331600</v>
      </c>
      <c r="F189" t="s">
        <v>2581</v>
      </c>
      <c r="G189" t="s">
        <v>3189</v>
      </c>
      <c r="H189" t="s">
        <v>57</v>
      </c>
      <c r="I189" t="s">
        <v>3057</v>
      </c>
      <c r="J189" t="s">
        <v>4091</v>
      </c>
    </row>
    <row r="190" spans="1:10" hidden="1" x14ac:dyDescent="0.2">
      <c r="A190" t="s">
        <v>1964</v>
      </c>
      <c r="B190">
        <v>2008</v>
      </c>
      <c r="C190">
        <v>50</v>
      </c>
      <c r="D190">
        <v>1</v>
      </c>
      <c r="E190">
        <v>330850</v>
      </c>
      <c r="F190" t="s">
        <v>24</v>
      </c>
      <c r="G190" t="s">
        <v>3155</v>
      </c>
      <c r="H190" t="s">
        <v>57</v>
      </c>
      <c r="I190" t="s">
        <v>58</v>
      </c>
      <c r="J190" t="s">
        <v>3924</v>
      </c>
    </row>
    <row r="191" spans="1:10" hidden="1" x14ac:dyDescent="0.2">
      <c r="A191" t="s">
        <v>1960</v>
      </c>
      <c r="B191">
        <v>2004</v>
      </c>
      <c r="C191">
        <v>50</v>
      </c>
      <c r="D191">
        <v>1</v>
      </c>
      <c r="E191">
        <v>330520</v>
      </c>
      <c r="F191" t="s">
        <v>24</v>
      </c>
      <c r="G191" t="s">
        <v>3155</v>
      </c>
      <c r="H191" t="s">
        <v>57</v>
      </c>
      <c r="I191" t="s">
        <v>58</v>
      </c>
      <c r="J191" t="s">
        <v>3924</v>
      </c>
    </row>
    <row r="192" spans="1:10" hidden="1" x14ac:dyDescent="0.2">
      <c r="A192" t="s">
        <v>2595</v>
      </c>
      <c r="B192">
        <v>2016</v>
      </c>
      <c r="C192">
        <v>67</v>
      </c>
      <c r="D192">
        <v>1</v>
      </c>
      <c r="E192">
        <v>328950</v>
      </c>
      <c r="F192" t="s">
        <v>2581</v>
      </c>
      <c r="G192" t="s">
        <v>3189</v>
      </c>
      <c r="H192" t="s">
        <v>57</v>
      </c>
      <c r="I192" t="s">
        <v>58</v>
      </c>
      <c r="J192" t="s">
        <v>3924</v>
      </c>
    </row>
    <row r="193" spans="1:10" hidden="1" x14ac:dyDescent="0.2">
      <c r="A193" t="s">
        <v>3874</v>
      </c>
      <c r="B193">
        <v>2022</v>
      </c>
      <c r="C193">
        <v>67</v>
      </c>
      <c r="D193">
        <v>1</v>
      </c>
      <c r="E193">
        <v>326760</v>
      </c>
      <c r="F193" t="s">
        <v>2581</v>
      </c>
      <c r="G193" t="s">
        <v>3189</v>
      </c>
      <c r="H193" t="s">
        <v>57</v>
      </c>
      <c r="I193" t="s">
        <v>3057</v>
      </c>
      <c r="J193" t="s">
        <v>3924</v>
      </c>
    </row>
    <row r="194" spans="1:10" hidden="1" x14ac:dyDescent="0.2">
      <c r="A194" t="s">
        <v>2589</v>
      </c>
      <c r="B194">
        <v>2010</v>
      </c>
      <c r="C194">
        <v>67</v>
      </c>
      <c r="D194">
        <v>1</v>
      </c>
      <c r="E194">
        <v>324990</v>
      </c>
      <c r="F194" t="s">
        <v>2581</v>
      </c>
      <c r="G194" t="s">
        <v>3189</v>
      </c>
      <c r="H194" t="s">
        <v>57</v>
      </c>
      <c r="I194" t="s">
        <v>58</v>
      </c>
      <c r="J194" t="s">
        <v>3924</v>
      </c>
    </row>
    <row r="195" spans="1:10" hidden="1" x14ac:dyDescent="0.2">
      <c r="A195" t="s">
        <v>1970</v>
      </c>
      <c r="B195">
        <v>2014</v>
      </c>
      <c r="C195">
        <v>50</v>
      </c>
      <c r="D195">
        <v>1</v>
      </c>
      <c r="E195">
        <v>321740</v>
      </c>
      <c r="F195" t="s">
        <v>24</v>
      </c>
      <c r="G195" t="s">
        <v>3155</v>
      </c>
      <c r="H195" t="s">
        <v>57</v>
      </c>
      <c r="I195" t="s">
        <v>58</v>
      </c>
      <c r="J195" t="s">
        <v>3924</v>
      </c>
    </row>
    <row r="196" spans="1:10" hidden="1" x14ac:dyDescent="0.2">
      <c r="A196" t="s">
        <v>1959</v>
      </c>
      <c r="B196">
        <v>2003</v>
      </c>
      <c r="C196">
        <v>50</v>
      </c>
      <c r="D196">
        <v>1</v>
      </c>
      <c r="E196">
        <v>320840</v>
      </c>
      <c r="F196" t="s">
        <v>24</v>
      </c>
      <c r="G196" t="s">
        <v>3155</v>
      </c>
      <c r="H196" t="s">
        <v>57</v>
      </c>
      <c r="I196" t="s">
        <v>58</v>
      </c>
      <c r="J196" t="s">
        <v>3924</v>
      </c>
    </row>
    <row r="197" spans="1:10" hidden="1" x14ac:dyDescent="0.2">
      <c r="A197" t="s">
        <v>2594</v>
      </c>
      <c r="B197">
        <v>2015</v>
      </c>
      <c r="C197">
        <v>67</v>
      </c>
      <c r="D197">
        <v>1</v>
      </c>
      <c r="E197">
        <v>315950</v>
      </c>
      <c r="F197" t="s">
        <v>2581</v>
      </c>
      <c r="G197" t="s">
        <v>3189</v>
      </c>
      <c r="H197" t="s">
        <v>57</v>
      </c>
      <c r="I197" t="s">
        <v>58</v>
      </c>
      <c r="J197" t="s">
        <v>3924</v>
      </c>
    </row>
    <row r="198" spans="1:10" hidden="1" x14ac:dyDescent="0.2">
      <c r="A198" t="s">
        <v>2590</v>
      </c>
      <c r="B198">
        <v>2011</v>
      </c>
      <c r="C198">
        <v>67</v>
      </c>
      <c r="D198">
        <v>1</v>
      </c>
      <c r="E198">
        <v>315330</v>
      </c>
      <c r="F198" t="s">
        <v>2581</v>
      </c>
      <c r="G198" t="s">
        <v>3189</v>
      </c>
      <c r="H198" t="s">
        <v>57</v>
      </c>
      <c r="I198" t="s">
        <v>58</v>
      </c>
      <c r="J198" t="s">
        <v>3924</v>
      </c>
    </row>
    <row r="199" spans="1:10" hidden="1" x14ac:dyDescent="0.2">
      <c r="A199" t="s">
        <v>1969</v>
      </c>
      <c r="B199">
        <v>2013</v>
      </c>
      <c r="C199">
        <v>50</v>
      </c>
      <c r="D199">
        <v>1</v>
      </c>
      <c r="E199">
        <v>311940</v>
      </c>
      <c r="F199" t="s">
        <v>24</v>
      </c>
      <c r="G199" t="s">
        <v>3155</v>
      </c>
      <c r="H199" t="s">
        <v>57</v>
      </c>
      <c r="I199" t="s">
        <v>58</v>
      </c>
      <c r="J199" t="s">
        <v>3924</v>
      </c>
    </row>
    <row r="200" spans="1:10" hidden="1" x14ac:dyDescent="0.2">
      <c r="A200" t="s">
        <v>2592</v>
      </c>
      <c r="B200">
        <v>2013</v>
      </c>
      <c r="C200">
        <v>67</v>
      </c>
      <c r="D200">
        <v>1</v>
      </c>
      <c r="E200">
        <v>307490</v>
      </c>
      <c r="F200" t="s">
        <v>2581</v>
      </c>
      <c r="G200" t="s">
        <v>3189</v>
      </c>
      <c r="H200" t="s">
        <v>57</v>
      </c>
      <c r="I200" t="s">
        <v>58</v>
      </c>
      <c r="J200" t="s">
        <v>3924</v>
      </c>
    </row>
    <row r="201" spans="1:10" hidden="1" x14ac:dyDescent="0.2">
      <c r="A201" t="s">
        <v>2593</v>
      </c>
      <c r="B201">
        <v>2014</v>
      </c>
      <c r="C201">
        <v>67</v>
      </c>
      <c r="D201">
        <v>1</v>
      </c>
      <c r="E201">
        <v>307490</v>
      </c>
      <c r="F201" t="s">
        <v>2581</v>
      </c>
      <c r="G201" t="s">
        <v>3189</v>
      </c>
      <c r="H201" t="s">
        <v>57</v>
      </c>
      <c r="I201" t="s">
        <v>58</v>
      </c>
      <c r="J201" t="s">
        <v>3924</v>
      </c>
    </row>
    <row r="202" spans="1:10" hidden="1" x14ac:dyDescent="0.2">
      <c r="A202" t="s">
        <v>2591</v>
      </c>
      <c r="B202">
        <v>2012</v>
      </c>
      <c r="C202">
        <v>67</v>
      </c>
      <c r="D202">
        <v>1</v>
      </c>
      <c r="E202">
        <v>305490</v>
      </c>
      <c r="F202" t="s">
        <v>2581</v>
      </c>
      <c r="G202" t="s">
        <v>3189</v>
      </c>
      <c r="H202" t="s">
        <v>57</v>
      </c>
      <c r="I202" t="s">
        <v>58</v>
      </c>
      <c r="J202" t="s">
        <v>3924</v>
      </c>
    </row>
    <row r="203" spans="1:10" hidden="1" x14ac:dyDescent="0.2">
      <c r="A203" t="s">
        <v>1968</v>
      </c>
      <c r="B203">
        <v>2012</v>
      </c>
      <c r="C203">
        <v>50</v>
      </c>
      <c r="D203">
        <v>1</v>
      </c>
      <c r="E203">
        <v>302960</v>
      </c>
      <c r="F203" t="s">
        <v>24</v>
      </c>
      <c r="G203" t="s">
        <v>3155</v>
      </c>
      <c r="H203" t="s">
        <v>57</v>
      </c>
      <c r="I203" t="s">
        <v>58</v>
      </c>
      <c r="J203" t="s">
        <v>3924</v>
      </c>
    </row>
    <row r="204" spans="1:10" hidden="1" x14ac:dyDescent="0.2">
      <c r="A204" t="s">
        <v>1965</v>
      </c>
      <c r="B204">
        <v>2009</v>
      </c>
      <c r="C204">
        <v>50</v>
      </c>
      <c r="D204">
        <v>1</v>
      </c>
      <c r="E204">
        <v>298500</v>
      </c>
      <c r="F204" t="s">
        <v>24</v>
      </c>
      <c r="G204" t="s">
        <v>3155</v>
      </c>
      <c r="H204" t="s">
        <v>57</v>
      </c>
      <c r="I204" t="s">
        <v>58</v>
      </c>
      <c r="J204" t="s">
        <v>3924</v>
      </c>
    </row>
    <row r="205" spans="1:10" hidden="1" x14ac:dyDescent="0.2">
      <c r="A205" t="s">
        <v>1967</v>
      </c>
      <c r="B205">
        <v>2011</v>
      </c>
      <c r="C205">
        <v>50</v>
      </c>
      <c r="D205">
        <v>1</v>
      </c>
      <c r="E205">
        <v>290780</v>
      </c>
      <c r="F205" t="s">
        <v>24</v>
      </c>
      <c r="G205" t="s">
        <v>3155</v>
      </c>
      <c r="H205" t="s">
        <v>57</v>
      </c>
      <c r="I205" t="s">
        <v>58</v>
      </c>
      <c r="J205" t="s">
        <v>3924</v>
      </c>
    </row>
    <row r="206" spans="1:10" hidden="1" x14ac:dyDescent="0.2">
      <c r="A206" t="s">
        <v>1966</v>
      </c>
      <c r="B206">
        <v>2010</v>
      </c>
      <c r="C206">
        <v>50</v>
      </c>
      <c r="D206">
        <v>1</v>
      </c>
      <c r="E206">
        <v>288110</v>
      </c>
      <c r="F206" t="s">
        <v>24</v>
      </c>
      <c r="G206" t="s">
        <v>3155</v>
      </c>
      <c r="H206" t="s">
        <v>57</v>
      </c>
      <c r="I206" t="s">
        <v>58</v>
      </c>
      <c r="J206" t="s">
        <v>3924</v>
      </c>
    </row>
    <row r="207" spans="1:10" hidden="1" x14ac:dyDescent="0.2">
      <c r="A207" t="s">
        <v>4162</v>
      </c>
      <c r="B207">
        <v>2023</v>
      </c>
      <c r="C207">
        <v>39</v>
      </c>
      <c r="D207">
        <v>1</v>
      </c>
      <c r="E207">
        <v>285030</v>
      </c>
      <c r="F207" t="s">
        <v>1532</v>
      </c>
      <c r="G207" t="s">
        <v>3133</v>
      </c>
      <c r="H207" t="s">
        <v>57</v>
      </c>
      <c r="I207" t="s">
        <v>3057</v>
      </c>
      <c r="J207" t="s">
        <v>4091</v>
      </c>
    </row>
    <row r="208" spans="1:10" hidden="1" x14ac:dyDescent="0.2">
      <c r="A208" t="s">
        <v>3796</v>
      </c>
      <c r="B208">
        <v>2022</v>
      </c>
      <c r="C208">
        <v>39</v>
      </c>
      <c r="D208">
        <v>1</v>
      </c>
      <c r="E208">
        <v>271720</v>
      </c>
      <c r="F208" t="s">
        <v>1532</v>
      </c>
      <c r="G208" t="s">
        <v>3133</v>
      </c>
      <c r="H208" t="s">
        <v>57</v>
      </c>
      <c r="I208" t="s">
        <v>3057</v>
      </c>
      <c r="J208" t="s">
        <v>3924</v>
      </c>
    </row>
    <row r="209" spans="1:10" hidden="1" x14ac:dyDescent="0.2">
      <c r="A209" t="s">
        <v>1549</v>
      </c>
      <c r="B209">
        <v>2019</v>
      </c>
      <c r="C209">
        <v>39</v>
      </c>
      <c r="D209">
        <v>1</v>
      </c>
      <c r="E209">
        <v>266330</v>
      </c>
      <c r="F209" t="s">
        <v>1532</v>
      </c>
      <c r="G209" t="s">
        <v>3133</v>
      </c>
      <c r="H209" t="s">
        <v>57</v>
      </c>
      <c r="I209" t="s">
        <v>58</v>
      </c>
      <c r="J209" t="s">
        <v>3924</v>
      </c>
    </row>
    <row r="210" spans="1:10" hidden="1" x14ac:dyDescent="0.2">
      <c r="A210" t="s">
        <v>1548</v>
      </c>
      <c r="B210">
        <v>2018</v>
      </c>
      <c r="C210">
        <v>39</v>
      </c>
      <c r="D210">
        <v>1</v>
      </c>
      <c r="E210">
        <v>264860</v>
      </c>
      <c r="F210" t="s">
        <v>1532</v>
      </c>
      <c r="G210" t="s">
        <v>3133</v>
      </c>
      <c r="H210" t="s">
        <v>57</v>
      </c>
      <c r="I210" t="s">
        <v>58</v>
      </c>
      <c r="J210" t="s">
        <v>3924</v>
      </c>
    </row>
    <row r="211" spans="1:10" hidden="1" x14ac:dyDescent="0.2">
      <c r="A211" t="s">
        <v>1551</v>
      </c>
      <c r="B211">
        <v>2021</v>
      </c>
      <c r="C211">
        <v>39</v>
      </c>
      <c r="D211">
        <v>1</v>
      </c>
      <c r="E211">
        <v>261420</v>
      </c>
      <c r="F211" t="s">
        <v>1532</v>
      </c>
      <c r="G211" t="s">
        <v>3133</v>
      </c>
      <c r="H211" t="s">
        <v>57</v>
      </c>
      <c r="I211" t="s">
        <v>3057</v>
      </c>
      <c r="J211" t="s">
        <v>3924</v>
      </c>
    </row>
    <row r="212" spans="1:10" hidden="1" x14ac:dyDescent="0.2">
      <c r="A212" t="s">
        <v>1547</v>
      </c>
      <c r="B212">
        <v>2017</v>
      </c>
      <c r="C212">
        <v>39</v>
      </c>
      <c r="D212">
        <v>1</v>
      </c>
      <c r="E212">
        <v>260380</v>
      </c>
      <c r="F212" t="s">
        <v>1532</v>
      </c>
      <c r="G212" t="s">
        <v>3133</v>
      </c>
      <c r="H212" t="s">
        <v>57</v>
      </c>
      <c r="I212" t="s">
        <v>58</v>
      </c>
      <c r="J212" t="s">
        <v>3924</v>
      </c>
    </row>
    <row r="213" spans="1:10" hidden="1" x14ac:dyDescent="0.2">
      <c r="A213" t="s">
        <v>1536</v>
      </c>
      <c r="B213">
        <v>2006</v>
      </c>
      <c r="C213">
        <v>39</v>
      </c>
      <c r="D213">
        <v>1</v>
      </c>
      <c r="E213">
        <v>254850</v>
      </c>
      <c r="F213" t="s">
        <v>1532</v>
      </c>
      <c r="G213" t="s">
        <v>3133</v>
      </c>
      <c r="H213" t="s">
        <v>57</v>
      </c>
      <c r="I213" t="s">
        <v>58</v>
      </c>
      <c r="J213" t="s">
        <v>3924</v>
      </c>
    </row>
    <row r="214" spans="1:10" hidden="1" x14ac:dyDescent="0.2">
      <c r="A214" t="s">
        <v>1546</v>
      </c>
      <c r="B214">
        <v>2016</v>
      </c>
      <c r="C214">
        <v>39</v>
      </c>
      <c r="D214">
        <v>1</v>
      </c>
      <c r="E214">
        <v>254280</v>
      </c>
      <c r="F214" t="s">
        <v>1532</v>
      </c>
      <c r="G214" t="s">
        <v>3133</v>
      </c>
      <c r="H214" t="s">
        <v>57</v>
      </c>
      <c r="I214" t="s">
        <v>58</v>
      </c>
      <c r="J214" t="s">
        <v>3924</v>
      </c>
    </row>
    <row r="215" spans="1:10" hidden="1" x14ac:dyDescent="0.2">
      <c r="A215" t="s">
        <v>1550</v>
      </c>
      <c r="B215">
        <v>2020</v>
      </c>
      <c r="C215">
        <v>39</v>
      </c>
      <c r="D215">
        <v>1</v>
      </c>
      <c r="E215">
        <v>253010</v>
      </c>
      <c r="F215" t="s">
        <v>1532</v>
      </c>
      <c r="G215" t="s">
        <v>3133</v>
      </c>
      <c r="H215" t="s">
        <v>57</v>
      </c>
      <c r="I215" t="s">
        <v>58</v>
      </c>
      <c r="J215" t="s">
        <v>3924</v>
      </c>
    </row>
    <row r="216" spans="1:10" hidden="1" x14ac:dyDescent="0.2">
      <c r="A216" t="s">
        <v>1545</v>
      </c>
      <c r="B216">
        <v>2015</v>
      </c>
      <c r="C216">
        <v>39</v>
      </c>
      <c r="D216">
        <v>1</v>
      </c>
      <c r="E216">
        <v>251750</v>
      </c>
      <c r="F216" t="s">
        <v>1532</v>
      </c>
      <c r="G216" t="s">
        <v>3133</v>
      </c>
      <c r="H216" t="s">
        <v>57</v>
      </c>
      <c r="I216" t="s">
        <v>58</v>
      </c>
      <c r="J216" t="s">
        <v>3924</v>
      </c>
    </row>
    <row r="217" spans="1:10" hidden="1" x14ac:dyDescent="0.2">
      <c r="A217" t="s">
        <v>1534</v>
      </c>
      <c r="B217">
        <v>2004</v>
      </c>
      <c r="C217">
        <v>39</v>
      </c>
      <c r="D217">
        <v>1</v>
      </c>
      <c r="E217">
        <v>251430</v>
      </c>
      <c r="F217" t="s">
        <v>1532</v>
      </c>
      <c r="G217" t="s">
        <v>3133</v>
      </c>
      <c r="H217" t="s">
        <v>57</v>
      </c>
      <c r="I217" t="s">
        <v>58</v>
      </c>
      <c r="J217" t="s">
        <v>3924</v>
      </c>
    </row>
    <row r="218" spans="1:10" hidden="1" x14ac:dyDescent="0.2">
      <c r="A218" t="s">
        <v>1537</v>
      </c>
      <c r="B218">
        <v>2007</v>
      </c>
      <c r="C218">
        <v>39</v>
      </c>
      <c r="D218">
        <v>1</v>
      </c>
      <c r="E218">
        <v>250370</v>
      </c>
      <c r="F218" t="s">
        <v>1532</v>
      </c>
      <c r="G218" t="s">
        <v>3133</v>
      </c>
      <c r="H218" t="s">
        <v>57</v>
      </c>
      <c r="I218" t="s">
        <v>58</v>
      </c>
      <c r="J218" t="s">
        <v>3924</v>
      </c>
    </row>
    <row r="219" spans="1:10" hidden="1" x14ac:dyDescent="0.2">
      <c r="A219" t="s">
        <v>1538</v>
      </c>
      <c r="B219">
        <v>2008</v>
      </c>
      <c r="C219">
        <v>39</v>
      </c>
      <c r="D219">
        <v>1</v>
      </c>
      <c r="E219">
        <v>248620</v>
      </c>
      <c r="F219" t="s">
        <v>1532</v>
      </c>
      <c r="G219" t="s">
        <v>3133</v>
      </c>
      <c r="H219" t="s">
        <v>57</v>
      </c>
      <c r="I219" t="s">
        <v>58</v>
      </c>
      <c r="J219" t="s">
        <v>3924</v>
      </c>
    </row>
    <row r="220" spans="1:10" hidden="1" x14ac:dyDescent="0.2">
      <c r="A220" t="s">
        <v>1531</v>
      </c>
      <c r="B220">
        <v>2003</v>
      </c>
      <c r="C220">
        <v>39</v>
      </c>
      <c r="D220">
        <v>1</v>
      </c>
      <c r="E220">
        <v>248450</v>
      </c>
      <c r="F220" t="s">
        <v>1532</v>
      </c>
      <c r="G220" t="s">
        <v>3133</v>
      </c>
      <c r="H220" t="s">
        <v>57</v>
      </c>
      <c r="I220" t="s">
        <v>58</v>
      </c>
      <c r="J220" t="s">
        <v>3924</v>
      </c>
    </row>
    <row r="221" spans="1:10" hidden="1" x14ac:dyDescent="0.2">
      <c r="A221" t="s">
        <v>1535</v>
      </c>
      <c r="B221">
        <v>2005</v>
      </c>
      <c r="C221">
        <v>39</v>
      </c>
      <c r="D221">
        <v>1</v>
      </c>
      <c r="E221">
        <v>248280</v>
      </c>
      <c r="F221" t="s">
        <v>1532</v>
      </c>
      <c r="G221" t="s">
        <v>3133</v>
      </c>
      <c r="H221" t="s">
        <v>57</v>
      </c>
      <c r="I221" t="s">
        <v>58</v>
      </c>
      <c r="J221" t="s">
        <v>3924</v>
      </c>
    </row>
    <row r="222" spans="1:10" hidden="1" x14ac:dyDescent="0.2">
      <c r="A222" t="s">
        <v>1544</v>
      </c>
      <c r="B222">
        <v>2014</v>
      </c>
      <c r="C222">
        <v>39</v>
      </c>
      <c r="D222">
        <v>1</v>
      </c>
      <c r="E222">
        <v>243080</v>
      </c>
      <c r="F222" t="s">
        <v>1532</v>
      </c>
      <c r="G222" t="s">
        <v>3133</v>
      </c>
      <c r="H222" t="s">
        <v>57</v>
      </c>
      <c r="I222" t="s">
        <v>58</v>
      </c>
      <c r="J222" t="s">
        <v>3924</v>
      </c>
    </row>
    <row r="223" spans="1:10" hidden="1" x14ac:dyDescent="0.2">
      <c r="A223" t="s">
        <v>1543</v>
      </c>
      <c r="B223">
        <v>2013</v>
      </c>
      <c r="C223">
        <v>39</v>
      </c>
      <c r="D223">
        <v>1</v>
      </c>
      <c r="E223">
        <v>238150</v>
      </c>
      <c r="F223" t="s">
        <v>1532</v>
      </c>
      <c r="G223" t="s">
        <v>3133</v>
      </c>
      <c r="H223" t="s">
        <v>57</v>
      </c>
      <c r="I223" t="s">
        <v>58</v>
      </c>
      <c r="J223" t="s">
        <v>3924</v>
      </c>
    </row>
    <row r="224" spans="1:10" hidden="1" x14ac:dyDescent="0.2">
      <c r="A224" t="s">
        <v>1539</v>
      </c>
      <c r="B224">
        <v>2009</v>
      </c>
      <c r="C224">
        <v>39</v>
      </c>
      <c r="D224">
        <v>1</v>
      </c>
      <c r="E224">
        <v>232810</v>
      </c>
      <c r="F224" t="s">
        <v>1532</v>
      </c>
      <c r="G224" t="s">
        <v>3133</v>
      </c>
      <c r="H224" t="s">
        <v>57</v>
      </c>
      <c r="I224" t="s">
        <v>58</v>
      </c>
      <c r="J224" t="s">
        <v>3924</v>
      </c>
    </row>
    <row r="225" spans="1:10" hidden="1" x14ac:dyDescent="0.2">
      <c r="A225" t="s">
        <v>1542</v>
      </c>
      <c r="B225">
        <v>2012</v>
      </c>
      <c r="C225">
        <v>39</v>
      </c>
      <c r="D225">
        <v>1</v>
      </c>
      <c r="E225">
        <v>230030</v>
      </c>
      <c r="F225" t="s">
        <v>1532</v>
      </c>
      <c r="G225" t="s">
        <v>3133</v>
      </c>
      <c r="H225" t="s">
        <v>57</v>
      </c>
      <c r="I225" t="s">
        <v>58</v>
      </c>
      <c r="J225" t="s">
        <v>3924</v>
      </c>
    </row>
    <row r="226" spans="1:10" hidden="1" x14ac:dyDescent="0.2">
      <c r="A226" t="s">
        <v>2988</v>
      </c>
      <c r="B226">
        <v>2007</v>
      </c>
      <c r="C226">
        <v>78</v>
      </c>
      <c r="D226">
        <v>1</v>
      </c>
      <c r="E226">
        <v>223710</v>
      </c>
      <c r="F226" t="s">
        <v>2984</v>
      </c>
      <c r="G226" t="s">
        <v>3212</v>
      </c>
      <c r="H226" t="s">
        <v>57</v>
      </c>
      <c r="I226" t="s">
        <v>58</v>
      </c>
      <c r="J226" t="s">
        <v>3924</v>
      </c>
    </row>
    <row r="227" spans="1:10" hidden="1" x14ac:dyDescent="0.2">
      <c r="A227" t="s">
        <v>1541</v>
      </c>
      <c r="B227">
        <v>2011</v>
      </c>
      <c r="C227">
        <v>39</v>
      </c>
      <c r="D227">
        <v>1</v>
      </c>
      <c r="E227">
        <v>222940</v>
      </c>
      <c r="F227" t="s">
        <v>1532</v>
      </c>
      <c r="G227" t="s">
        <v>3133</v>
      </c>
      <c r="H227" t="s">
        <v>57</v>
      </c>
      <c r="I227" t="s">
        <v>58</v>
      </c>
      <c r="J227" t="s">
        <v>3924</v>
      </c>
    </row>
    <row r="228" spans="1:10" hidden="1" x14ac:dyDescent="0.2">
      <c r="A228" t="s">
        <v>1540</v>
      </c>
      <c r="B228">
        <v>2010</v>
      </c>
      <c r="C228">
        <v>39</v>
      </c>
      <c r="D228">
        <v>1</v>
      </c>
      <c r="E228">
        <v>222770</v>
      </c>
      <c r="F228" t="s">
        <v>1532</v>
      </c>
      <c r="G228" t="s">
        <v>3133</v>
      </c>
      <c r="H228" t="s">
        <v>57</v>
      </c>
      <c r="I228" t="s">
        <v>58</v>
      </c>
      <c r="J228" t="s">
        <v>3924</v>
      </c>
    </row>
    <row r="229" spans="1:10" hidden="1" x14ac:dyDescent="0.2">
      <c r="A229" t="s">
        <v>2985</v>
      </c>
      <c r="B229">
        <v>2004</v>
      </c>
      <c r="C229">
        <v>78</v>
      </c>
      <c r="D229">
        <v>1</v>
      </c>
      <c r="E229">
        <v>222590</v>
      </c>
      <c r="F229" t="s">
        <v>2984</v>
      </c>
      <c r="G229" t="s">
        <v>3212</v>
      </c>
      <c r="H229" t="s">
        <v>57</v>
      </c>
      <c r="I229" t="s">
        <v>58</v>
      </c>
      <c r="J229" t="s">
        <v>3924</v>
      </c>
    </row>
    <row r="230" spans="1:10" hidden="1" x14ac:dyDescent="0.2">
      <c r="A230" t="s">
        <v>2986</v>
      </c>
      <c r="B230">
        <v>2005</v>
      </c>
      <c r="C230">
        <v>78</v>
      </c>
      <c r="D230">
        <v>1</v>
      </c>
      <c r="E230">
        <v>221520</v>
      </c>
      <c r="F230" t="s">
        <v>2984</v>
      </c>
      <c r="G230" t="s">
        <v>3212</v>
      </c>
      <c r="H230" t="s">
        <v>57</v>
      </c>
      <c r="I230" t="s">
        <v>58</v>
      </c>
      <c r="J230" t="s">
        <v>3924</v>
      </c>
    </row>
    <row r="231" spans="1:10" hidden="1" x14ac:dyDescent="0.2">
      <c r="A231" t="s">
        <v>2987</v>
      </c>
      <c r="B231">
        <v>2006</v>
      </c>
      <c r="C231">
        <v>78</v>
      </c>
      <c r="D231">
        <v>1</v>
      </c>
      <c r="E231">
        <v>220570</v>
      </c>
      <c r="F231" t="s">
        <v>2984</v>
      </c>
      <c r="G231" t="s">
        <v>3212</v>
      </c>
      <c r="H231" t="s">
        <v>57</v>
      </c>
      <c r="I231" t="s">
        <v>58</v>
      </c>
      <c r="J231" t="s">
        <v>3924</v>
      </c>
    </row>
    <row r="232" spans="1:10" hidden="1" x14ac:dyDescent="0.2">
      <c r="A232" t="s">
        <v>4092</v>
      </c>
      <c r="B232">
        <v>2023</v>
      </c>
      <c r="C232">
        <v>1</v>
      </c>
      <c r="D232">
        <v>2</v>
      </c>
      <c r="E232">
        <v>219140</v>
      </c>
      <c r="F232" t="s">
        <v>27</v>
      </c>
      <c r="G232" t="s">
        <v>3692</v>
      </c>
      <c r="H232" t="s">
        <v>57</v>
      </c>
      <c r="I232" t="s">
        <v>3057</v>
      </c>
      <c r="J232" t="s">
        <v>4091</v>
      </c>
    </row>
    <row r="233" spans="1:10" hidden="1" x14ac:dyDescent="0.2">
      <c r="A233" t="s">
        <v>2989</v>
      </c>
      <c r="B233">
        <v>2008</v>
      </c>
      <c r="C233">
        <v>78</v>
      </c>
      <c r="D233">
        <v>1</v>
      </c>
      <c r="E233">
        <v>218480</v>
      </c>
      <c r="F233" t="s">
        <v>2984</v>
      </c>
      <c r="G233" t="s">
        <v>3212</v>
      </c>
      <c r="H233" t="s">
        <v>57</v>
      </c>
      <c r="I233" t="s">
        <v>58</v>
      </c>
      <c r="J233" t="s">
        <v>3924</v>
      </c>
    </row>
    <row r="234" spans="1:10" hidden="1" x14ac:dyDescent="0.2">
      <c r="A234" t="s">
        <v>2983</v>
      </c>
      <c r="B234">
        <v>2003</v>
      </c>
      <c r="C234">
        <v>78</v>
      </c>
      <c r="D234">
        <v>1</v>
      </c>
      <c r="E234">
        <v>214030</v>
      </c>
      <c r="F234" t="s">
        <v>2984</v>
      </c>
      <c r="G234" t="s">
        <v>3212</v>
      </c>
      <c r="H234" t="s">
        <v>57</v>
      </c>
      <c r="I234" t="s">
        <v>58</v>
      </c>
      <c r="J234" t="s">
        <v>3924</v>
      </c>
    </row>
    <row r="235" spans="1:10" hidden="1" x14ac:dyDescent="0.2">
      <c r="A235" t="s">
        <v>3693</v>
      </c>
      <c r="B235">
        <v>2022</v>
      </c>
      <c r="C235">
        <v>1</v>
      </c>
      <c r="D235">
        <v>2</v>
      </c>
      <c r="E235">
        <v>211790</v>
      </c>
      <c r="F235" t="s">
        <v>27</v>
      </c>
      <c r="G235" t="s">
        <v>3692</v>
      </c>
      <c r="H235" t="s">
        <v>57</v>
      </c>
      <c r="I235" t="s">
        <v>3057</v>
      </c>
      <c r="J235" t="s">
        <v>3924</v>
      </c>
    </row>
    <row r="236" spans="1:10" hidden="1" x14ac:dyDescent="0.2">
      <c r="A236" t="s">
        <v>453</v>
      </c>
      <c r="B236">
        <v>2018</v>
      </c>
      <c r="C236">
        <v>11</v>
      </c>
      <c r="D236">
        <v>1</v>
      </c>
      <c r="E236">
        <v>207920</v>
      </c>
      <c r="F236" t="s">
        <v>37</v>
      </c>
      <c r="G236" t="s">
        <v>3077</v>
      </c>
      <c r="H236" t="s">
        <v>57</v>
      </c>
      <c r="I236" t="s">
        <v>58</v>
      </c>
      <c r="J236" t="s">
        <v>3924</v>
      </c>
    </row>
    <row r="237" spans="1:10" hidden="1" x14ac:dyDescent="0.2">
      <c r="A237" t="s">
        <v>3871</v>
      </c>
      <c r="B237">
        <v>2022</v>
      </c>
      <c r="C237">
        <v>66</v>
      </c>
      <c r="D237">
        <v>1</v>
      </c>
      <c r="E237">
        <v>206370</v>
      </c>
      <c r="F237" t="s">
        <v>2541</v>
      </c>
      <c r="G237" t="s">
        <v>3187</v>
      </c>
      <c r="H237" t="s">
        <v>57</v>
      </c>
      <c r="I237" t="s">
        <v>3057</v>
      </c>
      <c r="J237" t="s">
        <v>3924</v>
      </c>
    </row>
    <row r="238" spans="1:10" hidden="1" x14ac:dyDescent="0.2">
      <c r="A238" t="s">
        <v>4212</v>
      </c>
      <c r="B238">
        <v>2023</v>
      </c>
      <c r="C238">
        <v>66</v>
      </c>
      <c r="D238">
        <v>1</v>
      </c>
      <c r="E238">
        <v>206090</v>
      </c>
      <c r="F238" t="s">
        <v>2541</v>
      </c>
      <c r="G238" t="s">
        <v>3187</v>
      </c>
      <c r="H238" t="s">
        <v>57</v>
      </c>
      <c r="I238" t="s">
        <v>3057</v>
      </c>
      <c r="J238" t="s">
        <v>4091</v>
      </c>
    </row>
    <row r="239" spans="1:10" hidden="1" x14ac:dyDescent="0.2">
      <c r="A239" t="s">
        <v>2990</v>
      </c>
      <c r="B239">
        <v>2009</v>
      </c>
      <c r="C239">
        <v>78</v>
      </c>
      <c r="D239">
        <v>1</v>
      </c>
      <c r="E239">
        <v>205780</v>
      </c>
      <c r="F239" t="s">
        <v>2984</v>
      </c>
      <c r="G239" t="s">
        <v>3212</v>
      </c>
      <c r="H239" t="s">
        <v>57</v>
      </c>
      <c r="I239" t="s">
        <v>58</v>
      </c>
      <c r="J239" t="s">
        <v>3924</v>
      </c>
    </row>
    <row r="240" spans="1:10" hidden="1" x14ac:dyDescent="0.2">
      <c r="A240" t="s">
        <v>4239</v>
      </c>
      <c r="B240">
        <v>2023</v>
      </c>
      <c r="C240">
        <v>86</v>
      </c>
      <c r="D240">
        <v>1</v>
      </c>
      <c r="E240">
        <v>204930</v>
      </c>
      <c r="F240" t="s">
        <v>3037</v>
      </c>
      <c r="G240" t="s">
        <v>3220</v>
      </c>
      <c r="H240" t="s">
        <v>57</v>
      </c>
      <c r="I240" t="s">
        <v>3057</v>
      </c>
      <c r="J240" t="s">
        <v>4091</v>
      </c>
    </row>
    <row r="241" spans="1:10" hidden="1" x14ac:dyDescent="0.2">
      <c r="A241" t="s">
        <v>2996</v>
      </c>
      <c r="B241">
        <v>2015</v>
      </c>
      <c r="C241">
        <v>78</v>
      </c>
      <c r="D241">
        <v>1</v>
      </c>
      <c r="E241">
        <v>203550</v>
      </c>
      <c r="F241" t="s">
        <v>2984</v>
      </c>
      <c r="G241" t="s">
        <v>3212</v>
      </c>
      <c r="H241" t="s">
        <v>57</v>
      </c>
      <c r="I241" t="s">
        <v>58</v>
      </c>
      <c r="J241" t="s">
        <v>3924</v>
      </c>
    </row>
    <row r="242" spans="1:10" hidden="1" x14ac:dyDescent="0.2">
      <c r="A242" t="s">
        <v>2997</v>
      </c>
      <c r="B242">
        <v>2016</v>
      </c>
      <c r="C242">
        <v>78</v>
      </c>
      <c r="D242">
        <v>1</v>
      </c>
      <c r="E242">
        <v>202760</v>
      </c>
      <c r="F242" t="s">
        <v>2984</v>
      </c>
      <c r="G242" t="s">
        <v>3212</v>
      </c>
      <c r="H242" t="s">
        <v>57</v>
      </c>
      <c r="I242" t="s">
        <v>58</v>
      </c>
      <c r="J242" t="s">
        <v>3924</v>
      </c>
    </row>
    <row r="243" spans="1:10" hidden="1" x14ac:dyDescent="0.2">
      <c r="A243" t="s">
        <v>91</v>
      </c>
      <c r="B243">
        <v>2021</v>
      </c>
      <c r="C243">
        <v>1</v>
      </c>
      <c r="D243">
        <v>2</v>
      </c>
      <c r="E243">
        <v>202180</v>
      </c>
      <c r="F243" t="s">
        <v>27</v>
      </c>
      <c r="G243" t="s">
        <v>3692</v>
      </c>
      <c r="H243" t="s">
        <v>57</v>
      </c>
      <c r="I243" t="s">
        <v>3057</v>
      </c>
      <c r="J243" t="s">
        <v>3924</v>
      </c>
    </row>
    <row r="244" spans="1:10" hidden="1" x14ac:dyDescent="0.2">
      <c r="A244" t="s">
        <v>3907</v>
      </c>
      <c r="B244">
        <v>2022</v>
      </c>
      <c r="C244">
        <v>86</v>
      </c>
      <c r="D244">
        <v>1</v>
      </c>
      <c r="E244">
        <v>201070</v>
      </c>
      <c r="F244" t="s">
        <v>3037</v>
      </c>
      <c r="G244" t="s">
        <v>3220</v>
      </c>
      <c r="H244" t="s">
        <v>57</v>
      </c>
      <c r="I244" t="s">
        <v>3057</v>
      </c>
      <c r="J244" t="s">
        <v>3924</v>
      </c>
    </row>
    <row r="245" spans="1:10" hidden="1" x14ac:dyDescent="0.2">
      <c r="A245" t="s">
        <v>2557</v>
      </c>
      <c r="B245">
        <v>2018</v>
      </c>
      <c r="C245">
        <v>66</v>
      </c>
      <c r="D245">
        <v>1</v>
      </c>
      <c r="E245">
        <v>199880</v>
      </c>
      <c r="F245" t="s">
        <v>2541</v>
      </c>
      <c r="G245" t="s">
        <v>3187</v>
      </c>
      <c r="H245" t="s">
        <v>57</v>
      </c>
      <c r="I245" t="s">
        <v>58</v>
      </c>
      <c r="J245" t="s">
        <v>3924</v>
      </c>
    </row>
    <row r="246" spans="1:10" hidden="1" x14ac:dyDescent="0.2">
      <c r="A246" t="s">
        <v>2558</v>
      </c>
      <c r="B246">
        <v>2019</v>
      </c>
      <c r="C246">
        <v>66</v>
      </c>
      <c r="D246">
        <v>1</v>
      </c>
      <c r="E246">
        <v>199360</v>
      </c>
      <c r="F246" t="s">
        <v>2541</v>
      </c>
      <c r="G246" t="s">
        <v>3187</v>
      </c>
      <c r="H246" t="s">
        <v>57</v>
      </c>
      <c r="I246" t="s">
        <v>58</v>
      </c>
      <c r="J246" t="s">
        <v>3924</v>
      </c>
    </row>
    <row r="247" spans="1:10" hidden="1" x14ac:dyDescent="0.2">
      <c r="A247" t="s">
        <v>4228</v>
      </c>
      <c r="B247">
        <v>2023</v>
      </c>
      <c r="C247">
        <v>74</v>
      </c>
      <c r="D247">
        <v>1</v>
      </c>
      <c r="E247">
        <v>198780</v>
      </c>
      <c r="F247" t="s">
        <v>35</v>
      </c>
      <c r="G247" t="s">
        <v>3203</v>
      </c>
      <c r="H247" t="s">
        <v>57</v>
      </c>
      <c r="I247" t="s">
        <v>3057</v>
      </c>
      <c r="J247" t="s">
        <v>4091</v>
      </c>
    </row>
    <row r="248" spans="1:10" hidden="1" x14ac:dyDescent="0.2">
      <c r="A248" t="s">
        <v>2992</v>
      </c>
      <c r="B248">
        <v>2011</v>
      </c>
      <c r="C248">
        <v>78</v>
      </c>
      <c r="D248">
        <v>1</v>
      </c>
      <c r="E248">
        <v>198690</v>
      </c>
      <c r="F248" t="s">
        <v>2984</v>
      </c>
      <c r="G248" t="s">
        <v>3212</v>
      </c>
      <c r="H248" t="s">
        <v>57</v>
      </c>
      <c r="I248" t="s">
        <v>58</v>
      </c>
      <c r="J248" t="s">
        <v>3924</v>
      </c>
    </row>
    <row r="249" spans="1:10" hidden="1" x14ac:dyDescent="0.2">
      <c r="A249" t="s">
        <v>2556</v>
      </c>
      <c r="B249">
        <v>2017</v>
      </c>
      <c r="C249">
        <v>66</v>
      </c>
      <c r="D249">
        <v>1</v>
      </c>
      <c r="E249">
        <v>198520</v>
      </c>
      <c r="F249" t="s">
        <v>2541</v>
      </c>
      <c r="G249" t="s">
        <v>3187</v>
      </c>
      <c r="H249" t="s">
        <v>57</v>
      </c>
      <c r="I249" t="s">
        <v>58</v>
      </c>
      <c r="J249" t="s">
        <v>3924</v>
      </c>
    </row>
    <row r="250" spans="1:10" hidden="1" x14ac:dyDescent="0.2">
      <c r="A250" t="s">
        <v>452</v>
      </c>
      <c r="B250">
        <v>2017</v>
      </c>
      <c r="C250">
        <v>11</v>
      </c>
      <c r="D250">
        <v>1</v>
      </c>
      <c r="E250">
        <v>198470</v>
      </c>
      <c r="F250" t="s">
        <v>37</v>
      </c>
      <c r="G250" t="s">
        <v>3077</v>
      </c>
      <c r="H250" t="s">
        <v>57</v>
      </c>
      <c r="I250" t="s">
        <v>58</v>
      </c>
      <c r="J250" t="s">
        <v>3924</v>
      </c>
    </row>
    <row r="251" spans="1:10" hidden="1" x14ac:dyDescent="0.2">
      <c r="A251" t="s">
        <v>2555</v>
      </c>
      <c r="B251">
        <v>2016</v>
      </c>
      <c r="C251">
        <v>66</v>
      </c>
      <c r="D251">
        <v>1</v>
      </c>
      <c r="E251">
        <v>197910</v>
      </c>
      <c r="F251" t="s">
        <v>2541</v>
      </c>
      <c r="G251" t="s">
        <v>3187</v>
      </c>
      <c r="H251" t="s">
        <v>57</v>
      </c>
      <c r="I251" t="s">
        <v>58</v>
      </c>
      <c r="J251" t="s">
        <v>3924</v>
      </c>
    </row>
    <row r="252" spans="1:10" hidden="1" x14ac:dyDescent="0.2">
      <c r="A252" t="s">
        <v>2994</v>
      </c>
      <c r="B252">
        <v>2013</v>
      </c>
      <c r="C252">
        <v>78</v>
      </c>
      <c r="D252">
        <v>1</v>
      </c>
      <c r="E252">
        <v>197800</v>
      </c>
      <c r="F252" t="s">
        <v>2984</v>
      </c>
      <c r="G252" t="s">
        <v>3212</v>
      </c>
      <c r="H252" t="s">
        <v>57</v>
      </c>
      <c r="I252" t="s">
        <v>58</v>
      </c>
      <c r="J252" t="s">
        <v>3924</v>
      </c>
    </row>
    <row r="253" spans="1:10" hidden="1" x14ac:dyDescent="0.2">
      <c r="A253" t="s">
        <v>2993</v>
      </c>
      <c r="B253">
        <v>2012</v>
      </c>
      <c r="C253">
        <v>78</v>
      </c>
      <c r="D253">
        <v>1</v>
      </c>
      <c r="E253">
        <v>197300</v>
      </c>
      <c r="F253" t="s">
        <v>2984</v>
      </c>
      <c r="G253" t="s">
        <v>3212</v>
      </c>
      <c r="H253" t="s">
        <v>57</v>
      </c>
      <c r="I253" t="s">
        <v>58</v>
      </c>
      <c r="J253" t="s">
        <v>3924</v>
      </c>
    </row>
    <row r="254" spans="1:10" hidden="1" x14ac:dyDescent="0.2">
      <c r="A254" t="s">
        <v>2995</v>
      </c>
      <c r="B254">
        <v>2014</v>
      </c>
      <c r="C254">
        <v>78</v>
      </c>
      <c r="D254">
        <v>1</v>
      </c>
      <c r="E254">
        <v>197000</v>
      </c>
      <c r="F254" t="s">
        <v>2984</v>
      </c>
      <c r="G254" t="s">
        <v>3212</v>
      </c>
      <c r="H254" t="s">
        <v>57</v>
      </c>
      <c r="I254" t="s">
        <v>58</v>
      </c>
      <c r="J254" t="s">
        <v>3924</v>
      </c>
    </row>
    <row r="255" spans="1:10" hidden="1" x14ac:dyDescent="0.2">
      <c r="A255" t="s">
        <v>2554</v>
      </c>
      <c r="B255">
        <v>2015</v>
      </c>
      <c r="C255">
        <v>66</v>
      </c>
      <c r="D255">
        <v>1</v>
      </c>
      <c r="E255">
        <v>196940</v>
      </c>
      <c r="F255" t="s">
        <v>2541</v>
      </c>
      <c r="G255" t="s">
        <v>3187</v>
      </c>
      <c r="H255" t="s">
        <v>57</v>
      </c>
      <c r="I255" t="s">
        <v>58</v>
      </c>
      <c r="J255" t="s">
        <v>3924</v>
      </c>
    </row>
    <row r="256" spans="1:10" hidden="1" x14ac:dyDescent="0.2">
      <c r="A256" t="s">
        <v>2991</v>
      </c>
      <c r="B256">
        <v>2010</v>
      </c>
      <c r="C256">
        <v>78</v>
      </c>
      <c r="D256">
        <v>1</v>
      </c>
      <c r="E256">
        <v>196420</v>
      </c>
      <c r="F256" t="s">
        <v>2984</v>
      </c>
      <c r="G256" t="s">
        <v>3212</v>
      </c>
      <c r="H256" t="s">
        <v>57</v>
      </c>
      <c r="I256" t="s">
        <v>58</v>
      </c>
      <c r="J256" t="s">
        <v>3924</v>
      </c>
    </row>
    <row r="257" spans="1:10" hidden="1" x14ac:dyDescent="0.2">
      <c r="A257" t="s">
        <v>249</v>
      </c>
      <c r="B257">
        <v>2003</v>
      </c>
      <c r="C257">
        <v>6</v>
      </c>
      <c r="D257">
        <v>1</v>
      </c>
      <c r="E257">
        <v>194400</v>
      </c>
      <c r="F257" t="s">
        <v>250</v>
      </c>
      <c r="G257" t="s">
        <v>3067</v>
      </c>
      <c r="H257" t="s">
        <v>57</v>
      </c>
      <c r="I257" t="s">
        <v>58</v>
      </c>
      <c r="J257" t="s">
        <v>3924</v>
      </c>
    </row>
    <row r="258" spans="1:10" hidden="1" x14ac:dyDescent="0.2">
      <c r="A258" t="s">
        <v>2560</v>
      </c>
      <c r="B258">
        <v>2021</v>
      </c>
      <c r="C258">
        <v>66</v>
      </c>
      <c r="D258">
        <v>1</v>
      </c>
      <c r="E258">
        <v>194330</v>
      </c>
      <c r="F258" t="s">
        <v>2541</v>
      </c>
      <c r="G258" t="s">
        <v>3187</v>
      </c>
      <c r="H258" t="s">
        <v>57</v>
      </c>
      <c r="I258" t="s">
        <v>3057</v>
      </c>
      <c r="J258" t="s">
        <v>3924</v>
      </c>
    </row>
    <row r="259" spans="1:10" hidden="1" x14ac:dyDescent="0.2">
      <c r="A259" t="s">
        <v>2547</v>
      </c>
      <c r="B259">
        <v>2008</v>
      </c>
      <c r="C259">
        <v>66</v>
      </c>
      <c r="D259">
        <v>1</v>
      </c>
      <c r="E259">
        <v>193210</v>
      </c>
      <c r="F259" t="s">
        <v>2541</v>
      </c>
      <c r="G259" t="s">
        <v>3187</v>
      </c>
      <c r="H259" t="s">
        <v>57</v>
      </c>
      <c r="I259" t="s">
        <v>58</v>
      </c>
      <c r="J259" t="s">
        <v>3924</v>
      </c>
    </row>
    <row r="260" spans="1:10" hidden="1" x14ac:dyDescent="0.2">
      <c r="A260" t="s">
        <v>254</v>
      </c>
      <c r="B260">
        <v>2006</v>
      </c>
      <c r="C260">
        <v>6</v>
      </c>
      <c r="D260">
        <v>1</v>
      </c>
      <c r="E260">
        <v>191120</v>
      </c>
      <c r="F260" t="s">
        <v>250</v>
      </c>
      <c r="G260" t="s">
        <v>3067</v>
      </c>
      <c r="H260" t="s">
        <v>57</v>
      </c>
      <c r="I260" t="s">
        <v>58</v>
      </c>
      <c r="J260" t="s">
        <v>3924</v>
      </c>
    </row>
    <row r="261" spans="1:10" hidden="1" x14ac:dyDescent="0.2">
      <c r="A261" t="s">
        <v>2553</v>
      </c>
      <c r="B261">
        <v>2014</v>
      </c>
      <c r="C261">
        <v>66</v>
      </c>
      <c r="D261">
        <v>1</v>
      </c>
      <c r="E261">
        <v>190330</v>
      </c>
      <c r="F261" t="s">
        <v>2541</v>
      </c>
      <c r="G261" t="s">
        <v>3187</v>
      </c>
      <c r="H261" t="s">
        <v>57</v>
      </c>
      <c r="I261" t="s">
        <v>58</v>
      </c>
      <c r="J261" t="s">
        <v>3924</v>
      </c>
    </row>
    <row r="262" spans="1:10" hidden="1" x14ac:dyDescent="0.2">
      <c r="A262" t="s">
        <v>2546</v>
      </c>
      <c r="B262">
        <v>2007</v>
      </c>
      <c r="C262">
        <v>66</v>
      </c>
      <c r="D262">
        <v>1</v>
      </c>
      <c r="E262">
        <v>190190</v>
      </c>
      <c r="F262" t="s">
        <v>2541</v>
      </c>
      <c r="G262" t="s">
        <v>3187</v>
      </c>
      <c r="H262" t="s">
        <v>57</v>
      </c>
      <c r="I262" t="s">
        <v>58</v>
      </c>
      <c r="J262" t="s">
        <v>3924</v>
      </c>
    </row>
    <row r="263" spans="1:10" hidden="1" x14ac:dyDescent="0.2">
      <c r="A263" t="s">
        <v>255</v>
      </c>
      <c r="B263">
        <v>2007</v>
      </c>
      <c r="C263">
        <v>6</v>
      </c>
      <c r="D263">
        <v>1</v>
      </c>
      <c r="E263">
        <v>189050</v>
      </c>
      <c r="F263" t="s">
        <v>250</v>
      </c>
      <c r="G263" t="s">
        <v>3067</v>
      </c>
      <c r="H263" t="s">
        <v>57</v>
      </c>
      <c r="I263" t="s">
        <v>58</v>
      </c>
      <c r="J263" t="s">
        <v>3924</v>
      </c>
    </row>
    <row r="264" spans="1:10" hidden="1" x14ac:dyDescent="0.2">
      <c r="A264" t="s">
        <v>451</v>
      </c>
      <c r="B264">
        <v>2016</v>
      </c>
      <c r="C264">
        <v>11</v>
      </c>
      <c r="D264">
        <v>1</v>
      </c>
      <c r="E264">
        <v>188860</v>
      </c>
      <c r="F264" t="s">
        <v>37</v>
      </c>
      <c r="G264" t="s">
        <v>3077</v>
      </c>
      <c r="H264" t="s">
        <v>57</v>
      </c>
      <c r="I264" t="s">
        <v>58</v>
      </c>
      <c r="J264" t="s">
        <v>3924</v>
      </c>
    </row>
    <row r="265" spans="1:10" hidden="1" x14ac:dyDescent="0.2">
      <c r="A265" t="s">
        <v>2559</v>
      </c>
      <c r="B265">
        <v>2020</v>
      </c>
      <c r="C265">
        <v>66</v>
      </c>
      <c r="D265">
        <v>1</v>
      </c>
      <c r="E265">
        <v>188450</v>
      </c>
      <c r="F265" t="s">
        <v>2541</v>
      </c>
      <c r="G265" t="s">
        <v>3187</v>
      </c>
      <c r="H265" t="s">
        <v>57</v>
      </c>
      <c r="I265" t="s">
        <v>58</v>
      </c>
      <c r="J265" t="s">
        <v>3924</v>
      </c>
    </row>
    <row r="266" spans="1:10" hidden="1" x14ac:dyDescent="0.2">
      <c r="A266" t="s">
        <v>2960</v>
      </c>
      <c r="B266">
        <v>2008</v>
      </c>
      <c r="C266">
        <v>77</v>
      </c>
      <c r="D266">
        <v>1</v>
      </c>
      <c r="E266">
        <v>186230</v>
      </c>
      <c r="F266" t="s">
        <v>2955</v>
      </c>
      <c r="G266" t="s">
        <v>3210</v>
      </c>
      <c r="H266" t="s">
        <v>57</v>
      </c>
      <c r="I266" t="s">
        <v>58</v>
      </c>
      <c r="J266" t="s">
        <v>3924</v>
      </c>
    </row>
    <row r="267" spans="1:10" hidden="1" x14ac:dyDescent="0.2">
      <c r="A267" t="s">
        <v>2545</v>
      </c>
      <c r="B267">
        <v>2006</v>
      </c>
      <c r="C267">
        <v>66</v>
      </c>
      <c r="D267">
        <v>1</v>
      </c>
      <c r="E267">
        <v>185410</v>
      </c>
      <c r="F267" t="s">
        <v>2541</v>
      </c>
      <c r="G267" t="s">
        <v>3187</v>
      </c>
      <c r="H267" t="s">
        <v>57</v>
      </c>
      <c r="I267" t="s">
        <v>58</v>
      </c>
      <c r="J267" t="s">
        <v>3924</v>
      </c>
    </row>
    <row r="268" spans="1:10" hidden="1" x14ac:dyDescent="0.2">
      <c r="A268" t="s">
        <v>2552</v>
      </c>
      <c r="B268">
        <v>2013</v>
      </c>
      <c r="C268">
        <v>66</v>
      </c>
      <c r="D268">
        <v>1</v>
      </c>
      <c r="E268">
        <v>185270</v>
      </c>
      <c r="F268" t="s">
        <v>2541</v>
      </c>
      <c r="G268" t="s">
        <v>3187</v>
      </c>
      <c r="H268" t="s">
        <v>57</v>
      </c>
      <c r="I268" t="s">
        <v>58</v>
      </c>
      <c r="J268" t="s">
        <v>3924</v>
      </c>
    </row>
    <row r="269" spans="1:10" hidden="1" x14ac:dyDescent="0.2">
      <c r="A269" t="s">
        <v>2548</v>
      </c>
      <c r="B269">
        <v>2009</v>
      </c>
      <c r="C269">
        <v>66</v>
      </c>
      <c r="D269">
        <v>1</v>
      </c>
      <c r="E269">
        <v>185100</v>
      </c>
      <c r="F269" t="s">
        <v>2541</v>
      </c>
      <c r="G269" t="s">
        <v>3187</v>
      </c>
      <c r="H269" t="s">
        <v>57</v>
      </c>
      <c r="I269" t="s">
        <v>58</v>
      </c>
      <c r="J269" t="s">
        <v>3924</v>
      </c>
    </row>
    <row r="270" spans="1:10" hidden="1" x14ac:dyDescent="0.2">
      <c r="A270" t="s">
        <v>4101</v>
      </c>
      <c r="B270">
        <v>2023</v>
      </c>
      <c r="C270">
        <v>6</v>
      </c>
      <c r="D270">
        <v>1</v>
      </c>
      <c r="E270">
        <v>184990</v>
      </c>
      <c r="F270" t="s">
        <v>250</v>
      </c>
      <c r="G270" t="s">
        <v>3067</v>
      </c>
      <c r="H270" t="s">
        <v>57</v>
      </c>
      <c r="I270" t="s">
        <v>3057</v>
      </c>
      <c r="J270" t="s">
        <v>4091</v>
      </c>
    </row>
    <row r="271" spans="1:10" hidden="1" x14ac:dyDescent="0.2">
      <c r="A271" t="s">
        <v>2551</v>
      </c>
      <c r="B271">
        <v>2012</v>
      </c>
      <c r="C271">
        <v>66</v>
      </c>
      <c r="D271">
        <v>1</v>
      </c>
      <c r="E271">
        <v>184890</v>
      </c>
      <c r="F271" t="s">
        <v>2541</v>
      </c>
      <c r="G271" t="s">
        <v>3187</v>
      </c>
      <c r="H271" t="s">
        <v>57</v>
      </c>
      <c r="I271" t="s">
        <v>58</v>
      </c>
      <c r="J271" t="s">
        <v>3924</v>
      </c>
    </row>
    <row r="272" spans="1:10" hidden="1" x14ac:dyDescent="0.2">
      <c r="A272" t="s">
        <v>2959</v>
      </c>
      <c r="B272">
        <v>2007</v>
      </c>
      <c r="C272">
        <v>77</v>
      </c>
      <c r="D272">
        <v>1</v>
      </c>
      <c r="E272">
        <v>184400</v>
      </c>
      <c r="F272" t="s">
        <v>2955</v>
      </c>
      <c r="G272" t="s">
        <v>3210</v>
      </c>
      <c r="H272" t="s">
        <v>57</v>
      </c>
      <c r="I272" t="s">
        <v>58</v>
      </c>
      <c r="J272" t="s">
        <v>3924</v>
      </c>
    </row>
    <row r="273" spans="1:10" hidden="1" x14ac:dyDescent="0.2">
      <c r="A273" t="s">
        <v>256</v>
      </c>
      <c r="B273">
        <v>2008</v>
      </c>
      <c r="C273">
        <v>6</v>
      </c>
      <c r="D273">
        <v>1</v>
      </c>
      <c r="E273">
        <v>184160</v>
      </c>
      <c r="F273" t="s">
        <v>250</v>
      </c>
      <c r="G273" t="s">
        <v>3067</v>
      </c>
      <c r="H273" t="s">
        <v>57</v>
      </c>
      <c r="I273" t="s">
        <v>58</v>
      </c>
      <c r="J273" t="s">
        <v>3924</v>
      </c>
    </row>
    <row r="274" spans="1:10" hidden="1" x14ac:dyDescent="0.2">
      <c r="A274" t="s">
        <v>252</v>
      </c>
      <c r="B274">
        <v>2004</v>
      </c>
      <c r="C274">
        <v>6</v>
      </c>
      <c r="D274">
        <v>1</v>
      </c>
      <c r="E274">
        <v>183710</v>
      </c>
      <c r="F274" t="s">
        <v>250</v>
      </c>
      <c r="G274" t="s">
        <v>3067</v>
      </c>
      <c r="H274" t="s">
        <v>57</v>
      </c>
      <c r="I274" t="s">
        <v>58</v>
      </c>
      <c r="J274" t="s">
        <v>3924</v>
      </c>
    </row>
    <row r="275" spans="1:10" hidden="1" x14ac:dyDescent="0.2">
      <c r="A275" t="s">
        <v>2968</v>
      </c>
      <c r="B275">
        <v>2016</v>
      </c>
      <c r="C275">
        <v>77</v>
      </c>
      <c r="D275">
        <v>1</v>
      </c>
      <c r="E275">
        <v>183620</v>
      </c>
      <c r="F275" t="s">
        <v>2955</v>
      </c>
      <c r="G275" t="s">
        <v>3210</v>
      </c>
      <c r="H275" t="s">
        <v>57</v>
      </c>
      <c r="I275" t="s">
        <v>58</v>
      </c>
      <c r="J275" t="s">
        <v>3924</v>
      </c>
    </row>
    <row r="276" spans="1:10" hidden="1" x14ac:dyDescent="0.2">
      <c r="A276" t="s">
        <v>253</v>
      </c>
      <c r="B276">
        <v>2005</v>
      </c>
      <c r="C276">
        <v>6</v>
      </c>
      <c r="D276">
        <v>1</v>
      </c>
      <c r="E276">
        <v>183450</v>
      </c>
      <c r="F276" t="s">
        <v>250</v>
      </c>
      <c r="G276" t="s">
        <v>3067</v>
      </c>
      <c r="H276" t="s">
        <v>57</v>
      </c>
      <c r="I276" t="s">
        <v>58</v>
      </c>
      <c r="J276" t="s">
        <v>3924</v>
      </c>
    </row>
    <row r="277" spans="1:10" hidden="1" x14ac:dyDescent="0.2">
      <c r="A277" t="s">
        <v>2550</v>
      </c>
      <c r="B277">
        <v>2011</v>
      </c>
      <c r="C277">
        <v>66</v>
      </c>
      <c r="D277">
        <v>1</v>
      </c>
      <c r="E277">
        <v>182310</v>
      </c>
      <c r="F277" t="s">
        <v>2541</v>
      </c>
      <c r="G277" t="s">
        <v>3187</v>
      </c>
      <c r="H277" t="s">
        <v>57</v>
      </c>
      <c r="I277" t="s">
        <v>58</v>
      </c>
      <c r="J277" t="s">
        <v>3924</v>
      </c>
    </row>
    <row r="278" spans="1:10" hidden="1" x14ac:dyDescent="0.2">
      <c r="A278" t="s">
        <v>450</v>
      </c>
      <c r="B278">
        <v>2015</v>
      </c>
      <c r="C278">
        <v>11</v>
      </c>
      <c r="D278">
        <v>1</v>
      </c>
      <c r="E278">
        <v>180960</v>
      </c>
      <c r="F278" t="s">
        <v>37</v>
      </c>
      <c r="G278" t="s">
        <v>3077</v>
      </c>
      <c r="H278" t="s">
        <v>57</v>
      </c>
      <c r="I278" t="s">
        <v>58</v>
      </c>
      <c r="J278" t="s">
        <v>3924</v>
      </c>
    </row>
    <row r="279" spans="1:10" hidden="1" x14ac:dyDescent="0.2">
      <c r="A279" t="s">
        <v>2549</v>
      </c>
      <c r="B279">
        <v>2010</v>
      </c>
      <c r="C279">
        <v>66</v>
      </c>
      <c r="D279">
        <v>1</v>
      </c>
      <c r="E279">
        <v>180540</v>
      </c>
      <c r="F279" t="s">
        <v>2541</v>
      </c>
      <c r="G279" t="s">
        <v>3187</v>
      </c>
      <c r="H279" t="s">
        <v>57</v>
      </c>
      <c r="I279" t="s">
        <v>58</v>
      </c>
      <c r="J279" t="s">
        <v>3924</v>
      </c>
    </row>
    <row r="280" spans="1:10" hidden="1" x14ac:dyDescent="0.2">
      <c r="A280" t="s">
        <v>258</v>
      </c>
      <c r="B280">
        <v>2010</v>
      </c>
      <c r="C280">
        <v>6</v>
      </c>
      <c r="D280">
        <v>1</v>
      </c>
      <c r="E280">
        <v>179700</v>
      </c>
      <c r="F280" t="s">
        <v>250</v>
      </c>
      <c r="G280" t="s">
        <v>3067</v>
      </c>
      <c r="H280" t="s">
        <v>57</v>
      </c>
      <c r="I280" t="s">
        <v>58</v>
      </c>
      <c r="J280" t="s">
        <v>3924</v>
      </c>
    </row>
    <row r="281" spans="1:10" hidden="1" x14ac:dyDescent="0.2">
      <c r="A281" t="s">
        <v>267</v>
      </c>
      <c r="B281">
        <v>2019</v>
      </c>
      <c r="C281">
        <v>6</v>
      </c>
      <c r="D281">
        <v>1</v>
      </c>
      <c r="E281">
        <v>179510</v>
      </c>
      <c r="F281" t="s">
        <v>250</v>
      </c>
      <c r="G281" t="s">
        <v>3067</v>
      </c>
      <c r="H281" t="s">
        <v>57</v>
      </c>
      <c r="I281" t="s">
        <v>58</v>
      </c>
      <c r="J281" t="s">
        <v>3924</v>
      </c>
    </row>
    <row r="282" spans="1:10" hidden="1" x14ac:dyDescent="0.2">
      <c r="A282" t="s">
        <v>2958</v>
      </c>
      <c r="B282">
        <v>2006</v>
      </c>
      <c r="C282">
        <v>77</v>
      </c>
      <c r="D282">
        <v>1</v>
      </c>
      <c r="E282">
        <v>178820</v>
      </c>
      <c r="F282" t="s">
        <v>2955</v>
      </c>
      <c r="G282" t="s">
        <v>3210</v>
      </c>
      <c r="H282" t="s">
        <v>57</v>
      </c>
      <c r="I282" t="s">
        <v>58</v>
      </c>
      <c r="J282" t="s">
        <v>3924</v>
      </c>
    </row>
    <row r="283" spans="1:10" hidden="1" x14ac:dyDescent="0.2">
      <c r="A283" t="s">
        <v>449</v>
      </c>
      <c r="B283">
        <v>2014</v>
      </c>
      <c r="C283">
        <v>11</v>
      </c>
      <c r="D283">
        <v>1</v>
      </c>
      <c r="E283">
        <v>178260</v>
      </c>
      <c r="F283" t="s">
        <v>37</v>
      </c>
      <c r="G283" t="s">
        <v>3077</v>
      </c>
      <c r="H283" t="s">
        <v>57</v>
      </c>
      <c r="I283" t="s">
        <v>58</v>
      </c>
      <c r="J283" t="s">
        <v>3924</v>
      </c>
    </row>
    <row r="284" spans="1:10" hidden="1" x14ac:dyDescent="0.2">
      <c r="A284" t="s">
        <v>257</v>
      </c>
      <c r="B284">
        <v>2009</v>
      </c>
      <c r="C284">
        <v>6</v>
      </c>
      <c r="D284">
        <v>1</v>
      </c>
      <c r="E284">
        <v>177510</v>
      </c>
      <c r="F284" t="s">
        <v>250</v>
      </c>
      <c r="G284" t="s">
        <v>3067</v>
      </c>
      <c r="H284" t="s">
        <v>57</v>
      </c>
      <c r="I284" t="s">
        <v>58</v>
      </c>
      <c r="J284" t="s">
        <v>3924</v>
      </c>
    </row>
    <row r="285" spans="1:10" hidden="1" x14ac:dyDescent="0.2">
      <c r="A285" t="s">
        <v>259</v>
      </c>
      <c r="B285">
        <v>2011</v>
      </c>
      <c r="C285">
        <v>6</v>
      </c>
      <c r="D285">
        <v>1</v>
      </c>
      <c r="E285">
        <v>176190</v>
      </c>
      <c r="F285" t="s">
        <v>250</v>
      </c>
      <c r="G285" t="s">
        <v>3067</v>
      </c>
      <c r="H285" t="s">
        <v>57</v>
      </c>
      <c r="I285" t="s">
        <v>58</v>
      </c>
      <c r="J285" t="s">
        <v>3924</v>
      </c>
    </row>
    <row r="286" spans="1:10" hidden="1" x14ac:dyDescent="0.2">
      <c r="A286" t="s">
        <v>265</v>
      </c>
      <c r="B286">
        <v>2017</v>
      </c>
      <c r="C286">
        <v>6</v>
      </c>
      <c r="D286">
        <v>1</v>
      </c>
      <c r="E286">
        <v>176140</v>
      </c>
      <c r="F286" t="s">
        <v>250</v>
      </c>
      <c r="G286" t="s">
        <v>3067</v>
      </c>
      <c r="H286" t="s">
        <v>57</v>
      </c>
      <c r="I286" t="s">
        <v>58</v>
      </c>
      <c r="J286" t="s">
        <v>3924</v>
      </c>
    </row>
    <row r="287" spans="1:10" hidden="1" x14ac:dyDescent="0.2">
      <c r="A287" t="s">
        <v>2957</v>
      </c>
      <c r="B287">
        <v>2005</v>
      </c>
      <c r="C287">
        <v>77</v>
      </c>
      <c r="D287">
        <v>1</v>
      </c>
      <c r="E287">
        <v>176030</v>
      </c>
      <c r="F287" t="s">
        <v>2955</v>
      </c>
      <c r="G287" t="s">
        <v>3210</v>
      </c>
      <c r="H287" t="s">
        <v>57</v>
      </c>
      <c r="I287" t="s">
        <v>58</v>
      </c>
      <c r="J287" t="s">
        <v>3924</v>
      </c>
    </row>
    <row r="288" spans="1:10" hidden="1" x14ac:dyDescent="0.2">
      <c r="A288" t="s">
        <v>2967</v>
      </c>
      <c r="B288">
        <v>2015</v>
      </c>
      <c r="C288">
        <v>77</v>
      </c>
      <c r="D288">
        <v>1</v>
      </c>
      <c r="E288">
        <v>176030</v>
      </c>
      <c r="F288" t="s">
        <v>2955</v>
      </c>
      <c r="G288" t="s">
        <v>3210</v>
      </c>
      <c r="H288" t="s">
        <v>57</v>
      </c>
      <c r="I288" t="s">
        <v>58</v>
      </c>
      <c r="J288" t="s">
        <v>3924</v>
      </c>
    </row>
    <row r="289" spans="1:10" hidden="1" x14ac:dyDescent="0.2">
      <c r="A289" t="s">
        <v>3039</v>
      </c>
      <c r="B289">
        <v>2021</v>
      </c>
      <c r="C289">
        <v>86</v>
      </c>
      <c r="D289">
        <v>1</v>
      </c>
      <c r="E289">
        <v>175660</v>
      </c>
      <c r="F289" t="s">
        <v>3037</v>
      </c>
      <c r="G289" t="s">
        <v>3220</v>
      </c>
      <c r="H289" t="s">
        <v>57</v>
      </c>
      <c r="I289" t="s">
        <v>3057</v>
      </c>
      <c r="J289" t="s">
        <v>3924</v>
      </c>
    </row>
    <row r="290" spans="1:10" hidden="1" x14ac:dyDescent="0.2">
      <c r="A290" t="s">
        <v>2961</v>
      </c>
      <c r="B290">
        <v>2009</v>
      </c>
      <c r="C290">
        <v>77</v>
      </c>
      <c r="D290">
        <v>1</v>
      </c>
      <c r="E290">
        <v>174540</v>
      </c>
      <c r="F290" t="s">
        <v>2955</v>
      </c>
      <c r="G290" t="s">
        <v>3210</v>
      </c>
      <c r="H290" t="s">
        <v>57</v>
      </c>
      <c r="I290" t="s">
        <v>58</v>
      </c>
      <c r="J290" t="s">
        <v>3924</v>
      </c>
    </row>
    <row r="291" spans="1:10" hidden="1" x14ac:dyDescent="0.2">
      <c r="A291" t="s">
        <v>266</v>
      </c>
      <c r="B291">
        <v>2018</v>
      </c>
      <c r="C291">
        <v>6</v>
      </c>
      <c r="D291">
        <v>1</v>
      </c>
      <c r="E291">
        <v>174110</v>
      </c>
      <c r="F291" t="s">
        <v>250</v>
      </c>
      <c r="G291" t="s">
        <v>3067</v>
      </c>
      <c r="H291" t="s">
        <v>57</v>
      </c>
      <c r="I291" t="s">
        <v>58</v>
      </c>
      <c r="J291" t="s">
        <v>3924</v>
      </c>
    </row>
    <row r="292" spans="1:10" hidden="1" x14ac:dyDescent="0.2">
      <c r="A292" t="s">
        <v>1413</v>
      </c>
      <c r="B292">
        <v>2003</v>
      </c>
      <c r="C292">
        <v>36</v>
      </c>
      <c r="D292">
        <v>1</v>
      </c>
      <c r="E292">
        <v>173590</v>
      </c>
      <c r="F292" t="s">
        <v>1414</v>
      </c>
      <c r="G292" t="s">
        <v>3127</v>
      </c>
      <c r="H292" t="s">
        <v>57</v>
      </c>
      <c r="I292" t="s">
        <v>58</v>
      </c>
      <c r="J292" t="s">
        <v>3924</v>
      </c>
    </row>
    <row r="293" spans="1:10" hidden="1" x14ac:dyDescent="0.2">
      <c r="A293" t="s">
        <v>2544</v>
      </c>
      <c r="B293">
        <v>2005</v>
      </c>
      <c r="C293">
        <v>66</v>
      </c>
      <c r="D293">
        <v>1</v>
      </c>
      <c r="E293">
        <v>172550</v>
      </c>
      <c r="F293" t="s">
        <v>2541</v>
      </c>
      <c r="G293" t="s">
        <v>3187</v>
      </c>
      <c r="H293" t="s">
        <v>57</v>
      </c>
      <c r="I293" t="s">
        <v>58</v>
      </c>
      <c r="J293" t="s">
        <v>3924</v>
      </c>
    </row>
    <row r="294" spans="1:10" hidden="1" x14ac:dyDescent="0.2">
      <c r="A294" t="s">
        <v>2966</v>
      </c>
      <c r="B294">
        <v>2014</v>
      </c>
      <c r="C294">
        <v>77</v>
      </c>
      <c r="D294">
        <v>1</v>
      </c>
      <c r="E294">
        <v>171720</v>
      </c>
      <c r="F294" t="s">
        <v>2955</v>
      </c>
      <c r="G294" t="s">
        <v>3210</v>
      </c>
      <c r="H294" t="s">
        <v>57</v>
      </c>
      <c r="I294" t="s">
        <v>58</v>
      </c>
      <c r="J294" t="s">
        <v>3924</v>
      </c>
    </row>
    <row r="295" spans="1:10" hidden="1" x14ac:dyDescent="0.2">
      <c r="A295" t="s">
        <v>443</v>
      </c>
      <c r="B295">
        <v>2008</v>
      </c>
      <c r="C295">
        <v>11</v>
      </c>
      <c r="D295">
        <v>1</v>
      </c>
      <c r="E295">
        <v>170520</v>
      </c>
      <c r="F295" t="s">
        <v>37</v>
      </c>
      <c r="G295" t="s">
        <v>3077</v>
      </c>
      <c r="H295" t="s">
        <v>57</v>
      </c>
      <c r="I295" t="s">
        <v>58</v>
      </c>
      <c r="J295" t="s">
        <v>3924</v>
      </c>
    </row>
    <row r="296" spans="1:10" hidden="1" x14ac:dyDescent="0.2">
      <c r="A296" t="s">
        <v>448</v>
      </c>
      <c r="B296">
        <v>2013</v>
      </c>
      <c r="C296">
        <v>11</v>
      </c>
      <c r="D296">
        <v>1</v>
      </c>
      <c r="E296">
        <v>170030</v>
      </c>
      <c r="F296" t="s">
        <v>37</v>
      </c>
      <c r="G296" t="s">
        <v>3077</v>
      </c>
      <c r="H296" t="s">
        <v>57</v>
      </c>
      <c r="I296" t="s">
        <v>58</v>
      </c>
      <c r="J296" t="s">
        <v>3924</v>
      </c>
    </row>
    <row r="297" spans="1:10" hidden="1" x14ac:dyDescent="0.2">
      <c r="A297" t="s">
        <v>3895</v>
      </c>
      <c r="B297">
        <v>2022</v>
      </c>
      <c r="C297">
        <v>74</v>
      </c>
      <c r="D297">
        <v>1</v>
      </c>
      <c r="E297">
        <v>169910</v>
      </c>
      <c r="F297" t="s">
        <v>35</v>
      </c>
      <c r="G297" t="s">
        <v>3203</v>
      </c>
      <c r="H297" t="s">
        <v>57</v>
      </c>
      <c r="I297" t="s">
        <v>3057</v>
      </c>
      <c r="J297" t="s">
        <v>3924</v>
      </c>
    </row>
    <row r="298" spans="1:10" hidden="1" x14ac:dyDescent="0.2">
      <c r="A298" t="s">
        <v>2956</v>
      </c>
      <c r="B298">
        <v>2004</v>
      </c>
      <c r="C298">
        <v>77</v>
      </c>
      <c r="D298">
        <v>1</v>
      </c>
      <c r="E298">
        <v>169860</v>
      </c>
      <c r="F298" t="s">
        <v>2955</v>
      </c>
      <c r="G298" t="s">
        <v>3210</v>
      </c>
      <c r="H298" t="s">
        <v>57</v>
      </c>
      <c r="I298" t="s">
        <v>58</v>
      </c>
      <c r="J298" t="s">
        <v>3924</v>
      </c>
    </row>
    <row r="299" spans="1:10" hidden="1" x14ac:dyDescent="0.2">
      <c r="A299" t="s">
        <v>264</v>
      </c>
      <c r="B299">
        <v>2016</v>
      </c>
      <c r="C299">
        <v>6</v>
      </c>
      <c r="D299">
        <v>1</v>
      </c>
      <c r="E299">
        <v>169680</v>
      </c>
      <c r="F299" t="s">
        <v>250</v>
      </c>
      <c r="G299" t="s">
        <v>3067</v>
      </c>
      <c r="H299" t="s">
        <v>57</v>
      </c>
      <c r="I299" t="s">
        <v>58</v>
      </c>
      <c r="J299" t="s">
        <v>3924</v>
      </c>
    </row>
    <row r="300" spans="1:10" hidden="1" x14ac:dyDescent="0.2">
      <c r="A300" t="s">
        <v>2964</v>
      </c>
      <c r="B300">
        <v>2012</v>
      </c>
      <c r="C300">
        <v>77</v>
      </c>
      <c r="D300">
        <v>1</v>
      </c>
      <c r="E300">
        <v>168910</v>
      </c>
      <c r="F300" t="s">
        <v>2955</v>
      </c>
      <c r="G300" t="s">
        <v>3210</v>
      </c>
      <c r="H300" t="s">
        <v>57</v>
      </c>
      <c r="I300" t="s">
        <v>58</v>
      </c>
      <c r="J300" t="s">
        <v>3924</v>
      </c>
    </row>
    <row r="301" spans="1:10" hidden="1" x14ac:dyDescent="0.2">
      <c r="A301" t="s">
        <v>263</v>
      </c>
      <c r="B301">
        <v>2015</v>
      </c>
      <c r="C301">
        <v>6</v>
      </c>
      <c r="D301">
        <v>1</v>
      </c>
      <c r="E301">
        <v>168620</v>
      </c>
      <c r="F301" t="s">
        <v>250</v>
      </c>
      <c r="G301" t="s">
        <v>3067</v>
      </c>
      <c r="H301" t="s">
        <v>57</v>
      </c>
      <c r="I301" t="s">
        <v>58</v>
      </c>
      <c r="J301" t="s">
        <v>3924</v>
      </c>
    </row>
    <row r="302" spans="1:10" hidden="1" x14ac:dyDescent="0.2">
      <c r="A302" t="s">
        <v>444</v>
      </c>
      <c r="B302">
        <v>2009</v>
      </c>
      <c r="C302">
        <v>11</v>
      </c>
      <c r="D302">
        <v>1</v>
      </c>
      <c r="E302">
        <v>167740</v>
      </c>
      <c r="F302" t="s">
        <v>37</v>
      </c>
      <c r="G302" t="s">
        <v>3077</v>
      </c>
      <c r="H302" t="s">
        <v>57</v>
      </c>
      <c r="I302" t="s">
        <v>58</v>
      </c>
      <c r="J302" t="s">
        <v>3924</v>
      </c>
    </row>
    <row r="303" spans="1:10" hidden="1" x14ac:dyDescent="0.2">
      <c r="A303" t="s">
        <v>2466</v>
      </c>
      <c r="B303">
        <v>2007</v>
      </c>
      <c r="C303">
        <v>64</v>
      </c>
      <c r="D303">
        <v>1</v>
      </c>
      <c r="E303">
        <v>167390</v>
      </c>
      <c r="F303" t="s">
        <v>2461</v>
      </c>
      <c r="G303" t="s">
        <v>3183</v>
      </c>
      <c r="H303" t="s">
        <v>57</v>
      </c>
      <c r="I303" t="s">
        <v>58</v>
      </c>
      <c r="J303" t="s">
        <v>3924</v>
      </c>
    </row>
    <row r="304" spans="1:10" hidden="1" x14ac:dyDescent="0.2">
      <c r="A304" t="s">
        <v>447</v>
      </c>
      <c r="B304">
        <v>2012</v>
      </c>
      <c r="C304">
        <v>11</v>
      </c>
      <c r="D304">
        <v>1</v>
      </c>
      <c r="E304">
        <v>167360</v>
      </c>
      <c r="F304" t="s">
        <v>37</v>
      </c>
      <c r="G304" t="s">
        <v>3077</v>
      </c>
      <c r="H304" t="s">
        <v>57</v>
      </c>
      <c r="I304" t="s">
        <v>58</v>
      </c>
      <c r="J304" t="s">
        <v>3924</v>
      </c>
    </row>
    <row r="305" spans="1:10" hidden="1" x14ac:dyDescent="0.2">
      <c r="A305" t="s">
        <v>2965</v>
      </c>
      <c r="B305">
        <v>2013</v>
      </c>
      <c r="C305">
        <v>77</v>
      </c>
      <c r="D305">
        <v>1</v>
      </c>
      <c r="E305">
        <v>167190</v>
      </c>
      <c r="F305" t="s">
        <v>2955</v>
      </c>
      <c r="G305" t="s">
        <v>3210</v>
      </c>
      <c r="H305" t="s">
        <v>57</v>
      </c>
      <c r="I305" t="s">
        <v>58</v>
      </c>
      <c r="J305" t="s">
        <v>3924</v>
      </c>
    </row>
    <row r="306" spans="1:10" hidden="1" x14ac:dyDescent="0.2">
      <c r="A306" t="s">
        <v>446</v>
      </c>
      <c r="B306">
        <v>2011</v>
      </c>
      <c r="C306">
        <v>11</v>
      </c>
      <c r="D306">
        <v>1</v>
      </c>
      <c r="E306">
        <v>166890</v>
      </c>
      <c r="F306" t="s">
        <v>37</v>
      </c>
      <c r="G306" t="s">
        <v>3077</v>
      </c>
      <c r="H306" t="s">
        <v>57</v>
      </c>
      <c r="I306" t="s">
        <v>58</v>
      </c>
      <c r="J306" t="s">
        <v>3924</v>
      </c>
    </row>
    <row r="307" spans="1:10" hidden="1" x14ac:dyDescent="0.2">
      <c r="A307" t="s">
        <v>2963</v>
      </c>
      <c r="B307">
        <v>2011</v>
      </c>
      <c r="C307">
        <v>77</v>
      </c>
      <c r="D307">
        <v>1</v>
      </c>
      <c r="E307">
        <v>166560</v>
      </c>
      <c r="F307" t="s">
        <v>2955</v>
      </c>
      <c r="G307" t="s">
        <v>3210</v>
      </c>
      <c r="H307" t="s">
        <v>57</v>
      </c>
      <c r="I307" t="s">
        <v>58</v>
      </c>
      <c r="J307" t="s">
        <v>3924</v>
      </c>
    </row>
    <row r="308" spans="1:10" hidden="1" x14ac:dyDescent="0.2">
      <c r="A308" t="s">
        <v>2962</v>
      </c>
      <c r="B308">
        <v>2010</v>
      </c>
      <c r="C308">
        <v>77</v>
      </c>
      <c r="D308">
        <v>1</v>
      </c>
      <c r="E308">
        <v>166360</v>
      </c>
      <c r="F308" t="s">
        <v>2955</v>
      </c>
      <c r="G308" t="s">
        <v>3210</v>
      </c>
      <c r="H308" t="s">
        <v>57</v>
      </c>
      <c r="I308" t="s">
        <v>58</v>
      </c>
      <c r="J308" t="s">
        <v>3924</v>
      </c>
    </row>
    <row r="309" spans="1:10" hidden="1" x14ac:dyDescent="0.2">
      <c r="A309" t="s">
        <v>2460</v>
      </c>
      <c r="B309">
        <v>2003</v>
      </c>
      <c r="C309">
        <v>64</v>
      </c>
      <c r="D309">
        <v>1</v>
      </c>
      <c r="E309">
        <v>165990</v>
      </c>
      <c r="F309" t="s">
        <v>2461</v>
      </c>
      <c r="G309" t="s">
        <v>3183</v>
      </c>
      <c r="H309" t="s">
        <v>57</v>
      </c>
      <c r="I309" t="s">
        <v>58</v>
      </c>
      <c r="J309" t="s">
        <v>3924</v>
      </c>
    </row>
    <row r="310" spans="1:10" hidden="1" x14ac:dyDescent="0.2">
      <c r="A310" t="s">
        <v>2543</v>
      </c>
      <c r="B310">
        <v>2004</v>
      </c>
      <c r="C310">
        <v>66</v>
      </c>
      <c r="D310">
        <v>1</v>
      </c>
      <c r="E310">
        <v>165910</v>
      </c>
      <c r="F310" t="s">
        <v>2541</v>
      </c>
      <c r="G310" t="s">
        <v>3187</v>
      </c>
      <c r="H310" t="s">
        <v>57</v>
      </c>
      <c r="I310" t="s">
        <v>58</v>
      </c>
      <c r="J310" t="s">
        <v>3924</v>
      </c>
    </row>
    <row r="311" spans="1:10" hidden="1" x14ac:dyDescent="0.2">
      <c r="A311" t="s">
        <v>442</v>
      </c>
      <c r="B311">
        <v>2007</v>
      </c>
      <c r="C311">
        <v>11</v>
      </c>
      <c r="D311">
        <v>1</v>
      </c>
      <c r="E311">
        <v>165590</v>
      </c>
      <c r="F311" t="s">
        <v>37</v>
      </c>
      <c r="G311" t="s">
        <v>3077</v>
      </c>
      <c r="H311" t="s">
        <v>57</v>
      </c>
      <c r="I311" t="s">
        <v>58</v>
      </c>
      <c r="J311" t="s">
        <v>3924</v>
      </c>
    </row>
    <row r="312" spans="1:10" hidden="1" x14ac:dyDescent="0.2">
      <c r="A312" t="s">
        <v>2467</v>
      </c>
      <c r="B312">
        <v>2008</v>
      </c>
      <c r="C312">
        <v>64</v>
      </c>
      <c r="D312">
        <v>1</v>
      </c>
      <c r="E312">
        <v>163880</v>
      </c>
      <c r="F312" t="s">
        <v>2461</v>
      </c>
      <c r="G312" t="s">
        <v>3183</v>
      </c>
      <c r="H312" t="s">
        <v>57</v>
      </c>
      <c r="I312" t="s">
        <v>58</v>
      </c>
      <c r="J312" t="s">
        <v>3924</v>
      </c>
    </row>
    <row r="313" spans="1:10" hidden="1" x14ac:dyDescent="0.2">
      <c r="A313" t="s">
        <v>268</v>
      </c>
      <c r="B313">
        <v>2020</v>
      </c>
      <c r="C313">
        <v>6</v>
      </c>
      <c r="D313">
        <v>1</v>
      </c>
      <c r="E313">
        <v>162850</v>
      </c>
      <c r="F313" t="s">
        <v>250</v>
      </c>
      <c r="G313" t="s">
        <v>3067</v>
      </c>
      <c r="H313" t="s">
        <v>57</v>
      </c>
      <c r="I313" t="s">
        <v>58</v>
      </c>
      <c r="J313" t="s">
        <v>3924</v>
      </c>
    </row>
    <row r="314" spans="1:10" hidden="1" x14ac:dyDescent="0.2">
      <c r="A314" t="s">
        <v>260</v>
      </c>
      <c r="B314">
        <v>2012</v>
      </c>
      <c r="C314">
        <v>6</v>
      </c>
      <c r="D314">
        <v>1</v>
      </c>
      <c r="E314">
        <v>162840</v>
      </c>
      <c r="F314" t="s">
        <v>250</v>
      </c>
      <c r="G314" t="s">
        <v>3067</v>
      </c>
      <c r="H314" t="s">
        <v>57</v>
      </c>
      <c r="I314" t="s">
        <v>58</v>
      </c>
      <c r="J314" t="s">
        <v>3924</v>
      </c>
    </row>
    <row r="315" spans="1:10" hidden="1" x14ac:dyDescent="0.2">
      <c r="A315" t="s">
        <v>1416</v>
      </c>
      <c r="B315">
        <v>2004</v>
      </c>
      <c r="C315">
        <v>36</v>
      </c>
      <c r="D315">
        <v>1</v>
      </c>
      <c r="E315">
        <v>162820</v>
      </c>
      <c r="F315" t="s">
        <v>1414</v>
      </c>
      <c r="G315" t="s">
        <v>3127</v>
      </c>
      <c r="H315" t="s">
        <v>57</v>
      </c>
      <c r="I315" t="s">
        <v>58</v>
      </c>
      <c r="J315" t="s">
        <v>3924</v>
      </c>
    </row>
    <row r="316" spans="1:10" hidden="1" x14ac:dyDescent="0.2">
      <c r="A316" t="s">
        <v>445</v>
      </c>
      <c r="B316">
        <v>2010</v>
      </c>
      <c r="C316">
        <v>11</v>
      </c>
      <c r="D316">
        <v>1</v>
      </c>
      <c r="E316">
        <v>161940</v>
      </c>
      <c r="F316" t="s">
        <v>37</v>
      </c>
      <c r="G316" t="s">
        <v>3077</v>
      </c>
      <c r="H316" t="s">
        <v>57</v>
      </c>
      <c r="I316" t="s">
        <v>58</v>
      </c>
      <c r="J316" t="s">
        <v>3924</v>
      </c>
    </row>
    <row r="317" spans="1:10" hidden="1" x14ac:dyDescent="0.2">
      <c r="A317" t="s">
        <v>2540</v>
      </c>
      <c r="B317">
        <v>2003</v>
      </c>
      <c r="C317">
        <v>66</v>
      </c>
      <c r="D317">
        <v>1</v>
      </c>
      <c r="E317">
        <v>161790</v>
      </c>
      <c r="F317" t="s">
        <v>2541</v>
      </c>
      <c r="G317" t="s">
        <v>3187</v>
      </c>
      <c r="H317" t="s">
        <v>57</v>
      </c>
      <c r="I317" t="s">
        <v>58</v>
      </c>
      <c r="J317" t="s">
        <v>3924</v>
      </c>
    </row>
    <row r="318" spans="1:10" hidden="1" x14ac:dyDescent="0.2">
      <c r="A318" t="s">
        <v>90</v>
      </c>
      <c r="B318">
        <v>2020</v>
      </c>
      <c r="C318">
        <v>1</v>
      </c>
      <c r="D318">
        <v>2</v>
      </c>
      <c r="E318">
        <v>160970</v>
      </c>
      <c r="F318" t="s">
        <v>27</v>
      </c>
      <c r="G318" t="s">
        <v>3058</v>
      </c>
      <c r="H318" t="s">
        <v>57</v>
      </c>
      <c r="I318" t="s">
        <v>58</v>
      </c>
      <c r="J318" t="s">
        <v>3924</v>
      </c>
    </row>
    <row r="319" spans="1:10" hidden="1" x14ac:dyDescent="0.2">
      <c r="A319" t="s">
        <v>2464</v>
      </c>
      <c r="B319">
        <v>2005</v>
      </c>
      <c r="C319">
        <v>64</v>
      </c>
      <c r="D319">
        <v>1</v>
      </c>
      <c r="E319">
        <v>160120</v>
      </c>
      <c r="F319" t="s">
        <v>2461</v>
      </c>
      <c r="G319" t="s">
        <v>3183</v>
      </c>
      <c r="H319" t="s">
        <v>57</v>
      </c>
      <c r="I319" t="s">
        <v>58</v>
      </c>
      <c r="J319" t="s">
        <v>3924</v>
      </c>
    </row>
    <row r="320" spans="1:10" hidden="1" x14ac:dyDescent="0.2">
      <c r="A320" t="s">
        <v>2463</v>
      </c>
      <c r="B320">
        <v>2004</v>
      </c>
      <c r="C320">
        <v>64</v>
      </c>
      <c r="D320">
        <v>1</v>
      </c>
      <c r="E320">
        <v>159910</v>
      </c>
      <c r="F320" t="s">
        <v>2461</v>
      </c>
      <c r="G320" t="s">
        <v>3183</v>
      </c>
      <c r="H320" t="s">
        <v>57</v>
      </c>
      <c r="I320" t="s">
        <v>58</v>
      </c>
      <c r="J320" t="s">
        <v>3924</v>
      </c>
    </row>
    <row r="321" spans="1:10" hidden="1" x14ac:dyDescent="0.2">
      <c r="A321" t="s">
        <v>1417</v>
      </c>
      <c r="B321">
        <v>2005</v>
      </c>
      <c r="C321">
        <v>36</v>
      </c>
      <c r="D321">
        <v>1</v>
      </c>
      <c r="E321">
        <v>158160</v>
      </c>
      <c r="F321" t="s">
        <v>1414</v>
      </c>
      <c r="G321" t="s">
        <v>3127</v>
      </c>
      <c r="H321" t="s">
        <v>57</v>
      </c>
      <c r="I321" t="s">
        <v>58</v>
      </c>
      <c r="J321" t="s">
        <v>3924</v>
      </c>
    </row>
    <row r="322" spans="1:10" hidden="1" x14ac:dyDescent="0.2">
      <c r="A322" t="s">
        <v>262</v>
      </c>
      <c r="B322">
        <v>2014</v>
      </c>
      <c r="C322">
        <v>6</v>
      </c>
      <c r="D322">
        <v>1</v>
      </c>
      <c r="E322">
        <v>158050</v>
      </c>
      <c r="F322" t="s">
        <v>250</v>
      </c>
      <c r="G322" t="s">
        <v>3067</v>
      </c>
      <c r="H322" t="s">
        <v>57</v>
      </c>
      <c r="I322" t="s">
        <v>58</v>
      </c>
      <c r="J322" t="s">
        <v>3924</v>
      </c>
    </row>
    <row r="323" spans="1:10" hidden="1" x14ac:dyDescent="0.2">
      <c r="A323" t="s">
        <v>261</v>
      </c>
      <c r="B323">
        <v>2013</v>
      </c>
      <c r="C323">
        <v>6</v>
      </c>
      <c r="D323">
        <v>1</v>
      </c>
      <c r="E323">
        <v>157830</v>
      </c>
      <c r="F323" t="s">
        <v>250</v>
      </c>
      <c r="G323" t="s">
        <v>3067</v>
      </c>
      <c r="H323" t="s">
        <v>57</v>
      </c>
      <c r="I323" t="s">
        <v>58</v>
      </c>
      <c r="J323" t="s">
        <v>3924</v>
      </c>
    </row>
    <row r="324" spans="1:10" hidden="1" x14ac:dyDescent="0.2">
      <c r="A324" t="s">
        <v>2465</v>
      </c>
      <c r="B324">
        <v>2006</v>
      </c>
      <c r="C324">
        <v>64</v>
      </c>
      <c r="D324">
        <v>1</v>
      </c>
      <c r="E324">
        <v>157650</v>
      </c>
      <c r="F324" t="s">
        <v>2461</v>
      </c>
      <c r="G324" t="s">
        <v>3183</v>
      </c>
      <c r="H324" t="s">
        <v>57</v>
      </c>
      <c r="I324" t="s">
        <v>58</v>
      </c>
      <c r="J324" t="s">
        <v>3924</v>
      </c>
    </row>
    <row r="325" spans="1:10" hidden="1" x14ac:dyDescent="0.2">
      <c r="A325" t="s">
        <v>1418</v>
      </c>
      <c r="B325">
        <v>2006</v>
      </c>
      <c r="C325">
        <v>36</v>
      </c>
      <c r="D325">
        <v>1</v>
      </c>
      <c r="E325">
        <v>155500</v>
      </c>
      <c r="F325" t="s">
        <v>1414</v>
      </c>
      <c r="G325" t="s">
        <v>3127</v>
      </c>
      <c r="H325" t="s">
        <v>57</v>
      </c>
      <c r="I325" t="s">
        <v>58</v>
      </c>
      <c r="J325" t="s">
        <v>3924</v>
      </c>
    </row>
    <row r="326" spans="1:10" hidden="1" x14ac:dyDescent="0.2">
      <c r="A326" t="s">
        <v>2954</v>
      </c>
      <c r="B326">
        <v>2003</v>
      </c>
      <c r="C326">
        <v>77</v>
      </c>
      <c r="D326">
        <v>1</v>
      </c>
      <c r="E326">
        <v>154750</v>
      </c>
      <c r="F326" t="s">
        <v>2955</v>
      </c>
      <c r="G326" t="s">
        <v>3210</v>
      </c>
      <c r="H326" t="s">
        <v>57</v>
      </c>
      <c r="I326" t="s">
        <v>58</v>
      </c>
      <c r="J326" t="s">
        <v>3924</v>
      </c>
    </row>
    <row r="327" spans="1:10" hidden="1" x14ac:dyDescent="0.2">
      <c r="A327" t="s">
        <v>441</v>
      </c>
      <c r="B327">
        <v>2006</v>
      </c>
      <c r="C327">
        <v>11</v>
      </c>
      <c r="D327">
        <v>1</v>
      </c>
      <c r="E327">
        <v>154490</v>
      </c>
      <c r="F327" t="s">
        <v>37</v>
      </c>
      <c r="G327" t="s">
        <v>3077</v>
      </c>
      <c r="H327" t="s">
        <v>57</v>
      </c>
      <c r="I327" t="s">
        <v>58</v>
      </c>
      <c r="J327" t="s">
        <v>3924</v>
      </c>
    </row>
    <row r="328" spans="1:10" hidden="1" x14ac:dyDescent="0.2">
      <c r="A328" t="s">
        <v>1419</v>
      </c>
      <c r="B328">
        <v>2007</v>
      </c>
      <c r="C328">
        <v>36</v>
      </c>
      <c r="D328">
        <v>1</v>
      </c>
      <c r="E328">
        <v>152790</v>
      </c>
      <c r="F328" t="s">
        <v>1414</v>
      </c>
      <c r="G328" t="s">
        <v>3127</v>
      </c>
      <c r="H328" t="s">
        <v>57</v>
      </c>
      <c r="I328" t="s">
        <v>58</v>
      </c>
      <c r="J328" t="s">
        <v>3924</v>
      </c>
    </row>
    <row r="329" spans="1:10" hidden="1" x14ac:dyDescent="0.2">
      <c r="A329" t="s">
        <v>4156</v>
      </c>
      <c r="B329">
        <v>2023</v>
      </c>
      <c r="C329">
        <v>36</v>
      </c>
      <c r="D329">
        <v>1</v>
      </c>
      <c r="E329">
        <v>151910</v>
      </c>
      <c r="F329" t="s">
        <v>1414</v>
      </c>
      <c r="G329" t="s">
        <v>3127</v>
      </c>
      <c r="H329" t="s">
        <v>57</v>
      </c>
      <c r="I329" t="s">
        <v>3057</v>
      </c>
      <c r="J329" t="s">
        <v>4091</v>
      </c>
    </row>
    <row r="330" spans="1:10" hidden="1" x14ac:dyDescent="0.2">
      <c r="A330" t="s">
        <v>2053</v>
      </c>
      <c r="B330">
        <v>2019</v>
      </c>
      <c r="C330">
        <v>52</v>
      </c>
      <c r="D330">
        <v>1</v>
      </c>
      <c r="E330">
        <v>150860</v>
      </c>
      <c r="F330" t="s">
        <v>2036</v>
      </c>
      <c r="G330" t="s">
        <v>3159</v>
      </c>
      <c r="H330" t="s">
        <v>57</v>
      </c>
      <c r="I330" t="s">
        <v>58</v>
      </c>
      <c r="J330" t="s">
        <v>3924</v>
      </c>
    </row>
    <row r="331" spans="1:10" hidden="1" x14ac:dyDescent="0.2">
      <c r="A331" t="s">
        <v>4186</v>
      </c>
      <c r="B331">
        <v>2023</v>
      </c>
      <c r="C331">
        <v>52</v>
      </c>
      <c r="D331">
        <v>1</v>
      </c>
      <c r="E331">
        <v>150860</v>
      </c>
      <c r="F331" t="s">
        <v>2036</v>
      </c>
      <c r="G331" t="s">
        <v>3159</v>
      </c>
      <c r="H331" t="s">
        <v>57</v>
      </c>
      <c r="I331" t="s">
        <v>3057</v>
      </c>
      <c r="J331" t="s">
        <v>4091</v>
      </c>
    </row>
    <row r="332" spans="1:10" hidden="1" x14ac:dyDescent="0.2">
      <c r="A332" t="s">
        <v>2054</v>
      </c>
      <c r="B332">
        <v>2020</v>
      </c>
      <c r="C332">
        <v>52</v>
      </c>
      <c r="D332">
        <v>1</v>
      </c>
      <c r="E332">
        <v>149890</v>
      </c>
      <c r="F332" t="s">
        <v>2036</v>
      </c>
      <c r="G332" t="s">
        <v>3159</v>
      </c>
      <c r="H332" t="s">
        <v>57</v>
      </c>
      <c r="I332" t="s">
        <v>58</v>
      </c>
      <c r="J332" t="s">
        <v>3924</v>
      </c>
    </row>
    <row r="333" spans="1:10" hidden="1" x14ac:dyDescent="0.2">
      <c r="A333" t="s">
        <v>2052</v>
      </c>
      <c r="B333">
        <v>2018</v>
      </c>
      <c r="C333">
        <v>52</v>
      </c>
      <c r="D333">
        <v>1</v>
      </c>
      <c r="E333">
        <v>149260</v>
      </c>
      <c r="F333" t="s">
        <v>2036</v>
      </c>
      <c r="G333" t="s">
        <v>3159</v>
      </c>
      <c r="H333" t="s">
        <v>57</v>
      </c>
      <c r="I333" t="s">
        <v>58</v>
      </c>
      <c r="J333" t="s">
        <v>3924</v>
      </c>
    </row>
    <row r="334" spans="1:10" hidden="1" x14ac:dyDescent="0.2">
      <c r="A334" t="s">
        <v>2476</v>
      </c>
      <c r="B334">
        <v>2017</v>
      </c>
      <c r="C334">
        <v>64</v>
      </c>
      <c r="D334">
        <v>1</v>
      </c>
      <c r="E334">
        <v>148220</v>
      </c>
      <c r="F334" t="s">
        <v>2461</v>
      </c>
      <c r="G334" t="s">
        <v>3183</v>
      </c>
      <c r="H334" t="s">
        <v>57</v>
      </c>
      <c r="I334" t="s">
        <v>58</v>
      </c>
      <c r="J334" t="s">
        <v>3924</v>
      </c>
    </row>
    <row r="335" spans="1:10" hidden="1" x14ac:dyDescent="0.2">
      <c r="A335" t="s">
        <v>2674</v>
      </c>
      <c r="B335">
        <v>2019</v>
      </c>
      <c r="C335">
        <v>69</v>
      </c>
      <c r="D335">
        <v>1</v>
      </c>
      <c r="E335">
        <v>147390</v>
      </c>
      <c r="F335" t="s">
        <v>19</v>
      </c>
      <c r="G335" t="s">
        <v>3193</v>
      </c>
      <c r="H335" t="s">
        <v>57</v>
      </c>
      <c r="I335" t="s">
        <v>58</v>
      </c>
      <c r="J335" t="s">
        <v>3924</v>
      </c>
    </row>
    <row r="336" spans="1:10" hidden="1" x14ac:dyDescent="0.2">
      <c r="A336" t="s">
        <v>89</v>
      </c>
      <c r="B336">
        <v>2019</v>
      </c>
      <c r="C336">
        <v>1</v>
      </c>
      <c r="D336">
        <v>2</v>
      </c>
      <c r="E336">
        <v>147220</v>
      </c>
      <c r="F336" t="s">
        <v>27</v>
      </c>
      <c r="G336" t="s">
        <v>3058</v>
      </c>
      <c r="H336" t="s">
        <v>57</v>
      </c>
      <c r="I336" t="s">
        <v>58</v>
      </c>
      <c r="J336" t="s">
        <v>3924</v>
      </c>
    </row>
    <row r="337" spans="1:10" hidden="1" x14ac:dyDescent="0.2">
      <c r="A337" t="s">
        <v>1420</v>
      </c>
      <c r="B337">
        <v>2008</v>
      </c>
      <c r="C337">
        <v>36</v>
      </c>
      <c r="D337">
        <v>1</v>
      </c>
      <c r="E337">
        <v>147200</v>
      </c>
      <c r="F337" t="s">
        <v>1414</v>
      </c>
      <c r="G337" t="s">
        <v>3127</v>
      </c>
      <c r="H337" t="s">
        <v>57</v>
      </c>
      <c r="I337" t="s">
        <v>58</v>
      </c>
      <c r="J337" t="s">
        <v>3924</v>
      </c>
    </row>
    <row r="338" spans="1:10" hidden="1" x14ac:dyDescent="0.2">
      <c r="A338" t="s">
        <v>2051</v>
      </c>
      <c r="B338">
        <v>2017</v>
      </c>
      <c r="C338">
        <v>52</v>
      </c>
      <c r="D338">
        <v>1</v>
      </c>
      <c r="E338">
        <v>146580</v>
      </c>
      <c r="F338" t="s">
        <v>2036</v>
      </c>
      <c r="G338" t="s">
        <v>3159</v>
      </c>
      <c r="H338" t="s">
        <v>57</v>
      </c>
      <c r="I338" t="s">
        <v>58</v>
      </c>
      <c r="J338" t="s">
        <v>3924</v>
      </c>
    </row>
    <row r="339" spans="1:10" hidden="1" x14ac:dyDescent="0.2">
      <c r="A339" t="s">
        <v>2475</v>
      </c>
      <c r="B339">
        <v>2016</v>
      </c>
      <c r="C339">
        <v>64</v>
      </c>
      <c r="D339">
        <v>1</v>
      </c>
      <c r="E339">
        <v>146350</v>
      </c>
      <c r="F339" t="s">
        <v>2461</v>
      </c>
      <c r="G339" t="s">
        <v>3183</v>
      </c>
      <c r="H339" t="s">
        <v>57</v>
      </c>
      <c r="I339" t="s">
        <v>58</v>
      </c>
      <c r="J339" t="s">
        <v>3924</v>
      </c>
    </row>
    <row r="340" spans="1:10" hidden="1" x14ac:dyDescent="0.2">
      <c r="A340" t="s">
        <v>2671</v>
      </c>
      <c r="B340">
        <v>2016</v>
      </c>
      <c r="C340">
        <v>69</v>
      </c>
      <c r="D340">
        <v>1</v>
      </c>
      <c r="E340">
        <v>146350</v>
      </c>
      <c r="F340" t="s">
        <v>19</v>
      </c>
      <c r="G340" t="s">
        <v>3193</v>
      </c>
      <c r="H340" t="s">
        <v>57</v>
      </c>
      <c r="I340" t="s">
        <v>58</v>
      </c>
      <c r="J340" t="s">
        <v>3924</v>
      </c>
    </row>
    <row r="341" spans="1:10" hidden="1" x14ac:dyDescent="0.2">
      <c r="A341" t="s">
        <v>2673</v>
      </c>
      <c r="B341">
        <v>2018</v>
      </c>
      <c r="C341">
        <v>69</v>
      </c>
      <c r="D341">
        <v>1</v>
      </c>
      <c r="E341">
        <v>145900</v>
      </c>
      <c r="F341" t="s">
        <v>19</v>
      </c>
      <c r="G341" t="s">
        <v>3193</v>
      </c>
      <c r="H341" t="s">
        <v>57</v>
      </c>
      <c r="I341" t="s">
        <v>58</v>
      </c>
      <c r="J341" t="s">
        <v>3924</v>
      </c>
    </row>
    <row r="342" spans="1:10" hidden="1" x14ac:dyDescent="0.2">
      <c r="A342" t="s">
        <v>269</v>
      </c>
      <c r="B342">
        <v>2021</v>
      </c>
      <c r="C342">
        <v>6</v>
      </c>
      <c r="D342">
        <v>1</v>
      </c>
      <c r="E342">
        <v>145720</v>
      </c>
      <c r="F342" t="s">
        <v>250</v>
      </c>
      <c r="G342" t="s">
        <v>3067</v>
      </c>
      <c r="H342" t="s">
        <v>57</v>
      </c>
      <c r="I342" t="s">
        <v>3057</v>
      </c>
      <c r="J342" t="s">
        <v>3924</v>
      </c>
    </row>
    <row r="343" spans="1:10" hidden="1" x14ac:dyDescent="0.2">
      <c r="A343" t="s">
        <v>2672</v>
      </c>
      <c r="B343">
        <v>2017</v>
      </c>
      <c r="C343">
        <v>69</v>
      </c>
      <c r="D343">
        <v>1</v>
      </c>
      <c r="E343">
        <v>145400</v>
      </c>
      <c r="F343" t="s">
        <v>19</v>
      </c>
      <c r="G343" t="s">
        <v>3193</v>
      </c>
      <c r="H343" t="s">
        <v>57</v>
      </c>
      <c r="I343" t="s">
        <v>58</v>
      </c>
      <c r="J343" t="s">
        <v>3924</v>
      </c>
    </row>
    <row r="344" spans="1:10" hidden="1" x14ac:dyDescent="0.2">
      <c r="A344" t="s">
        <v>2874</v>
      </c>
      <c r="B344">
        <v>2021</v>
      </c>
      <c r="C344">
        <v>74</v>
      </c>
      <c r="D344">
        <v>1</v>
      </c>
      <c r="E344">
        <v>144640</v>
      </c>
      <c r="F344" t="s">
        <v>35</v>
      </c>
      <c r="G344" t="s">
        <v>3203</v>
      </c>
      <c r="H344" t="s">
        <v>57</v>
      </c>
      <c r="I344" t="s">
        <v>3057</v>
      </c>
      <c r="J344" t="s">
        <v>3924</v>
      </c>
    </row>
    <row r="345" spans="1:10" hidden="1" x14ac:dyDescent="0.2">
      <c r="A345" t="s">
        <v>1429</v>
      </c>
      <c r="B345">
        <v>2017</v>
      </c>
      <c r="C345">
        <v>36</v>
      </c>
      <c r="D345">
        <v>1</v>
      </c>
      <c r="E345">
        <v>144320</v>
      </c>
      <c r="F345" t="s">
        <v>1414</v>
      </c>
      <c r="G345" t="s">
        <v>3127</v>
      </c>
      <c r="H345" t="s">
        <v>57</v>
      </c>
      <c r="I345" t="s">
        <v>58</v>
      </c>
      <c r="J345" t="s">
        <v>3924</v>
      </c>
    </row>
    <row r="346" spans="1:10" hidden="1" x14ac:dyDescent="0.2">
      <c r="A346" t="s">
        <v>440</v>
      </c>
      <c r="B346">
        <v>2005</v>
      </c>
      <c r="C346">
        <v>11</v>
      </c>
      <c r="D346">
        <v>1</v>
      </c>
      <c r="E346">
        <v>144280</v>
      </c>
      <c r="F346" t="s">
        <v>37</v>
      </c>
      <c r="G346" t="s">
        <v>3077</v>
      </c>
      <c r="H346" t="s">
        <v>57</v>
      </c>
      <c r="I346" t="s">
        <v>58</v>
      </c>
      <c r="J346" t="s">
        <v>3924</v>
      </c>
    </row>
    <row r="347" spans="1:10" hidden="1" x14ac:dyDescent="0.2">
      <c r="A347" t="s">
        <v>1431</v>
      </c>
      <c r="B347">
        <v>2019</v>
      </c>
      <c r="C347">
        <v>36</v>
      </c>
      <c r="D347">
        <v>1</v>
      </c>
      <c r="E347">
        <v>144180</v>
      </c>
      <c r="F347" t="s">
        <v>1414</v>
      </c>
      <c r="G347" t="s">
        <v>3127</v>
      </c>
      <c r="H347" t="s">
        <v>57</v>
      </c>
      <c r="I347" t="s">
        <v>58</v>
      </c>
      <c r="J347" t="s">
        <v>3924</v>
      </c>
    </row>
    <row r="348" spans="1:10" hidden="1" x14ac:dyDescent="0.2">
      <c r="A348" t="s">
        <v>2670</v>
      </c>
      <c r="B348">
        <v>2015</v>
      </c>
      <c r="C348">
        <v>69</v>
      </c>
      <c r="D348">
        <v>1</v>
      </c>
      <c r="E348">
        <v>144150</v>
      </c>
      <c r="F348" t="s">
        <v>19</v>
      </c>
      <c r="G348" t="s">
        <v>3193</v>
      </c>
      <c r="H348" t="s">
        <v>57</v>
      </c>
      <c r="I348" t="s">
        <v>58</v>
      </c>
      <c r="J348" t="s">
        <v>3924</v>
      </c>
    </row>
    <row r="349" spans="1:10" hidden="1" x14ac:dyDescent="0.2">
      <c r="A349" t="s">
        <v>1428</v>
      </c>
      <c r="B349">
        <v>2016</v>
      </c>
      <c r="C349">
        <v>36</v>
      </c>
      <c r="D349">
        <v>1</v>
      </c>
      <c r="E349">
        <v>143940</v>
      </c>
      <c r="F349" t="s">
        <v>1414</v>
      </c>
      <c r="G349" t="s">
        <v>3127</v>
      </c>
      <c r="H349" t="s">
        <v>57</v>
      </c>
      <c r="I349" t="s">
        <v>58</v>
      </c>
      <c r="J349" t="s">
        <v>3924</v>
      </c>
    </row>
    <row r="350" spans="1:10" hidden="1" x14ac:dyDescent="0.2">
      <c r="A350" t="s">
        <v>2045</v>
      </c>
      <c r="B350">
        <v>2011</v>
      </c>
      <c r="C350">
        <v>52</v>
      </c>
      <c r="D350">
        <v>1</v>
      </c>
      <c r="E350">
        <v>143760</v>
      </c>
      <c r="F350" t="s">
        <v>2036</v>
      </c>
      <c r="G350" t="s">
        <v>3159</v>
      </c>
      <c r="H350" t="s">
        <v>57</v>
      </c>
      <c r="I350" t="s">
        <v>58</v>
      </c>
      <c r="J350" t="s">
        <v>3924</v>
      </c>
    </row>
    <row r="351" spans="1:10" hidden="1" x14ac:dyDescent="0.2">
      <c r="A351" t="s">
        <v>3832</v>
      </c>
      <c r="B351">
        <v>2022</v>
      </c>
      <c r="C351">
        <v>52</v>
      </c>
      <c r="D351">
        <v>1</v>
      </c>
      <c r="E351">
        <v>143330</v>
      </c>
      <c r="F351" t="s">
        <v>2036</v>
      </c>
      <c r="G351" t="s">
        <v>3159</v>
      </c>
      <c r="H351" t="s">
        <v>57</v>
      </c>
      <c r="I351" t="s">
        <v>3057</v>
      </c>
      <c r="J351" t="s">
        <v>3924</v>
      </c>
    </row>
    <row r="352" spans="1:10" hidden="1" x14ac:dyDescent="0.2">
      <c r="A352" t="s">
        <v>2050</v>
      </c>
      <c r="B352">
        <v>2016</v>
      </c>
      <c r="C352">
        <v>52</v>
      </c>
      <c r="D352">
        <v>1</v>
      </c>
      <c r="E352">
        <v>143320</v>
      </c>
      <c r="F352" t="s">
        <v>2036</v>
      </c>
      <c r="G352" t="s">
        <v>3159</v>
      </c>
      <c r="H352" t="s">
        <v>57</v>
      </c>
      <c r="I352" t="s">
        <v>58</v>
      </c>
      <c r="J352" t="s">
        <v>3924</v>
      </c>
    </row>
    <row r="353" spans="1:10" hidden="1" x14ac:dyDescent="0.2">
      <c r="A353" t="s">
        <v>1427</v>
      </c>
      <c r="B353">
        <v>2015</v>
      </c>
      <c r="C353">
        <v>36</v>
      </c>
      <c r="D353">
        <v>1</v>
      </c>
      <c r="E353">
        <v>143040</v>
      </c>
      <c r="F353" t="s">
        <v>1414</v>
      </c>
      <c r="G353" t="s">
        <v>3127</v>
      </c>
      <c r="H353" t="s">
        <v>57</v>
      </c>
      <c r="I353" t="s">
        <v>58</v>
      </c>
      <c r="J353" t="s">
        <v>3924</v>
      </c>
    </row>
    <row r="354" spans="1:10" hidden="1" x14ac:dyDescent="0.2">
      <c r="A354" t="s">
        <v>2044</v>
      </c>
      <c r="B354">
        <v>2010</v>
      </c>
      <c r="C354">
        <v>52</v>
      </c>
      <c r="D354">
        <v>1</v>
      </c>
      <c r="E354">
        <v>142530</v>
      </c>
      <c r="F354" t="s">
        <v>2036</v>
      </c>
      <c r="G354" t="s">
        <v>3159</v>
      </c>
      <c r="H354" t="s">
        <v>57</v>
      </c>
      <c r="I354" t="s">
        <v>58</v>
      </c>
      <c r="J354" t="s">
        <v>3924</v>
      </c>
    </row>
    <row r="355" spans="1:10" hidden="1" x14ac:dyDescent="0.2">
      <c r="A355" t="s">
        <v>2468</v>
      </c>
      <c r="B355">
        <v>2009</v>
      </c>
      <c r="C355">
        <v>64</v>
      </c>
      <c r="D355">
        <v>1</v>
      </c>
      <c r="E355">
        <v>142500</v>
      </c>
      <c r="F355" t="s">
        <v>2461</v>
      </c>
      <c r="G355" t="s">
        <v>3183</v>
      </c>
      <c r="H355" t="s">
        <v>57</v>
      </c>
      <c r="I355" t="s">
        <v>58</v>
      </c>
      <c r="J355" t="s">
        <v>3924</v>
      </c>
    </row>
    <row r="356" spans="1:10" hidden="1" x14ac:dyDescent="0.2">
      <c r="A356" t="s">
        <v>2049</v>
      </c>
      <c r="B356">
        <v>2015</v>
      </c>
      <c r="C356">
        <v>52</v>
      </c>
      <c r="D356">
        <v>1</v>
      </c>
      <c r="E356">
        <v>142300</v>
      </c>
      <c r="F356" t="s">
        <v>2036</v>
      </c>
      <c r="G356" t="s">
        <v>3159</v>
      </c>
      <c r="H356" t="s">
        <v>57</v>
      </c>
      <c r="I356" t="s">
        <v>58</v>
      </c>
      <c r="J356" t="s">
        <v>3924</v>
      </c>
    </row>
    <row r="357" spans="1:10" hidden="1" x14ac:dyDescent="0.2">
      <c r="A357" t="s">
        <v>1430</v>
      </c>
      <c r="B357">
        <v>2018</v>
      </c>
      <c r="C357">
        <v>36</v>
      </c>
      <c r="D357">
        <v>1</v>
      </c>
      <c r="E357">
        <v>142060</v>
      </c>
      <c r="F357" t="s">
        <v>1414</v>
      </c>
      <c r="G357" t="s">
        <v>3127</v>
      </c>
      <c r="H357" t="s">
        <v>57</v>
      </c>
      <c r="I357" t="s">
        <v>58</v>
      </c>
      <c r="J357" t="s">
        <v>3924</v>
      </c>
    </row>
    <row r="358" spans="1:10" hidden="1" x14ac:dyDescent="0.2">
      <c r="A358" t="s">
        <v>2472</v>
      </c>
      <c r="B358">
        <v>2013</v>
      </c>
      <c r="C358">
        <v>64</v>
      </c>
      <c r="D358">
        <v>1</v>
      </c>
      <c r="E358">
        <v>141900</v>
      </c>
      <c r="F358" t="s">
        <v>2461</v>
      </c>
      <c r="G358" t="s">
        <v>3183</v>
      </c>
      <c r="H358" t="s">
        <v>57</v>
      </c>
      <c r="I358" t="s">
        <v>58</v>
      </c>
      <c r="J358" t="s">
        <v>3924</v>
      </c>
    </row>
    <row r="359" spans="1:10" hidden="1" x14ac:dyDescent="0.2">
      <c r="A359" t="s">
        <v>3706</v>
      </c>
      <c r="B359">
        <v>2022</v>
      </c>
      <c r="C359">
        <v>6</v>
      </c>
      <c r="D359">
        <v>1</v>
      </c>
      <c r="E359">
        <v>141530</v>
      </c>
      <c r="F359" t="s">
        <v>250</v>
      </c>
      <c r="G359" t="s">
        <v>3067</v>
      </c>
      <c r="H359" t="s">
        <v>57</v>
      </c>
      <c r="I359" t="s">
        <v>3057</v>
      </c>
      <c r="J359" t="s">
        <v>3924</v>
      </c>
    </row>
    <row r="360" spans="1:10" hidden="1" x14ac:dyDescent="0.2">
      <c r="A360" t="s">
        <v>2046</v>
      </c>
      <c r="B360">
        <v>2012</v>
      </c>
      <c r="C360">
        <v>52</v>
      </c>
      <c r="D360">
        <v>1</v>
      </c>
      <c r="E360">
        <v>141180</v>
      </c>
      <c r="F360" t="s">
        <v>2036</v>
      </c>
      <c r="G360" t="s">
        <v>3159</v>
      </c>
      <c r="H360" t="s">
        <v>57</v>
      </c>
      <c r="I360" t="s">
        <v>58</v>
      </c>
      <c r="J360" t="s">
        <v>3924</v>
      </c>
    </row>
    <row r="361" spans="1:10" hidden="1" x14ac:dyDescent="0.2">
      <c r="A361" t="s">
        <v>2055</v>
      </c>
      <c r="B361">
        <v>2021</v>
      </c>
      <c r="C361">
        <v>52</v>
      </c>
      <c r="D361">
        <v>1</v>
      </c>
      <c r="E361">
        <v>141150</v>
      </c>
      <c r="F361" t="s">
        <v>2036</v>
      </c>
      <c r="G361" t="s">
        <v>3159</v>
      </c>
      <c r="H361" t="s">
        <v>57</v>
      </c>
      <c r="I361" t="s">
        <v>3057</v>
      </c>
      <c r="J361" t="s">
        <v>3924</v>
      </c>
    </row>
    <row r="362" spans="1:10" hidden="1" x14ac:dyDescent="0.2">
      <c r="A362" t="s">
        <v>2048</v>
      </c>
      <c r="B362">
        <v>2014</v>
      </c>
      <c r="C362">
        <v>52</v>
      </c>
      <c r="D362">
        <v>1</v>
      </c>
      <c r="E362">
        <v>140650</v>
      </c>
      <c r="F362" t="s">
        <v>2036</v>
      </c>
      <c r="G362" t="s">
        <v>3159</v>
      </c>
      <c r="H362" t="s">
        <v>57</v>
      </c>
      <c r="I362" t="s">
        <v>58</v>
      </c>
      <c r="J362" t="s">
        <v>3924</v>
      </c>
    </row>
    <row r="363" spans="1:10" hidden="1" x14ac:dyDescent="0.2">
      <c r="A363" t="s">
        <v>2039</v>
      </c>
      <c r="B363">
        <v>2005</v>
      </c>
      <c r="C363">
        <v>52</v>
      </c>
      <c r="D363">
        <v>1</v>
      </c>
      <c r="E363">
        <v>140600</v>
      </c>
      <c r="F363" t="s">
        <v>2036</v>
      </c>
      <c r="G363" t="s">
        <v>3159</v>
      </c>
      <c r="H363" t="s">
        <v>57</v>
      </c>
      <c r="I363" t="s">
        <v>58</v>
      </c>
      <c r="J363" t="s">
        <v>3924</v>
      </c>
    </row>
    <row r="364" spans="1:10" hidden="1" x14ac:dyDescent="0.2">
      <c r="A364" t="s">
        <v>2035</v>
      </c>
      <c r="B364">
        <v>2003</v>
      </c>
      <c r="C364">
        <v>52</v>
      </c>
      <c r="D364">
        <v>1</v>
      </c>
      <c r="E364">
        <v>140450</v>
      </c>
      <c r="F364" t="s">
        <v>2036</v>
      </c>
      <c r="G364" t="s">
        <v>3159</v>
      </c>
      <c r="H364" t="s">
        <v>57</v>
      </c>
      <c r="I364" t="s">
        <v>58</v>
      </c>
      <c r="J364" t="s">
        <v>3924</v>
      </c>
    </row>
    <row r="365" spans="1:10" hidden="1" x14ac:dyDescent="0.2">
      <c r="A365" t="s">
        <v>88</v>
      </c>
      <c r="B365">
        <v>2018</v>
      </c>
      <c r="C365">
        <v>1</v>
      </c>
      <c r="D365">
        <v>2</v>
      </c>
      <c r="E365">
        <v>140340</v>
      </c>
      <c r="F365" t="s">
        <v>27</v>
      </c>
      <c r="G365" t="s">
        <v>3058</v>
      </c>
      <c r="H365" t="s">
        <v>57</v>
      </c>
      <c r="I365" t="s">
        <v>58</v>
      </c>
      <c r="J365" t="s">
        <v>3924</v>
      </c>
    </row>
    <row r="366" spans="1:10" hidden="1" x14ac:dyDescent="0.2">
      <c r="A366" t="s">
        <v>2779</v>
      </c>
      <c r="B366">
        <v>2004</v>
      </c>
      <c r="C366">
        <v>72</v>
      </c>
      <c r="D366">
        <v>1</v>
      </c>
      <c r="E366">
        <v>139920</v>
      </c>
      <c r="F366" t="s">
        <v>2777</v>
      </c>
      <c r="G366" t="s">
        <v>3199</v>
      </c>
      <c r="H366" t="s">
        <v>57</v>
      </c>
      <c r="I366" t="s">
        <v>58</v>
      </c>
      <c r="J366" t="s">
        <v>3924</v>
      </c>
    </row>
    <row r="367" spans="1:10" hidden="1" x14ac:dyDescent="0.2">
      <c r="A367" t="s">
        <v>2043</v>
      </c>
      <c r="B367">
        <v>2009</v>
      </c>
      <c r="C367">
        <v>52</v>
      </c>
      <c r="D367">
        <v>1</v>
      </c>
      <c r="E367">
        <v>139490</v>
      </c>
      <c r="F367" t="s">
        <v>2036</v>
      </c>
      <c r="G367" t="s">
        <v>3159</v>
      </c>
      <c r="H367" t="s">
        <v>57</v>
      </c>
      <c r="I367" t="s">
        <v>58</v>
      </c>
      <c r="J367" t="s">
        <v>3924</v>
      </c>
    </row>
    <row r="368" spans="1:10" hidden="1" x14ac:dyDescent="0.2">
      <c r="A368" t="s">
        <v>2047</v>
      </c>
      <c r="B368">
        <v>2013</v>
      </c>
      <c r="C368">
        <v>52</v>
      </c>
      <c r="D368">
        <v>1</v>
      </c>
      <c r="E368">
        <v>139070</v>
      </c>
      <c r="F368" t="s">
        <v>2036</v>
      </c>
      <c r="G368" t="s">
        <v>3159</v>
      </c>
      <c r="H368" t="s">
        <v>57</v>
      </c>
      <c r="I368" t="s">
        <v>58</v>
      </c>
      <c r="J368" t="s">
        <v>3924</v>
      </c>
    </row>
    <row r="369" spans="1:10" hidden="1" x14ac:dyDescent="0.2">
      <c r="A369" t="s">
        <v>2474</v>
      </c>
      <c r="B369">
        <v>2015</v>
      </c>
      <c r="C369">
        <v>64</v>
      </c>
      <c r="D369">
        <v>1</v>
      </c>
      <c r="E369">
        <v>138810</v>
      </c>
      <c r="F369" t="s">
        <v>2461</v>
      </c>
      <c r="G369" t="s">
        <v>3183</v>
      </c>
      <c r="H369" t="s">
        <v>57</v>
      </c>
      <c r="I369" t="s">
        <v>58</v>
      </c>
      <c r="J369" t="s">
        <v>3924</v>
      </c>
    </row>
    <row r="370" spans="1:10" hidden="1" x14ac:dyDescent="0.2">
      <c r="A370" t="s">
        <v>3787</v>
      </c>
      <c r="B370">
        <v>2022</v>
      </c>
      <c r="C370">
        <v>36</v>
      </c>
      <c r="D370">
        <v>1</v>
      </c>
      <c r="E370">
        <v>138760</v>
      </c>
      <c r="F370" t="s">
        <v>1414</v>
      </c>
      <c r="G370" t="s">
        <v>3127</v>
      </c>
      <c r="H370" t="s">
        <v>57</v>
      </c>
      <c r="I370" t="s">
        <v>3057</v>
      </c>
      <c r="J370" t="s">
        <v>3924</v>
      </c>
    </row>
    <row r="371" spans="1:10" hidden="1" x14ac:dyDescent="0.2">
      <c r="A371" t="s">
        <v>2040</v>
      </c>
      <c r="B371">
        <v>2006</v>
      </c>
      <c r="C371">
        <v>52</v>
      </c>
      <c r="D371">
        <v>1</v>
      </c>
      <c r="E371">
        <v>138670</v>
      </c>
      <c r="F371" t="s">
        <v>2036</v>
      </c>
      <c r="G371" t="s">
        <v>3159</v>
      </c>
      <c r="H371" t="s">
        <v>57</v>
      </c>
      <c r="I371" t="s">
        <v>58</v>
      </c>
      <c r="J371" t="s">
        <v>3924</v>
      </c>
    </row>
    <row r="372" spans="1:10" hidden="1" x14ac:dyDescent="0.2">
      <c r="A372" t="s">
        <v>2776</v>
      </c>
      <c r="B372">
        <v>2003</v>
      </c>
      <c r="C372">
        <v>72</v>
      </c>
      <c r="D372">
        <v>1</v>
      </c>
      <c r="E372">
        <v>138480</v>
      </c>
      <c r="F372" t="s">
        <v>2777</v>
      </c>
      <c r="G372" t="s">
        <v>3199</v>
      </c>
      <c r="H372" t="s">
        <v>57</v>
      </c>
      <c r="I372" t="s">
        <v>58</v>
      </c>
      <c r="J372" t="s">
        <v>3924</v>
      </c>
    </row>
    <row r="373" spans="1:10" hidden="1" x14ac:dyDescent="0.2">
      <c r="A373" t="s">
        <v>2473</v>
      </c>
      <c r="B373">
        <v>2014</v>
      </c>
      <c r="C373">
        <v>64</v>
      </c>
      <c r="D373">
        <v>1</v>
      </c>
      <c r="E373">
        <v>138260</v>
      </c>
      <c r="F373" t="s">
        <v>2461</v>
      </c>
      <c r="G373" t="s">
        <v>3183</v>
      </c>
      <c r="H373" t="s">
        <v>57</v>
      </c>
      <c r="I373" t="s">
        <v>58</v>
      </c>
      <c r="J373" t="s">
        <v>3924</v>
      </c>
    </row>
    <row r="374" spans="1:10" hidden="1" x14ac:dyDescent="0.2">
      <c r="A374" t="s">
        <v>4154</v>
      </c>
      <c r="B374">
        <v>2023</v>
      </c>
      <c r="C374">
        <v>35</v>
      </c>
      <c r="D374">
        <v>1</v>
      </c>
      <c r="E374">
        <v>137630</v>
      </c>
      <c r="F374" t="s">
        <v>1374</v>
      </c>
      <c r="G374" t="s">
        <v>3125</v>
      </c>
      <c r="H374" t="s">
        <v>57</v>
      </c>
      <c r="I374" t="s">
        <v>3057</v>
      </c>
      <c r="J374" t="s">
        <v>4091</v>
      </c>
    </row>
    <row r="375" spans="1:10" hidden="1" x14ac:dyDescent="0.2">
      <c r="A375" t="s">
        <v>4096</v>
      </c>
      <c r="B375">
        <v>2023</v>
      </c>
      <c r="C375">
        <v>3</v>
      </c>
      <c r="D375">
        <v>2</v>
      </c>
      <c r="E375">
        <v>137380</v>
      </c>
      <c r="F375" t="s">
        <v>29</v>
      </c>
      <c r="G375" t="s">
        <v>3698</v>
      </c>
      <c r="H375" t="s">
        <v>57</v>
      </c>
      <c r="I375" t="s">
        <v>3057</v>
      </c>
      <c r="J375" t="s">
        <v>4091</v>
      </c>
    </row>
    <row r="376" spans="1:10" hidden="1" x14ac:dyDescent="0.2">
      <c r="A376" t="s">
        <v>87</v>
      </c>
      <c r="B376">
        <v>2017</v>
      </c>
      <c r="C376">
        <v>1</v>
      </c>
      <c r="D376">
        <v>2</v>
      </c>
      <c r="E376">
        <v>137330</v>
      </c>
      <c r="F376" t="s">
        <v>27</v>
      </c>
      <c r="G376" t="s">
        <v>3058</v>
      </c>
      <c r="H376" t="s">
        <v>57</v>
      </c>
      <c r="I376" t="s">
        <v>58</v>
      </c>
      <c r="J376" t="s">
        <v>3924</v>
      </c>
    </row>
    <row r="377" spans="1:10" hidden="1" x14ac:dyDescent="0.2">
      <c r="A377" t="s">
        <v>1433</v>
      </c>
      <c r="B377">
        <v>2021</v>
      </c>
      <c r="C377">
        <v>36</v>
      </c>
      <c r="D377">
        <v>1</v>
      </c>
      <c r="E377">
        <v>137300</v>
      </c>
      <c r="F377" t="s">
        <v>1414</v>
      </c>
      <c r="G377" t="s">
        <v>3127</v>
      </c>
      <c r="H377" t="s">
        <v>57</v>
      </c>
      <c r="I377" t="s">
        <v>3057</v>
      </c>
      <c r="J377" t="s">
        <v>3924</v>
      </c>
    </row>
    <row r="378" spans="1:10" hidden="1" x14ac:dyDescent="0.2">
      <c r="A378" t="s">
        <v>1426</v>
      </c>
      <c r="B378">
        <v>2014</v>
      </c>
      <c r="C378">
        <v>36</v>
      </c>
      <c r="D378">
        <v>1</v>
      </c>
      <c r="E378">
        <v>137140</v>
      </c>
      <c r="F378" t="s">
        <v>1414</v>
      </c>
      <c r="G378" t="s">
        <v>3127</v>
      </c>
      <c r="H378" t="s">
        <v>57</v>
      </c>
      <c r="I378" t="s">
        <v>58</v>
      </c>
      <c r="J378" t="s">
        <v>3924</v>
      </c>
    </row>
    <row r="379" spans="1:10" hidden="1" x14ac:dyDescent="0.2">
      <c r="A379" t="s">
        <v>2041</v>
      </c>
      <c r="B379">
        <v>2007</v>
      </c>
      <c r="C379">
        <v>52</v>
      </c>
      <c r="D379">
        <v>1</v>
      </c>
      <c r="E379">
        <v>137140</v>
      </c>
      <c r="F379" t="s">
        <v>2036</v>
      </c>
      <c r="G379" t="s">
        <v>3159</v>
      </c>
      <c r="H379" t="s">
        <v>57</v>
      </c>
      <c r="I379" t="s">
        <v>58</v>
      </c>
      <c r="J379" t="s">
        <v>3924</v>
      </c>
    </row>
    <row r="380" spans="1:10" hidden="1" x14ac:dyDescent="0.2">
      <c r="A380" t="s">
        <v>1432</v>
      </c>
      <c r="B380">
        <v>2020</v>
      </c>
      <c r="C380">
        <v>36</v>
      </c>
      <c r="D380">
        <v>1</v>
      </c>
      <c r="E380">
        <v>137120</v>
      </c>
      <c r="F380" t="s">
        <v>1414</v>
      </c>
      <c r="G380" t="s">
        <v>3127</v>
      </c>
      <c r="H380" t="s">
        <v>57</v>
      </c>
      <c r="I380" t="s">
        <v>58</v>
      </c>
      <c r="J380" t="s">
        <v>3924</v>
      </c>
    </row>
    <row r="381" spans="1:10" hidden="1" x14ac:dyDescent="0.2">
      <c r="A381" t="s">
        <v>2038</v>
      </c>
      <c r="B381">
        <v>2004</v>
      </c>
      <c r="C381">
        <v>52</v>
      </c>
      <c r="D381">
        <v>1</v>
      </c>
      <c r="E381">
        <v>136550</v>
      </c>
      <c r="F381" t="s">
        <v>2036</v>
      </c>
      <c r="G381" t="s">
        <v>3159</v>
      </c>
      <c r="H381" t="s">
        <v>57</v>
      </c>
      <c r="I381" t="s">
        <v>58</v>
      </c>
      <c r="J381" t="s">
        <v>3924</v>
      </c>
    </row>
    <row r="382" spans="1:10" hidden="1" x14ac:dyDescent="0.2">
      <c r="A382" t="s">
        <v>2663</v>
      </c>
      <c r="B382">
        <v>2008</v>
      </c>
      <c r="C382">
        <v>69</v>
      </c>
      <c r="D382">
        <v>1</v>
      </c>
      <c r="E382">
        <v>136470</v>
      </c>
      <c r="F382" t="s">
        <v>19</v>
      </c>
      <c r="G382" t="s">
        <v>3193</v>
      </c>
      <c r="H382" t="s">
        <v>57</v>
      </c>
      <c r="I382" t="s">
        <v>58</v>
      </c>
      <c r="J382" t="s">
        <v>3924</v>
      </c>
    </row>
    <row r="383" spans="1:10" hidden="1" x14ac:dyDescent="0.2">
      <c r="A383" t="s">
        <v>2669</v>
      </c>
      <c r="B383">
        <v>2014</v>
      </c>
      <c r="C383">
        <v>69</v>
      </c>
      <c r="D383">
        <v>1</v>
      </c>
      <c r="E383">
        <v>136440</v>
      </c>
      <c r="F383" t="s">
        <v>19</v>
      </c>
      <c r="G383" t="s">
        <v>3193</v>
      </c>
      <c r="H383" t="s">
        <v>57</v>
      </c>
      <c r="I383" t="s">
        <v>58</v>
      </c>
      <c r="J383" t="s">
        <v>3924</v>
      </c>
    </row>
    <row r="384" spans="1:10" hidden="1" x14ac:dyDescent="0.2">
      <c r="A384" t="s">
        <v>2042</v>
      </c>
      <c r="B384">
        <v>2008</v>
      </c>
      <c r="C384">
        <v>52</v>
      </c>
      <c r="D384">
        <v>1</v>
      </c>
      <c r="E384">
        <v>136420</v>
      </c>
      <c r="F384" t="s">
        <v>2036</v>
      </c>
      <c r="G384" t="s">
        <v>3159</v>
      </c>
      <c r="H384" t="s">
        <v>57</v>
      </c>
      <c r="I384" t="s">
        <v>58</v>
      </c>
      <c r="J384" t="s">
        <v>3924</v>
      </c>
    </row>
    <row r="385" spans="1:10" hidden="1" x14ac:dyDescent="0.2">
      <c r="A385" t="s">
        <v>2471</v>
      </c>
      <c r="B385">
        <v>2012</v>
      </c>
      <c r="C385">
        <v>64</v>
      </c>
      <c r="D385">
        <v>1</v>
      </c>
      <c r="E385">
        <v>135930</v>
      </c>
      <c r="F385" t="s">
        <v>2461</v>
      </c>
      <c r="G385" t="s">
        <v>3183</v>
      </c>
      <c r="H385" t="s">
        <v>57</v>
      </c>
      <c r="I385" t="s">
        <v>58</v>
      </c>
      <c r="J385" t="s">
        <v>3924</v>
      </c>
    </row>
    <row r="386" spans="1:10" hidden="1" x14ac:dyDescent="0.2">
      <c r="A386" t="s">
        <v>1424</v>
      </c>
      <c r="B386">
        <v>2012</v>
      </c>
      <c r="C386">
        <v>36</v>
      </c>
      <c r="D386">
        <v>1</v>
      </c>
      <c r="E386">
        <v>135610</v>
      </c>
      <c r="F386" t="s">
        <v>1414</v>
      </c>
      <c r="G386" t="s">
        <v>3127</v>
      </c>
      <c r="H386" t="s">
        <v>57</v>
      </c>
      <c r="I386" t="s">
        <v>58</v>
      </c>
      <c r="J386" t="s">
        <v>3924</v>
      </c>
    </row>
    <row r="387" spans="1:10" hidden="1" x14ac:dyDescent="0.2">
      <c r="A387" t="s">
        <v>4224</v>
      </c>
      <c r="B387">
        <v>2023</v>
      </c>
      <c r="C387">
        <v>72</v>
      </c>
      <c r="D387">
        <v>1</v>
      </c>
      <c r="E387">
        <v>135430</v>
      </c>
      <c r="F387" t="s">
        <v>2777</v>
      </c>
      <c r="G387" t="s">
        <v>3199</v>
      </c>
      <c r="H387" t="s">
        <v>57</v>
      </c>
      <c r="I387" t="s">
        <v>3057</v>
      </c>
      <c r="J387" t="s">
        <v>4091</v>
      </c>
    </row>
    <row r="388" spans="1:10" hidden="1" x14ac:dyDescent="0.2">
      <c r="A388" t="s">
        <v>1425</v>
      </c>
      <c r="B388">
        <v>2013</v>
      </c>
      <c r="C388">
        <v>36</v>
      </c>
      <c r="D388">
        <v>1</v>
      </c>
      <c r="E388">
        <v>134650</v>
      </c>
      <c r="F388" t="s">
        <v>1414</v>
      </c>
      <c r="G388" t="s">
        <v>3127</v>
      </c>
      <c r="H388" t="s">
        <v>57</v>
      </c>
      <c r="I388" t="s">
        <v>58</v>
      </c>
      <c r="J388" t="s">
        <v>3924</v>
      </c>
    </row>
    <row r="389" spans="1:10" hidden="1" x14ac:dyDescent="0.2">
      <c r="A389" t="s">
        <v>3784</v>
      </c>
      <c r="B389">
        <v>2022</v>
      </c>
      <c r="C389">
        <v>35</v>
      </c>
      <c r="D389">
        <v>1</v>
      </c>
      <c r="E389">
        <v>134070</v>
      </c>
      <c r="F389" t="s">
        <v>1374</v>
      </c>
      <c r="G389" t="s">
        <v>3125</v>
      </c>
      <c r="H389" t="s">
        <v>57</v>
      </c>
      <c r="I389" t="s">
        <v>3057</v>
      </c>
      <c r="J389" t="s">
        <v>3924</v>
      </c>
    </row>
    <row r="390" spans="1:10" hidden="1" x14ac:dyDescent="0.2">
      <c r="A390" t="s">
        <v>2780</v>
      </c>
      <c r="B390">
        <v>2005</v>
      </c>
      <c r="C390">
        <v>72</v>
      </c>
      <c r="D390">
        <v>1</v>
      </c>
      <c r="E390">
        <v>133930</v>
      </c>
      <c r="F390" t="s">
        <v>2777</v>
      </c>
      <c r="G390" t="s">
        <v>3199</v>
      </c>
      <c r="H390" t="s">
        <v>57</v>
      </c>
      <c r="I390" t="s">
        <v>58</v>
      </c>
      <c r="J390" t="s">
        <v>3924</v>
      </c>
    </row>
    <row r="391" spans="1:10" hidden="1" x14ac:dyDescent="0.2">
      <c r="A391" t="s">
        <v>1391</v>
      </c>
      <c r="B391">
        <v>2019</v>
      </c>
      <c r="C391">
        <v>35</v>
      </c>
      <c r="D391">
        <v>1</v>
      </c>
      <c r="E391">
        <v>133310</v>
      </c>
      <c r="F391" t="s">
        <v>1374</v>
      </c>
      <c r="G391" t="s">
        <v>3125</v>
      </c>
      <c r="H391" t="s">
        <v>57</v>
      </c>
      <c r="I391" t="s">
        <v>58</v>
      </c>
      <c r="J391" t="s">
        <v>3924</v>
      </c>
    </row>
    <row r="392" spans="1:10" hidden="1" x14ac:dyDescent="0.2">
      <c r="A392" t="s">
        <v>1421</v>
      </c>
      <c r="B392">
        <v>2009</v>
      </c>
      <c r="C392">
        <v>36</v>
      </c>
      <c r="D392">
        <v>1</v>
      </c>
      <c r="E392">
        <v>133290</v>
      </c>
      <c r="F392" t="s">
        <v>1414</v>
      </c>
      <c r="G392" t="s">
        <v>3127</v>
      </c>
      <c r="H392" t="s">
        <v>57</v>
      </c>
      <c r="I392" t="s">
        <v>58</v>
      </c>
      <c r="J392" t="s">
        <v>3924</v>
      </c>
    </row>
    <row r="393" spans="1:10" hidden="1" x14ac:dyDescent="0.2">
      <c r="A393" t="s">
        <v>439</v>
      </c>
      <c r="B393">
        <v>2004</v>
      </c>
      <c r="C393">
        <v>11</v>
      </c>
      <c r="D393">
        <v>1</v>
      </c>
      <c r="E393">
        <v>132650</v>
      </c>
      <c r="F393" t="s">
        <v>37</v>
      </c>
      <c r="G393" t="s">
        <v>3077</v>
      </c>
      <c r="H393" t="s">
        <v>57</v>
      </c>
      <c r="I393" t="s">
        <v>58</v>
      </c>
      <c r="J393" t="s">
        <v>3924</v>
      </c>
    </row>
    <row r="394" spans="1:10" hidden="1" x14ac:dyDescent="0.2">
      <c r="A394" t="s">
        <v>3699</v>
      </c>
      <c r="B394">
        <v>2022</v>
      </c>
      <c r="C394">
        <v>3</v>
      </c>
      <c r="D394">
        <v>2</v>
      </c>
      <c r="E394">
        <v>132250</v>
      </c>
      <c r="F394" t="s">
        <v>29</v>
      </c>
      <c r="G394" t="s">
        <v>3698</v>
      </c>
      <c r="H394" t="s">
        <v>57</v>
      </c>
      <c r="I394" t="s">
        <v>3057</v>
      </c>
      <c r="J394" t="s">
        <v>3924</v>
      </c>
    </row>
    <row r="395" spans="1:10" hidden="1" x14ac:dyDescent="0.2">
      <c r="A395" t="s">
        <v>3889</v>
      </c>
      <c r="B395">
        <v>2022</v>
      </c>
      <c r="C395">
        <v>72</v>
      </c>
      <c r="D395">
        <v>1</v>
      </c>
      <c r="E395">
        <v>132240</v>
      </c>
      <c r="F395" t="s">
        <v>2777</v>
      </c>
      <c r="G395" t="s">
        <v>3199</v>
      </c>
      <c r="H395" t="s">
        <v>57</v>
      </c>
      <c r="I395" t="s">
        <v>3057</v>
      </c>
      <c r="J395" t="s">
        <v>3924</v>
      </c>
    </row>
    <row r="396" spans="1:10" hidden="1" x14ac:dyDescent="0.2">
      <c r="A396" t="s">
        <v>2873</v>
      </c>
      <c r="B396">
        <v>2020</v>
      </c>
      <c r="C396">
        <v>74</v>
      </c>
      <c r="D396">
        <v>1</v>
      </c>
      <c r="E396">
        <v>132210</v>
      </c>
      <c r="F396" t="s">
        <v>35</v>
      </c>
      <c r="G396" t="s">
        <v>3203</v>
      </c>
      <c r="H396" t="s">
        <v>57</v>
      </c>
      <c r="I396" t="s">
        <v>58</v>
      </c>
      <c r="J396" t="s">
        <v>3924</v>
      </c>
    </row>
    <row r="397" spans="1:10" hidden="1" x14ac:dyDescent="0.2">
      <c r="A397" t="s">
        <v>2477</v>
      </c>
      <c r="B397">
        <v>2018</v>
      </c>
      <c r="C397">
        <v>64</v>
      </c>
      <c r="D397">
        <v>1</v>
      </c>
      <c r="E397">
        <v>132050</v>
      </c>
      <c r="F397" t="s">
        <v>2461</v>
      </c>
      <c r="G397" t="s">
        <v>3183</v>
      </c>
      <c r="H397" t="s">
        <v>57</v>
      </c>
      <c r="I397" t="s">
        <v>58</v>
      </c>
      <c r="J397" t="s">
        <v>3924</v>
      </c>
    </row>
    <row r="398" spans="1:10" hidden="1" x14ac:dyDescent="0.2">
      <c r="A398" t="s">
        <v>2872</v>
      </c>
      <c r="B398">
        <v>2019</v>
      </c>
      <c r="C398">
        <v>74</v>
      </c>
      <c r="D398">
        <v>1</v>
      </c>
      <c r="E398">
        <v>132040</v>
      </c>
      <c r="F398" t="s">
        <v>35</v>
      </c>
      <c r="G398" t="s">
        <v>3203</v>
      </c>
      <c r="H398" t="s">
        <v>57</v>
      </c>
      <c r="I398" t="s">
        <v>58</v>
      </c>
      <c r="J398" t="s">
        <v>3924</v>
      </c>
    </row>
    <row r="399" spans="1:10" hidden="1" x14ac:dyDescent="0.2">
      <c r="A399" t="s">
        <v>2661</v>
      </c>
      <c r="B399">
        <v>2006</v>
      </c>
      <c r="C399">
        <v>69</v>
      </c>
      <c r="D399">
        <v>1</v>
      </c>
      <c r="E399">
        <v>131870</v>
      </c>
      <c r="F399" t="s">
        <v>19</v>
      </c>
      <c r="G399" t="s">
        <v>3193</v>
      </c>
      <c r="H399" t="s">
        <v>57</v>
      </c>
      <c r="I399" t="s">
        <v>58</v>
      </c>
      <c r="J399" t="s">
        <v>3924</v>
      </c>
    </row>
    <row r="400" spans="1:10" hidden="1" x14ac:dyDescent="0.2">
      <c r="A400" t="s">
        <v>2662</v>
      </c>
      <c r="B400">
        <v>2007</v>
      </c>
      <c r="C400">
        <v>69</v>
      </c>
      <c r="D400">
        <v>1</v>
      </c>
      <c r="E400">
        <v>131860</v>
      </c>
      <c r="F400" t="s">
        <v>19</v>
      </c>
      <c r="G400" t="s">
        <v>3193</v>
      </c>
      <c r="H400" t="s">
        <v>57</v>
      </c>
      <c r="I400" t="s">
        <v>58</v>
      </c>
      <c r="J400" t="s">
        <v>3924</v>
      </c>
    </row>
    <row r="401" spans="1:10" hidden="1" x14ac:dyDescent="0.2">
      <c r="A401" t="s">
        <v>1390</v>
      </c>
      <c r="B401">
        <v>2018</v>
      </c>
      <c r="C401">
        <v>35</v>
      </c>
      <c r="D401">
        <v>1</v>
      </c>
      <c r="E401">
        <v>131690</v>
      </c>
      <c r="F401" t="s">
        <v>1374</v>
      </c>
      <c r="G401" t="s">
        <v>3125</v>
      </c>
      <c r="H401" t="s">
        <v>57</v>
      </c>
      <c r="I401" t="s">
        <v>58</v>
      </c>
      <c r="J401" t="s">
        <v>3924</v>
      </c>
    </row>
    <row r="402" spans="1:10" hidden="1" x14ac:dyDescent="0.2">
      <c r="A402" t="s">
        <v>438</v>
      </c>
      <c r="B402">
        <v>2003</v>
      </c>
      <c r="C402">
        <v>11</v>
      </c>
      <c r="D402">
        <v>1</v>
      </c>
      <c r="E402">
        <v>131570</v>
      </c>
      <c r="F402" t="s">
        <v>37</v>
      </c>
      <c r="G402" t="s">
        <v>3077</v>
      </c>
      <c r="H402" t="s">
        <v>57</v>
      </c>
      <c r="I402" t="s">
        <v>58</v>
      </c>
      <c r="J402" t="s">
        <v>3924</v>
      </c>
    </row>
    <row r="403" spans="1:10" hidden="1" x14ac:dyDescent="0.2">
      <c r="A403" t="s">
        <v>1389</v>
      </c>
      <c r="B403">
        <v>2017</v>
      </c>
      <c r="C403">
        <v>35</v>
      </c>
      <c r="D403">
        <v>1</v>
      </c>
      <c r="E403">
        <v>131500</v>
      </c>
      <c r="F403" t="s">
        <v>1374</v>
      </c>
      <c r="G403" t="s">
        <v>3125</v>
      </c>
      <c r="H403" t="s">
        <v>57</v>
      </c>
      <c r="I403" t="s">
        <v>58</v>
      </c>
      <c r="J403" t="s">
        <v>3924</v>
      </c>
    </row>
    <row r="404" spans="1:10" hidden="1" x14ac:dyDescent="0.2">
      <c r="A404" t="s">
        <v>1423</v>
      </c>
      <c r="B404">
        <v>2011</v>
      </c>
      <c r="C404">
        <v>36</v>
      </c>
      <c r="D404">
        <v>1</v>
      </c>
      <c r="E404">
        <v>131040</v>
      </c>
      <c r="F404" t="s">
        <v>1414</v>
      </c>
      <c r="G404" t="s">
        <v>3127</v>
      </c>
      <c r="H404" t="s">
        <v>57</v>
      </c>
      <c r="I404" t="s">
        <v>58</v>
      </c>
      <c r="J404" t="s">
        <v>3924</v>
      </c>
    </row>
    <row r="405" spans="1:10" hidden="1" x14ac:dyDescent="0.2">
      <c r="A405" t="s">
        <v>4143</v>
      </c>
      <c r="B405">
        <v>2023</v>
      </c>
      <c r="C405">
        <v>29</v>
      </c>
      <c r="D405">
        <v>2</v>
      </c>
      <c r="E405">
        <v>130720</v>
      </c>
      <c r="F405" t="s">
        <v>31</v>
      </c>
      <c r="G405" t="s">
        <v>3767</v>
      </c>
      <c r="H405" t="s">
        <v>57</v>
      </c>
      <c r="I405" t="s">
        <v>3057</v>
      </c>
      <c r="J405" t="s">
        <v>4091</v>
      </c>
    </row>
    <row r="406" spans="1:10" hidden="1" x14ac:dyDescent="0.2">
      <c r="A406" t="s">
        <v>168</v>
      </c>
      <c r="B406">
        <v>2020</v>
      </c>
      <c r="C406">
        <v>3</v>
      </c>
      <c r="D406">
        <v>2</v>
      </c>
      <c r="E406">
        <v>130420</v>
      </c>
      <c r="F406" t="s">
        <v>29</v>
      </c>
      <c r="G406" t="s">
        <v>3062</v>
      </c>
      <c r="H406" t="s">
        <v>57</v>
      </c>
      <c r="I406" t="s">
        <v>58</v>
      </c>
      <c r="J406" t="s">
        <v>3924</v>
      </c>
    </row>
    <row r="407" spans="1:10" hidden="1" x14ac:dyDescent="0.2">
      <c r="A407" t="s">
        <v>2668</v>
      </c>
      <c r="B407">
        <v>2013</v>
      </c>
      <c r="C407">
        <v>69</v>
      </c>
      <c r="D407">
        <v>1</v>
      </c>
      <c r="E407">
        <v>130190</v>
      </c>
      <c r="F407" t="s">
        <v>19</v>
      </c>
      <c r="G407" t="s">
        <v>3193</v>
      </c>
      <c r="H407" t="s">
        <v>57</v>
      </c>
      <c r="I407" t="s">
        <v>58</v>
      </c>
      <c r="J407" t="s">
        <v>3924</v>
      </c>
    </row>
    <row r="408" spans="1:10" hidden="1" x14ac:dyDescent="0.2">
      <c r="A408" t="s">
        <v>2664</v>
      </c>
      <c r="B408">
        <v>2009</v>
      </c>
      <c r="C408">
        <v>69</v>
      </c>
      <c r="D408">
        <v>1</v>
      </c>
      <c r="E408">
        <v>129990</v>
      </c>
      <c r="F408" t="s">
        <v>19</v>
      </c>
      <c r="G408" t="s">
        <v>3193</v>
      </c>
      <c r="H408" t="s">
        <v>57</v>
      </c>
      <c r="I408" t="s">
        <v>58</v>
      </c>
      <c r="J408" t="s">
        <v>3924</v>
      </c>
    </row>
    <row r="409" spans="1:10" hidden="1" x14ac:dyDescent="0.2">
      <c r="A409" t="s">
        <v>169</v>
      </c>
      <c r="B409">
        <v>2021</v>
      </c>
      <c r="C409">
        <v>3</v>
      </c>
      <c r="D409">
        <v>2</v>
      </c>
      <c r="E409">
        <v>129750</v>
      </c>
      <c r="F409" t="s">
        <v>29</v>
      </c>
      <c r="G409" t="s">
        <v>3698</v>
      </c>
      <c r="H409" t="s">
        <v>57</v>
      </c>
      <c r="I409" t="s">
        <v>3057</v>
      </c>
      <c r="J409" t="s">
        <v>3924</v>
      </c>
    </row>
    <row r="410" spans="1:10" hidden="1" x14ac:dyDescent="0.2">
      <c r="A410" t="s">
        <v>1422</v>
      </c>
      <c r="B410">
        <v>2010</v>
      </c>
      <c r="C410">
        <v>36</v>
      </c>
      <c r="D410">
        <v>1</v>
      </c>
      <c r="E410">
        <v>129730</v>
      </c>
      <c r="F410" t="s">
        <v>1414</v>
      </c>
      <c r="G410" t="s">
        <v>3127</v>
      </c>
      <c r="H410" t="s">
        <v>57</v>
      </c>
      <c r="I410" t="s">
        <v>58</v>
      </c>
      <c r="J410" t="s">
        <v>3924</v>
      </c>
    </row>
    <row r="411" spans="1:10" hidden="1" x14ac:dyDescent="0.2">
      <c r="A411" t="s">
        <v>2783</v>
      </c>
      <c r="B411">
        <v>2008</v>
      </c>
      <c r="C411">
        <v>72</v>
      </c>
      <c r="D411">
        <v>1</v>
      </c>
      <c r="E411">
        <v>129080</v>
      </c>
      <c r="F411" t="s">
        <v>2777</v>
      </c>
      <c r="G411" t="s">
        <v>3199</v>
      </c>
      <c r="H411" t="s">
        <v>57</v>
      </c>
      <c r="I411" t="s">
        <v>58</v>
      </c>
      <c r="J411" t="s">
        <v>3924</v>
      </c>
    </row>
    <row r="412" spans="1:10" hidden="1" x14ac:dyDescent="0.2">
      <c r="A412" t="s">
        <v>2784</v>
      </c>
      <c r="B412">
        <v>2009</v>
      </c>
      <c r="C412">
        <v>72</v>
      </c>
      <c r="D412">
        <v>1</v>
      </c>
      <c r="E412">
        <v>128940</v>
      </c>
      <c r="F412" t="s">
        <v>2777</v>
      </c>
      <c r="G412" t="s">
        <v>3199</v>
      </c>
      <c r="H412" t="s">
        <v>57</v>
      </c>
      <c r="I412" t="s">
        <v>58</v>
      </c>
      <c r="J412" t="s">
        <v>3924</v>
      </c>
    </row>
    <row r="413" spans="1:10" hidden="1" x14ac:dyDescent="0.2">
      <c r="A413" t="s">
        <v>1388</v>
      </c>
      <c r="B413">
        <v>2016</v>
      </c>
      <c r="C413">
        <v>35</v>
      </c>
      <c r="D413">
        <v>1</v>
      </c>
      <c r="E413">
        <v>128570</v>
      </c>
      <c r="F413" t="s">
        <v>1374</v>
      </c>
      <c r="G413" t="s">
        <v>3125</v>
      </c>
      <c r="H413" t="s">
        <v>57</v>
      </c>
      <c r="I413" t="s">
        <v>58</v>
      </c>
      <c r="J413" t="s">
        <v>3924</v>
      </c>
    </row>
    <row r="414" spans="1:10" hidden="1" x14ac:dyDescent="0.2">
      <c r="A414" t="s">
        <v>1392</v>
      </c>
      <c r="B414">
        <v>2020</v>
      </c>
      <c r="C414">
        <v>35</v>
      </c>
      <c r="D414">
        <v>1</v>
      </c>
      <c r="E414">
        <v>128300</v>
      </c>
      <c r="F414" t="s">
        <v>1374</v>
      </c>
      <c r="G414" t="s">
        <v>3125</v>
      </c>
      <c r="H414" t="s">
        <v>57</v>
      </c>
      <c r="I414" t="s">
        <v>58</v>
      </c>
      <c r="J414" t="s">
        <v>3924</v>
      </c>
    </row>
    <row r="415" spans="1:10" hidden="1" x14ac:dyDescent="0.2">
      <c r="A415" t="s">
        <v>86</v>
      </c>
      <c r="B415">
        <v>2016</v>
      </c>
      <c r="C415">
        <v>1</v>
      </c>
      <c r="D415">
        <v>2</v>
      </c>
      <c r="E415">
        <v>127820</v>
      </c>
      <c r="F415" t="s">
        <v>27</v>
      </c>
      <c r="G415" t="s">
        <v>3058</v>
      </c>
      <c r="H415" t="s">
        <v>57</v>
      </c>
      <c r="I415" t="s">
        <v>58</v>
      </c>
      <c r="J415" t="s">
        <v>3924</v>
      </c>
    </row>
    <row r="416" spans="1:10" hidden="1" x14ac:dyDescent="0.2">
      <c r="A416" t="s">
        <v>3768</v>
      </c>
      <c r="B416">
        <v>2022</v>
      </c>
      <c r="C416">
        <v>29</v>
      </c>
      <c r="D416">
        <v>2</v>
      </c>
      <c r="E416">
        <v>126880</v>
      </c>
      <c r="F416" t="s">
        <v>31</v>
      </c>
      <c r="G416" t="s">
        <v>3767</v>
      </c>
      <c r="H416" t="s">
        <v>57</v>
      </c>
      <c r="I416" t="s">
        <v>3057</v>
      </c>
      <c r="J416" t="s">
        <v>3924</v>
      </c>
    </row>
    <row r="417" spans="1:10" hidden="1" x14ac:dyDescent="0.2">
      <c r="A417" t="s">
        <v>2470</v>
      </c>
      <c r="B417">
        <v>2011</v>
      </c>
      <c r="C417">
        <v>64</v>
      </c>
      <c r="D417">
        <v>1</v>
      </c>
      <c r="E417">
        <v>126790</v>
      </c>
      <c r="F417" t="s">
        <v>2461</v>
      </c>
      <c r="G417" t="s">
        <v>3183</v>
      </c>
      <c r="H417" t="s">
        <v>57</v>
      </c>
      <c r="I417" t="s">
        <v>58</v>
      </c>
      <c r="J417" t="s">
        <v>3924</v>
      </c>
    </row>
    <row r="418" spans="1:10" hidden="1" x14ac:dyDescent="0.2">
      <c r="A418" t="s">
        <v>2667</v>
      </c>
      <c r="B418">
        <v>2012</v>
      </c>
      <c r="C418">
        <v>69</v>
      </c>
      <c r="D418">
        <v>1</v>
      </c>
      <c r="E418">
        <v>126520</v>
      </c>
      <c r="F418" t="s">
        <v>19</v>
      </c>
      <c r="G418" t="s">
        <v>3193</v>
      </c>
      <c r="H418" t="s">
        <v>57</v>
      </c>
      <c r="I418" t="s">
        <v>58</v>
      </c>
      <c r="J418" t="s">
        <v>3924</v>
      </c>
    </row>
    <row r="419" spans="1:10" hidden="1" x14ac:dyDescent="0.2">
      <c r="A419" t="s">
        <v>2785</v>
      </c>
      <c r="B419">
        <v>2010</v>
      </c>
      <c r="C419">
        <v>72</v>
      </c>
      <c r="D419">
        <v>1</v>
      </c>
      <c r="E419">
        <v>126360</v>
      </c>
      <c r="F419" t="s">
        <v>2777</v>
      </c>
      <c r="G419" t="s">
        <v>3199</v>
      </c>
      <c r="H419" t="s">
        <v>57</v>
      </c>
      <c r="I419" t="s">
        <v>58</v>
      </c>
      <c r="J419" t="s">
        <v>3924</v>
      </c>
    </row>
    <row r="420" spans="1:10" hidden="1" x14ac:dyDescent="0.2">
      <c r="A420" t="s">
        <v>2782</v>
      </c>
      <c r="B420">
        <v>2007</v>
      </c>
      <c r="C420">
        <v>72</v>
      </c>
      <c r="D420">
        <v>1</v>
      </c>
      <c r="E420">
        <v>126270</v>
      </c>
      <c r="F420" t="s">
        <v>2777</v>
      </c>
      <c r="G420" t="s">
        <v>3199</v>
      </c>
      <c r="H420" t="s">
        <v>57</v>
      </c>
      <c r="I420" t="s">
        <v>58</v>
      </c>
      <c r="J420" t="s">
        <v>3924</v>
      </c>
    </row>
    <row r="421" spans="1:10" hidden="1" x14ac:dyDescent="0.2">
      <c r="A421" t="s">
        <v>2666</v>
      </c>
      <c r="B421">
        <v>2011</v>
      </c>
      <c r="C421">
        <v>69</v>
      </c>
      <c r="D421">
        <v>1</v>
      </c>
      <c r="E421">
        <v>126160</v>
      </c>
      <c r="F421" t="s">
        <v>19</v>
      </c>
      <c r="G421" t="s">
        <v>3193</v>
      </c>
      <c r="H421" t="s">
        <v>57</v>
      </c>
      <c r="I421" t="s">
        <v>58</v>
      </c>
      <c r="J421" t="s">
        <v>3924</v>
      </c>
    </row>
    <row r="422" spans="1:10" hidden="1" x14ac:dyDescent="0.2">
      <c r="A422" t="s">
        <v>2796</v>
      </c>
      <c r="B422">
        <v>2021</v>
      </c>
      <c r="C422">
        <v>72</v>
      </c>
      <c r="D422">
        <v>1</v>
      </c>
      <c r="E422">
        <v>126050</v>
      </c>
      <c r="F422" t="s">
        <v>2777</v>
      </c>
      <c r="G422" t="s">
        <v>3199</v>
      </c>
      <c r="H422" t="s">
        <v>57</v>
      </c>
      <c r="I422" t="s">
        <v>3057</v>
      </c>
      <c r="J422" t="s">
        <v>3924</v>
      </c>
    </row>
    <row r="423" spans="1:10" hidden="1" x14ac:dyDescent="0.2">
      <c r="A423" t="s">
        <v>4202</v>
      </c>
      <c r="B423">
        <v>2023</v>
      </c>
      <c r="C423">
        <v>61</v>
      </c>
      <c r="D423">
        <v>1</v>
      </c>
      <c r="E423">
        <v>126020</v>
      </c>
      <c r="F423" t="s">
        <v>39</v>
      </c>
      <c r="G423" t="s">
        <v>3177</v>
      </c>
      <c r="H423" t="s">
        <v>57</v>
      </c>
      <c r="I423" t="s">
        <v>3057</v>
      </c>
      <c r="J423" t="s">
        <v>4091</v>
      </c>
    </row>
    <row r="424" spans="1:10" hidden="1" x14ac:dyDescent="0.2">
      <c r="A424" t="s">
        <v>2781</v>
      </c>
      <c r="B424">
        <v>2006</v>
      </c>
      <c r="C424">
        <v>72</v>
      </c>
      <c r="D424">
        <v>1</v>
      </c>
      <c r="E424">
        <v>125770</v>
      </c>
      <c r="F424" t="s">
        <v>2777</v>
      </c>
      <c r="G424" t="s">
        <v>3199</v>
      </c>
      <c r="H424" t="s">
        <v>57</v>
      </c>
      <c r="I424" t="s">
        <v>58</v>
      </c>
      <c r="J424" t="s">
        <v>3924</v>
      </c>
    </row>
    <row r="425" spans="1:10" hidden="1" x14ac:dyDescent="0.2">
      <c r="A425" t="s">
        <v>1393</v>
      </c>
      <c r="B425">
        <v>2021</v>
      </c>
      <c r="C425">
        <v>35</v>
      </c>
      <c r="D425">
        <v>1</v>
      </c>
      <c r="E425">
        <v>125440</v>
      </c>
      <c r="F425" t="s">
        <v>1374</v>
      </c>
      <c r="G425" t="s">
        <v>3125</v>
      </c>
      <c r="H425" t="s">
        <v>57</v>
      </c>
      <c r="I425" t="s">
        <v>3057</v>
      </c>
      <c r="J425" t="s">
        <v>3924</v>
      </c>
    </row>
    <row r="426" spans="1:10" hidden="1" x14ac:dyDescent="0.2">
      <c r="A426" t="s">
        <v>2871</v>
      </c>
      <c r="B426">
        <v>2018</v>
      </c>
      <c r="C426">
        <v>74</v>
      </c>
      <c r="D426">
        <v>1</v>
      </c>
      <c r="E426">
        <v>124810</v>
      </c>
      <c r="F426" t="s">
        <v>35</v>
      </c>
      <c r="G426" t="s">
        <v>3203</v>
      </c>
      <c r="H426" t="s">
        <v>57</v>
      </c>
      <c r="I426" t="s">
        <v>58</v>
      </c>
      <c r="J426" t="s">
        <v>3924</v>
      </c>
    </row>
    <row r="427" spans="1:10" hidden="1" x14ac:dyDescent="0.2">
      <c r="A427" t="s">
        <v>2665</v>
      </c>
      <c r="B427">
        <v>2010</v>
      </c>
      <c r="C427">
        <v>69</v>
      </c>
      <c r="D427">
        <v>1</v>
      </c>
      <c r="E427">
        <v>124590</v>
      </c>
      <c r="F427" t="s">
        <v>19</v>
      </c>
      <c r="G427" t="s">
        <v>3193</v>
      </c>
      <c r="H427" t="s">
        <v>57</v>
      </c>
      <c r="I427" t="s">
        <v>58</v>
      </c>
      <c r="J427" t="s">
        <v>3924</v>
      </c>
    </row>
    <row r="428" spans="1:10" hidden="1" x14ac:dyDescent="0.2">
      <c r="A428" t="s">
        <v>165</v>
      </c>
      <c r="B428">
        <v>2017</v>
      </c>
      <c r="C428">
        <v>3</v>
      </c>
      <c r="D428">
        <v>2</v>
      </c>
      <c r="E428">
        <v>124540</v>
      </c>
      <c r="F428" t="s">
        <v>29</v>
      </c>
      <c r="G428" t="s">
        <v>3062</v>
      </c>
      <c r="H428" t="s">
        <v>57</v>
      </c>
      <c r="I428" t="s">
        <v>58</v>
      </c>
      <c r="J428" t="s">
        <v>3924</v>
      </c>
    </row>
    <row r="429" spans="1:10" hidden="1" x14ac:dyDescent="0.2">
      <c r="A429" t="s">
        <v>166</v>
      </c>
      <c r="B429">
        <v>2018</v>
      </c>
      <c r="C429">
        <v>3</v>
      </c>
      <c r="D429">
        <v>2</v>
      </c>
      <c r="E429">
        <v>124540</v>
      </c>
      <c r="F429" t="s">
        <v>29</v>
      </c>
      <c r="G429" t="s">
        <v>3062</v>
      </c>
      <c r="H429" t="s">
        <v>57</v>
      </c>
      <c r="I429" t="s">
        <v>58</v>
      </c>
      <c r="J429" t="s">
        <v>3924</v>
      </c>
    </row>
    <row r="430" spans="1:10" hidden="1" x14ac:dyDescent="0.2">
      <c r="A430" t="s">
        <v>2660</v>
      </c>
      <c r="B430">
        <v>2005</v>
      </c>
      <c r="C430">
        <v>69</v>
      </c>
      <c r="D430">
        <v>1</v>
      </c>
      <c r="E430">
        <v>124250</v>
      </c>
      <c r="F430" t="s">
        <v>19</v>
      </c>
      <c r="G430" t="s">
        <v>3193</v>
      </c>
      <c r="H430" t="s">
        <v>57</v>
      </c>
      <c r="I430" t="s">
        <v>58</v>
      </c>
      <c r="J430" t="s">
        <v>3924</v>
      </c>
    </row>
    <row r="431" spans="1:10" hidden="1" x14ac:dyDescent="0.2">
      <c r="A431" t="s">
        <v>1387</v>
      </c>
      <c r="B431">
        <v>2015</v>
      </c>
      <c r="C431">
        <v>35</v>
      </c>
      <c r="D431">
        <v>1</v>
      </c>
      <c r="E431">
        <v>124040</v>
      </c>
      <c r="F431" t="s">
        <v>1374</v>
      </c>
      <c r="G431" t="s">
        <v>3125</v>
      </c>
      <c r="H431" t="s">
        <v>57</v>
      </c>
      <c r="I431" t="s">
        <v>58</v>
      </c>
      <c r="J431" t="s">
        <v>3924</v>
      </c>
    </row>
    <row r="432" spans="1:10" hidden="1" x14ac:dyDescent="0.2">
      <c r="A432" t="s">
        <v>2675</v>
      </c>
      <c r="B432">
        <v>2020</v>
      </c>
      <c r="C432">
        <v>69</v>
      </c>
      <c r="D432">
        <v>1</v>
      </c>
      <c r="E432">
        <v>123790</v>
      </c>
      <c r="F432" t="s">
        <v>19</v>
      </c>
      <c r="G432" t="s">
        <v>3193</v>
      </c>
      <c r="H432" t="s">
        <v>57</v>
      </c>
      <c r="I432" t="s">
        <v>58</v>
      </c>
      <c r="J432" t="s">
        <v>3924</v>
      </c>
    </row>
    <row r="433" spans="1:10" hidden="1" x14ac:dyDescent="0.2">
      <c r="A433" t="s">
        <v>2478</v>
      </c>
      <c r="B433">
        <v>2019</v>
      </c>
      <c r="C433">
        <v>64</v>
      </c>
      <c r="D433">
        <v>1</v>
      </c>
      <c r="E433">
        <v>123660</v>
      </c>
      <c r="F433" t="s">
        <v>2461</v>
      </c>
      <c r="G433" t="s">
        <v>3183</v>
      </c>
      <c r="H433" t="s">
        <v>57</v>
      </c>
      <c r="I433" t="s">
        <v>58</v>
      </c>
      <c r="J433" t="s">
        <v>3924</v>
      </c>
    </row>
    <row r="434" spans="1:10" hidden="1" x14ac:dyDescent="0.2">
      <c r="A434" t="s">
        <v>2786</v>
      </c>
      <c r="B434">
        <v>2011</v>
      </c>
      <c r="C434">
        <v>72</v>
      </c>
      <c r="D434">
        <v>1</v>
      </c>
      <c r="E434">
        <v>123160</v>
      </c>
      <c r="F434" t="s">
        <v>2777</v>
      </c>
      <c r="G434" t="s">
        <v>3199</v>
      </c>
      <c r="H434" t="s">
        <v>57</v>
      </c>
      <c r="I434" t="s">
        <v>58</v>
      </c>
      <c r="J434" t="s">
        <v>3924</v>
      </c>
    </row>
    <row r="435" spans="1:10" hidden="1" x14ac:dyDescent="0.2">
      <c r="A435" t="s">
        <v>167</v>
      </c>
      <c r="B435">
        <v>2019</v>
      </c>
      <c r="C435">
        <v>3</v>
      </c>
      <c r="D435">
        <v>2</v>
      </c>
      <c r="E435">
        <v>122990</v>
      </c>
      <c r="F435" t="s">
        <v>29</v>
      </c>
      <c r="G435" t="s">
        <v>3062</v>
      </c>
      <c r="H435" t="s">
        <v>57</v>
      </c>
      <c r="I435" t="s">
        <v>58</v>
      </c>
      <c r="J435" t="s">
        <v>3924</v>
      </c>
    </row>
    <row r="436" spans="1:10" hidden="1" x14ac:dyDescent="0.2">
      <c r="A436" t="s">
        <v>163</v>
      </c>
      <c r="B436">
        <v>2015</v>
      </c>
      <c r="C436">
        <v>3</v>
      </c>
      <c r="D436">
        <v>2</v>
      </c>
      <c r="E436">
        <v>122950</v>
      </c>
      <c r="F436" t="s">
        <v>29</v>
      </c>
      <c r="G436" t="s">
        <v>3062</v>
      </c>
      <c r="H436" t="s">
        <v>57</v>
      </c>
      <c r="I436" t="s">
        <v>58</v>
      </c>
      <c r="J436" t="s">
        <v>3924</v>
      </c>
    </row>
    <row r="437" spans="1:10" hidden="1" x14ac:dyDescent="0.2">
      <c r="A437" t="s">
        <v>160</v>
      </c>
      <c r="B437">
        <v>2012</v>
      </c>
      <c r="C437">
        <v>3</v>
      </c>
      <c r="D437">
        <v>2</v>
      </c>
      <c r="E437">
        <v>122530</v>
      </c>
      <c r="F437" t="s">
        <v>29</v>
      </c>
      <c r="G437" t="s">
        <v>3062</v>
      </c>
      <c r="H437" t="s">
        <v>57</v>
      </c>
      <c r="I437" t="s">
        <v>58</v>
      </c>
      <c r="J437" t="s">
        <v>3924</v>
      </c>
    </row>
    <row r="438" spans="1:10" hidden="1" x14ac:dyDescent="0.2">
      <c r="A438" t="s">
        <v>164</v>
      </c>
      <c r="B438">
        <v>2016</v>
      </c>
      <c r="C438">
        <v>3</v>
      </c>
      <c r="D438">
        <v>2</v>
      </c>
      <c r="E438">
        <v>122410</v>
      </c>
      <c r="F438" t="s">
        <v>29</v>
      </c>
      <c r="G438" t="s">
        <v>3062</v>
      </c>
      <c r="H438" t="s">
        <v>57</v>
      </c>
      <c r="I438" t="s">
        <v>58</v>
      </c>
      <c r="J438" t="s">
        <v>3924</v>
      </c>
    </row>
    <row r="439" spans="1:10" hidden="1" x14ac:dyDescent="0.2">
      <c r="A439" t="s">
        <v>162</v>
      </c>
      <c r="B439">
        <v>2014</v>
      </c>
      <c r="C439">
        <v>3</v>
      </c>
      <c r="D439">
        <v>2</v>
      </c>
      <c r="E439">
        <v>122340</v>
      </c>
      <c r="F439" t="s">
        <v>29</v>
      </c>
      <c r="G439" t="s">
        <v>3062</v>
      </c>
      <c r="H439" t="s">
        <v>57</v>
      </c>
      <c r="I439" t="s">
        <v>58</v>
      </c>
      <c r="J439" t="s">
        <v>3924</v>
      </c>
    </row>
    <row r="440" spans="1:10" hidden="1" x14ac:dyDescent="0.2">
      <c r="A440" t="s">
        <v>1174</v>
      </c>
      <c r="B440">
        <v>2021</v>
      </c>
      <c r="C440">
        <v>29</v>
      </c>
      <c r="D440">
        <v>2</v>
      </c>
      <c r="E440">
        <v>122270</v>
      </c>
      <c r="F440" t="s">
        <v>31</v>
      </c>
      <c r="G440" t="s">
        <v>3767</v>
      </c>
      <c r="H440" t="s">
        <v>57</v>
      </c>
      <c r="I440" t="s">
        <v>3057</v>
      </c>
      <c r="J440" t="s">
        <v>3924</v>
      </c>
    </row>
    <row r="441" spans="1:10" hidden="1" x14ac:dyDescent="0.2">
      <c r="A441" t="s">
        <v>2794</v>
      </c>
      <c r="B441">
        <v>2019</v>
      </c>
      <c r="C441">
        <v>72</v>
      </c>
      <c r="D441">
        <v>1</v>
      </c>
      <c r="E441">
        <v>121330</v>
      </c>
      <c r="F441" t="s">
        <v>2777</v>
      </c>
      <c r="G441" t="s">
        <v>3199</v>
      </c>
      <c r="H441" t="s">
        <v>57</v>
      </c>
      <c r="I441" t="s">
        <v>58</v>
      </c>
      <c r="J441" t="s">
        <v>3924</v>
      </c>
    </row>
    <row r="442" spans="1:10" hidden="1" x14ac:dyDescent="0.2">
      <c r="A442" t="s">
        <v>161</v>
      </c>
      <c r="B442">
        <v>2013</v>
      </c>
      <c r="C442">
        <v>3</v>
      </c>
      <c r="D442">
        <v>2</v>
      </c>
      <c r="E442">
        <v>121280</v>
      </c>
      <c r="F442" t="s">
        <v>29</v>
      </c>
      <c r="G442" t="s">
        <v>3062</v>
      </c>
      <c r="H442" t="s">
        <v>57</v>
      </c>
      <c r="I442" t="s">
        <v>58</v>
      </c>
      <c r="J442" t="s">
        <v>3924</v>
      </c>
    </row>
    <row r="443" spans="1:10" hidden="1" x14ac:dyDescent="0.2">
      <c r="A443" t="s">
        <v>2469</v>
      </c>
      <c r="B443">
        <v>2010</v>
      </c>
      <c r="C443">
        <v>64</v>
      </c>
      <c r="D443">
        <v>1</v>
      </c>
      <c r="E443">
        <v>121250</v>
      </c>
      <c r="F443" t="s">
        <v>2461</v>
      </c>
      <c r="G443" t="s">
        <v>3183</v>
      </c>
      <c r="H443" t="s">
        <v>57</v>
      </c>
      <c r="I443" t="s">
        <v>58</v>
      </c>
      <c r="J443" t="s">
        <v>3924</v>
      </c>
    </row>
    <row r="444" spans="1:10" hidden="1" x14ac:dyDescent="0.2">
      <c r="A444" t="s">
        <v>2795</v>
      </c>
      <c r="B444">
        <v>2020</v>
      </c>
      <c r="C444">
        <v>72</v>
      </c>
      <c r="D444">
        <v>1</v>
      </c>
      <c r="E444">
        <v>120850</v>
      </c>
      <c r="F444" t="s">
        <v>2777</v>
      </c>
      <c r="G444" t="s">
        <v>3199</v>
      </c>
      <c r="H444" t="s">
        <v>57</v>
      </c>
      <c r="I444" t="s">
        <v>58</v>
      </c>
      <c r="J444" t="s">
        <v>3924</v>
      </c>
    </row>
    <row r="445" spans="1:10" hidden="1" x14ac:dyDescent="0.2">
      <c r="A445" t="s">
        <v>2379</v>
      </c>
      <c r="B445">
        <v>2019</v>
      </c>
      <c r="C445">
        <v>61</v>
      </c>
      <c r="D445">
        <v>1</v>
      </c>
      <c r="E445">
        <v>120840</v>
      </c>
      <c r="F445" t="s">
        <v>39</v>
      </c>
      <c r="G445" t="s">
        <v>3177</v>
      </c>
      <c r="H445" t="s">
        <v>57</v>
      </c>
      <c r="I445" t="s">
        <v>58</v>
      </c>
      <c r="J445" t="s">
        <v>3924</v>
      </c>
    </row>
    <row r="446" spans="1:10" hidden="1" x14ac:dyDescent="0.2">
      <c r="A446" t="s">
        <v>2659</v>
      </c>
      <c r="B446">
        <v>2004</v>
      </c>
      <c r="C446">
        <v>69</v>
      </c>
      <c r="D446">
        <v>1</v>
      </c>
      <c r="E446">
        <v>120080</v>
      </c>
      <c r="F446" t="s">
        <v>19</v>
      </c>
      <c r="G446" t="s">
        <v>3193</v>
      </c>
      <c r="H446" t="s">
        <v>57</v>
      </c>
      <c r="I446" t="s">
        <v>58</v>
      </c>
      <c r="J446" t="s">
        <v>3924</v>
      </c>
    </row>
    <row r="447" spans="1:10" hidden="1" x14ac:dyDescent="0.2">
      <c r="A447" t="s">
        <v>4208</v>
      </c>
      <c r="B447">
        <v>2023</v>
      </c>
      <c r="C447">
        <v>64</v>
      </c>
      <c r="D447">
        <v>1</v>
      </c>
      <c r="E447">
        <v>119270</v>
      </c>
      <c r="F447" t="s">
        <v>2461</v>
      </c>
      <c r="G447" t="s">
        <v>3183</v>
      </c>
      <c r="H447" t="s">
        <v>57</v>
      </c>
      <c r="I447" t="s">
        <v>3057</v>
      </c>
      <c r="J447" t="s">
        <v>4091</v>
      </c>
    </row>
    <row r="448" spans="1:10" hidden="1" x14ac:dyDescent="0.2">
      <c r="A448" t="s">
        <v>1384</v>
      </c>
      <c r="B448">
        <v>2012</v>
      </c>
      <c r="C448">
        <v>35</v>
      </c>
      <c r="D448">
        <v>1</v>
      </c>
      <c r="E448">
        <v>119160</v>
      </c>
      <c r="F448" t="s">
        <v>1374</v>
      </c>
      <c r="G448" t="s">
        <v>3125</v>
      </c>
      <c r="H448" t="s">
        <v>57</v>
      </c>
      <c r="I448" t="s">
        <v>58</v>
      </c>
      <c r="J448" t="s">
        <v>3924</v>
      </c>
    </row>
    <row r="449" spans="1:10" hidden="1" x14ac:dyDescent="0.2">
      <c r="A449" t="s">
        <v>3865</v>
      </c>
      <c r="B449">
        <v>2022</v>
      </c>
      <c r="C449">
        <v>64</v>
      </c>
      <c r="D449">
        <v>1</v>
      </c>
      <c r="E449">
        <v>119130</v>
      </c>
      <c r="F449" t="s">
        <v>2461</v>
      </c>
      <c r="G449" t="s">
        <v>3183</v>
      </c>
      <c r="H449" t="s">
        <v>57</v>
      </c>
      <c r="I449" t="s">
        <v>3057</v>
      </c>
      <c r="J449" t="s">
        <v>3924</v>
      </c>
    </row>
    <row r="450" spans="1:10" hidden="1" x14ac:dyDescent="0.2">
      <c r="A450" t="s">
        <v>2377</v>
      </c>
      <c r="B450">
        <v>2017</v>
      </c>
      <c r="C450">
        <v>61</v>
      </c>
      <c r="D450">
        <v>1</v>
      </c>
      <c r="E450">
        <v>119000</v>
      </c>
      <c r="F450" t="s">
        <v>39</v>
      </c>
      <c r="G450" t="s">
        <v>3177</v>
      </c>
      <c r="H450" t="s">
        <v>57</v>
      </c>
      <c r="I450" t="s">
        <v>58</v>
      </c>
      <c r="J450" t="s">
        <v>3924</v>
      </c>
    </row>
    <row r="451" spans="1:10" hidden="1" x14ac:dyDescent="0.2">
      <c r="A451" t="s">
        <v>1935</v>
      </c>
      <c r="B451">
        <v>2017</v>
      </c>
      <c r="C451">
        <v>49</v>
      </c>
      <c r="D451">
        <v>1</v>
      </c>
      <c r="E451">
        <v>118850</v>
      </c>
      <c r="F451" t="s">
        <v>1921</v>
      </c>
      <c r="G451" t="s">
        <v>3153</v>
      </c>
      <c r="H451" t="s">
        <v>57</v>
      </c>
      <c r="I451" t="s">
        <v>58</v>
      </c>
      <c r="J451" t="s">
        <v>3924</v>
      </c>
    </row>
    <row r="452" spans="1:10" hidden="1" x14ac:dyDescent="0.2">
      <c r="A452" t="s">
        <v>1379</v>
      </c>
      <c r="B452">
        <v>2007</v>
      </c>
      <c r="C452">
        <v>35</v>
      </c>
      <c r="D452">
        <v>1</v>
      </c>
      <c r="E452">
        <v>118780</v>
      </c>
      <c r="F452" t="s">
        <v>1374</v>
      </c>
      <c r="G452" t="s">
        <v>3125</v>
      </c>
      <c r="H452" t="s">
        <v>57</v>
      </c>
      <c r="I452" t="s">
        <v>58</v>
      </c>
      <c r="J452" t="s">
        <v>3924</v>
      </c>
    </row>
    <row r="453" spans="1:10" hidden="1" x14ac:dyDescent="0.2">
      <c r="A453" t="s">
        <v>2378</v>
      </c>
      <c r="B453">
        <v>2018</v>
      </c>
      <c r="C453">
        <v>61</v>
      </c>
      <c r="D453">
        <v>1</v>
      </c>
      <c r="E453">
        <v>118770</v>
      </c>
      <c r="F453" t="s">
        <v>39</v>
      </c>
      <c r="G453" t="s">
        <v>3177</v>
      </c>
      <c r="H453" t="s">
        <v>57</v>
      </c>
      <c r="I453" t="s">
        <v>58</v>
      </c>
      <c r="J453" t="s">
        <v>3924</v>
      </c>
    </row>
    <row r="454" spans="1:10" hidden="1" x14ac:dyDescent="0.2">
      <c r="A454" t="s">
        <v>2870</v>
      </c>
      <c r="B454">
        <v>2017</v>
      </c>
      <c r="C454">
        <v>74</v>
      </c>
      <c r="D454">
        <v>1</v>
      </c>
      <c r="E454">
        <v>118680</v>
      </c>
      <c r="F454" t="s">
        <v>35</v>
      </c>
      <c r="G454" t="s">
        <v>3203</v>
      </c>
      <c r="H454" t="s">
        <v>57</v>
      </c>
      <c r="I454" t="s">
        <v>58</v>
      </c>
      <c r="J454" t="s">
        <v>3924</v>
      </c>
    </row>
    <row r="455" spans="1:10" hidden="1" x14ac:dyDescent="0.2">
      <c r="A455" t="s">
        <v>1173</v>
      </c>
      <c r="B455">
        <v>2020</v>
      </c>
      <c r="C455">
        <v>29</v>
      </c>
      <c r="D455">
        <v>2</v>
      </c>
      <c r="E455">
        <v>118610</v>
      </c>
      <c r="F455" t="s">
        <v>31</v>
      </c>
      <c r="G455" t="s">
        <v>3114</v>
      </c>
      <c r="H455" t="s">
        <v>57</v>
      </c>
      <c r="I455" t="s">
        <v>58</v>
      </c>
      <c r="J455" t="s">
        <v>3924</v>
      </c>
    </row>
    <row r="456" spans="1:10" hidden="1" x14ac:dyDescent="0.2">
      <c r="A456" t="s">
        <v>2793</v>
      </c>
      <c r="B456">
        <v>2018</v>
      </c>
      <c r="C456">
        <v>72</v>
      </c>
      <c r="D456">
        <v>1</v>
      </c>
      <c r="E456">
        <v>118520</v>
      </c>
      <c r="F456" t="s">
        <v>2777</v>
      </c>
      <c r="G456" t="s">
        <v>3199</v>
      </c>
      <c r="H456" t="s">
        <v>57</v>
      </c>
      <c r="I456" t="s">
        <v>58</v>
      </c>
      <c r="J456" t="s">
        <v>3924</v>
      </c>
    </row>
    <row r="457" spans="1:10" hidden="1" x14ac:dyDescent="0.2">
      <c r="A457" t="s">
        <v>1378</v>
      </c>
      <c r="B457">
        <v>2006</v>
      </c>
      <c r="C457">
        <v>35</v>
      </c>
      <c r="D457">
        <v>1</v>
      </c>
      <c r="E457">
        <v>118210</v>
      </c>
      <c r="F457" t="s">
        <v>1374</v>
      </c>
      <c r="G457" t="s">
        <v>3125</v>
      </c>
      <c r="H457" t="s">
        <v>57</v>
      </c>
      <c r="I457" t="s">
        <v>58</v>
      </c>
      <c r="J457" t="s">
        <v>3924</v>
      </c>
    </row>
    <row r="458" spans="1:10" hidden="1" x14ac:dyDescent="0.2">
      <c r="A458" t="s">
        <v>2500</v>
      </c>
      <c r="B458">
        <v>2003</v>
      </c>
      <c r="C458">
        <v>65</v>
      </c>
      <c r="D458">
        <v>1</v>
      </c>
      <c r="E458">
        <v>118210</v>
      </c>
      <c r="F458" t="s">
        <v>2501</v>
      </c>
      <c r="G458" t="s">
        <v>3185</v>
      </c>
      <c r="H458" t="s">
        <v>57</v>
      </c>
      <c r="I458" t="s">
        <v>58</v>
      </c>
      <c r="J458" t="s">
        <v>3924</v>
      </c>
    </row>
    <row r="459" spans="1:10" hidden="1" x14ac:dyDescent="0.2">
      <c r="A459" t="s">
        <v>84</v>
      </c>
      <c r="B459">
        <v>2014</v>
      </c>
      <c r="C459">
        <v>1</v>
      </c>
      <c r="D459">
        <v>2</v>
      </c>
      <c r="E459">
        <v>118140</v>
      </c>
      <c r="F459" t="s">
        <v>27</v>
      </c>
      <c r="G459" t="s">
        <v>3058</v>
      </c>
      <c r="H459" t="s">
        <v>57</v>
      </c>
      <c r="I459" t="s">
        <v>58</v>
      </c>
      <c r="J459" t="s">
        <v>3924</v>
      </c>
    </row>
    <row r="460" spans="1:10" hidden="1" x14ac:dyDescent="0.2">
      <c r="A460" t="s">
        <v>4218</v>
      </c>
      <c r="B460">
        <v>2023</v>
      </c>
      <c r="C460">
        <v>69</v>
      </c>
      <c r="D460">
        <v>1</v>
      </c>
      <c r="E460">
        <v>118130</v>
      </c>
      <c r="F460" t="s">
        <v>19</v>
      </c>
      <c r="G460" t="s">
        <v>3193</v>
      </c>
      <c r="H460" t="s">
        <v>57</v>
      </c>
      <c r="I460" t="s">
        <v>3057</v>
      </c>
      <c r="J460" t="s">
        <v>4091</v>
      </c>
    </row>
    <row r="461" spans="1:10" hidden="1" x14ac:dyDescent="0.2">
      <c r="A461" t="s">
        <v>1937</v>
      </c>
      <c r="B461">
        <v>2019</v>
      </c>
      <c r="C461">
        <v>49</v>
      </c>
      <c r="D461">
        <v>1</v>
      </c>
      <c r="E461">
        <v>117670</v>
      </c>
      <c r="F461" t="s">
        <v>1921</v>
      </c>
      <c r="G461" t="s">
        <v>3153</v>
      </c>
      <c r="H461" t="s">
        <v>57</v>
      </c>
      <c r="I461" t="s">
        <v>58</v>
      </c>
      <c r="J461" t="s">
        <v>3924</v>
      </c>
    </row>
    <row r="462" spans="1:10" hidden="1" x14ac:dyDescent="0.2">
      <c r="A462" t="s">
        <v>2787</v>
      </c>
      <c r="B462">
        <v>2012</v>
      </c>
      <c r="C462">
        <v>72</v>
      </c>
      <c r="D462">
        <v>1</v>
      </c>
      <c r="E462">
        <v>117670</v>
      </c>
      <c r="F462" t="s">
        <v>2777</v>
      </c>
      <c r="G462" t="s">
        <v>3199</v>
      </c>
      <c r="H462" t="s">
        <v>57</v>
      </c>
      <c r="I462" t="s">
        <v>58</v>
      </c>
      <c r="J462" t="s">
        <v>3924</v>
      </c>
    </row>
    <row r="463" spans="1:10" hidden="1" x14ac:dyDescent="0.2">
      <c r="A463" t="s">
        <v>1382</v>
      </c>
      <c r="B463">
        <v>2010</v>
      </c>
      <c r="C463">
        <v>35</v>
      </c>
      <c r="D463">
        <v>1</v>
      </c>
      <c r="E463">
        <v>117510</v>
      </c>
      <c r="F463" t="s">
        <v>1374</v>
      </c>
      <c r="G463" t="s">
        <v>3125</v>
      </c>
      <c r="H463" t="s">
        <v>57</v>
      </c>
      <c r="I463" t="s">
        <v>58</v>
      </c>
      <c r="J463" t="s">
        <v>3924</v>
      </c>
    </row>
    <row r="464" spans="1:10" hidden="1" x14ac:dyDescent="0.2">
      <c r="A464" t="s">
        <v>1383</v>
      </c>
      <c r="B464">
        <v>2011</v>
      </c>
      <c r="C464">
        <v>35</v>
      </c>
      <c r="D464">
        <v>1</v>
      </c>
      <c r="E464">
        <v>117320</v>
      </c>
      <c r="F464" t="s">
        <v>1374</v>
      </c>
      <c r="G464" t="s">
        <v>3125</v>
      </c>
      <c r="H464" t="s">
        <v>57</v>
      </c>
      <c r="I464" t="s">
        <v>58</v>
      </c>
      <c r="J464" t="s">
        <v>3924</v>
      </c>
    </row>
    <row r="465" spans="1:10" hidden="1" x14ac:dyDescent="0.2">
      <c r="A465" t="s">
        <v>85</v>
      </c>
      <c r="B465">
        <v>2015</v>
      </c>
      <c r="C465">
        <v>1</v>
      </c>
      <c r="D465">
        <v>2</v>
      </c>
      <c r="E465">
        <v>117290</v>
      </c>
      <c r="F465" t="s">
        <v>27</v>
      </c>
      <c r="G465" t="s">
        <v>3058</v>
      </c>
      <c r="H465" t="s">
        <v>57</v>
      </c>
      <c r="I465" t="s">
        <v>58</v>
      </c>
      <c r="J465" t="s">
        <v>3924</v>
      </c>
    </row>
    <row r="466" spans="1:10" hidden="1" x14ac:dyDescent="0.2">
      <c r="A466" t="s">
        <v>154</v>
      </c>
      <c r="B466">
        <v>2006</v>
      </c>
      <c r="C466">
        <v>3</v>
      </c>
      <c r="D466">
        <v>2</v>
      </c>
      <c r="E466">
        <v>117240</v>
      </c>
      <c r="F466" t="s">
        <v>29</v>
      </c>
      <c r="G466" t="s">
        <v>3062</v>
      </c>
      <c r="H466" t="s">
        <v>57</v>
      </c>
      <c r="I466" t="s">
        <v>58</v>
      </c>
      <c r="J466" t="s">
        <v>3924</v>
      </c>
    </row>
    <row r="467" spans="1:10" hidden="1" x14ac:dyDescent="0.2">
      <c r="A467" t="s">
        <v>1373</v>
      </c>
      <c r="B467">
        <v>2003</v>
      </c>
      <c r="C467">
        <v>35</v>
      </c>
      <c r="D467">
        <v>1</v>
      </c>
      <c r="E467">
        <v>117180</v>
      </c>
      <c r="F467" t="s">
        <v>1374</v>
      </c>
      <c r="G467" t="s">
        <v>3125</v>
      </c>
      <c r="H467" t="s">
        <v>57</v>
      </c>
      <c r="I467" t="s">
        <v>58</v>
      </c>
      <c r="J467" t="s">
        <v>3924</v>
      </c>
    </row>
    <row r="468" spans="1:10" hidden="1" x14ac:dyDescent="0.2">
      <c r="A468" t="s">
        <v>1386</v>
      </c>
      <c r="B468">
        <v>2014</v>
      </c>
      <c r="C468">
        <v>35</v>
      </c>
      <c r="D468">
        <v>1</v>
      </c>
      <c r="E468">
        <v>116830</v>
      </c>
      <c r="F468" t="s">
        <v>1374</v>
      </c>
      <c r="G468" t="s">
        <v>3125</v>
      </c>
      <c r="H468" t="s">
        <v>57</v>
      </c>
      <c r="I468" t="s">
        <v>58</v>
      </c>
      <c r="J468" t="s">
        <v>3924</v>
      </c>
    </row>
    <row r="469" spans="1:10" hidden="1" x14ac:dyDescent="0.2">
      <c r="A469" t="s">
        <v>1172</v>
      </c>
      <c r="B469">
        <v>2019</v>
      </c>
      <c r="C469">
        <v>29</v>
      </c>
      <c r="D469">
        <v>2</v>
      </c>
      <c r="E469">
        <v>116500</v>
      </c>
      <c r="F469" t="s">
        <v>31</v>
      </c>
      <c r="G469" t="s">
        <v>3114</v>
      </c>
      <c r="H469" t="s">
        <v>57</v>
      </c>
      <c r="I469" t="s">
        <v>58</v>
      </c>
      <c r="J469" t="s">
        <v>3924</v>
      </c>
    </row>
    <row r="470" spans="1:10" hidden="1" x14ac:dyDescent="0.2">
      <c r="A470" t="s">
        <v>2788</v>
      </c>
      <c r="B470">
        <v>2013</v>
      </c>
      <c r="C470">
        <v>72</v>
      </c>
      <c r="D470">
        <v>1</v>
      </c>
      <c r="E470">
        <v>116460</v>
      </c>
      <c r="F470" t="s">
        <v>2777</v>
      </c>
      <c r="G470" t="s">
        <v>3199</v>
      </c>
      <c r="H470" t="s">
        <v>57</v>
      </c>
      <c r="I470" t="s">
        <v>58</v>
      </c>
      <c r="J470" t="s">
        <v>3924</v>
      </c>
    </row>
    <row r="471" spans="1:10" hidden="1" x14ac:dyDescent="0.2">
      <c r="A471" t="s">
        <v>1380</v>
      </c>
      <c r="B471">
        <v>2008</v>
      </c>
      <c r="C471">
        <v>35</v>
      </c>
      <c r="D471">
        <v>1</v>
      </c>
      <c r="E471">
        <v>116310</v>
      </c>
      <c r="F471" t="s">
        <v>1374</v>
      </c>
      <c r="G471" t="s">
        <v>3125</v>
      </c>
      <c r="H471" t="s">
        <v>57</v>
      </c>
      <c r="I471" t="s">
        <v>58</v>
      </c>
      <c r="J471" t="s">
        <v>3924</v>
      </c>
    </row>
    <row r="472" spans="1:10" hidden="1" x14ac:dyDescent="0.2">
      <c r="A472" t="s">
        <v>2380</v>
      </c>
      <c r="B472">
        <v>2020</v>
      </c>
      <c r="C472">
        <v>61</v>
      </c>
      <c r="D472">
        <v>1</v>
      </c>
      <c r="E472">
        <v>116260</v>
      </c>
      <c r="F472" t="s">
        <v>39</v>
      </c>
      <c r="G472" t="s">
        <v>3177</v>
      </c>
      <c r="H472" t="s">
        <v>57</v>
      </c>
      <c r="I472" t="s">
        <v>58</v>
      </c>
      <c r="J472" t="s">
        <v>3924</v>
      </c>
    </row>
    <row r="473" spans="1:10" hidden="1" x14ac:dyDescent="0.2">
      <c r="A473" t="s">
        <v>1385</v>
      </c>
      <c r="B473">
        <v>2013</v>
      </c>
      <c r="C473">
        <v>35</v>
      </c>
      <c r="D473">
        <v>1</v>
      </c>
      <c r="E473">
        <v>115410</v>
      </c>
      <c r="F473" t="s">
        <v>1374</v>
      </c>
      <c r="G473" t="s">
        <v>3125</v>
      </c>
      <c r="H473" t="s">
        <v>57</v>
      </c>
      <c r="I473" t="s">
        <v>58</v>
      </c>
      <c r="J473" t="s">
        <v>3924</v>
      </c>
    </row>
    <row r="474" spans="1:10" hidden="1" x14ac:dyDescent="0.2">
      <c r="A474" t="s">
        <v>1171</v>
      </c>
      <c r="B474">
        <v>2018</v>
      </c>
      <c r="C474">
        <v>29</v>
      </c>
      <c r="D474">
        <v>2</v>
      </c>
      <c r="E474">
        <v>115220</v>
      </c>
      <c r="F474" t="s">
        <v>31</v>
      </c>
      <c r="G474" t="s">
        <v>3114</v>
      </c>
      <c r="H474" t="s">
        <v>57</v>
      </c>
      <c r="I474" t="s">
        <v>58</v>
      </c>
      <c r="J474" t="s">
        <v>3924</v>
      </c>
    </row>
    <row r="475" spans="1:10" hidden="1" x14ac:dyDescent="0.2">
      <c r="A475" t="s">
        <v>83</v>
      </c>
      <c r="B475">
        <v>2013</v>
      </c>
      <c r="C475">
        <v>1</v>
      </c>
      <c r="D475">
        <v>2</v>
      </c>
      <c r="E475">
        <v>115190</v>
      </c>
      <c r="F475" t="s">
        <v>27</v>
      </c>
      <c r="G475" t="s">
        <v>3058</v>
      </c>
      <c r="H475" t="s">
        <v>57</v>
      </c>
      <c r="I475" t="s">
        <v>58</v>
      </c>
      <c r="J475" t="s">
        <v>3924</v>
      </c>
    </row>
    <row r="476" spans="1:10" hidden="1" x14ac:dyDescent="0.2">
      <c r="A476" t="s">
        <v>2789</v>
      </c>
      <c r="B476">
        <v>2014</v>
      </c>
      <c r="C476">
        <v>72</v>
      </c>
      <c r="D476">
        <v>1</v>
      </c>
      <c r="E476">
        <v>115170</v>
      </c>
      <c r="F476" t="s">
        <v>2777</v>
      </c>
      <c r="G476" t="s">
        <v>3199</v>
      </c>
      <c r="H476" t="s">
        <v>57</v>
      </c>
      <c r="I476" t="s">
        <v>58</v>
      </c>
      <c r="J476" t="s">
        <v>3924</v>
      </c>
    </row>
    <row r="477" spans="1:10" hidden="1" x14ac:dyDescent="0.2">
      <c r="A477" t="s">
        <v>2792</v>
      </c>
      <c r="B477">
        <v>2017</v>
      </c>
      <c r="C477">
        <v>72</v>
      </c>
      <c r="D477">
        <v>1</v>
      </c>
      <c r="E477">
        <v>115130</v>
      </c>
      <c r="F477" t="s">
        <v>2777</v>
      </c>
      <c r="G477" t="s">
        <v>3199</v>
      </c>
      <c r="H477" t="s">
        <v>57</v>
      </c>
      <c r="I477" t="s">
        <v>58</v>
      </c>
      <c r="J477" t="s">
        <v>3924</v>
      </c>
    </row>
    <row r="478" spans="1:10" hidden="1" x14ac:dyDescent="0.2">
      <c r="A478" t="s">
        <v>1377</v>
      </c>
      <c r="B478">
        <v>2005</v>
      </c>
      <c r="C478">
        <v>35</v>
      </c>
      <c r="D478">
        <v>1</v>
      </c>
      <c r="E478">
        <v>115120</v>
      </c>
      <c r="F478" t="s">
        <v>1374</v>
      </c>
      <c r="G478" t="s">
        <v>3125</v>
      </c>
      <c r="H478" t="s">
        <v>57</v>
      </c>
      <c r="I478" t="s">
        <v>58</v>
      </c>
      <c r="J478" t="s">
        <v>3924</v>
      </c>
    </row>
    <row r="479" spans="1:10" hidden="1" x14ac:dyDescent="0.2">
      <c r="A479" t="s">
        <v>1783</v>
      </c>
      <c r="B479">
        <v>2017</v>
      </c>
      <c r="C479">
        <v>45</v>
      </c>
      <c r="D479">
        <v>1</v>
      </c>
      <c r="E479">
        <v>114690</v>
      </c>
      <c r="F479" t="s">
        <v>1768</v>
      </c>
      <c r="G479" t="s">
        <v>3145</v>
      </c>
      <c r="H479" t="s">
        <v>57</v>
      </c>
      <c r="I479" t="s">
        <v>58</v>
      </c>
      <c r="J479" t="s">
        <v>3924</v>
      </c>
    </row>
    <row r="480" spans="1:10" hidden="1" x14ac:dyDescent="0.2">
      <c r="A480" t="s">
        <v>2791</v>
      </c>
      <c r="B480">
        <v>2016</v>
      </c>
      <c r="C480">
        <v>72</v>
      </c>
      <c r="D480">
        <v>1</v>
      </c>
      <c r="E480">
        <v>114680</v>
      </c>
      <c r="F480" t="s">
        <v>2777</v>
      </c>
      <c r="G480" t="s">
        <v>3199</v>
      </c>
      <c r="H480" t="s">
        <v>57</v>
      </c>
      <c r="I480" t="s">
        <v>58</v>
      </c>
      <c r="J480" t="s">
        <v>3924</v>
      </c>
    </row>
    <row r="481" spans="1:10" hidden="1" x14ac:dyDescent="0.2">
      <c r="A481" t="s">
        <v>2790</v>
      </c>
      <c r="B481">
        <v>2015</v>
      </c>
      <c r="C481">
        <v>72</v>
      </c>
      <c r="D481">
        <v>1</v>
      </c>
      <c r="E481">
        <v>114220</v>
      </c>
      <c r="F481" t="s">
        <v>2777</v>
      </c>
      <c r="G481" t="s">
        <v>3199</v>
      </c>
      <c r="H481" t="s">
        <v>57</v>
      </c>
      <c r="I481" t="s">
        <v>58</v>
      </c>
      <c r="J481" t="s">
        <v>3924</v>
      </c>
    </row>
    <row r="482" spans="1:10" hidden="1" x14ac:dyDescent="0.2">
      <c r="A482" t="s">
        <v>82</v>
      </c>
      <c r="B482">
        <v>2012</v>
      </c>
      <c r="C482">
        <v>1</v>
      </c>
      <c r="D482">
        <v>2</v>
      </c>
      <c r="E482">
        <v>114200</v>
      </c>
      <c r="F482" t="s">
        <v>27</v>
      </c>
      <c r="G482" t="s">
        <v>3058</v>
      </c>
      <c r="H482" t="s">
        <v>57</v>
      </c>
      <c r="I482" t="s">
        <v>58</v>
      </c>
      <c r="J482" t="s">
        <v>3924</v>
      </c>
    </row>
    <row r="483" spans="1:10" hidden="1" x14ac:dyDescent="0.2">
      <c r="A483" t="s">
        <v>1936</v>
      </c>
      <c r="B483">
        <v>2018</v>
      </c>
      <c r="C483">
        <v>49</v>
      </c>
      <c r="D483">
        <v>1</v>
      </c>
      <c r="E483">
        <v>113760</v>
      </c>
      <c r="F483" t="s">
        <v>1921</v>
      </c>
      <c r="G483" t="s">
        <v>3153</v>
      </c>
      <c r="H483" t="s">
        <v>57</v>
      </c>
      <c r="I483" t="s">
        <v>58</v>
      </c>
      <c r="J483" t="s">
        <v>3924</v>
      </c>
    </row>
    <row r="484" spans="1:10" hidden="1" x14ac:dyDescent="0.2">
      <c r="A484" t="s">
        <v>159</v>
      </c>
      <c r="B484">
        <v>2011</v>
      </c>
      <c r="C484">
        <v>3</v>
      </c>
      <c r="D484">
        <v>2</v>
      </c>
      <c r="E484">
        <v>113540</v>
      </c>
      <c r="F484" t="s">
        <v>29</v>
      </c>
      <c r="G484" t="s">
        <v>3062</v>
      </c>
      <c r="H484" t="s">
        <v>57</v>
      </c>
      <c r="I484" t="s">
        <v>58</v>
      </c>
      <c r="J484" t="s">
        <v>3924</v>
      </c>
    </row>
    <row r="485" spans="1:10" hidden="1" x14ac:dyDescent="0.2">
      <c r="A485" t="s">
        <v>2658</v>
      </c>
      <c r="B485">
        <v>2003</v>
      </c>
      <c r="C485">
        <v>69</v>
      </c>
      <c r="D485">
        <v>1</v>
      </c>
      <c r="E485">
        <v>113490</v>
      </c>
      <c r="F485" t="s">
        <v>19</v>
      </c>
      <c r="G485" t="s">
        <v>3193</v>
      </c>
      <c r="H485" t="s">
        <v>57</v>
      </c>
      <c r="I485" t="s">
        <v>58</v>
      </c>
      <c r="J485" t="s">
        <v>3924</v>
      </c>
    </row>
    <row r="486" spans="1:10" hidden="1" x14ac:dyDescent="0.2">
      <c r="A486" t="s">
        <v>2376</v>
      </c>
      <c r="B486">
        <v>2016</v>
      </c>
      <c r="C486">
        <v>61</v>
      </c>
      <c r="D486">
        <v>1</v>
      </c>
      <c r="E486">
        <v>113390</v>
      </c>
      <c r="F486" t="s">
        <v>39</v>
      </c>
      <c r="G486" t="s">
        <v>3177</v>
      </c>
      <c r="H486" t="s">
        <v>57</v>
      </c>
      <c r="I486" t="s">
        <v>58</v>
      </c>
      <c r="J486" t="s">
        <v>3924</v>
      </c>
    </row>
    <row r="487" spans="1:10" hidden="1" x14ac:dyDescent="0.2">
      <c r="A487" t="s">
        <v>2869</v>
      </c>
      <c r="B487">
        <v>2016</v>
      </c>
      <c r="C487">
        <v>74</v>
      </c>
      <c r="D487">
        <v>1</v>
      </c>
      <c r="E487">
        <v>113270</v>
      </c>
      <c r="F487" t="s">
        <v>35</v>
      </c>
      <c r="G487" t="s">
        <v>3203</v>
      </c>
      <c r="H487" t="s">
        <v>57</v>
      </c>
      <c r="I487" t="s">
        <v>58</v>
      </c>
      <c r="J487" t="s">
        <v>3924</v>
      </c>
    </row>
    <row r="488" spans="1:10" hidden="1" x14ac:dyDescent="0.2">
      <c r="A488" t="s">
        <v>4094</v>
      </c>
      <c r="B488">
        <v>2023</v>
      </c>
      <c r="C488">
        <v>2</v>
      </c>
      <c r="D488">
        <v>2</v>
      </c>
      <c r="E488">
        <v>113080</v>
      </c>
      <c r="F488" t="s">
        <v>93</v>
      </c>
      <c r="G488" t="s">
        <v>3695</v>
      </c>
      <c r="H488" t="s">
        <v>57</v>
      </c>
      <c r="I488" t="s">
        <v>3057</v>
      </c>
      <c r="J488" t="s">
        <v>4091</v>
      </c>
    </row>
    <row r="489" spans="1:10" hidden="1" x14ac:dyDescent="0.2">
      <c r="A489" t="s">
        <v>1170</v>
      </c>
      <c r="B489">
        <v>2017</v>
      </c>
      <c r="C489">
        <v>29</v>
      </c>
      <c r="D489">
        <v>2</v>
      </c>
      <c r="E489">
        <v>113030</v>
      </c>
      <c r="F489" t="s">
        <v>31</v>
      </c>
      <c r="G489" t="s">
        <v>3114</v>
      </c>
      <c r="H489" t="s">
        <v>57</v>
      </c>
      <c r="I489" t="s">
        <v>58</v>
      </c>
      <c r="J489" t="s">
        <v>3924</v>
      </c>
    </row>
    <row r="490" spans="1:10" hidden="1" x14ac:dyDescent="0.2">
      <c r="A490" t="s">
        <v>1931</v>
      </c>
      <c r="B490">
        <v>2013</v>
      </c>
      <c r="C490">
        <v>49</v>
      </c>
      <c r="D490">
        <v>1</v>
      </c>
      <c r="E490">
        <v>112970</v>
      </c>
      <c r="F490" t="s">
        <v>1921</v>
      </c>
      <c r="G490" t="s">
        <v>3153</v>
      </c>
      <c r="H490" t="s">
        <v>57</v>
      </c>
      <c r="I490" t="s">
        <v>58</v>
      </c>
      <c r="J490" t="s">
        <v>3924</v>
      </c>
    </row>
    <row r="491" spans="1:10" hidden="1" x14ac:dyDescent="0.2">
      <c r="A491" t="s">
        <v>155</v>
      </c>
      <c r="B491">
        <v>2007</v>
      </c>
      <c r="C491">
        <v>3</v>
      </c>
      <c r="D491">
        <v>2</v>
      </c>
      <c r="E491">
        <v>112930</v>
      </c>
      <c r="F491" t="s">
        <v>29</v>
      </c>
      <c r="G491" t="s">
        <v>3062</v>
      </c>
      <c r="H491" t="s">
        <v>57</v>
      </c>
      <c r="I491" t="s">
        <v>58</v>
      </c>
      <c r="J491" t="s">
        <v>3924</v>
      </c>
    </row>
    <row r="492" spans="1:10" hidden="1" x14ac:dyDescent="0.2">
      <c r="A492" t="s">
        <v>1376</v>
      </c>
      <c r="B492">
        <v>2004</v>
      </c>
      <c r="C492">
        <v>35</v>
      </c>
      <c r="D492">
        <v>1</v>
      </c>
      <c r="E492">
        <v>112830</v>
      </c>
      <c r="F492" t="s">
        <v>1374</v>
      </c>
      <c r="G492" t="s">
        <v>3125</v>
      </c>
      <c r="H492" t="s">
        <v>57</v>
      </c>
      <c r="I492" t="s">
        <v>58</v>
      </c>
      <c r="J492" t="s">
        <v>3924</v>
      </c>
    </row>
    <row r="493" spans="1:10" hidden="1" x14ac:dyDescent="0.2">
      <c r="A493" t="s">
        <v>1938</v>
      </c>
      <c r="B493">
        <v>2020</v>
      </c>
      <c r="C493">
        <v>49</v>
      </c>
      <c r="D493">
        <v>1</v>
      </c>
      <c r="E493">
        <v>112750</v>
      </c>
      <c r="F493" t="s">
        <v>1921</v>
      </c>
      <c r="G493" t="s">
        <v>3153</v>
      </c>
      <c r="H493" t="s">
        <v>57</v>
      </c>
      <c r="I493" t="s">
        <v>58</v>
      </c>
      <c r="J493" t="s">
        <v>3924</v>
      </c>
    </row>
    <row r="494" spans="1:10" hidden="1" x14ac:dyDescent="0.2">
      <c r="A494" t="s">
        <v>1381</v>
      </c>
      <c r="B494">
        <v>2009</v>
      </c>
      <c r="C494">
        <v>35</v>
      </c>
      <c r="D494">
        <v>1</v>
      </c>
      <c r="E494">
        <v>112130</v>
      </c>
      <c r="F494" t="s">
        <v>1374</v>
      </c>
      <c r="G494" t="s">
        <v>3125</v>
      </c>
      <c r="H494" t="s">
        <v>57</v>
      </c>
      <c r="I494" t="s">
        <v>58</v>
      </c>
      <c r="J494" t="s">
        <v>3924</v>
      </c>
    </row>
    <row r="495" spans="1:10" hidden="1" x14ac:dyDescent="0.2">
      <c r="A495" t="s">
        <v>156</v>
      </c>
      <c r="B495">
        <v>2008</v>
      </c>
      <c r="C495">
        <v>3</v>
      </c>
      <c r="D495">
        <v>2</v>
      </c>
      <c r="E495">
        <v>111870</v>
      </c>
      <c r="F495" t="s">
        <v>29</v>
      </c>
      <c r="G495" t="s">
        <v>3062</v>
      </c>
      <c r="H495" t="s">
        <v>57</v>
      </c>
      <c r="I495" t="s">
        <v>58</v>
      </c>
      <c r="J495" t="s">
        <v>3924</v>
      </c>
    </row>
    <row r="496" spans="1:10" hidden="1" x14ac:dyDescent="0.2">
      <c r="A496" t="s">
        <v>2503</v>
      </c>
      <c r="B496">
        <v>2004</v>
      </c>
      <c r="C496">
        <v>65</v>
      </c>
      <c r="D496">
        <v>1</v>
      </c>
      <c r="E496">
        <v>111700</v>
      </c>
      <c r="F496" t="s">
        <v>2501</v>
      </c>
      <c r="G496" t="s">
        <v>3185</v>
      </c>
      <c r="H496" t="s">
        <v>57</v>
      </c>
      <c r="I496" t="s">
        <v>58</v>
      </c>
      <c r="J496" t="s">
        <v>3924</v>
      </c>
    </row>
    <row r="497" spans="1:10" hidden="1" x14ac:dyDescent="0.2">
      <c r="A497" t="s">
        <v>78</v>
      </c>
      <c r="B497">
        <v>2008</v>
      </c>
      <c r="C497">
        <v>1</v>
      </c>
      <c r="D497">
        <v>2</v>
      </c>
      <c r="E497">
        <v>111680</v>
      </c>
      <c r="F497" t="s">
        <v>27</v>
      </c>
      <c r="G497" t="s">
        <v>3058</v>
      </c>
      <c r="H497" t="s">
        <v>57</v>
      </c>
      <c r="I497" t="s">
        <v>58</v>
      </c>
      <c r="J497" t="s">
        <v>3924</v>
      </c>
    </row>
    <row r="498" spans="1:10" hidden="1" x14ac:dyDescent="0.2">
      <c r="A498" t="s">
        <v>1784</v>
      </c>
      <c r="B498">
        <v>2018</v>
      </c>
      <c r="C498">
        <v>45</v>
      </c>
      <c r="D498">
        <v>1</v>
      </c>
      <c r="E498">
        <v>111620</v>
      </c>
      <c r="F498" t="s">
        <v>1768</v>
      </c>
      <c r="G498" t="s">
        <v>3145</v>
      </c>
      <c r="H498" t="s">
        <v>57</v>
      </c>
      <c r="I498" t="s">
        <v>58</v>
      </c>
      <c r="J498" t="s">
        <v>3924</v>
      </c>
    </row>
    <row r="499" spans="1:10" hidden="1" x14ac:dyDescent="0.2">
      <c r="A499" t="s">
        <v>1939</v>
      </c>
      <c r="B499">
        <v>2021</v>
      </c>
      <c r="C499">
        <v>49</v>
      </c>
      <c r="D499">
        <v>1</v>
      </c>
      <c r="E499">
        <v>111480</v>
      </c>
      <c r="F499" t="s">
        <v>1921</v>
      </c>
      <c r="G499" t="s">
        <v>3153</v>
      </c>
      <c r="H499" t="s">
        <v>57</v>
      </c>
      <c r="I499" t="s">
        <v>3057</v>
      </c>
      <c r="J499" t="s">
        <v>3924</v>
      </c>
    </row>
    <row r="500" spans="1:10" hidden="1" x14ac:dyDescent="0.2">
      <c r="A500" t="s">
        <v>1785</v>
      </c>
      <c r="B500">
        <v>2019</v>
      </c>
      <c r="C500">
        <v>45</v>
      </c>
      <c r="D500">
        <v>1</v>
      </c>
      <c r="E500">
        <v>110880</v>
      </c>
      <c r="F500" t="s">
        <v>1768</v>
      </c>
      <c r="G500" t="s">
        <v>3145</v>
      </c>
      <c r="H500" t="s">
        <v>57</v>
      </c>
      <c r="I500" t="s">
        <v>58</v>
      </c>
      <c r="J500" t="s">
        <v>3924</v>
      </c>
    </row>
    <row r="501" spans="1:10" hidden="1" x14ac:dyDescent="0.2">
      <c r="A501" t="s">
        <v>2479</v>
      </c>
      <c r="B501">
        <v>2020</v>
      </c>
      <c r="C501">
        <v>64</v>
      </c>
      <c r="D501">
        <v>1</v>
      </c>
      <c r="E501">
        <v>110020</v>
      </c>
      <c r="F501" t="s">
        <v>2461</v>
      </c>
      <c r="G501" t="s">
        <v>3183</v>
      </c>
      <c r="H501" t="s">
        <v>57</v>
      </c>
      <c r="I501" t="s">
        <v>58</v>
      </c>
      <c r="J501" t="s">
        <v>3924</v>
      </c>
    </row>
    <row r="502" spans="1:10" hidden="1" x14ac:dyDescent="0.2">
      <c r="A502" t="s">
        <v>157</v>
      </c>
      <c r="B502">
        <v>2009</v>
      </c>
      <c r="C502">
        <v>3</v>
      </c>
      <c r="D502">
        <v>2</v>
      </c>
      <c r="E502">
        <v>109850</v>
      </c>
      <c r="F502" t="s">
        <v>29</v>
      </c>
      <c r="G502" t="s">
        <v>3062</v>
      </c>
      <c r="H502" t="s">
        <v>57</v>
      </c>
      <c r="I502" t="s">
        <v>58</v>
      </c>
      <c r="J502" t="s">
        <v>3924</v>
      </c>
    </row>
    <row r="503" spans="1:10" hidden="1" x14ac:dyDescent="0.2">
      <c r="A503" t="s">
        <v>1934</v>
      </c>
      <c r="B503">
        <v>2016</v>
      </c>
      <c r="C503">
        <v>49</v>
      </c>
      <c r="D503">
        <v>1</v>
      </c>
      <c r="E503">
        <v>109790</v>
      </c>
      <c r="F503" t="s">
        <v>1921</v>
      </c>
      <c r="G503" t="s">
        <v>3153</v>
      </c>
      <c r="H503" t="s">
        <v>57</v>
      </c>
      <c r="I503" t="s">
        <v>58</v>
      </c>
      <c r="J503" t="s">
        <v>3924</v>
      </c>
    </row>
    <row r="504" spans="1:10" hidden="1" x14ac:dyDescent="0.2">
      <c r="A504" t="s">
        <v>1933</v>
      </c>
      <c r="B504">
        <v>2015</v>
      </c>
      <c r="C504">
        <v>49</v>
      </c>
      <c r="D504">
        <v>1</v>
      </c>
      <c r="E504">
        <v>109710</v>
      </c>
      <c r="F504" t="s">
        <v>1921</v>
      </c>
      <c r="G504" t="s">
        <v>3153</v>
      </c>
      <c r="H504" t="s">
        <v>57</v>
      </c>
      <c r="I504" t="s">
        <v>58</v>
      </c>
      <c r="J504" t="s">
        <v>3924</v>
      </c>
    </row>
    <row r="505" spans="1:10" hidden="1" x14ac:dyDescent="0.2">
      <c r="A505" t="s">
        <v>1169</v>
      </c>
      <c r="B505">
        <v>2016</v>
      </c>
      <c r="C505">
        <v>29</v>
      </c>
      <c r="D505">
        <v>2</v>
      </c>
      <c r="E505">
        <v>109650</v>
      </c>
      <c r="F505" t="s">
        <v>31</v>
      </c>
      <c r="G505" t="s">
        <v>3114</v>
      </c>
      <c r="H505" t="s">
        <v>57</v>
      </c>
      <c r="I505" t="s">
        <v>58</v>
      </c>
      <c r="J505" t="s">
        <v>3924</v>
      </c>
    </row>
    <row r="506" spans="1:10" hidden="1" x14ac:dyDescent="0.2">
      <c r="A506" t="s">
        <v>1782</v>
      </c>
      <c r="B506">
        <v>2016</v>
      </c>
      <c r="C506">
        <v>45</v>
      </c>
      <c r="D506">
        <v>1</v>
      </c>
      <c r="E506">
        <v>109350</v>
      </c>
      <c r="F506" t="s">
        <v>1768</v>
      </c>
      <c r="G506" t="s">
        <v>3145</v>
      </c>
      <c r="H506" t="s">
        <v>57</v>
      </c>
      <c r="I506" t="s">
        <v>58</v>
      </c>
      <c r="J506" t="s">
        <v>3924</v>
      </c>
    </row>
    <row r="507" spans="1:10" hidden="1" x14ac:dyDescent="0.2">
      <c r="A507" t="s">
        <v>2868</v>
      </c>
      <c r="B507">
        <v>2015</v>
      </c>
      <c r="C507">
        <v>74</v>
      </c>
      <c r="D507">
        <v>1</v>
      </c>
      <c r="E507">
        <v>109210</v>
      </c>
      <c r="F507" t="s">
        <v>35</v>
      </c>
      <c r="G507" t="s">
        <v>3203</v>
      </c>
      <c r="H507" t="s">
        <v>57</v>
      </c>
      <c r="I507" t="s">
        <v>58</v>
      </c>
      <c r="J507" t="s">
        <v>3924</v>
      </c>
    </row>
    <row r="508" spans="1:10" hidden="1" x14ac:dyDescent="0.2">
      <c r="A508" t="s">
        <v>1930</v>
      </c>
      <c r="B508">
        <v>2012</v>
      </c>
      <c r="C508">
        <v>49</v>
      </c>
      <c r="D508">
        <v>1</v>
      </c>
      <c r="E508">
        <v>108510</v>
      </c>
      <c r="F508" t="s">
        <v>1921</v>
      </c>
      <c r="G508" t="s">
        <v>3153</v>
      </c>
      <c r="H508" t="s">
        <v>57</v>
      </c>
      <c r="I508" t="s">
        <v>58</v>
      </c>
      <c r="J508" t="s">
        <v>3924</v>
      </c>
    </row>
    <row r="509" spans="1:10" hidden="1" x14ac:dyDescent="0.2">
      <c r="A509" t="s">
        <v>2375</v>
      </c>
      <c r="B509">
        <v>2015</v>
      </c>
      <c r="C509">
        <v>61</v>
      </c>
      <c r="D509">
        <v>1</v>
      </c>
      <c r="E509">
        <v>108510</v>
      </c>
      <c r="F509" t="s">
        <v>39</v>
      </c>
      <c r="G509" t="s">
        <v>3177</v>
      </c>
      <c r="H509" t="s">
        <v>57</v>
      </c>
      <c r="I509" t="s">
        <v>58</v>
      </c>
      <c r="J509" t="s">
        <v>3924</v>
      </c>
    </row>
    <row r="510" spans="1:10" hidden="1" x14ac:dyDescent="0.2">
      <c r="A510" t="s">
        <v>3856</v>
      </c>
      <c r="B510">
        <v>2022</v>
      </c>
      <c r="C510">
        <v>61</v>
      </c>
      <c r="D510">
        <v>1</v>
      </c>
      <c r="E510">
        <v>108480</v>
      </c>
      <c r="F510" t="s">
        <v>39</v>
      </c>
      <c r="G510" t="s">
        <v>3177</v>
      </c>
      <c r="H510" t="s">
        <v>57</v>
      </c>
      <c r="I510" t="s">
        <v>3057</v>
      </c>
      <c r="J510" t="s">
        <v>3924</v>
      </c>
    </row>
    <row r="511" spans="1:10" hidden="1" x14ac:dyDescent="0.2">
      <c r="A511" t="s">
        <v>158</v>
      </c>
      <c r="B511">
        <v>2010</v>
      </c>
      <c r="C511">
        <v>3</v>
      </c>
      <c r="D511">
        <v>2</v>
      </c>
      <c r="E511">
        <v>108040</v>
      </c>
      <c r="F511" t="s">
        <v>29</v>
      </c>
      <c r="G511" t="s">
        <v>3062</v>
      </c>
      <c r="H511" t="s">
        <v>57</v>
      </c>
      <c r="I511" t="s">
        <v>58</v>
      </c>
      <c r="J511" t="s">
        <v>3924</v>
      </c>
    </row>
    <row r="512" spans="1:10" hidden="1" x14ac:dyDescent="0.2">
      <c r="A512" t="s">
        <v>1168</v>
      </c>
      <c r="B512">
        <v>2015</v>
      </c>
      <c r="C512">
        <v>29</v>
      </c>
      <c r="D512">
        <v>2</v>
      </c>
      <c r="E512">
        <v>107830</v>
      </c>
      <c r="F512" t="s">
        <v>31</v>
      </c>
      <c r="G512" t="s">
        <v>3114</v>
      </c>
      <c r="H512" t="s">
        <v>57</v>
      </c>
      <c r="I512" t="s">
        <v>58</v>
      </c>
      <c r="J512" t="s">
        <v>3924</v>
      </c>
    </row>
    <row r="513" spans="1:10" hidden="1" x14ac:dyDescent="0.2">
      <c r="A513" t="s">
        <v>153</v>
      </c>
      <c r="B513">
        <v>2005</v>
      </c>
      <c r="C513">
        <v>3</v>
      </c>
      <c r="D513">
        <v>2</v>
      </c>
      <c r="E513">
        <v>107590</v>
      </c>
      <c r="F513" t="s">
        <v>29</v>
      </c>
      <c r="G513" t="s">
        <v>3062</v>
      </c>
      <c r="H513" t="s">
        <v>57</v>
      </c>
      <c r="I513" t="s">
        <v>58</v>
      </c>
      <c r="J513" t="s">
        <v>3924</v>
      </c>
    </row>
    <row r="514" spans="1:10" hidden="1" x14ac:dyDescent="0.2">
      <c r="A514" t="s">
        <v>1781</v>
      </c>
      <c r="B514">
        <v>2015</v>
      </c>
      <c r="C514">
        <v>45</v>
      </c>
      <c r="D514">
        <v>1</v>
      </c>
      <c r="E514">
        <v>107500</v>
      </c>
      <c r="F514" t="s">
        <v>1768</v>
      </c>
      <c r="G514" t="s">
        <v>3145</v>
      </c>
      <c r="H514" t="s">
        <v>57</v>
      </c>
      <c r="I514" t="s">
        <v>58</v>
      </c>
      <c r="J514" t="s">
        <v>3924</v>
      </c>
    </row>
    <row r="515" spans="1:10" hidden="1" x14ac:dyDescent="0.2">
      <c r="A515" t="s">
        <v>2504</v>
      </c>
      <c r="B515">
        <v>2005</v>
      </c>
      <c r="C515">
        <v>65</v>
      </c>
      <c r="D515">
        <v>1</v>
      </c>
      <c r="E515">
        <v>106520</v>
      </c>
      <c r="F515" t="s">
        <v>2501</v>
      </c>
      <c r="G515" t="s">
        <v>3185</v>
      </c>
      <c r="H515" t="s">
        <v>57</v>
      </c>
      <c r="I515" t="s">
        <v>58</v>
      </c>
      <c r="J515" t="s">
        <v>3924</v>
      </c>
    </row>
    <row r="516" spans="1:10" hidden="1" x14ac:dyDescent="0.2">
      <c r="A516" t="s">
        <v>79</v>
      </c>
      <c r="B516">
        <v>2009</v>
      </c>
      <c r="C516">
        <v>1</v>
      </c>
      <c r="D516">
        <v>2</v>
      </c>
      <c r="E516">
        <v>106240</v>
      </c>
      <c r="F516" t="s">
        <v>27</v>
      </c>
      <c r="G516" t="s">
        <v>3058</v>
      </c>
      <c r="H516" t="s">
        <v>57</v>
      </c>
      <c r="I516" t="s">
        <v>58</v>
      </c>
      <c r="J516" t="s">
        <v>3924</v>
      </c>
    </row>
    <row r="517" spans="1:10" hidden="1" x14ac:dyDescent="0.2">
      <c r="A517" t="s">
        <v>2867</v>
      </c>
      <c r="B517">
        <v>2014</v>
      </c>
      <c r="C517">
        <v>74</v>
      </c>
      <c r="D517">
        <v>1</v>
      </c>
      <c r="E517">
        <v>106000</v>
      </c>
      <c r="F517" t="s">
        <v>35</v>
      </c>
      <c r="G517" t="s">
        <v>3203</v>
      </c>
      <c r="H517" t="s">
        <v>57</v>
      </c>
      <c r="I517" t="s">
        <v>58</v>
      </c>
      <c r="J517" t="s">
        <v>3924</v>
      </c>
    </row>
    <row r="518" spans="1:10" hidden="1" x14ac:dyDescent="0.2">
      <c r="A518" t="s">
        <v>81</v>
      </c>
      <c r="B518">
        <v>2011</v>
      </c>
      <c r="C518">
        <v>1</v>
      </c>
      <c r="D518">
        <v>2</v>
      </c>
      <c r="E518">
        <v>105580</v>
      </c>
      <c r="F518" t="s">
        <v>27</v>
      </c>
      <c r="G518" t="s">
        <v>3058</v>
      </c>
      <c r="H518" t="s">
        <v>57</v>
      </c>
      <c r="I518" t="s">
        <v>58</v>
      </c>
      <c r="J518" t="s">
        <v>3924</v>
      </c>
    </row>
    <row r="519" spans="1:10" hidden="1" x14ac:dyDescent="0.2">
      <c r="A519" t="s">
        <v>1167</v>
      </c>
      <c r="B519">
        <v>2014</v>
      </c>
      <c r="C519">
        <v>29</v>
      </c>
      <c r="D519">
        <v>2</v>
      </c>
      <c r="E519">
        <v>105380</v>
      </c>
      <c r="F519" t="s">
        <v>31</v>
      </c>
      <c r="G519" t="s">
        <v>3114</v>
      </c>
      <c r="H519" t="s">
        <v>57</v>
      </c>
      <c r="I519" t="s">
        <v>58</v>
      </c>
      <c r="J519" t="s">
        <v>3924</v>
      </c>
    </row>
    <row r="520" spans="1:10" hidden="1" x14ac:dyDescent="0.2">
      <c r="A520" t="s">
        <v>3880</v>
      </c>
      <c r="B520">
        <v>2022</v>
      </c>
      <c r="C520">
        <v>69</v>
      </c>
      <c r="D520">
        <v>1</v>
      </c>
      <c r="E520">
        <v>105290</v>
      </c>
      <c r="F520" t="s">
        <v>19</v>
      </c>
      <c r="G520" t="s">
        <v>3193</v>
      </c>
      <c r="H520" t="s">
        <v>57</v>
      </c>
      <c r="I520" t="s">
        <v>3057</v>
      </c>
      <c r="J520" t="s">
        <v>3924</v>
      </c>
    </row>
    <row r="521" spans="1:10" hidden="1" x14ac:dyDescent="0.2">
      <c r="A521" t="s">
        <v>2505</v>
      </c>
      <c r="B521">
        <v>2006</v>
      </c>
      <c r="C521">
        <v>65</v>
      </c>
      <c r="D521">
        <v>1</v>
      </c>
      <c r="E521">
        <v>105070</v>
      </c>
      <c r="F521" t="s">
        <v>2501</v>
      </c>
      <c r="G521" t="s">
        <v>3185</v>
      </c>
      <c r="H521" t="s">
        <v>57</v>
      </c>
      <c r="I521" t="s">
        <v>58</v>
      </c>
      <c r="J521" t="s">
        <v>3924</v>
      </c>
    </row>
    <row r="522" spans="1:10" hidden="1" x14ac:dyDescent="0.2">
      <c r="A522" t="s">
        <v>1932</v>
      </c>
      <c r="B522">
        <v>2014</v>
      </c>
      <c r="C522">
        <v>49</v>
      </c>
      <c r="D522">
        <v>1</v>
      </c>
      <c r="E522">
        <v>104750</v>
      </c>
      <c r="F522" t="s">
        <v>1921</v>
      </c>
      <c r="G522" t="s">
        <v>3153</v>
      </c>
      <c r="H522" t="s">
        <v>57</v>
      </c>
      <c r="I522" t="s">
        <v>58</v>
      </c>
      <c r="J522" t="s">
        <v>3924</v>
      </c>
    </row>
    <row r="523" spans="1:10" hidden="1" x14ac:dyDescent="0.2">
      <c r="A523" t="s">
        <v>3696</v>
      </c>
      <c r="B523">
        <v>2022</v>
      </c>
      <c r="C523">
        <v>2</v>
      </c>
      <c r="D523">
        <v>2</v>
      </c>
      <c r="E523">
        <v>103910</v>
      </c>
      <c r="F523" t="s">
        <v>93</v>
      </c>
      <c r="G523" t="s">
        <v>3695</v>
      </c>
      <c r="H523" t="s">
        <v>57</v>
      </c>
      <c r="I523" t="s">
        <v>3057</v>
      </c>
      <c r="J523" t="s">
        <v>3924</v>
      </c>
    </row>
    <row r="524" spans="1:10" hidden="1" x14ac:dyDescent="0.2">
      <c r="A524" t="s">
        <v>1166</v>
      </c>
      <c r="B524">
        <v>2013</v>
      </c>
      <c r="C524">
        <v>29</v>
      </c>
      <c r="D524">
        <v>2</v>
      </c>
      <c r="E524">
        <v>103870</v>
      </c>
      <c r="F524" t="s">
        <v>31</v>
      </c>
      <c r="G524" t="s">
        <v>3114</v>
      </c>
      <c r="H524" t="s">
        <v>57</v>
      </c>
      <c r="I524" t="s">
        <v>58</v>
      </c>
      <c r="J524" t="s">
        <v>3924</v>
      </c>
    </row>
    <row r="525" spans="1:10" hidden="1" x14ac:dyDescent="0.2">
      <c r="A525" t="s">
        <v>2420</v>
      </c>
      <c r="B525">
        <v>2003</v>
      </c>
      <c r="C525">
        <v>63</v>
      </c>
      <c r="D525">
        <v>1</v>
      </c>
      <c r="E525">
        <v>103840</v>
      </c>
      <c r="F525" t="s">
        <v>2421</v>
      </c>
      <c r="G525" t="s">
        <v>3181</v>
      </c>
      <c r="H525" t="s">
        <v>57</v>
      </c>
      <c r="I525" t="s">
        <v>58</v>
      </c>
      <c r="J525" t="s">
        <v>3924</v>
      </c>
    </row>
    <row r="526" spans="1:10" hidden="1" x14ac:dyDescent="0.2">
      <c r="A526" t="s">
        <v>1165</v>
      </c>
      <c r="B526">
        <v>2012</v>
      </c>
      <c r="C526">
        <v>29</v>
      </c>
      <c r="D526">
        <v>2</v>
      </c>
      <c r="E526">
        <v>103720</v>
      </c>
      <c r="F526" t="s">
        <v>31</v>
      </c>
      <c r="G526" t="s">
        <v>3114</v>
      </c>
      <c r="H526" t="s">
        <v>57</v>
      </c>
      <c r="I526" t="s">
        <v>58</v>
      </c>
      <c r="J526" t="s">
        <v>3924</v>
      </c>
    </row>
    <row r="527" spans="1:10" hidden="1" x14ac:dyDescent="0.2">
      <c r="A527" t="s">
        <v>77</v>
      </c>
      <c r="B527">
        <v>2007</v>
      </c>
      <c r="C527">
        <v>1</v>
      </c>
      <c r="D527">
        <v>2</v>
      </c>
      <c r="E527">
        <v>103590</v>
      </c>
      <c r="F527" t="s">
        <v>27</v>
      </c>
      <c r="G527" t="s">
        <v>3058</v>
      </c>
      <c r="H527" t="s">
        <v>57</v>
      </c>
      <c r="I527" t="s">
        <v>58</v>
      </c>
      <c r="J527" t="s">
        <v>3924</v>
      </c>
    </row>
    <row r="528" spans="1:10" hidden="1" x14ac:dyDescent="0.2">
      <c r="A528" t="s">
        <v>80</v>
      </c>
      <c r="B528">
        <v>2010</v>
      </c>
      <c r="C528">
        <v>1</v>
      </c>
      <c r="D528">
        <v>2</v>
      </c>
      <c r="E528">
        <v>103210</v>
      </c>
      <c r="F528" t="s">
        <v>27</v>
      </c>
      <c r="G528" t="s">
        <v>3058</v>
      </c>
      <c r="H528" t="s">
        <v>57</v>
      </c>
      <c r="I528" t="s">
        <v>58</v>
      </c>
      <c r="J528" t="s">
        <v>3924</v>
      </c>
    </row>
    <row r="529" spans="1:10" hidden="1" x14ac:dyDescent="0.2">
      <c r="A529" t="s">
        <v>1772</v>
      </c>
      <c r="B529">
        <v>2006</v>
      </c>
      <c r="C529">
        <v>45</v>
      </c>
      <c r="D529">
        <v>1</v>
      </c>
      <c r="E529">
        <v>103120</v>
      </c>
      <c r="F529" t="s">
        <v>1768</v>
      </c>
      <c r="G529" t="s">
        <v>3145</v>
      </c>
      <c r="H529" t="s">
        <v>57</v>
      </c>
      <c r="I529" t="s">
        <v>58</v>
      </c>
      <c r="J529" t="s">
        <v>3924</v>
      </c>
    </row>
    <row r="530" spans="1:10" hidden="1" x14ac:dyDescent="0.2">
      <c r="A530" t="s">
        <v>2866</v>
      </c>
      <c r="B530">
        <v>2013</v>
      </c>
      <c r="C530">
        <v>74</v>
      </c>
      <c r="D530">
        <v>1</v>
      </c>
      <c r="E530">
        <v>102610</v>
      </c>
      <c r="F530" t="s">
        <v>35</v>
      </c>
      <c r="G530" t="s">
        <v>3203</v>
      </c>
      <c r="H530" t="s">
        <v>57</v>
      </c>
      <c r="I530" t="s">
        <v>58</v>
      </c>
      <c r="J530" t="s">
        <v>3924</v>
      </c>
    </row>
    <row r="531" spans="1:10" hidden="1" x14ac:dyDescent="0.2">
      <c r="A531" t="s">
        <v>1164</v>
      </c>
      <c r="B531">
        <v>2011</v>
      </c>
      <c r="C531">
        <v>29</v>
      </c>
      <c r="D531">
        <v>2</v>
      </c>
      <c r="E531">
        <v>102420</v>
      </c>
      <c r="F531" t="s">
        <v>31</v>
      </c>
      <c r="G531" t="s">
        <v>3114</v>
      </c>
      <c r="H531" t="s">
        <v>57</v>
      </c>
      <c r="I531" t="s">
        <v>58</v>
      </c>
      <c r="J531" t="s">
        <v>3924</v>
      </c>
    </row>
    <row r="532" spans="1:10" hidden="1" x14ac:dyDescent="0.2">
      <c r="A532" t="s">
        <v>1929</v>
      </c>
      <c r="B532">
        <v>2011</v>
      </c>
      <c r="C532">
        <v>49</v>
      </c>
      <c r="D532">
        <v>1</v>
      </c>
      <c r="E532">
        <v>102090</v>
      </c>
      <c r="F532" t="s">
        <v>1921</v>
      </c>
      <c r="G532" t="s">
        <v>3153</v>
      </c>
      <c r="H532" t="s">
        <v>57</v>
      </c>
      <c r="I532" t="s">
        <v>58</v>
      </c>
      <c r="J532" t="s">
        <v>3924</v>
      </c>
    </row>
    <row r="533" spans="1:10" hidden="1" x14ac:dyDescent="0.2">
      <c r="A533" t="s">
        <v>152</v>
      </c>
      <c r="B533">
        <v>2004</v>
      </c>
      <c r="C533">
        <v>3</v>
      </c>
      <c r="D533">
        <v>2</v>
      </c>
      <c r="E533">
        <v>102030</v>
      </c>
      <c r="F533" t="s">
        <v>29</v>
      </c>
      <c r="G533" t="s">
        <v>3062</v>
      </c>
      <c r="H533" t="s">
        <v>57</v>
      </c>
      <c r="I533" t="s">
        <v>58</v>
      </c>
      <c r="J533" t="s">
        <v>3924</v>
      </c>
    </row>
    <row r="534" spans="1:10" hidden="1" x14ac:dyDescent="0.2">
      <c r="A534" t="s">
        <v>4174</v>
      </c>
      <c r="B534">
        <v>2023</v>
      </c>
      <c r="C534">
        <v>45</v>
      </c>
      <c r="D534">
        <v>1</v>
      </c>
      <c r="E534">
        <v>101520</v>
      </c>
      <c r="F534" t="s">
        <v>1768</v>
      </c>
      <c r="G534" t="s">
        <v>3145</v>
      </c>
      <c r="H534" t="s">
        <v>57</v>
      </c>
      <c r="I534" t="s">
        <v>3057</v>
      </c>
      <c r="J534" t="s">
        <v>4091</v>
      </c>
    </row>
    <row r="535" spans="1:10" hidden="1" x14ac:dyDescent="0.2">
      <c r="A535" t="s">
        <v>1771</v>
      </c>
      <c r="B535">
        <v>2005</v>
      </c>
      <c r="C535">
        <v>45</v>
      </c>
      <c r="D535">
        <v>1</v>
      </c>
      <c r="E535">
        <v>100860</v>
      </c>
      <c r="F535" t="s">
        <v>1768</v>
      </c>
      <c r="G535" t="s">
        <v>3145</v>
      </c>
      <c r="H535" t="s">
        <v>57</v>
      </c>
      <c r="I535" t="s">
        <v>58</v>
      </c>
      <c r="J535" t="s">
        <v>3924</v>
      </c>
    </row>
    <row r="536" spans="1:10" hidden="1" x14ac:dyDescent="0.2">
      <c r="A536" t="s">
        <v>2480</v>
      </c>
      <c r="B536">
        <v>2021</v>
      </c>
      <c r="C536">
        <v>64</v>
      </c>
      <c r="D536">
        <v>1</v>
      </c>
      <c r="E536">
        <v>100860</v>
      </c>
      <c r="F536" t="s">
        <v>2461</v>
      </c>
      <c r="G536" t="s">
        <v>3183</v>
      </c>
      <c r="H536" t="s">
        <v>57</v>
      </c>
      <c r="I536" t="s">
        <v>3057</v>
      </c>
      <c r="J536" t="s">
        <v>3924</v>
      </c>
    </row>
    <row r="537" spans="1:10" hidden="1" x14ac:dyDescent="0.2">
      <c r="A537" t="s">
        <v>2506</v>
      </c>
      <c r="B537">
        <v>2007</v>
      </c>
      <c r="C537">
        <v>65</v>
      </c>
      <c r="D537">
        <v>1</v>
      </c>
      <c r="E537">
        <v>100820</v>
      </c>
      <c r="F537" t="s">
        <v>2501</v>
      </c>
      <c r="G537" t="s">
        <v>3185</v>
      </c>
      <c r="H537" t="s">
        <v>57</v>
      </c>
      <c r="I537" t="s">
        <v>58</v>
      </c>
      <c r="J537" t="s">
        <v>3924</v>
      </c>
    </row>
    <row r="538" spans="1:10" hidden="1" x14ac:dyDescent="0.2">
      <c r="A538" t="s">
        <v>1773</v>
      </c>
      <c r="B538">
        <v>2007</v>
      </c>
      <c r="C538">
        <v>45</v>
      </c>
      <c r="D538">
        <v>1</v>
      </c>
      <c r="E538">
        <v>100510</v>
      </c>
      <c r="F538" t="s">
        <v>1768</v>
      </c>
      <c r="G538" t="s">
        <v>3145</v>
      </c>
      <c r="H538" t="s">
        <v>57</v>
      </c>
      <c r="I538" t="s">
        <v>58</v>
      </c>
      <c r="J538" t="s">
        <v>3924</v>
      </c>
    </row>
    <row r="539" spans="1:10" hidden="1" x14ac:dyDescent="0.2">
      <c r="A539" t="s">
        <v>1780</v>
      </c>
      <c r="B539">
        <v>2014</v>
      </c>
      <c r="C539">
        <v>45</v>
      </c>
      <c r="D539">
        <v>1</v>
      </c>
      <c r="E539">
        <v>100510</v>
      </c>
      <c r="F539" t="s">
        <v>1768</v>
      </c>
      <c r="G539" t="s">
        <v>3145</v>
      </c>
      <c r="H539" t="s">
        <v>57</v>
      </c>
      <c r="I539" t="s">
        <v>58</v>
      </c>
      <c r="J539" t="s">
        <v>3924</v>
      </c>
    </row>
    <row r="540" spans="1:10" hidden="1" x14ac:dyDescent="0.2">
      <c r="A540" t="s">
        <v>4145</v>
      </c>
      <c r="B540">
        <v>2023</v>
      </c>
      <c r="C540">
        <v>30</v>
      </c>
      <c r="D540">
        <v>2</v>
      </c>
      <c r="E540">
        <v>100270</v>
      </c>
      <c r="F540" t="s">
        <v>33</v>
      </c>
      <c r="G540" t="s">
        <v>3770</v>
      </c>
      <c r="H540" t="s">
        <v>57</v>
      </c>
      <c r="I540" t="s">
        <v>3057</v>
      </c>
      <c r="J540" t="s">
        <v>4091</v>
      </c>
    </row>
    <row r="541" spans="1:10" hidden="1" x14ac:dyDescent="0.2">
      <c r="A541" t="s">
        <v>3814</v>
      </c>
      <c r="B541">
        <v>2022</v>
      </c>
      <c r="C541">
        <v>45</v>
      </c>
      <c r="D541">
        <v>1</v>
      </c>
      <c r="E541">
        <v>99980</v>
      </c>
      <c r="F541" t="s">
        <v>1768</v>
      </c>
      <c r="G541" t="s">
        <v>3145</v>
      </c>
      <c r="H541" t="s">
        <v>57</v>
      </c>
      <c r="I541" t="s">
        <v>3057</v>
      </c>
      <c r="J541" t="s">
        <v>3924</v>
      </c>
    </row>
    <row r="542" spans="1:10" hidden="1" x14ac:dyDescent="0.2">
      <c r="A542" t="s">
        <v>131</v>
      </c>
      <c r="B542">
        <v>2021</v>
      </c>
      <c r="C542">
        <v>2</v>
      </c>
      <c r="D542">
        <v>2</v>
      </c>
      <c r="E542">
        <v>99640</v>
      </c>
      <c r="F542" t="s">
        <v>93</v>
      </c>
      <c r="G542" t="s">
        <v>3695</v>
      </c>
      <c r="H542" t="s">
        <v>57</v>
      </c>
      <c r="I542" t="s">
        <v>3057</v>
      </c>
      <c r="J542" t="s">
        <v>3924</v>
      </c>
    </row>
    <row r="543" spans="1:10" hidden="1" x14ac:dyDescent="0.2">
      <c r="A543" t="s">
        <v>3823</v>
      </c>
      <c r="B543">
        <v>2022</v>
      </c>
      <c r="C543">
        <v>49</v>
      </c>
      <c r="D543">
        <v>1</v>
      </c>
      <c r="E543">
        <v>99600</v>
      </c>
      <c r="F543" t="s">
        <v>1921</v>
      </c>
      <c r="G543" t="s">
        <v>3153</v>
      </c>
      <c r="H543" t="s">
        <v>57</v>
      </c>
      <c r="I543" t="s">
        <v>3057</v>
      </c>
      <c r="J543" t="s">
        <v>3924</v>
      </c>
    </row>
    <row r="544" spans="1:10" hidden="1" x14ac:dyDescent="0.2">
      <c r="A544" t="s">
        <v>1779</v>
      </c>
      <c r="B544">
        <v>2013</v>
      </c>
      <c r="C544">
        <v>45</v>
      </c>
      <c r="D544">
        <v>1</v>
      </c>
      <c r="E544">
        <v>99370</v>
      </c>
      <c r="F544" t="s">
        <v>1768</v>
      </c>
      <c r="G544" t="s">
        <v>3145</v>
      </c>
      <c r="H544" t="s">
        <v>57</v>
      </c>
      <c r="I544" t="s">
        <v>58</v>
      </c>
      <c r="J544" t="s">
        <v>3924</v>
      </c>
    </row>
    <row r="545" spans="1:10" hidden="1" x14ac:dyDescent="0.2">
      <c r="A545" t="s">
        <v>4229</v>
      </c>
      <c r="B545">
        <v>2023</v>
      </c>
      <c r="C545">
        <v>74</v>
      </c>
      <c r="D545">
        <v>2</v>
      </c>
      <c r="E545">
        <v>99200</v>
      </c>
      <c r="F545" t="s">
        <v>35</v>
      </c>
      <c r="G545" t="s">
        <v>3896</v>
      </c>
      <c r="H545" t="s">
        <v>57</v>
      </c>
      <c r="I545" t="s">
        <v>3057</v>
      </c>
      <c r="J545" t="s">
        <v>4091</v>
      </c>
    </row>
    <row r="546" spans="1:10" hidden="1" x14ac:dyDescent="0.2">
      <c r="A546" t="s">
        <v>2865</v>
      </c>
      <c r="B546">
        <v>2012</v>
      </c>
      <c r="C546">
        <v>74</v>
      </c>
      <c r="D546">
        <v>1</v>
      </c>
      <c r="E546">
        <v>98600</v>
      </c>
      <c r="F546" t="s">
        <v>35</v>
      </c>
      <c r="G546" t="s">
        <v>3203</v>
      </c>
      <c r="H546" t="s">
        <v>57</v>
      </c>
      <c r="I546" t="s">
        <v>58</v>
      </c>
      <c r="J546" t="s">
        <v>3924</v>
      </c>
    </row>
    <row r="547" spans="1:10" hidden="1" x14ac:dyDescent="0.2">
      <c r="A547" t="s">
        <v>1786</v>
      </c>
      <c r="B547">
        <v>2020</v>
      </c>
      <c r="C547">
        <v>45</v>
      </c>
      <c r="D547">
        <v>1</v>
      </c>
      <c r="E547">
        <v>98560</v>
      </c>
      <c r="F547" t="s">
        <v>1768</v>
      </c>
      <c r="G547" t="s">
        <v>3145</v>
      </c>
      <c r="H547" t="s">
        <v>57</v>
      </c>
      <c r="I547" t="s">
        <v>58</v>
      </c>
      <c r="J547" t="s">
        <v>3924</v>
      </c>
    </row>
    <row r="548" spans="1:10" hidden="1" x14ac:dyDescent="0.2">
      <c r="A548" t="s">
        <v>3897</v>
      </c>
      <c r="B548">
        <v>2022</v>
      </c>
      <c r="C548">
        <v>74</v>
      </c>
      <c r="D548">
        <v>2</v>
      </c>
      <c r="E548">
        <v>98560</v>
      </c>
      <c r="F548" t="s">
        <v>35</v>
      </c>
      <c r="G548" t="s">
        <v>3896</v>
      </c>
      <c r="H548" t="s">
        <v>57</v>
      </c>
      <c r="I548" t="s">
        <v>3057</v>
      </c>
      <c r="J548" t="s">
        <v>3924</v>
      </c>
    </row>
    <row r="549" spans="1:10" hidden="1" x14ac:dyDescent="0.2">
      <c r="A549" t="s">
        <v>1774</v>
      </c>
      <c r="B549">
        <v>2008</v>
      </c>
      <c r="C549">
        <v>45</v>
      </c>
      <c r="D549">
        <v>1</v>
      </c>
      <c r="E549">
        <v>98520</v>
      </c>
      <c r="F549" t="s">
        <v>1768</v>
      </c>
      <c r="G549" t="s">
        <v>3145</v>
      </c>
      <c r="H549" t="s">
        <v>57</v>
      </c>
      <c r="I549" t="s">
        <v>58</v>
      </c>
      <c r="J549" t="s">
        <v>3924</v>
      </c>
    </row>
    <row r="550" spans="1:10" hidden="1" x14ac:dyDescent="0.2">
      <c r="A550" t="s">
        <v>2374</v>
      </c>
      <c r="B550">
        <v>2014</v>
      </c>
      <c r="C550">
        <v>61</v>
      </c>
      <c r="D550">
        <v>1</v>
      </c>
      <c r="E550">
        <v>98510</v>
      </c>
      <c r="F550" t="s">
        <v>39</v>
      </c>
      <c r="G550" t="s">
        <v>3177</v>
      </c>
      <c r="H550" t="s">
        <v>57</v>
      </c>
      <c r="I550" t="s">
        <v>58</v>
      </c>
      <c r="J550" t="s">
        <v>3924</v>
      </c>
    </row>
    <row r="551" spans="1:10" hidden="1" x14ac:dyDescent="0.2">
      <c r="A551" t="s">
        <v>2893</v>
      </c>
      <c r="B551">
        <v>2021</v>
      </c>
      <c r="C551">
        <v>74</v>
      </c>
      <c r="D551">
        <v>2</v>
      </c>
      <c r="E551">
        <v>98230</v>
      </c>
      <c r="F551" t="s">
        <v>35</v>
      </c>
      <c r="G551" t="s">
        <v>3896</v>
      </c>
      <c r="H551" t="s">
        <v>57</v>
      </c>
      <c r="I551" t="s">
        <v>3057</v>
      </c>
      <c r="J551" t="s">
        <v>3924</v>
      </c>
    </row>
    <row r="552" spans="1:10" hidden="1" x14ac:dyDescent="0.2">
      <c r="A552" t="s">
        <v>1163</v>
      </c>
      <c r="B552">
        <v>2010</v>
      </c>
      <c r="C552">
        <v>29</v>
      </c>
      <c r="D552">
        <v>2</v>
      </c>
      <c r="E552">
        <v>97480</v>
      </c>
      <c r="F552" t="s">
        <v>31</v>
      </c>
      <c r="G552" t="s">
        <v>3114</v>
      </c>
      <c r="H552" t="s">
        <v>57</v>
      </c>
      <c r="I552" t="s">
        <v>58</v>
      </c>
      <c r="J552" t="s">
        <v>3924</v>
      </c>
    </row>
    <row r="553" spans="1:10" hidden="1" x14ac:dyDescent="0.2">
      <c r="A553" t="s">
        <v>2856</v>
      </c>
      <c r="B553">
        <v>2003</v>
      </c>
      <c r="C553">
        <v>74</v>
      </c>
      <c r="D553">
        <v>1</v>
      </c>
      <c r="E553">
        <v>97450</v>
      </c>
      <c r="F553" t="s">
        <v>35</v>
      </c>
      <c r="G553" t="s">
        <v>3203</v>
      </c>
      <c r="H553" t="s">
        <v>57</v>
      </c>
      <c r="I553" t="s">
        <v>58</v>
      </c>
      <c r="J553" t="s">
        <v>3924</v>
      </c>
    </row>
    <row r="554" spans="1:10" hidden="1" x14ac:dyDescent="0.2">
      <c r="A554" t="s">
        <v>3771</v>
      </c>
      <c r="B554">
        <v>2022</v>
      </c>
      <c r="C554">
        <v>30</v>
      </c>
      <c r="D554">
        <v>2</v>
      </c>
      <c r="E554">
        <v>96910</v>
      </c>
      <c r="F554" t="s">
        <v>33</v>
      </c>
      <c r="G554" t="s">
        <v>3770</v>
      </c>
      <c r="H554" t="s">
        <v>57</v>
      </c>
      <c r="I554" t="s">
        <v>3057</v>
      </c>
      <c r="J554" t="s">
        <v>3924</v>
      </c>
    </row>
    <row r="555" spans="1:10" hidden="1" x14ac:dyDescent="0.2">
      <c r="A555" t="s">
        <v>2381</v>
      </c>
      <c r="B555">
        <v>2021</v>
      </c>
      <c r="C555">
        <v>61</v>
      </c>
      <c r="D555">
        <v>1</v>
      </c>
      <c r="E555">
        <v>96900</v>
      </c>
      <c r="F555" t="s">
        <v>39</v>
      </c>
      <c r="G555" t="s">
        <v>3177</v>
      </c>
      <c r="H555" t="s">
        <v>57</v>
      </c>
      <c r="I555" t="s">
        <v>3057</v>
      </c>
      <c r="J555" t="s">
        <v>3924</v>
      </c>
    </row>
    <row r="556" spans="1:10" hidden="1" x14ac:dyDescent="0.2">
      <c r="A556" t="s">
        <v>1778</v>
      </c>
      <c r="B556">
        <v>2012</v>
      </c>
      <c r="C556">
        <v>45</v>
      </c>
      <c r="D556">
        <v>1</v>
      </c>
      <c r="E556">
        <v>96880</v>
      </c>
      <c r="F556" t="s">
        <v>1768</v>
      </c>
      <c r="G556" t="s">
        <v>3145</v>
      </c>
      <c r="H556" t="s">
        <v>57</v>
      </c>
      <c r="I556" t="s">
        <v>58</v>
      </c>
      <c r="J556" t="s">
        <v>3924</v>
      </c>
    </row>
    <row r="557" spans="1:10" hidden="1" x14ac:dyDescent="0.2">
      <c r="A557" t="s">
        <v>2892</v>
      </c>
      <c r="B557">
        <v>2020</v>
      </c>
      <c r="C557">
        <v>74</v>
      </c>
      <c r="D557">
        <v>2</v>
      </c>
      <c r="E557">
        <v>96390</v>
      </c>
      <c r="F557" t="s">
        <v>35</v>
      </c>
      <c r="G557" t="s">
        <v>3204</v>
      </c>
      <c r="H557" t="s">
        <v>57</v>
      </c>
      <c r="I557" t="s">
        <v>58</v>
      </c>
      <c r="J557" t="s">
        <v>3924</v>
      </c>
    </row>
    <row r="558" spans="1:10" hidden="1" x14ac:dyDescent="0.2">
      <c r="A558" t="s">
        <v>1923</v>
      </c>
      <c r="B558">
        <v>2005</v>
      </c>
      <c r="C558">
        <v>49</v>
      </c>
      <c r="D558">
        <v>1</v>
      </c>
      <c r="E558">
        <v>96340</v>
      </c>
      <c r="F558" t="s">
        <v>1921</v>
      </c>
      <c r="G558" t="s">
        <v>3153</v>
      </c>
      <c r="H558" t="s">
        <v>57</v>
      </c>
      <c r="I558" t="s">
        <v>58</v>
      </c>
      <c r="J558" t="s">
        <v>3924</v>
      </c>
    </row>
    <row r="559" spans="1:10" hidden="1" x14ac:dyDescent="0.2">
      <c r="A559" t="s">
        <v>2861</v>
      </c>
      <c r="B559">
        <v>2008</v>
      </c>
      <c r="C559">
        <v>74</v>
      </c>
      <c r="D559">
        <v>1</v>
      </c>
      <c r="E559">
        <v>96300</v>
      </c>
      <c r="F559" t="s">
        <v>35</v>
      </c>
      <c r="G559" t="s">
        <v>3203</v>
      </c>
      <c r="H559" t="s">
        <v>57</v>
      </c>
      <c r="I559" t="s">
        <v>58</v>
      </c>
      <c r="J559" t="s">
        <v>3924</v>
      </c>
    </row>
    <row r="560" spans="1:10" hidden="1" x14ac:dyDescent="0.2">
      <c r="A560" t="s">
        <v>151</v>
      </c>
      <c r="B560">
        <v>2003</v>
      </c>
      <c r="C560">
        <v>3</v>
      </c>
      <c r="D560">
        <v>2</v>
      </c>
      <c r="E560">
        <v>96260</v>
      </c>
      <c r="F560" t="s">
        <v>29</v>
      </c>
      <c r="G560" t="s">
        <v>3062</v>
      </c>
      <c r="H560" t="s">
        <v>57</v>
      </c>
      <c r="I560" t="s">
        <v>58</v>
      </c>
      <c r="J560" t="s">
        <v>3924</v>
      </c>
    </row>
    <row r="561" spans="1:10" hidden="1" x14ac:dyDescent="0.2">
      <c r="A561" t="s">
        <v>1920</v>
      </c>
      <c r="B561">
        <v>2003</v>
      </c>
      <c r="C561">
        <v>49</v>
      </c>
      <c r="D561">
        <v>1</v>
      </c>
      <c r="E561">
        <v>96250</v>
      </c>
      <c r="F561" t="s">
        <v>1921</v>
      </c>
      <c r="G561" t="s">
        <v>3153</v>
      </c>
      <c r="H561" t="s">
        <v>57</v>
      </c>
      <c r="I561" t="s">
        <v>58</v>
      </c>
      <c r="J561" t="s">
        <v>3924</v>
      </c>
    </row>
    <row r="562" spans="1:10" hidden="1" x14ac:dyDescent="0.2">
      <c r="A562" t="s">
        <v>2507</v>
      </c>
      <c r="B562">
        <v>2008</v>
      </c>
      <c r="C562">
        <v>65</v>
      </c>
      <c r="D562">
        <v>1</v>
      </c>
      <c r="E562">
        <v>96110</v>
      </c>
      <c r="F562" t="s">
        <v>2501</v>
      </c>
      <c r="G562" t="s">
        <v>3185</v>
      </c>
      <c r="H562" t="s">
        <v>57</v>
      </c>
      <c r="I562" t="s">
        <v>58</v>
      </c>
      <c r="J562" t="s">
        <v>3924</v>
      </c>
    </row>
    <row r="563" spans="1:10" hidden="1" x14ac:dyDescent="0.2">
      <c r="A563" t="s">
        <v>1211</v>
      </c>
      <c r="B563">
        <v>2020</v>
      </c>
      <c r="C563">
        <v>30</v>
      </c>
      <c r="D563">
        <v>2</v>
      </c>
      <c r="E563">
        <v>95440</v>
      </c>
      <c r="F563" t="s">
        <v>33</v>
      </c>
      <c r="G563" t="s">
        <v>3116</v>
      </c>
      <c r="H563" t="s">
        <v>57</v>
      </c>
      <c r="I563" t="s">
        <v>58</v>
      </c>
      <c r="J563" t="s">
        <v>3924</v>
      </c>
    </row>
    <row r="564" spans="1:10" hidden="1" x14ac:dyDescent="0.2">
      <c r="A564" t="s">
        <v>3744</v>
      </c>
      <c r="B564">
        <v>2022</v>
      </c>
      <c r="C564">
        <v>21</v>
      </c>
      <c r="D564">
        <v>2</v>
      </c>
      <c r="E564">
        <v>95210</v>
      </c>
      <c r="F564" t="s">
        <v>813</v>
      </c>
      <c r="G564" t="s">
        <v>3743</v>
      </c>
      <c r="H564" t="s">
        <v>57</v>
      </c>
      <c r="I564" t="s">
        <v>3057</v>
      </c>
      <c r="J564" t="s">
        <v>3924</v>
      </c>
    </row>
    <row r="565" spans="1:10" hidden="1" x14ac:dyDescent="0.2">
      <c r="A565" t="s">
        <v>1162</v>
      </c>
      <c r="B565">
        <v>2009</v>
      </c>
      <c r="C565">
        <v>29</v>
      </c>
      <c r="D565">
        <v>2</v>
      </c>
      <c r="E565">
        <v>94780</v>
      </c>
      <c r="F565" t="s">
        <v>31</v>
      </c>
      <c r="G565" t="s">
        <v>3114</v>
      </c>
      <c r="H565" t="s">
        <v>57</v>
      </c>
      <c r="I565" t="s">
        <v>58</v>
      </c>
      <c r="J565" t="s">
        <v>3924</v>
      </c>
    </row>
    <row r="566" spans="1:10" hidden="1" x14ac:dyDescent="0.2">
      <c r="A566" t="s">
        <v>1924</v>
      </c>
      <c r="B566">
        <v>2006</v>
      </c>
      <c r="C566">
        <v>49</v>
      </c>
      <c r="D566">
        <v>1</v>
      </c>
      <c r="E566">
        <v>94780</v>
      </c>
      <c r="F566" t="s">
        <v>1921</v>
      </c>
      <c r="G566" t="s">
        <v>3153</v>
      </c>
      <c r="H566" t="s">
        <v>57</v>
      </c>
      <c r="I566" t="s">
        <v>58</v>
      </c>
      <c r="J566" t="s">
        <v>3924</v>
      </c>
    </row>
    <row r="567" spans="1:10" hidden="1" x14ac:dyDescent="0.2">
      <c r="A567" t="s">
        <v>1777</v>
      </c>
      <c r="B567">
        <v>2011</v>
      </c>
      <c r="C567">
        <v>45</v>
      </c>
      <c r="D567">
        <v>1</v>
      </c>
      <c r="E567">
        <v>94740</v>
      </c>
      <c r="F567" t="s">
        <v>1768</v>
      </c>
      <c r="G567" t="s">
        <v>3145</v>
      </c>
      <c r="H567" t="s">
        <v>57</v>
      </c>
      <c r="I567" t="s">
        <v>58</v>
      </c>
      <c r="J567" t="s">
        <v>3924</v>
      </c>
    </row>
    <row r="568" spans="1:10" hidden="1" x14ac:dyDescent="0.2">
      <c r="A568" t="s">
        <v>2890</v>
      </c>
      <c r="B568">
        <v>2018</v>
      </c>
      <c r="C568">
        <v>74</v>
      </c>
      <c r="D568">
        <v>2</v>
      </c>
      <c r="E568">
        <v>94730</v>
      </c>
      <c r="F568" t="s">
        <v>35</v>
      </c>
      <c r="G568" t="s">
        <v>3204</v>
      </c>
      <c r="H568" t="s">
        <v>57</v>
      </c>
      <c r="I568" t="s">
        <v>58</v>
      </c>
      <c r="J568" t="s">
        <v>3924</v>
      </c>
    </row>
    <row r="569" spans="1:10" hidden="1" x14ac:dyDescent="0.2">
      <c r="A569" t="s">
        <v>2891</v>
      </c>
      <c r="B569">
        <v>2019</v>
      </c>
      <c r="C569">
        <v>74</v>
      </c>
      <c r="D569">
        <v>2</v>
      </c>
      <c r="E569">
        <v>94560</v>
      </c>
      <c r="F569" t="s">
        <v>35</v>
      </c>
      <c r="G569" t="s">
        <v>3204</v>
      </c>
      <c r="H569" t="s">
        <v>57</v>
      </c>
      <c r="I569" t="s">
        <v>58</v>
      </c>
      <c r="J569" t="s">
        <v>3924</v>
      </c>
    </row>
    <row r="570" spans="1:10" hidden="1" x14ac:dyDescent="0.2">
      <c r="A570" t="s">
        <v>4130</v>
      </c>
      <c r="B570">
        <v>2023</v>
      </c>
      <c r="C570">
        <v>23</v>
      </c>
      <c r="D570">
        <v>2</v>
      </c>
      <c r="E570">
        <v>94270</v>
      </c>
      <c r="F570" t="s">
        <v>893</v>
      </c>
      <c r="G570" t="s">
        <v>3749</v>
      </c>
      <c r="H570" t="s">
        <v>57</v>
      </c>
      <c r="I570" t="s">
        <v>3057</v>
      </c>
      <c r="J570" t="s">
        <v>4091</v>
      </c>
    </row>
    <row r="571" spans="1:10" hidden="1" x14ac:dyDescent="0.2">
      <c r="A571" t="s">
        <v>1776</v>
      </c>
      <c r="B571">
        <v>2010</v>
      </c>
      <c r="C571">
        <v>45</v>
      </c>
      <c r="D571">
        <v>1</v>
      </c>
      <c r="E571">
        <v>94120</v>
      </c>
      <c r="F571" t="s">
        <v>1768</v>
      </c>
      <c r="G571" t="s">
        <v>3145</v>
      </c>
      <c r="H571" t="s">
        <v>57</v>
      </c>
      <c r="I571" t="s">
        <v>58</v>
      </c>
      <c r="J571" t="s">
        <v>3924</v>
      </c>
    </row>
    <row r="572" spans="1:10" hidden="1" x14ac:dyDescent="0.2">
      <c r="A572" t="s">
        <v>4090</v>
      </c>
      <c r="B572">
        <v>2023</v>
      </c>
      <c r="C572">
        <v>1</v>
      </c>
      <c r="D572">
        <v>1</v>
      </c>
      <c r="E572">
        <v>93670</v>
      </c>
      <c r="F572" t="s">
        <v>27</v>
      </c>
      <c r="G572" t="s">
        <v>3056</v>
      </c>
      <c r="H572" t="s">
        <v>57</v>
      </c>
      <c r="I572" t="s">
        <v>3057</v>
      </c>
      <c r="J572" t="s">
        <v>4091</v>
      </c>
    </row>
    <row r="573" spans="1:10" hidden="1" x14ac:dyDescent="0.2">
      <c r="A573" t="s">
        <v>2373</v>
      </c>
      <c r="B573">
        <v>2013</v>
      </c>
      <c r="C573">
        <v>61</v>
      </c>
      <c r="D573">
        <v>1</v>
      </c>
      <c r="E573">
        <v>93550</v>
      </c>
      <c r="F573" t="s">
        <v>39</v>
      </c>
      <c r="G573" t="s">
        <v>3177</v>
      </c>
      <c r="H573" t="s">
        <v>57</v>
      </c>
      <c r="I573" t="s">
        <v>58</v>
      </c>
      <c r="J573" t="s">
        <v>3924</v>
      </c>
    </row>
    <row r="574" spans="1:10" hidden="1" x14ac:dyDescent="0.2">
      <c r="A574" t="s">
        <v>2508</v>
      </c>
      <c r="B574">
        <v>2009</v>
      </c>
      <c r="C574">
        <v>65</v>
      </c>
      <c r="D574">
        <v>1</v>
      </c>
      <c r="E574">
        <v>93460</v>
      </c>
      <c r="F574" t="s">
        <v>2501</v>
      </c>
      <c r="G574" t="s">
        <v>3185</v>
      </c>
      <c r="H574" t="s">
        <v>57</v>
      </c>
      <c r="I574" t="s">
        <v>58</v>
      </c>
      <c r="J574" t="s">
        <v>3924</v>
      </c>
    </row>
    <row r="575" spans="1:10" hidden="1" x14ac:dyDescent="0.2">
      <c r="A575" t="s">
        <v>1212</v>
      </c>
      <c r="B575">
        <v>2021</v>
      </c>
      <c r="C575">
        <v>30</v>
      </c>
      <c r="D575">
        <v>2</v>
      </c>
      <c r="E575">
        <v>93370</v>
      </c>
      <c r="F575" t="s">
        <v>33</v>
      </c>
      <c r="G575" t="s">
        <v>3770</v>
      </c>
      <c r="H575" t="s">
        <v>57</v>
      </c>
      <c r="I575" t="s">
        <v>3057</v>
      </c>
      <c r="J575" t="s">
        <v>3924</v>
      </c>
    </row>
    <row r="576" spans="1:10" hidden="1" x14ac:dyDescent="0.2">
      <c r="A576" t="s">
        <v>1207</v>
      </c>
      <c r="B576">
        <v>2016</v>
      </c>
      <c r="C576">
        <v>30</v>
      </c>
      <c r="D576">
        <v>2</v>
      </c>
      <c r="E576">
        <v>93350</v>
      </c>
      <c r="F576" t="s">
        <v>33</v>
      </c>
      <c r="G576" t="s">
        <v>3116</v>
      </c>
      <c r="H576" t="s">
        <v>57</v>
      </c>
      <c r="I576" t="s">
        <v>58</v>
      </c>
      <c r="J576" t="s">
        <v>3924</v>
      </c>
    </row>
    <row r="577" spans="1:10" hidden="1" x14ac:dyDescent="0.2">
      <c r="A577" t="s">
        <v>130</v>
      </c>
      <c r="B577">
        <v>2020</v>
      </c>
      <c r="C577">
        <v>2</v>
      </c>
      <c r="D577">
        <v>2</v>
      </c>
      <c r="E577">
        <v>93300</v>
      </c>
      <c r="F577" t="s">
        <v>93</v>
      </c>
      <c r="G577" t="s">
        <v>3060</v>
      </c>
      <c r="H577" t="s">
        <v>57</v>
      </c>
      <c r="I577" t="s">
        <v>58</v>
      </c>
      <c r="J577" t="s">
        <v>3924</v>
      </c>
    </row>
    <row r="578" spans="1:10" hidden="1" x14ac:dyDescent="0.2">
      <c r="A578" t="s">
        <v>1787</v>
      </c>
      <c r="B578">
        <v>2021</v>
      </c>
      <c r="C578">
        <v>45</v>
      </c>
      <c r="D578">
        <v>1</v>
      </c>
      <c r="E578">
        <v>93180</v>
      </c>
      <c r="F578" t="s">
        <v>1768</v>
      </c>
      <c r="G578" t="s">
        <v>3145</v>
      </c>
      <c r="H578" t="s">
        <v>57</v>
      </c>
      <c r="I578" t="s">
        <v>3057</v>
      </c>
      <c r="J578" t="s">
        <v>3924</v>
      </c>
    </row>
    <row r="579" spans="1:10" hidden="1" x14ac:dyDescent="0.2">
      <c r="A579" t="s">
        <v>1925</v>
      </c>
      <c r="B579">
        <v>2007</v>
      </c>
      <c r="C579">
        <v>49</v>
      </c>
      <c r="D579">
        <v>1</v>
      </c>
      <c r="E579">
        <v>93140</v>
      </c>
      <c r="F579" t="s">
        <v>1921</v>
      </c>
      <c r="G579" t="s">
        <v>3153</v>
      </c>
      <c r="H579" t="s">
        <v>57</v>
      </c>
      <c r="I579" t="s">
        <v>58</v>
      </c>
      <c r="J579" t="s">
        <v>3924</v>
      </c>
    </row>
    <row r="580" spans="1:10" hidden="1" x14ac:dyDescent="0.2">
      <c r="A580" t="s">
        <v>1206</v>
      </c>
      <c r="B580">
        <v>2015</v>
      </c>
      <c r="C580">
        <v>30</v>
      </c>
      <c r="D580">
        <v>2</v>
      </c>
      <c r="E580">
        <v>93110</v>
      </c>
      <c r="F580" t="s">
        <v>33</v>
      </c>
      <c r="G580" t="s">
        <v>3116</v>
      </c>
      <c r="H580" t="s">
        <v>57</v>
      </c>
      <c r="I580" t="s">
        <v>58</v>
      </c>
      <c r="J580" t="s">
        <v>3924</v>
      </c>
    </row>
    <row r="581" spans="1:10" hidden="1" x14ac:dyDescent="0.2">
      <c r="A581" t="s">
        <v>1205</v>
      </c>
      <c r="B581">
        <v>2014</v>
      </c>
      <c r="C581">
        <v>30</v>
      </c>
      <c r="D581">
        <v>2</v>
      </c>
      <c r="E581">
        <v>92930</v>
      </c>
      <c r="F581" t="s">
        <v>33</v>
      </c>
      <c r="G581" t="s">
        <v>3116</v>
      </c>
      <c r="H581" t="s">
        <v>57</v>
      </c>
      <c r="I581" t="s">
        <v>58</v>
      </c>
      <c r="J581" t="s">
        <v>3924</v>
      </c>
    </row>
    <row r="582" spans="1:10" hidden="1" x14ac:dyDescent="0.2">
      <c r="A582" t="s">
        <v>2860</v>
      </c>
      <c r="B582">
        <v>2007</v>
      </c>
      <c r="C582">
        <v>74</v>
      </c>
      <c r="D582">
        <v>1</v>
      </c>
      <c r="E582">
        <v>92790</v>
      </c>
      <c r="F582" t="s">
        <v>35</v>
      </c>
      <c r="G582" t="s">
        <v>3203</v>
      </c>
      <c r="H582" t="s">
        <v>57</v>
      </c>
      <c r="I582" t="s">
        <v>58</v>
      </c>
      <c r="J582" t="s">
        <v>3924</v>
      </c>
    </row>
    <row r="583" spans="1:10" hidden="1" x14ac:dyDescent="0.2">
      <c r="A583" t="s">
        <v>1209</v>
      </c>
      <c r="B583">
        <v>2018</v>
      </c>
      <c r="C583">
        <v>30</v>
      </c>
      <c r="D583">
        <v>2</v>
      </c>
      <c r="E583">
        <v>92560</v>
      </c>
      <c r="F583" t="s">
        <v>33</v>
      </c>
      <c r="G583" t="s">
        <v>3116</v>
      </c>
      <c r="H583" t="s">
        <v>57</v>
      </c>
      <c r="I583" t="s">
        <v>58</v>
      </c>
      <c r="J583" t="s">
        <v>3924</v>
      </c>
    </row>
    <row r="584" spans="1:10" hidden="1" x14ac:dyDescent="0.2">
      <c r="A584" t="s">
        <v>4180</v>
      </c>
      <c r="B584">
        <v>2023</v>
      </c>
      <c r="C584">
        <v>49</v>
      </c>
      <c r="D584">
        <v>1</v>
      </c>
      <c r="E584">
        <v>92530</v>
      </c>
      <c r="F584" t="s">
        <v>1921</v>
      </c>
      <c r="G584" t="s">
        <v>3153</v>
      </c>
      <c r="H584" t="s">
        <v>57</v>
      </c>
      <c r="I584" t="s">
        <v>3057</v>
      </c>
      <c r="J584" t="s">
        <v>4091</v>
      </c>
    </row>
    <row r="585" spans="1:10" hidden="1" x14ac:dyDescent="0.2">
      <c r="A585" t="s">
        <v>1161</v>
      </c>
      <c r="B585">
        <v>2008</v>
      </c>
      <c r="C585">
        <v>29</v>
      </c>
      <c r="D585">
        <v>2</v>
      </c>
      <c r="E585">
        <v>92520</v>
      </c>
      <c r="F585" t="s">
        <v>31</v>
      </c>
      <c r="G585" t="s">
        <v>3114</v>
      </c>
      <c r="H585" t="s">
        <v>57</v>
      </c>
      <c r="I585" t="s">
        <v>58</v>
      </c>
      <c r="J585" t="s">
        <v>3924</v>
      </c>
    </row>
    <row r="586" spans="1:10" hidden="1" x14ac:dyDescent="0.2">
      <c r="A586" t="s">
        <v>2889</v>
      </c>
      <c r="B586">
        <v>2017</v>
      </c>
      <c r="C586">
        <v>74</v>
      </c>
      <c r="D586">
        <v>2</v>
      </c>
      <c r="E586">
        <v>92460</v>
      </c>
      <c r="F586" t="s">
        <v>35</v>
      </c>
      <c r="G586" t="s">
        <v>3204</v>
      </c>
      <c r="H586" t="s">
        <v>57</v>
      </c>
      <c r="I586" t="s">
        <v>58</v>
      </c>
      <c r="J586" t="s">
        <v>3924</v>
      </c>
    </row>
    <row r="587" spans="1:10" hidden="1" x14ac:dyDescent="0.2">
      <c r="A587" t="s">
        <v>1775</v>
      </c>
      <c r="B587">
        <v>2009</v>
      </c>
      <c r="C587">
        <v>45</v>
      </c>
      <c r="D587">
        <v>1</v>
      </c>
      <c r="E587">
        <v>92440</v>
      </c>
      <c r="F587" t="s">
        <v>1768</v>
      </c>
      <c r="G587" t="s">
        <v>3145</v>
      </c>
      <c r="H587" t="s">
        <v>57</v>
      </c>
      <c r="I587" t="s">
        <v>58</v>
      </c>
      <c r="J587" t="s">
        <v>3924</v>
      </c>
    </row>
    <row r="588" spans="1:10" hidden="1" x14ac:dyDescent="0.2">
      <c r="A588" t="s">
        <v>1210</v>
      </c>
      <c r="B588">
        <v>2019</v>
      </c>
      <c r="C588">
        <v>30</v>
      </c>
      <c r="D588">
        <v>2</v>
      </c>
      <c r="E588">
        <v>92400</v>
      </c>
      <c r="F588" t="s">
        <v>33</v>
      </c>
      <c r="G588" t="s">
        <v>3116</v>
      </c>
      <c r="H588" t="s">
        <v>57</v>
      </c>
      <c r="I588" t="s">
        <v>58</v>
      </c>
      <c r="J588" t="s">
        <v>3924</v>
      </c>
    </row>
    <row r="589" spans="1:10" hidden="1" x14ac:dyDescent="0.2">
      <c r="A589" t="s">
        <v>2862</v>
      </c>
      <c r="B589">
        <v>2009</v>
      </c>
      <c r="C589">
        <v>74</v>
      </c>
      <c r="D589">
        <v>1</v>
      </c>
      <c r="E589">
        <v>92380</v>
      </c>
      <c r="F589" t="s">
        <v>35</v>
      </c>
      <c r="G589" t="s">
        <v>3203</v>
      </c>
      <c r="H589" t="s">
        <v>57</v>
      </c>
      <c r="I589" t="s">
        <v>58</v>
      </c>
      <c r="J589" t="s">
        <v>3924</v>
      </c>
    </row>
    <row r="590" spans="1:10" hidden="1" x14ac:dyDescent="0.2">
      <c r="A590" t="s">
        <v>2864</v>
      </c>
      <c r="B590">
        <v>2011</v>
      </c>
      <c r="C590">
        <v>74</v>
      </c>
      <c r="D590">
        <v>1</v>
      </c>
      <c r="E590">
        <v>92150</v>
      </c>
      <c r="F590" t="s">
        <v>35</v>
      </c>
      <c r="G590" t="s">
        <v>3203</v>
      </c>
      <c r="H590" t="s">
        <v>57</v>
      </c>
      <c r="I590" t="s">
        <v>58</v>
      </c>
      <c r="J590" t="s">
        <v>3924</v>
      </c>
    </row>
    <row r="591" spans="1:10" hidden="1" x14ac:dyDescent="0.2">
      <c r="A591" t="s">
        <v>3853</v>
      </c>
      <c r="B591">
        <v>2022</v>
      </c>
      <c r="C591">
        <v>59</v>
      </c>
      <c r="D591">
        <v>1</v>
      </c>
      <c r="E591">
        <v>91270</v>
      </c>
      <c r="F591" t="s">
        <v>2316</v>
      </c>
      <c r="G591" t="s">
        <v>3173</v>
      </c>
      <c r="H591" t="s">
        <v>57</v>
      </c>
      <c r="I591" t="s">
        <v>3057</v>
      </c>
      <c r="J591" t="s">
        <v>3924</v>
      </c>
    </row>
    <row r="592" spans="1:10" hidden="1" x14ac:dyDescent="0.2">
      <c r="A592" t="s">
        <v>2676</v>
      </c>
      <c r="B592">
        <v>2021</v>
      </c>
      <c r="C592">
        <v>69</v>
      </c>
      <c r="D592">
        <v>1</v>
      </c>
      <c r="E592">
        <v>91160</v>
      </c>
      <c r="F592" t="s">
        <v>19</v>
      </c>
      <c r="G592" t="s">
        <v>3193</v>
      </c>
      <c r="H592" t="s">
        <v>57</v>
      </c>
      <c r="I592" t="s">
        <v>3057</v>
      </c>
      <c r="J592" t="s">
        <v>3924</v>
      </c>
    </row>
    <row r="593" spans="1:10" hidden="1" x14ac:dyDescent="0.2">
      <c r="A593" t="s">
        <v>1208</v>
      </c>
      <c r="B593">
        <v>2017</v>
      </c>
      <c r="C593">
        <v>30</v>
      </c>
      <c r="D593">
        <v>2</v>
      </c>
      <c r="E593">
        <v>90970</v>
      </c>
      <c r="F593" t="s">
        <v>33</v>
      </c>
      <c r="G593" t="s">
        <v>3116</v>
      </c>
      <c r="H593" t="s">
        <v>57</v>
      </c>
      <c r="I593" t="s">
        <v>58</v>
      </c>
      <c r="J593" t="s">
        <v>3924</v>
      </c>
    </row>
    <row r="594" spans="1:10" hidden="1" x14ac:dyDescent="0.2">
      <c r="A594" t="s">
        <v>1160</v>
      </c>
      <c r="B594">
        <v>2007</v>
      </c>
      <c r="C594">
        <v>29</v>
      </c>
      <c r="D594">
        <v>2</v>
      </c>
      <c r="E594">
        <v>90930</v>
      </c>
      <c r="F594" t="s">
        <v>31</v>
      </c>
      <c r="G594" t="s">
        <v>3114</v>
      </c>
      <c r="H594" t="s">
        <v>57</v>
      </c>
      <c r="I594" t="s">
        <v>58</v>
      </c>
      <c r="J594" t="s">
        <v>3924</v>
      </c>
    </row>
    <row r="595" spans="1:10" hidden="1" x14ac:dyDescent="0.2">
      <c r="A595" t="s">
        <v>4200</v>
      </c>
      <c r="B595">
        <v>2023</v>
      </c>
      <c r="C595">
        <v>59</v>
      </c>
      <c r="D595">
        <v>1</v>
      </c>
      <c r="E595">
        <v>90780</v>
      </c>
      <c r="F595" t="s">
        <v>2316</v>
      </c>
      <c r="G595" t="s">
        <v>3173</v>
      </c>
      <c r="H595" t="s">
        <v>57</v>
      </c>
      <c r="I595" t="s">
        <v>3057</v>
      </c>
      <c r="J595" t="s">
        <v>4091</v>
      </c>
    </row>
    <row r="596" spans="1:10" hidden="1" x14ac:dyDescent="0.2">
      <c r="A596" t="s">
        <v>1922</v>
      </c>
      <c r="B596">
        <v>2004</v>
      </c>
      <c r="C596">
        <v>49</v>
      </c>
      <c r="D596">
        <v>1</v>
      </c>
      <c r="E596">
        <v>90640</v>
      </c>
      <c r="F596" t="s">
        <v>1921</v>
      </c>
      <c r="G596" t="s">
        <v>3153</v>
      </c>
      <c r="H596" t="s">
        <v>57</v>
      </c>
      <c r="I596" t="s">
        <v>58</v>
      </c>
      <c r="J596" t="s">
        <v>3924</v>
      </c>
    </row>
    <row r="597" spans="1:10" hidden="1" x14ac:dyDescent="0.2">
      <c r="A597" t="s">
        <v>2423</v>
      </c>
      <c r="B597">
        <v>2004</v>
      </c>
      <c r="C597">
        <v>63</v>
      </c>
      <c r="D597">
        <v>1</v>
      </c>
      <c r="E597">
        <v>90500</v>
      </c>
      <c r="F597" t="s">
        <v>2421</v>
      </c>
      <c r="G597" t="s">
        <v>3181</v>
      </c>
      <c r="H597" t="s">
        <v>57</v>
      </c>
      <c r="I597" t="s">
        <v>58</v>
      </c>
      <c r="J597" t="s">
        <v>3924</v>
      </c>
    </row>
    <row r="598" spans="1:10" hidden="1" x14ac:dyDescent="0.2">
      <c r="A598" t="s">
        <v>2863</v>
      </c>
      <c r="B598">
        <v>2010</v>
      </c>
      <c r="C598">
        <v>74</v>
      </c>
      <c r="D598">
        <v>1</v>
      </c>
      <c r="E598">
        <v>90280</v>
      </c>
      <c r="F598" t="s">
        <v>35</v>
      </c>
      <c r="G598" t="s">
        <v>3203</v>
      </c>
      <c r="H598" t="s">
        <v>57</v>
      </c>
      <c r="I598" t="s">
        <v>58</v>
      </c>
      <c r="J598" t="s">
        <v>3924</v>
      </c>
    </row>
    <row r="599" spans="1:10" hidden="1" x14ac:dyDescent="0.2">
      <c r="A599" t="s">
        <v>3691</v>
      </c>
      <c r="B599">
        <v>2022</v>
      </c>
      <c r="C599">
        <v>1</v>
      </c>
      <c r="D599">
        <v>1</v>
      </c>
      <c r="E599">
        <v>89580</v>
      </c>
      <c r="F599" t="s">
        <v>27</v>
      </c>
      <c r="G599" t="s">
        <v>3056</v>
      </c>
      <c r="H599" t="s">
        <v>57</v>
      </c>
      <c r="I599" t="s">
        <v>3057</v>
      </c>
      <c r="J599" t="s">
        <v>3924</v>
      </c>
    </row>
    <row r="600" spans="1:10" hidden="1" x14ac:dyDescent="0.2">
      <c r="A600" t="s">
        <v>1204</v>
      </c>
      <c r="B600">
        <v>2013</v>
      </c>
      <c r="C600">
        <v>30</v>
      </c>
      <c r="D600">
        <v>2</v>
      </c>
      <c r="E600">
        <v>89550</v>
      </c>
      <c r="F600" t="s">
        <v>33</v>
      </c>
      <c r="G600" t="s">
        <v>3116</v>
      </c>
      <c r="H600" t="s">
        <v>57</v>
      </c>
      <c r="I600" t="s">
        <v>58</v>
      </c>
      <c r="J600" t="s">
        <v>3924</v>
      </c>
    </row>
    <row r="601" spans="1:10" hidden="1" x14ac:dyDescent="0.2">
      <c r="A601" t="s">
        <v>2888</v>
      </c>
      <c r="B601">
        <v>2016</v>
      </c>
      <c r="C601">
        <v>74</v>
      </c>
      <c r="D601">
        <v>2</v>
      </c>
      <c r="E601">
        <v>89190</v>
      </c>
      <c r="F601" t="s">
        <v>35</v>
      </c>
      <c r="G601" t="s">
        <v>3204</v>
      </c>
      <c r="H601" t="s">
        <v>57</v>
      </c>
      <c r="I601" t="s">
        <v>58</v>
      </c>
      <c r="J601" t="s">
        <v>3924</v>
      </c>
    </row>
    <row r="602" spans="1:10" hidden="1" x14ac:dyDescent="0.2">
      <c r="A602" t="s">
        <v>2859</v>
      </c>
      <c r="B602">
        <v>2006</v>
      </c>
      <c r="C602">
        <v>74</v>
      </c>
      <c r="D602">
        <v>1</v>
      </c>
      <c r="E602">
        <v>89010</v>
      </c>
      <c r="F602" t="s">
        <v>35</v>
      </c>
      <c r="G602" t="s">
        <v>3203</v>
      </c>
      <c r="H602" t="s">
        <v>57</v>
      </c>
      <c r="I602" t="s">
        <v>58</v>
      </c>
      <c r="J602" t="s">
        <v>3924</v>
      </c>
    </row>
    <row r="603" spans="1:10" hidden="1" x14ac:dyDescent="0.2">
      <c r="A603" t="s">
        <v>4126</v>
      </c>
      <c r="B603">
        <v>2023</v>
      </c>
      <c r="C603">
        <v>21</v>
      </c>
      <c r="D603">
        <v>2</v>
      </c>
      <c r="E603">
        <v>88730</v>
      </c>
      <c r="F603" t="s">
        <v>813</v>
      </c>
      <c r="G603" t="s">
        <v>3743</v>
      </c>
      <c r="H603" t="s">
        <v>57</v>
      </c>
      <c r="I603" t="s">
        <v>3057</v>
      </c>
      <c r="J603" t="s">
        <v>4091</v>
      </c>
    </row>
    <row r="604" spans="1:10" hidden="1" x14ac:dyDescent="0.2">
      <c r="A604" t="s">
        <v>2424</v>
      </c>
      <c r="B604">
        <v>2005</v>
      </c>
      <c r="C604">
        <v>63</v>
      </c>
      <c r="D604">
        <v>1</v>
      </c>
      <c r="E604">
        <v>88590</v>
      </c>
      <c r="F604" t="s">
        <v>2421</v>
      </c>
      <c r="G604" t="s">
        <v>3181</v>
      </c>
      <c r="H604" t="s">
        <v>57</v>
      </c>
      <c r="I604" t="s">
        <v>58</v>
      </c>
      <c r="J604" t="s">
        <v>3924</v>
      </c>
    </row>
    <row r="605" spans="1:10" hidden="1" x14ac:dyDescent="0.2">
      <c r="A605" t="s">
        <v>3735</v>
      </c>
      <c r="B605">
        <v>2022</v>
      </c>
      <c r="C605">
        <v>18</v>
      </c>
      <c r="D605">
        <v>2</v>
      </c>
      <c r="E605">
        <v>88260</v>
      </c>
      <c r="F605" t="s">
        <v>695</v>
      </c>
      <c r="G605" t="s">
        <v>3734</v>
      </c>
      <c r="H605" t="s">
        <v>57</v>
      </c>
      <c r="I605" t="s">
        <v>3057</v>
      </c>
      <c r="J605" t="s">
        <v>3924</v>
      </c>
    </row>
    <row r="606" spans="1:10" hidden="1" x14ac:dyDescent="0.2">
      <c r="A606" t="s">
        <v>1203</v>
      </c>
      <c r="B606">
        <v>2012</v>
      </c>
      <c r="C606">
        <v>30</v>
      </c>
      <c r="D606">
        <v>2</v>
      </c>
      <c r="E606">
        <v>88100</v>
      </c>
      <c r="F606" t="s">
        <v>33</v>
      </c>
      <c r="G606" t="s">
        <v>3116</v>
      </c>
      <c r="H606" t="s">
        <v>57</v>
      </c>
      <c r="I606" t="s">
        <v>58</v>
      </c>
      <c r="J606" t="s">
        <v>3924</v>
      </c>
    </row>
    <row r="607" spans="1:10" hidden="1" x14ac:dyDescent="0.2">
      <c r="A607" t="s">
        <v>2857</v>
      </c>
      <c r="B607">
        <v>2004</v>
      </c>
      <c r="C607">
        <v>74</v>
      </c>
      <c r="D607">
        <v>1</v>
      </c>
      <c r="E607">
        <v>88100</v>
      </c>
      <c r="F607" t="s">
        <v>35</v>
      </c>
      <c r="G607" t="s">
        <v>3203</v>
      </c>
      <c r="H607" t="s">
        <v>57</v>
      </c>
      <c r="I607" t="s">
        <v>58</v>
      </c>
      <c r="J607" t="s">
        <v>3924</v>
      </c>
    </row>
    <row r="608" spans="1:10" hidden="1" x14ac:dyDescent="0.2">
      <c r="A608" t="s">
        <v>2370</v>
      </c>
      <c r="B608">
        <v>2010</v>
      </c>
      <c r="C608">
        <v>61</v>
      </c>
      <c r="D608">
        <v>1</v>
      </c>
      <c r="E608">
        <v>88020</v>
      </c>
      <c r="F608" t="s">
        <v>39</v>
      </c>
      <c r="G608" t="s">
        <v>3177</v>
      </c>
      <c r="H608" t="s">
        <v>57</v>
      </c>
      <c r="I608" t="s">
        <v>58</v>
      </c>
      <c r="J608" t="s">
        <v>3924</v>
      </c>
    </row>
    <row r="609" spans="1:10" hidden="1" x14ac:dyDescent="0.2">
      <c r="A609" t="s">
        <v>1159</v>
      </c>
      <c r="B609">
        <v>2006</v>
      </c>
      <c r="C609">
        <v>29</v>
      </c>
      <c r="D609">
        <v>2</v>
      </c>
      <c r="E609">
        <v>87610</v>
      </c>
      <c r="F609" t="s">
        <v>31</v>
      </c>
      <c r="G609" t="s">
        <v>3114</v>
      </c>
      <c r="H609" t="s">
        <v>57</v>
      </c>
      <c r="I609" t="s">
        <v>58</v>
      </c>
      <c r="J609" t="s">
        <v>3924</v>
      </c>
    </row>
    <row r="610" spans="1:10" hidden="1" x14ac:dyDescent="0.2">
      <c r="A610" t="s">
        <v>2425</v>
      </c>
      <c r="B610">
        <v>2006</v>
      </c>
      <c r="C610">
        <v>63</v>
      </c>
      <c r="D610">
        <v>1</v>
      </c>
      <c r="E610">
        <v>87600</v>
      </c>
      <c r="F610" t="s">
        <v>2421</v>
      </c>
      <c r="G610" t="s">
        <v>3181</v>
      </c>
      <c r="H610" t="s">
        <v>57</v>
      </c>
      <c r="I610" t="s">
        <v>58</v>
      </c>
      <c r="J610" t="s">
        <v>3924</v>
      </c>
    </row>
    <row r="611" spans="1:10" hidden="1" x14ac:dyDescent="0.2">
      <c r="A611" t="s">
        <v>3750</v>
      </c>
      <c r="B611">
        <v>2022</v>
      </c>
      <c r="C611">
        <v>23</v>
      </c>
      <c r="D611">
        <v>2</v>
      </c>
      <c r="E611">
        <v>87300</v>
      </c>
      <c r="F611" t="s">
        <v>893</v>
      </c>
      <c r="G611" t="s">
        <v>3749</v>
      </c>
      <c r="H611" t="s">
        <v>57</v>
      </c>
      <c r="I611" t="s">
        <v>3057</v>
      </c>
      <c r="J611" t="s">
        <v>3924</v>
      </c>
    </row>
    <row r="612" spans="1:10" hidden="1" x14ac:dyDescent="0.2">
      <c r="A612" t="s">
        <v>4223</v>
      </c>
      <c r="B612">
        <v>2023</v>
      </c>
      <c r="C612">
        <v>71</v>
      </c>
      <c r="D612">
        <v>2</v>
      </c>
      <c r="E612">
        <v>87290</v>
      </c>
      <c r="F612" t="s">
        <v>2737</v>
      </c>
      <c r="G612" t="s">
        <v>3887</v>
      </c>
      <c r="H612" t="s">
        <v>57</v>
      </c>
      <c r="I612" t="s">
        <v>3057</v>
      </c>
      <c r="J612" t="s">
        <v>4091</v>
      </c>
    </row>
    <row r="613" spans="1:10" hidden="1" x14ac:dyDescent="0.2">
      <c r="A613" t="s">
        <v>2371</v>
      </c>
      <c r="B613">
        <v>2011</v>
      </c>
      <c r="C613">
        <v>61</v>
      </c>
      <c r="D613">
        <v>1</v>
      </c>
      <c r="E613">
        <v>87190</v>
      </c>
      <c r="F613" t="s">
        <v>39</v>
      </c>
      <c r="G613" t="s">
        <v>3177</v>
      </c>
      <c r="H613" t="s">
        <v>57</v>
      </c>
      <c r="I613" t="s">
        <v>58</v>
      </c>
      <c r="J613" t="s">
        <v>3924</v>
      </c>
    </row>
    <row r="614" spans="1:10" hidden="1" x14ac:dyDescent="0.2">
      <c r="A614" t="s">
        <v>1770</v>
      </c>
      <c r="B614">
        <v>2004</v>
      </c>
      <c r="C614">
        <v>45</v>
      </c>
      <c r="D614">
        <v>1</v>
      </c>
      <c r="E614">
        <v>87110</v>
      </c>
      <c r="F614" t="s">
        <v>1768</v>
      </c>
      <c r="G614" t="s">
        <v>3145</v>
      </c>
      <c r="H614" t="s">
        <v>57</v>
      </c>
      <c r="I614" t="s">
        <v>58</v>
      </c>
      <c r="J614" t="s">
        <v>3924</v>
      </c>
    </row>
    <row r="615" spans="1:10" hidden="1" x14ac:dyDescent="0.2">
      <c r="A615" t="s">
        <v>1140</v>
      </c>
      <c r="B615">
        <v>2006</v>
      </c>
      <c r="C615">
        <v>29</v>
      </c>
      <c r="D615">
        <v>1</v>
      </c>
      <c r="E615">
        <v>86720</v>
      </c>
      <c r="F615" t="s">
        <v>31</v>
      </c>
      <c r="G615" t="s">
        <v>3113</v>
      </c>
      <c r="H615" t="s">
        <v>57</v>
      </c>
      <c r="I615" t="s">
        <v>58</v>
      </c>
      <c r="J615" t="s">
        <v>3924</v>
      </c>
    </row>
    <row r="616" spans="1:10" hidden="1" x14ac:dyDescent="0.2">
      <c r="A616" t="s">
        <v>2887</v>
      </c>
      <c r="B616">
        <v>2015</v>
      </c>
      <c r="C616">
        <v>74</v>
      </c>
      <c r="D616">
        <v>2</v>
      </c>
      <c r="E616">
        <v>86630</v>
      </c>
      <c r="F616" t="s">
        <v>35</v>
      </c>
      <c r="G616" t="s">
        <v>3204</v>
      </c>
      <c r="H616" t="s">
        <v>57</v>
      </c>
      <c r="I616" t="s">
        <v>58</v>
      </c>
      <c r="J616" t="s">
        <v>3924</v>
      </c>
    </row>
    <row r="617" spans="1:10" hidden="1" x14ac:dyDescent="0.2">
      <c r="A617" t="s">
        <v>1928</v>
      </c>
      <c r="B617">
        <v>2010</v>
      </c>
      <c r="C617">
        <v>49</v>
      </c>
      <c r="D617">
        <v>1</v>
      </c>
      <c r="E617">
        <v>86440</v>
      </c>
      <c r="F617" t="s">
        <v>1921</v>
      </c>
      <c r="G617" t="s">
        <v>3153</v>
      </c>
      <c r="H617" t="s">
        <v>57</v>
      </c>
      <c r="I617" t="s">
        <v>58</v>
      </c>
      <c r="J617" t="s">
        <v>3924</v>
      </c>
    </row>
    <row r="618" spans="1:10" hidden="1" x14ac:dyDescent="0.2">
      <c r="A618" t="s">
        <v>2427</v>
      </c>
      <c r="B618">
        <v>2008</v>
      </c>
      <c r="C618">
        <v>63</v>
      </c>
      <c r="D618">
        <v>1</v>
      </c>
      <c r="E618">
        <v>86420</v>
      </c>
      <c r="F618" t="s">
        <v>2421</v>
      </c>
      <c r="G618" t="s">
        <v>3181</v>
      </c>
      <c r="H618" t="s">
        <v>57</v>
      </c>
      <c r="I618" t="s">
        <v>58</v>
      </c>
      <c r="J618" t="s">
        <v>3924</v>
      </c>
    </row>
    <row r="619" spans="1:10" hidden="1" x14ac:dyDescent="0.2">
      <c r="A619" t="s">
        <v>129</v>
      </c>
      <c r="B619">
        <v>2019</v>
      </c>
      <c r="C619">
        <v>2</v>
      </c>
      <c r="D619">
        <v>2</v>
      </c>
      <c r="E619">
        <v>86080</v>
      </c>
      <c r="F619" t="s">
        <v>93</v>
      </c>
      <c r="G619" t="s">
        <v>3060</v>
      </c>
      <c r="H619" t="s">
        <v>57</v>
      </c>
      <c r="I619" t="s">
        <v>58</v>
      </c>
      <c r="J619" t="s">
        <v>3924</v>
      </c>
    </row>
    <row r="620" spans="1:10" hidden="1" x14ac:dyDescent="0.2">
      <c r="A620" t="s">
        <v>2509</v>
      </c>
      <c r="B620">
        <v>2010</v>
      </c>
      <c r="C620">
        <v>65</v>
      </c>
      <c r="D620">
        <v>1</v>
      </c>
      <c r="E620">
        <v>85620</v>
      </c>
      <c r="F620" t="s">
        <v>2501</v>
      </c>
      <c r="G620" t="s">
        <v>3185</v>
      </c>
      <c r="H620" t="s">
        <v>57</v>
      </c>
      <c r="I620" t="s">
        <v>58</v>
      </c>
      <c r="J620" t="s">
        <v>3924</v>
      </c>
    </row>
    <row r="621" spans="1:10" hidden="1" x14ac:dyDescent="0.2">
      <c r="A621" t="s">
        <v>2426</v>
      </c>
      <c r="B621">
        <v>2007</v>
      </c>
      <c r="C621">
        <v>63</v>
      </c>
      <c r="D621">
        <v>1</v>
      </c>
      <c r="E621">
        <v>85580</v>
      </c>
      <c r="F621" t="s">
        <v>2421</v>
      </c>
      <c r="G621" t="s">
        <v>3181</v>
      </c>
      <c r="H621" t="s">
        <v>57</v>
      </c>
      <c r="I621" t="s">
        <v>58</v>
      </c>
      <c r="J621" t="s">
        <v>3924</v>
      </c>
    </row>
    <row r="622" spans="1:10" hidden="1" x14ac:dyDescent="0.2">
      <c r="A622" t="s">
        <v>472</v>
      </c>
      <c r="B622">
        <v>2004</v>
      </c>
      <c r="C622">
        <v>12</v>
      </c>
      <c r="D622">
        <v>1</v>
      </c>
      <c r="E622">
        <v>85520</v>
      </c>
      <c r="F622" t="s">
        <v>470</v>
      </c>
      <c r="G622" t="s">
        <v>3079</v>
      </c>
      <c r="H622" t="s">
        <v>57</v>
      </c>
      <c r="I622" t="s">
        <v>58</v>
      </c>
      <c r="J622" t="s">
        <v>3924</v>
      </c>
    </row>
    <row r="623" spans="1:10" hidden="1" x14ac:dyDescent="0.2">
      <c r="A623" t="s">
        <v>1141</v>
      </c>
      <c r="B623">
        <v>2007</v>
      </c>
      <c r="C623">
        <v>29</v>
      </c>
      <c r="D623">
        <v>1</v>
      </c>
      <c r="E623">
        <v>85510</v>
      </c>
      <c r="F623" t="s">
        <v>31</v>
      </c>
      <c r="G623" t="s">
        <v>3113</v>
      </c>
      <c r="H623" t="s">
        <v>57</v>
      </c>
      <c r="I623" t="s">
        <v>58</v>
      </c>
      <c r="J623" t="s">
        <v>3924</v>
      </c>
    </row>
    <row r="624" spans="1:10" hidden="1" x14ac:dyDescent="0.2">
      <c r="A624" t="s">
        <v>2886</v>
      </c>
      <c r="B624">
        <v>2014</v>
      </c>
      <c r="C624">
        <v>74</v>
      </c>
      <c r="D624">
        <v>2</v>
      </c>
      <c r="E624">
        <v>85400</v>
      </c>
      <c r="F624" t="s">
        <v>35</v>
      </c>
      <c r="G624" t="s">
        <v>3204</v>
      </c>
      <c r="H624" t="s">
        <v>57</v>
      </c>
      <c r="I624" t="s">
        <v>58</v>
      </c>
      <c r="J624" t="s">
        <v>3924</v>
      </c>
    </row>
    <row r="625" spans="1:10" hidden="1" x14ac:dyDescent="0.2">
      <c r="A625" t="s">
        <v>2334</v>
      </c>
      <c r="B625">
        <v>2020</v>
      </c>
      <c r="C625">
        <v>59</v>
      </c>
      <c r="D625">
        <v>1</v>
      </c>
      <c r="E625">
        <v>85050</v>
      </c>
      <c r="F625" t="s">
        <v>2316</v>
      </c>
      <c r="G625" t="s">
        <v>3173</v>
      </c>
      <c r="H625" t="s">
        <v>57</v>
      </c>
      <c r="I625" t="s">
        <v>58</v>
      </c>
      <c r="J625" t="s">
        <v>3924</v>
      </c>
    </row>
    <row r="626" spans="1:10" hidden="1" x14ac:dyDescent="0.2">
      <c r="A626" t="s">
        <v>2372</v>
      </c>
      <c r="B626">
        <v>2012</v>
      </c>
      <c r="C626">
        <v>61</v>
      </c>
      <c r="D626">
        <v>1</v>
      </c>
      <c r="E626">
        <v>84960</v>
      </c>
      <c r="F626" t="s">
        <v>39</v>
      </c>
      <c r="G626" t="s">
        <v>3177</v>
      </c>
      <c r="H626" t="s">
        <v>57</v>
      </c>
      <c r="I626" t="s">
        <v>58</v>
      </c>
      <c r="J626" t="s">
        <v>3924</v>
      </c>
    </row>
    <row r="627" spans="1:10" hidden="1" x14ac:dyDescent="0.2">
      <c r="A627" t="s">
        <v>2333</v>
      </c>
      <c r="B627">
        <v>2019</v>
      </c>
      <c r="C627">
        <v>59</v>
      </c>
      <c r="D627">
        <v>1</v>
      </c>
      <c r="E627">
        <v>84920</v>
      </c>
      <c r="F627" t="s">
        <v>2316</v>
      </c>
      <c r="G627" t="s">
        <v>3173</v>
      </c>
      <c r="H627" t="s">
        <v>57</v>
      </c>
      <c r="I627" t="s">
        <v>58</v>
      </c>
      <c r="J627" t="s">
        <v>3924</v>
      </c>
    </row>
    <row r="628" spans="1:10" hidden="1" x14ac:dyDescent="0.2">
      <c r="A628" t="s">
        <v>2858</v>
      </c>
      <c r="B628">
        <v>2005</v>
      </c>
      <c r="C628">
        <v>74</v>
      </c>
      <c r="D628">
        <v>1</v>
      </c>
      <c r="E628">
        <v>84870</v>
      </c>
      <c r="F628" t="s">
        <v>35</v>
      </c>
      <c r="G628" t="s">
        <v>3203</v>
      </c>
      <c r="H628" t="s">
        <v>57</v>
      </c>
      <c r="I628" t="s">
        <v>58</v>
      </c>
      <c r="J628" t="s">
        <v>3924</v>
      </c>
    </row>
    <row r="629" spans="1:10" hidden="1" x14ac:dyDescent="0.2">
      <c r="A629" t="s">
        <v>1202</v>
      </c>
      <c r="B629">
        <v>2011</v>
      </c>
      <c r="C629">
        <v>30</v>
      </c>
      <c r="D629">
        <v>2</v>
      </c>
      <c r="E629">
        <v>84850</v>
      </c>
      <c r="F629" t="s">
        <v>33</v>
      </c>
      <c r="G629" t="s">
        <v>3116</v>
      </c>
      <c r="H629" t="s">
        <v>57</v>
      </c>
      <c r="I629" t="s">
        <v>58</v>
      </c>
      <c r="J629" t="s">
        <v>3924</v>
      </c>
    </row>
    <row r="630" spans="1:10" hidden="1" x14ac:dyDescent="0.2">
      <c r="A630" t="s">
        <v>74</v>
      </c>
      <c r="B630">
        <v>2019</v>
      </c>
      <c r="C630">
        <v>1</v>
      </c>
      <c r="D630">
        <v>1</v>
      </c>
      <c r="E630">
        <v>84520</v>
      </c>
      <c r="F630" t="s">
        <v>27</v>
      </c>
      <c r="G630" t="s">
        <v>3056</v>
      </c>
      <c r="H630" t="s">
        <v>57</v>
      </c>
      <c r="I630" t="s">
        <v>58</v>
      </c>
      <c r="J630" t="s">
        <v>3924</v>
      </c>
    </row>
    <row r="631" spans="1:10" hidden="1" x14ac:dyDescent="0.2">
      <c r="A631" t="s">
        <v>1926</v>
      </c>
      <c r="B631">
        <v>2008</v>
      </c>
      <c r="C631">
        <v>49</v>
      </c>
      <c r="D631">
        <v>1</v>
      </c>
      <c r="E631">
        <v>84480</v>
      </c>
      <c r="F631" t="s">
        <v>1921</v>
      </c>
      <c r="G631" t="s">
        <v>3153</v>
      </c>
      <c r="H631" t="s">
        <v>57</v>
      </c>
      <c r="I631" t="s">
        <v>58</v>
      </c>
      <c r="J631" t="s">
        <v>3924</v>
      </c>
    </row>
    <row r="632" spans="1:10" hidden="1" x14ac:dyDescent="0.2">
      <c r="A632" t="s">
        <v>4120</v>
      </c>
      <c r="B632">
        <v>2023</v>
      </c>
      <c r="C632">
        <v>18</v>
      </c>
      <c r="D632">
        <v>2</v>
      </c>
      <c r="E632">
        <v>84270</v>
      </c>
      <c r="F632" t="s">
        <v>695</v>
      </c>
      <c r="G632" t="s">
        <v>3734</v>
      </c>
      <c r="H632" t="s">
        <v>57</v>
      </c>
      <c r="I632" t="s">
        <v>3057</v>
      </c>
      <c r="J632" t="s">
        <v>4091</v>
      </c>
    </row>
    <row r="633" spans="1:10" hidden="1" x14ac:dyDescent="0.2">
      <c r="A633" t="s">
        <v>1158</v>
      </c>
      <c r="B633">
        <v>2005</v>
      </c>
      <c r="C633">
        <v>29</v>
      </c>
      <c r="D633">
        <v>2</v>
      </c>
      <c r="E633">
        <v>84090</v>
      </c>
      <c r="F633" t="s">
        <v>31</v>
      </c>
      <c r="G633" t="s">
        <v>3114</v>
      </c>
      <c r="H633" t="s">
        <v>57</v>
      </c>
      <c r="I633" t="s">
        <v>58</v>
      </c>
      <c r="J633" t="s">
        <v>3924</v>
      </c>
    </row>
    <row r="634" spans="1:10" hidden="1" x14ac:dyDescent="0.2">
      <c r="A634" t="s">
        <v>72</v>
      </c>
      <c r="B634">
        <v>2017</v>
      </c>
      <c r="C634">
        <v>1</v>
      </c>
      <c r="D634">
        <v>1</v>
      </c>
      <c r="E634">
        <v>84070</v>
      </c>
      <c r="F634" t="s">
        <v>27</v>
      </c>
      <c r="G634" t="s">
        <v>3056</v>
      </c>
      <c r="H634" t="s">
        <v>57</v>
      </c>
      <c r="I634" t="s">
        <v>58</v>
      </c>
      <c r="J634" t="s">
        <v>3924</v>
      </c>
    </row>
    <row r="635" spans="1:10" hidden="1" x14ac:dyDescent="0.2">
      <c r="A635" t="s">
        <v>2885</v>
      </c>
      <c r="B635">
        <v>2013</v>
      </c>
      <c r="C635">
        <v>74</v>
      </c>
      <c r="D635">
        <v>2</v>
      </c>
      <c r="E635">
        <v>83890</v>
      </c>
      <c r="F635" t="s">
        <v>35</v>
      </c>
      <c r="G635" t="s">
        <v>3204</v>
      </c>
      <c r="H635" t="s">
        <v>57</v>
      </c>
      <c r="I635" t="s">
        <v>58</v>
      </c>
      <c r="J635" t="s">
        <v>3924</v>
      </c>
    </row>
    <row r="636" spans="1:10" hidden="1" x14ac:dyDescent="0.2">
      <c r="A636" t="s">
        <v>75</v>
      </c>
      <c r="B636">
        <v>2020</v>
      </c>
      <c r="C636">
        <v>1</v>
      </c>
      <c r="D636">
        <v>1</v>
      </c>
      <c r="E636">
        <v>83550</v>
      </c>
      <c r="F636" t="s">
        <v>27</v>
      </c>
      <c r="G636" t="s">
        <v>3056</v>
      </c>
      <c r="H636" t="s">
        <v>57</v>
      </c>
      <c r="I636" t="s">
        <v>58</v>
      </c>
      <c r="J636" t="s">
        <v>3924</v>
      </c>
    </row>
    <row r="637" spans="1:10" hidden="1" x14ac:dyDescent="0.2">
      <c r="A637" t="s">
        <v>2510</v>
      </c>
      <c r="B637">
        <v>2011</v>
      </c>
      <c r="C637">
        <v>65</v>
      </c>
      <c r="D637">
        <v>1</v>
      </c>
      <c r="E637">
        <v>83250</v>
      </c>
      <c r="F637" t="s">
        <v>2501</v>
      </c>
      <c r="G637" t="s">
        <v>3185</v>
      </c>
      <c r="H637" t="s">
        <v>57</v>
      </c>
      <c r="I637" t="s">
        <v>58</v>
      </c>
      <c r="J637" t="s">
        <v>3924</v>
      </c>
    </row>
    <row r="638" spans="1:10" hidden="1" x14ac:dyDescent="0.2">
      <c r="A638" t="s">
        <v>73</v>
      </c>
      <c r="B638">
        <v>2018</v>
      </c>
      <c r="C638">
        <v>1</v>
      </c>
      <c r="D638">
        <v>1</v>
      </c>
      <c r="E638">
        <v>82890</v>
      </c>
      <c r="F638" t="s">
        <v>27</v>
      </c>
      <c r="G638" t="s">
        <v>3056</v>
      </c>
      <c r="H638" t="s">
        <v>57</v>
      </c>
      <c r="I638" t="s">
        <v>58</v>
      </c>
      <c r="J638" t="s">
        <v>3924</v>
      </c>
    </row>
    <row r="639" spans="1:10" hidden="1" x14ac:dyDescent="0.2">
      <c r="A639" t="s">
        <v>4191</v>
      </c>
      <c r="B639">
        <v>2023</v>
      </c>
      <c r="C639">
        <v>54</v>
      </c>
      <c r="D639">
        <v>2</v>
      </c>
      <c r="E639">
        <v>82710</v>
      </c>
      <c r="F639" t="s">
        <v>2116</v>
      </c>
      <c r="G639" t="s">
        <v>3839</v>
      </c>
      <c r="H639" t="s">
        <v>57</v>
      </c>
      <c r="I639" t="s">
        <v>3057</v>
      </c>
      <c r="J639" t="s">
        <v>4091</v>
      </c>
    </row>
    <row r="640" spans="1:10" hidden="1" x14ac:dyDescent="0.2">
      <c r="A640" t="s">
        <v>2335</v>
      </c>
      <c r="B640">
        <v>2021</v>
      </c>
      <c r="C640">
        <v>59</v>
      </c>
      <c r="D640">
        <v>1</v>
      </c>
      <c r="E640">
        <v>82690</v>
      </c>
      <c r="F640" t="s">
        <v>2316</v>
      </c>
      <c r="G640" t="s">
        <v>3173</v>
      </c>
      <c r="H640" t="s">
        <v>57</v>
      </c>
      <c r="I640" t="s">
        <v>3057</v>
      </c>
      <c r="J640" t="s">
        <v>3924</v>
      </c>
    </row>
    <row r="641" spans="1:10" hidden="1" x14ac:dyDescent="0.2">
      <c r="A641" t="s">
        <v>931</v>
      </c>
      <c r="B641">
        <v>2021</v>
      </c>
      <c r="C641">
        <v>23</v>
      </c>
      <c r="D641">
        <v>2</v>
      </c>
      <c r="E641">
        <v>82410</v>
      </c>
      <c r="F641" t="s">
        <v>893</v>
      </c>
      <c r="G641" t="s">
        <v>3749</v>
      </c>
      <c r="H641" t="s">
        <v>57</v>
      </c>
      <c r="I641" t="s">
        <v>3057</v>
      </c>
      <c r="J641" t="s">
        <v>3924</v>
      </c>
    </row>
    <row r="642" spans="1:10" hidden="1" x14ac:dyDescent="0.2">
      <c r="A642" t="s">
        <v>1767</v>
      </c>
      <c r="B642">
        <v>2003</v>
      </c>
      <c r="C642">
        <v>45</v>
      </c>
      <c r="D642">
        <v>1</v>
      </c>
      <c r="E642">
        <v>82340</v>
      </c>
      <c r="F642" t="s">
        <v>1768</v>
      </c>
      <c r="G642" t="s">
        <v>3145</v>
      </c>
      <c r="H642" t="s">
        <v>57</v>
      </c>
      <c r="I642" t="s">
        <v>58</v>
      </c>
      <c r="J642" t="s">
        <v>3924</v>
      </c>
    </row>
    <row r="643" spans="1:10" hidden="1" x14ac:dyDescent="0.2">
      <c r="A643" t="s">
        <v>128</v>
      </c>
      <c r="B643">
        <v>2018</v>
      </c>
      <c r="C643">
        <v>2</v>
      </c>
      <c r="D643">
        <v>2</v>
      </c>
      <c r="E643">
        <v>82240</v>
      </c>
      <c r="F643" t="s">
        <v>93</v>
      </c>
      <c r="G643" t="s">
        <v>3060</v>
      </c>
      <c r="H643" t="s">
        <v>57</v>
      </c>
      <c r="I643" t="s">
        <v>58</v>
      </c>
      <c r="J643" t="s">
        <v>3924</v>
      </c>
    </row>
    <row r="644" spans="1:10" hidden="1" x14ac:dyDescent="0.2">
      <c r="A644" t="s">
        <v>2884</v>
      </c>
      <c r="B644">
        <v>2012</v>
      </c>
      <c r="C644">
        <v>74</v>
      </c>
      <c r="D644">
        <v>2</v>
      </c>
      <c r="E644">
        <v>81830</v>
      </c>
      <c r="F644" t="s">
        <v>35</v>
      </c>
      <c r="G644" t="s">
        <v>3204</v>
      </c>
      <c r="H644" t="s">
        <v>57</v>
      </c>
      <c r="I644" t="s">
        <v>58</v>
      </c>
      <c r="J644" t="s">
        <v>3924</v>
      </c>
    </row>
    <row r="645" spans="1:10" hidden="1" x14ac:dyDescent="0.2">
      <c r="A645" t="s">
        <v>851</v>
      </c>
      <c r="B645">
        <v>2021</v>
      </c>
      <c r="C645">
        <v>21</v>
      </c>
      <c r="D645">
        <v>2</v>
      </c>
      <c r="E645">
        <v>81640</v>
      </c>
      <c r="F645" t="s">
        <v>813</v>
      </c>
      <c r="G645" t="s">
        <v>3743</v>
      </c>
      <c r="H645" t="s">
        <v>57</v>
      </c>
      <c r="I645" t="s">
        <v>3057</v>
      </c>
      <c r="J645" t="s">
        <v>3924</v>
      </c>
    </row>
    <row r="646" spans="1:10" hidden="1" x14ac:dyDescent="0.2">
      <c r="A646" t="s">
        <v>71</v>
      </c>
      <c r="B646">
        <v>2016</v>
      </c>
      <c r="C646">
        <v>1</v>
      </c>
      <c r="D646">
        <v>1</v>
      </c>
      <c r="E646">
        <v>81520</v>
      </c>
      <c r="F646" t="s">
        <v>27</v>
      </c>
      <c r="G646" t="s">
        <v>3056</v>
      </c>
      <c r="H646" t="s">
        <v>57</v>
      </c>
      <c r="I646" t="s">
        <v>58</v>
      </c>
      <c r="J646" t="s">
        <v>3924</v>
      </c>
    </row>
    <row r="647" spans="1:10" hidden="1" x14ac:dyDescent="0.2">
      <c r="A647" t="s">
        <v>70</v>
      </c>
      <c r="B647">
        <v>2015</v>
      </c>
      <c r="C647">
        <v>1</v>
      </c>
      <c r="D647">
        <v>1</v>
      </c>
      <c r="E647">
        <v>81350</v>
      </c>
      <c r="F647" t="s">
        <v>27</v>
      </c>
      <c r="G647" t="s">
        <v>3056</v>
      </c>
      <c r="H647" t="s">
        <v>57</v>
      </c>
      <c r="I647" t="s">
        <v>58</v>
      </c>
      <c r="J647" t="s">
        <v>3924</v>
      </c>
    </row>
    <row r="648" spans="1:10" hidden="1" x14ac:dyDescent="0.2">
      <c r="A648" t="s">
        <v>76</v>
      </c>
      <c r="B648">
        <v>2021</v>
      </c>
      <c r="C648">
        <v>1</v>
      </c>
      <c r="D648">
        <v>1</v>
      </c>
      <c r="E648">
        <v>81310</v>
      </c>
      <c r="F648" t="s">
        <v>27</v>
      </c>
      <c r="G648" t="s">
        <v>3056</v>
      </c>
      <c r="H648" t="s">
        <v>57</v>
      </c>
      <c r="I648" t="s">
        <v>3057</v>
      </c>
      <c r="J648" t="s">
        <v>3924</v>
      </c>
    </row>
    <row r="649" spans="1:10" hidden="1" x14ac:dyDescent="0.2">
      <c r="A649" t="s">
        <v>3840</v>
      </c>
      <c r="B649">
        <v>2022</v>
      </c>
      <c r="C649">
        <v>54</v>
      </c>
      <c r="D649">
        <v>2</v>
      </c>
      <c r="E649">
        <v>81300</v>
      </c>
      <c r="F649" t="s">
        <v>2116</v>
      </c>
      <c r="G649" t="s">
        <v>3839</v>
      </c>
      <c r="H649" t="s">
        <v>57</v>
      </c>
      <c r="I649" t="s">
        <v>3057</v>
      </c>
      <c r="J649" t="s">
        <v>3924</v>
      </c>
    </row>
    <row r="650" spans="1:10" hidden="1" x14ac:dyDescent="0.2">
      <c r="A650" t="s">
        <v>733</v>
      </c>
      <c r="B650">
        <v>2021</v>
      </c>
      <c r="C650">
        <v>18</v>
      </c>
      <c r="D650">
        <v>2</v>
      </c>
      <c r="E650">
        <v>81180</v>
      </c>
      <c r="F650" t="s">
        <v>695</v>
      </c>
      <c r="G650" t="s">
        <v>3734</v>
      </c>
      <c r="H650" t="s">
        <v>57</v>
      </c>
      <c r="I650" t="s">
        <v>3057</v>
      </c>
      <c r="J650" t="s">
        <v>3924</v>
      </c>
    </row>
    <row r="651" spans="1:10" hidden="1" x14ac:dyDescent="0.2">
      <c r="A651" t="s">
        <v>1139</v>
      </c>
      <c r="B651">
        <v>2005</v>
      </c>
      <c r="C651">
        <v>29</v>
      </c>
      <c r="D651">
        <v>1</v>
      </c>
      <c r="E651">
        <v>81100</v>
      </c>
      <c r="F651" t="s">
        <v>31</v>
      </c>
      <c r="G651" t="s">
        <v>3113</v>
      </c>
      <c r="H651" t="s">
        <v>57</v>
      </c>
      <c r="I651" t="s">
        <v>58</v>
      </c>
      <c r="J651" t="s">
        <v>3924</v>
      </c>
    </row>
    <row r="652" spans="1:10" hidden="1" x14ac:dyDescent="0.2">
      <c r="A652" t="s">
        <v>2883</v>
      </c>
      <c r="B652">
        <v>2011</v>
      </c>
      <c r="C652">
        <v>74</v>
      </c>
      <c r="D652">
        <v>2</v>
      </c>
      <c r="E652">
        <v>80860</v>
      </c>
      <c r="F652" t="s">
        <v>35</v>
      </c>
      <c r="G652" t="s">
        <v>3204</v>
      </c>
      <c r="H652" t="s">
        <v>57</v>
      </c>
      <c r="I652" t="s">
        <v>58</v>
      </c>
      <c r="J652" t="s">
        <v>3924</v>
      </c>
    </row>
    <row r="653" spans="1:10" hidden="1" x14ac:dyDescent="0.2">
      <c r="A653" t="s">
        <v>2154</v>
      </c>
      <c r="B653">
        <v>2021</v>
      </c>
      <c r="C653">
        <v>54</v>
      </c>
      <c r="D653">
        <v>2</v>
      </c>
      <c r="E653">
        <v>80570</v>
      </c>
      <c r="F653" t="s">
        <v>2116</v>
      </c>
      <c r="G653" t="s">
        <v>3839</v>
      </c>
      <c r="H653" t="s">
        <v>57</v>
      </c>
      <c r="I653" t="s">
        <v>3057</v>
      </c>
      <c r="J653" t="s">
        <v>3924</v>
      </c>
    </row>
    <row r="654" spans="1:10" hidden="1" x14ac:dyDescent="0.2">
      <c r="A654" t="s">
        <v>1146</v>
      </c>
      <c r="B654">
        <v>2012</v>
      </c>
      <c r="C654">
        <v>29</v>
      </c>
      <c r="D654">
        <v>1</v>
      </c>
      <c r="E654">
        <v>80420</v>
      </c>
      <c r="F654" t="s">
        <v>31</v>
      </c>
      <c r="G654" t="s">
        <v>3113</v>
      </c>
      <c r="H654" t="s">
        <v>57</v>
      </c>
      <c r="I654" t="s">
        <v>58</v>
      </c>
      <c r="J654" t="s">
        <v>3924</v>
      </c>
    </row>
    <row r="655" spans="1:10" hidden="1" x14ac:dyDescent="0.2">
      <c r="A655" t="s">
        <v>2882</v>
      </c>
      <c r="B655">
        <v>2010</v>
      </c>
      <c r="C655">
        <v>74</v>
      </c>
      <c r="D655">
        <v>2</v>
      </c>
      <c r="E655">
        <v>80210</v>
      </c>
      <c r="F655" t="s">
        <v>35</v>
      </c>
      <c r="G655" t="s">
        <v>3204</v>
      </c>
      <c r="H655" t="s">
        <v>57</v>
      </c>
      <c r="I655" t="s">
        <v>58</v>
      </c>
      <c r="J655" t="s">
        <v>3924</v>
      </c>
    </row>
    <row r="656" spans="1:10" hidden="1" x14ac:dyDescent="0.2">
      <c r="A656" t="s">
        <v>1201</v>
      </c>
      <c r="B656">
        <v>2010</v>
      </c>
      <c r="C656">
        <v>30</v>
      </c>
      <c r="D656">
        <v>2</v>
      </c>
      <c r="E656">
        <v>79920</v>
      </c>
      <c r="F656" t="s">
        <v>33</v>
      </c>
      <c r="G656" t="s">
        <v>3116</v>
      </c>
      <c r="H656" t="s">
        <v>57</v>
      </c>
      <c r="I656" t="s">
        <v>58</v>
      </c>
      <c r="J656" t="s">
        <v>3924</v>
      </c>
    </row>
    <row r="657" spans="1:10" hidden="1" x14ac:dyDescent="0.2">
      <c r="A657" t="s">
        <v>2332</v>
      </c>
      <c r="B657">
        <v>2018</v>
      </c>
      <c r="C657">
        <v>59</v>
      </c>
      <c r="D657">
        <v>1</v>
      </c>
      <c r="E657">
        <v>79880</v>
      </c>
      <c r="F657" t="s">
        <v>2316</v>
      </c>
      <c r="G657" t="s">
        <v>3173</v>
      </c>
      <c r="H657" t="s">
        <v>57</v>
      </c>
      <c r="I657" t="s">
        <v>58</v>
      </c>
      <c r="J657" t="s">
        <v>3924</v>
      </c>
    </row>
    <row r="658" spans="1:10" hidden="1" x14ac:dyDescent="0.2">
      <c r="A658" t="s">
        <v>56</v>
      </c>
      <c r="B658">
        <v>2003</v>
      </c>
      <c r="C658">
        <v>1</v>
      </c>
      <c r="D658">
        <v>1</v>
      </c>
      <c r="E658">
        <v>79770</v>
      </c>
      <c r="F658" t="s">
        <v>27</v>
      </c>
      <c r="G658" t="s">
        <v>3056</v>
      </c>
      <c r="H658" t="s">
        <v>57</v>
      </c>
      <c r="I658" t="s">
        <v>58</v>
      </c>
      <c r="J658" t="s">
        <v>3924</v>
      </c>
    </row>
    <row r="659" spans="1:10" hidden="1" x14ac:dyDescent="0.2">
      <c r="A659" t="s">
        <v>2775</v>
      </c>
      <c r="B659">
        <v>2021</v>
      </c>
      <c r="C659">
        <v>71</v>
      </c>
      <c r="D659">
        <v>2</v>
      </c>
      <c r="E659">
        <v>79770</v>
      </c>
      <c r="F659" t="s">
        <v>2737</v>
      </c>
      <c r="G659" t="s">
        <v>3887</v>
      </c>
      <c r="H659" t="s">
        <v>57</v>
      </c>
      <c r="I659" t="s">
        <v>3057</v>
      </c>
      <c r="J659" t="s">
        <v>3924</v>
      </c>
    </row>
    <row r="660" spans="1:10" hidden="1" x14ac:dyDescent="0.2">
      <c r="A660" t="s">
        <v>547</v>
      </c>
      <c r="B660">
        <v>2021</v>
      </c>
      <c r="C660">
        <v>13</v>
      </c>
      <c r="D660">
        <v>2</v>
      </c>
      <c r="E660">
        <v>79740</v>
      </c>
      <c r="F660" t="s">
        <v>509</v>
      </c>
      <c r="G660" t="s">
        <v>3725</v>
      </c>
      <c r="H660" t="s">
        <v>57</v>
      </c>
      <c r="I660" t="s">
        <v>3057</v>
      </c>
      <c r="J660" t="s">
        <v>3924</v>
      </c>
    </row>
    <row r="661" spans="1:10" hidden="1" x14ac:dyDescent="0.2">
      <c r="A661" t="s">
        <v>3888</v>
      </c>
      <c r="B661">
        <v>2022</v>
      </c>
      <c r="C661">
        <v>71</v>
      </c>
      <c r="D661">
        <v>2</v>
      </c>
      <c r="E661">
        <v>79570</v>
      </c>
      <c r="F661" t="s">
        <v>2737</v>
      </c>
      <c r="G661" t="s">
        <v>3887</v>
      </c>
      <c r="H661" t="s">
        <v>57</v>
      </c>
      <c r="I661" t="s">
        <v>3057</v>
      </c>
      <c r="J661" t="s">
        <v>3924</v>
      </c>
    </row>
    <row r="662" spans="1:10" hidden="1" x14ac:dyDescent="0.2">
      <c r="A662" t="s">
        <v>2881</v>
      </c>
      <c r="B662">
        <v>2009</v>
      </c>
      <c r="C662">
        <v>74</v>
      </c>
      <c r="D662">
        <v>2</v>
      </c>
      <c r="E662">
        <v>79490</v>
      </c>
      <c r="F662" t="s">
        <v>35</v>
      </c>
      <c r="G662" t="s">
        <v>3204</v>
      </c>
      <c r="H662" t="s">
        <v>57</v>
      </c>
      <c r="I662" t="s">
        <v>58</v>
      </c>
      <c r="J662" t="s">
        <v>3924</v>
      </c>
    </row>
    <row r="663" spans="1:10" hidden="1" x14ac:dyDescent="0.2">
      <c r="A663" t="s">
        <v>1927</v>
      </c>
      <c r="B663">
        <v>2009</v>
      </c>
      <c r="C663">
        <v>49</v>
      </c>
      <c r="D663">
        <v>1</v>
      </c>
      <c r="E663">
        <v>79480</v>
      </c>
      <c r="F663" t="s">
        <v>1921</v>
      </c>
      <c r="G663" t="s">
        <v>3153</v>
      </c>
      <c r="H663" t="s">
        <v>57</v>
      </c>
      <c r="I663" t="s">
        <v>58</v>
      </c>
      <c r="J663" t="s">
        <v>3924</v>
      </c>
    </row>
    <row r="664" spans="1:10" hidden="1" x14ac:dyDescent="0.2">
      <c r="A664" t="s">
        <v>1145</v>
      </c>
      <c r="B664">
        <v>2011</v>
      </c>
      <c r="C664">
        <v>29</v>
      </c>
      <c r="D664">
        <v>1</v>
      </c>
      <c r="E664">
        <v>79400</v>
      </c>
      <c r="F664" t="s">
        <v>31</v>
      </c>
      <c r="G664" t="s">
        <v>3113</v>
      </c>
      <c r="H664" t="s">
        <v>57</v>
      </c>
      <c r="I664" t="s">
        <v>58</v>
      </c>
      <c r="J664" t="s">
        <v>3924</v>
      </c>
    </row>
    <row r="665" spans="1:10" hidden="1" x14ac:dyDescent="0.2">
      <c r="A665" t="s">
        <v>4151</v>
      </c>
      <c r="B665">
        <v>2023</v>
      </c>
      <c r="C665">
        <v>33</v>
      </c>
      <c r="D665">
        <v>2</v>
      </c>
      <c r="E665">
        <v>79160</v>
      </c>
      <c r="F665" t="s">
        <v>1294</v>
      </c>
      <c r="G665" t="s">
        <v>3779</v>
      </c>
      <c r="H665" t="s">
        <v>57</v>
      </c>
      <c r="I665" t="s">
        <v>3057</v>
      </c>
      <c r="J665" t="s">
        <v>4091</v>
      </c>
    </row>
    <row r="666" spans="1:10" hidden="1" x14ac:dyDescent="0.2">
      <c r="A666" t="s">
        <v>1157</v>
      </c>
      <c r="B666">
        <v>2004</v>
      </c>
      <c r="C666">
        <v>29</v>
      </c>
      <c r="D666">
        <v>2</v>
      </c>
      <c r="E666">
        <v>79100</v>
      </c>
      <c r="F666" t="s">
        <v>31</v>
      </c>
      <c r="G666" t="s">
        <v>3114</v>
      </c>
      <c r="H666" t="s">
        <v>57</v>
      </c>
      <c r="I666" t="s">
        <v>58</v>
      </c>
      <c r="J666" t="s">
        <v>3924</v>
      </c>
    </row>
    <row r="667" spans="1:10" hidden="1" x14ac:dyDescent="0.2">
      <c r="A667" t="s">
        <v>2880</v>
      </c>
      <c r="B667">
        <v>2008</v>
      </c>
      <c r="C667">
        <v>74</v>
      </c>
      <c r="D667">
        <v>2</v>
      </c>
      <c r="E667">
        <v>79000</v>
      </c>
      <c r="F667" t="s">
        <v>35</v>
      </c>
      <c r="G667" t="s">
        <v>3204</v>
      </c>
      <c r="H667" t="s">
        <v>57</v>
      </c>
      <c r="I667" t="s">
        <v>58</v>
      </c>
      <c r="J667" t="s">
        <v>3924</v>
      </c>
    </row>
    <row r="668" spans="1:10" hidden="1" x14ac:dyDescent="0.2">
      <c r="A668" t="s">
        <v>127</v>
      </c>
      <c r="B668">
        <v>2017</v>
      </c>
      <c r="C668">
        <v>2</v>
      </c>
      <c r="D668">
        <v>2</v>
      </c>
      <c r="E668">
        <v>78740</v>
      </c>
      <c r="F668" t="s">
        <v>93</v>
      </c>
      <c r="G668" t="s">
        <v>3060</v>
      </c>
      <c r="H668" t="s">
        <v>57</v>
      </c>
      <c r="I668" t="s">
        <v>58</v>
      </c>
      <c r="J668" t="s">
        <v>3924</v>
      </c>
    </row>
    <row r="669" spans="1:10" hidden="1" x14ac:dyDescent="0.2">
      <c r="A669" t="s">
        <v>476</v>
      </c>
      <c r="B669">
        <v>2008</v>
      </c>
      <c r="C669">
        <v>12</v>
      </c>
      <c r="D669">
        <v>1</v>
      </c>
      <c r="E669">
        <v>78610</v>
      </c>
      <c r="F669" t="s">
        <v>470</v>
      </c>
      <c r="G669" t="s">
        <v>3079</v>
      </c>
      <c r="H669" t="s">
        <v>57</v>
      </c>
      <c r="I669" t="s">
        <v>58</v>
      </c>
      <c r="J669" t="s">
        <v>3924</v>
      </c>
    </row>
    <row r="670" spans="1:10" hidden="1" x14ac:dyDescent="0.2">
      <c r="A670" t="s">
        <v>59</v>
      </c>
      <c r="B670">
        <v>2004</v>
      </c>
      <c r="C670">
        <v>1</v>
      </c>
      <c r="D670">
        <v>1</v>
      </c>
      <c r="E670">
        <v>78490</v>
      </c>
      <c r="F670" t="s">
        <v>27</v>
      </c>
      <c r="G670" t="s">
        <v>3056</v>
      </c>
      <c r="H670" t="s">
        <v>57</v>
      </c>
      <c r="I670" t="s">
        <v>58</v>
      </c>
      <c r="J670" t="s">
        <v>3924</v>
      </c>
    </row>
    <row r="671" spans="1:10" hidden="1" x14ac:dyDescent="0.2">
      <c r="A671" t="s">
        <v>1144</v>
      </c>
      <c r="B671">
        <v>2010</v>
      </c>
      <c r="C671">
        <v>29</v>
      </c>
      <c r="D671">
        <v>1</v>
      </c>
      <c r="E671">
        <v>78450</v>
      </c>
      <c r="F671" t="s">
        <v>31</v>
      </c>
      <c r="G671" t="s">
        <v>3113</v>
      </c>
      <c r="H671" t="s">
        <v>57</v>
      </c>
      <c r="I671" t="s">
        <v>58</v>
      </c>
      <c r="J671" t="s">
        <v>3924</v>
      </c>
    </row>
    <row r="672" spans="1:10" hidden="1" x14ac:dyDescent="0.2">
      <c r="A672" t="s">
        <v>2774</v>
      </c>
      <c r="B672">
        <v>2020</v>
      </c>
      <c r="C672">
        <v>71</v>
      </c>
      <c r="D672">
        <v>2</v>
      </c>
      <c r="E672">
        <v>78400</v>
      </c>
      <c r="F672" t="s">
        <v>2737</v>
      </c>
      <c r="G672" t="s">
        <v>3198</v>
      </c>
      <c r="H672" t="s">
        <v>57</v>
      </c>
      <c r="I672" t="s">
        <v>58</v>
      </c>
      <c r="J672" t="s">
        <v>3924</v>
      </c>
    </row>
    <row r="673" spans="1:10" hidden="1" x14ac:dyDescent="0.2">
      <c r="A673" t="s">
        <v>62</v>
      </c>
      <c r="B673">
        <v>2007</v>
      </c>
      <c r="C673">
        <v>1</v>
      </c>
      <c r="D673">
        <v>1</v>
      </c>
      <c r="E673">
        <v>78250</v>
      </c>
      <c r="F673" t="s">
        <v>27</v>
      </c>
      <c r="G673" t="s">
        <v>3056</v>
      </c>
      <c r="H673" t="s">
        <v>57</v>
      </c>
      <c r="I673" t="s">
        <v>58</v>
      </c>
      <c r="J673" t="s">
        <v>3924</v>
      </c>
    </row>
    <row r="674" spans="1:10" hidden="1" x14ac:dyDescent="0.2">
      <c r="A674" t="s">
        <v>4147</v>
      </c>
      <c r="B674">
        <v>2023</v>
      </c>
      <c r="C674">
        <v>31</v>
      </c>
      <c r="D674">
        <v>2</v>
      </c>
      <c r="E674">
        <v>77830</v>
      </c>
      <c r="F674" t="s">
        <v>1214</v>
      </c>
      <c r="G674" t="s">
        <v>3773</v>
      </c>
      <c r="H674" t="s">
        <v>57</v>
      </c>
      <c r="I674" t="s">
        <v>3057</v>
      </c>
      <c r="J674" t="s">
        <v>4091</v>
      </c>
    </row>
    <row r="675" spans="1:10" hidden="1" x14ac:dyDescent="0.2">
      <c r="A675" t="s">
        <v>475</v>
      </c>
      <c r="B675">
        <v>2007</v>
      </c>
      <c r="C675">
        <v>12</v>
      </c>
      <c r="D675">
        <v>1</v>
      </c>
      <c r="E675">
        <v>77660</v>
      </c>
      <c r="F675" t="s">
        <v>470</v>
      </c>
      <c r="G675" t="s">
        <v>3079</v>
      </c>
      <c r="H675" t="s">
        <v>57</v>
      </c>
      <c r="I675" t="s">
        <v>58</v>
      </c>
      <c r="J675" t="s">
        <v>3924</v>
      </c>
    </row>
    <row r="676" spans="1:10" hidden="1" x14ac:dyDescent="0.2">
      <c r="A676" t="s">
        <v>4149</v>
      </c>
      <c r="B676">
        <v>2023</v>
      </c>
      <c r="C676">
        <v>32</v>
      </c>
      <c r="D676">
        <v>2</v>
      </c>
      <c r="E676">
        <v>77420</v>
      </c>
      <c r="F676" t="s">
        <v>1254</v>
      </c>
      <c r="G676" t="s">
        <v>3776</v>
      </c>
      <c r="H676" t="s">
        <v>57</v>
      </c>
      <c r="I676" t="s">
        <v>3057</v>
      </c>
      <c r="J676" t="s">
        <v>4091</v>
      </c>
    </row>
    <row r="677" spans="1:10" hidden="1" x14ac:dyDescent="0.2">
      <c r="A677" t="s">
        <v>1332</v>
      </c>
      <c r="B677">
        <v>2021</v>
      </c>
      <c r="C677">
        <v>33</v>
      </c>
      <c r="D677">
        <v>2</v>
      </c>
      <c r="E677">
        <v>77250</v>
      </c>
      <c r="F677" t="s">
        <v>1294</v>
      </c>
      <c r="G677" t="s">
        <v>3779</v>
      </c>
      <c r="H677" t="s">
        <v>57</v>
      </c>
      <c r="I677" t="s">
        <v>3057</v>
      </c>
      <c r="J677" t="s">
        <v>3924</v>
      </c>
    </row>
    <row r="678" spans="1:10" hidden="1" x14ac:dyDescent="0.2">
      <c r="A678" t="s">
        <v>126</v>
      </c>
      <c r="B678">
        <v>2016</v>
      </c>
      <c r="C678">
        <v>2</v>
      </c>
      <c r="D678">
        <v>2</v>
      </c>
      <c r="E678">
        <v>77200</v>
      </c>
      <c r="F678" t="s">
        <v>93</v>
      </c>
      <c r="G678" t="s">
        <v>3060</v>
      </c>
      <c r="H678" t="s">
        <v>57</v>
      </c>
      <c r="I678" t="s">
        <v>58</v>
      </c>
      <c r="J678" t="s">
        <v>3924</v>
      </c>
    </row>
    <row r="679" spans="1:10" hidden="1" x14ac:dyDescent="0.2">
      <c r="A679" t="s">
        <v>850</v>
      </c>
      <c r="B679">
        <v>2020</v>
      </c>
      <c r="C679">
        <v>21</v>
      </c>
      <c r="D679">
        <v>2</v>
      </c>
      <c r="E679">
        <v>77130</v>
      </c>
      <c r="F679" t="s">
        <v>813</v>
      </c>
      <c r="G679" t="s">
        <v>3098</v>
      </c>
      <c r="H679" t="s">
        <v>57</v>
      </c>
      <c r="I679" t="s">
        <v>58</v>
      </c>
      <c r="J679" t="s">
        <v>3924</v>
      </c>
    </row>
    <row r="680" spans="1:10" hidden="1" x14ac:dyDescent="0.2">
      <c r="A680" t="s">
        <v>63</v>
      </c>
      <c r="B680">
        <v>2008</v>
      </c>
      <c r="C680">
        <v>1</v>
      </c>
      <c r="D680">
        <v>1</v>
      </c>
      <c r="E680">
        <v>77090</v>
      </c>
      <c r="F680" t="s">
        <v>27</v>
      </c>
      <c r="G680" t="s">
        <v>3056</v>
      </c>
      <c r="H680" t="s">
        <v>57</v>
      </c>
      <c r="I680" t="s">
        <v>58</v>
      </c>
      <c r="J680" t="s">
        <v>3924</v>
      </c>
    </row>
    <row r="681" spans="1:10" hidden="1" x14ac:dyDescent="0.2">
      <c r="A681" t="s">
        <v>2428</v>
      </c>
      <c r="B681">
        <v>2009</v>
      </c>
      <c r="C681">
        <v>63</v>
      </c>
      <c r="D681">
        <v>1</v>
      </c>
      <c r="E681">
        <v>76990</v>
      </c>
      <c r="F681" t="s">
        <v>2421</v>
      </c>
      <c r="G681" t="s">
        <v>3181</v>
      </c>
      <c r="H681" t="s">
        <v>57</v>
      </c>
      <c r="I681" t="s">
        <v>58</v>
      </c>
      <c r="J681" t="s">
        <v>3924</v>
      </c>
    </row>
    <row r="682" spans="1:10" hidden="1" x14ac:dyDescent="0.2">
      <c r="A682" t="s">
        <v>2511</v>
      </c>
      <c r="B682">
        <v>2012</v>
      </c>
      <c r="C682">
        <v>65</v>
      </c>
      <c r="D682">
        <v>1</v>
      </c>
      <c r="E682">
        <v>76830</v>
      </c>
      <c r="F682" t="s">
        <v>2501</v>
      </c>
      <c r="G682" t="s">
        <v>3185</v>
      </c>
      <c r="H682" t="s">
        <v>57</v>
      </c>
      <c r="I682" t="s">
        <v>58</v>
      </c>
      <c r="J682" t="s">
        <v>3924</v>
      </c>
    </row>
    <row r="683" spans="1:10" hidden="1" x14ac:dyDescent="0.2">
      <c r="A683" t="s">
        <v>845</v>
      </c>
      <c r="B683">
        <v>2015</v>
      </c>
      <c r="C683">
        <v>21</v>
      </c>
      <c r="D683">
        <v>2</v>
      </c>
      <c r="E683">
        <v>76780</v>
      </c>
      <c r="F683" t="s">
        <v>813</v>
      </c>
      <c r="G683" t="s">
        <v>3098</v>
      </c>
      <c r="H683" t="s">
        <v>57</v>
      </c>
      <c r="I683" t="s">
        <v>58</v>
      </c>
      <c r="J683" t="s">
        <v>3924</v>
      </c>
    </row>
    <row r="684" spans="1:10" hidden="1" x14ac:dyDescent="0.2">
      <c r="A684" t="s">
        <v>2516</v>
      </c>
      <c r="B684">
        <v>2017</v>
      </c>
      <c r="C684">
        <v>65</v>
      </c>
      <c r="D684">
        <v>1</v>
      </c>
      <c r="E684">
        <v>76710</v>
      </c>
      <c r="F684" t="s">
        <v>2501</v>
      </c>
      <c r="G684" t="s">
        <v>3185</v>
      </c>
      <c r="H684" t="s">
        <v>57</v>
      </c>
      <c r="I684" t="s">
        <v>58</v>
      </c>
      <c r="J684" t="s">
        <v>3924</v>
      </c>
    </row>
    <row r="685" spans="1:10" hidden="1" x14ac:dyDescent="0.2">
      <c r="A685" t="s">
        <v>473</v>
      </c>
      <c r="B685">
        <v>2005</v>
      </c>
      <c r="C685">
        <v>12</v>
      </c>
      <c r="D685">
        <v>1</v>
      </c>
      <c r="E685">
        <v>76500</v>
      </c>
      <c r="F685" t="s">
        <v>470</v>
      </c>
      <c r="G685" t="s">
        <v>3079</v>
      </c>
      <c r="H685" t="s">
        <v>57</v>
      </c>
      <c r="I685" t="s">
        <v>58</v>
      </c>
      <c r="J685" t="s">
        <v>3924</v>
      </c>
    </row>
    <row r="686" spans="1:10" hidden="1" x14ac:dyDescent="0.2">
      <c r="A686" t="s">
        <v>2331</v>
      </c>
      <c r="B686">
        <v>2017</v>
      </c>
      <c r="C686">
        <v>59</v>
      </c>
      <c r="D686">
        <v>1</v>
      </c>
      <c r="E686">
        <v>76440</v>
      </c>
      <c r="F686" t="s">
        <v>2316</v>
      </c>
      <c r="G686" t="s">
        <v>3173</v>
      </c>
      <c r="H686" t="s">
        <v>57</v>
      </c>
      <c r="I686" t="s">
        <v>58</v>
      </c>
      <c r="J686" t="s">
        <v>3924</v>
      </c>
    </row>
    <row r="687" spans="1:10" hidden="1" x14ac:dyDescent="0.2">
      <c r="A687" t="s">
        <v>2879</v>
      </c>
      <c r="B687">
        <v>2007</v>
      </c>
      <c r="C687">
        <v>74</v>
      </c>
      <c r="D687">
        <v>2</v>
      </c>
      <c r="E687">
        <v>76310</v>
      </c>
      <c r="F687" t="s">
        <v>35</v>
      </c>
      <c r="G687" t="s">
        <v>3204</v>
      </c>
      <c r="H687" t="s">
        <v>57</v>
      </c>
      <c r="I687" t="s">
        <v>58</v>
      </c>
      <c r="J687" t="s">
        <v>3924</v>
      </c>
    </row>
    <row r="688" spans="1:10" hidden="1" x14ac:dyDescent="0.2">
      <c r="A688" t="s">
        <v>60</v>
      </c>
      <c r="B688">
        <v>2005</v>
      </c>
      <c r="C688">
        <v>1</v>
      </c>
      <c r="D688">
        <v>1</v>
      </c>
      <c r="E688">
        <v>76240</v>
      </c>
      <c r="F688" t="s">
        <v>27</v>
      </c>
      <c r="G688" t="s">
        <v>3056</v>
      </c>
      <c r="H688" t="s">
        <v>57</v>
      </c>
      <c r="I688" t="s">
        <v>58</v>
      </c>
      <c r="J688" t="s">
        <v>3924</v>
      </c>
    </row>
    <row r="689" spans="1:10" hidden="1" x14ac:dyDescent="0.2">
      <c r="A689" t="s">
        <v>2153</v>
      </c>
      <c r="B689">
        <v>2020</v>
      </c>
      <c r="C689">
        <v>54</v>
      </c>
      <c r="D689">
        <v>2</v>
      </c>
      <c r="E689">
        <v>76210</v>
      </c>
      <c r="F689" t="s">
        <v>2116</v>
      </c>
      <c r="G689" t="s">
        <v>3164</v>
      </c>
      <c r="H689" t="s">
        <v>57</v>
      </c>
      <c r="I689" t="s">
        <v>58</v>
      </c>
      <c r="J689" t="s">
        <v>3924</v>
      </c>
    </row>
    <row r="690" spans="1:10" hidden="1" x14ac:dyDescent="0.2">
      <c r="A690" t="s">
        <v>1198</v>
      </c>
      <c r="B690">
        <v>2007</v>
      </c>
      <c r="C690">
        <v>30</v>
      </c>
      <c r="D690">
        <v>2</v>
      </c>
      <c r="E690">
        <v>76200</v>
      </c>
      <c r="F690" t="s">
        <v>33</v>
      </c>
      <c r="G690" t="s">
        <v>3116</v>
      </c>
      <c r="H690" t="s">
        <v>57</v>
      </c>
      <c r="I690" t="s">
        <v>58</v>
      </c>
      <c r="J690" t="s">
        <v>3924</v>
      </c>
    </row>
    <row r="691" spans="1:10" hidden="1" x14ac:dyDescent="0.2">
      <c r="A691" t="s">
        <v>125</v>
      </c>
      <c r="B691">
        <v>2015</v>
      </c>
      <c r="C691">
        <v>2</v>
      </c>
      <c r="D691">
        <v>2</v>
      </c>
      <c r="E691">
        <v>76150</v>
      </c>
      <c r="F691" t="s">
        <v>93</v>
      </c>
      <c r="G691" t="s">
        <v>3060</v>
      </c>
      <c r="H691" t="s">
        <v>57</v>
      </c>
      <c r="I691" t="s">
        <v>58</v>
      </c>
      <c r="J691" t="s">
        <v>3924</v>
      </c>
    </row>
    <row r="692" spans="1:10" hidden="1" x14ac:dyDescent="0.2">
      <c r="A692" t="s">
        <v>930</v>
      </c>
      <c r="B692">
        <v>2020</v>
      </c>
      <c r="C692">
        <v>23</v>
      </c>
      <c r="D692">
        <v>2</v>
      </c>
      <c r="E692">
        <v>75990</v>
      </c>
      <c r="F692" t="s">
        <v>893</v>
      </c>
      <c r="G692" t="s">
        <v>3102</v>
      </c>
      <c r="H692" t="s">
        <v>57</v>
      </c>
      <c r="I692" t="s">
        <v>58</v>
      </c>
      <c r="J692" t="s">
        <v>3924</v>
      </c>
    </row>
    <row r="693" spans="1:10" hidden="1" x14ac:dyDescent="0.2">
      <c r="A693" t="s">
        <v>2773</v>
      </c>
      <c r="B693">
        <v>2019</v>
      </c>
      <c r="C693">
        <v>71</v>
      </c>
      <c r="D693">
        <v>2</v>
      </c>
      <c r="E693">
        <v>75820</v>
      </c>
      <c r="F693" t="s">
        <v>2737</v>
      </c>
      <c r="G693" t="s">
        <v>3198</v>
      </c>
      <c r="H693" t="s">
        <v>57</v>
      </c>
      <c r="I693" t="s">
        <v>58</v>
      </c>
      <c r="J693" t="s">
        <v>3924</v>
      </c>
    </row>
    <row r="694" spans="1:10" hidden="1" x14ac:dyDescent="0.2">
      <c r="A694" t="s">
        <v>61</v>
      </c>
      <c r="B694">
        <v>2006</v>
      </c>
      <c r="C694">
        <v>1</v>
      </c>
      <c r="D694">
        <v>1</v>
      </c>
      <c r="E694">
        <v>75810</v>
      </c>
      <c r="F694" t="s">
        <v>27</v>
      </c>
      <c r="G694" t="s">
        <v>3056</v>
      </c>
      <c r="H694" t="s">
        <v>57</v>
      </c>
      <c r="I694" t="s">
        <v>58</v>
      </c>
      <c r="J694" t="s">
        <v>3924</v>
      </c>
    </row>
    <row r="695" spans="1:10" hidden="1" x14ac:dyDescent="0.2">
      <c r="A695" t="s">
        <v>3868</v>
      </c>
      <c r="B695">
        <v>2022</v>
      </c>
      <c r="C695">
        <v>65</v>
      </c>
      <c r="D695">
        <v>1</v>
      </c>
      <c r="E695">
        <v>75800</v>
      </c>
      <c r="F695" t="s">
        <v>2501</v>
      </c>
      <c r="G695" t="s">
        <v>3185</v>
      </c>
      <c r="H695" t="s">
        <v>57</v>
      </c>
      <c r="I695" t="s">
        <v>3057</v>
      </c>
      <c r="J695" t="s">
        <v>3924</v>
      </c>
    </row>
    <row r="696" spans="1:10" hidden="1" x14ac:dyDescent="0.2">
      <c r="A696" t="s">
        <v>69</v>
      </c>
      <c r="B696">
        <v>2014</v>
      </c>
      <c r="C696">
        <v>1</v>
      </c>
      <c r="D696">
        <v>1</v>
      </c>
      <c r="E696">
        <v>75760</v>
      </c>
      <c r="F696" t="s">
        <v>27</v>
      </c>
      <c r="G696" t="s">
        <v>3056</v>
      </c>
      <c r="H696" t="s">
        <v>57</v>
      </c>
      <c r="I696" t="s">
        <v>58</v>
      </c>
      <c r="J696" t="s">
        <v>3924</v>
      </c>
    </row>
    <row r="697" spans="1:10" hidden="1" x14ac:dyDescent="0.2">
      <c r="A697" t="s">
        <v>2517</v>
      </c>
      <c r="B697">
        <v>2018</v>
      </c>
      <c r="C697">
        <v>65</v>
      </c>
      <c r="D697">
        <v>1</v>
      </c>
      <c r="E697">
        <v>75720</v>
      </c>
      <c r="F697" t="s">
        <v>2501</v>
      </c>
      <c r="G697" t="s">
        <v>3185</v>
      </c>
      <c r="H697" t="s">
        <v>57</v>
      </c>
      <c r="I697" t="s">
        <v>58</v>
      </c>
      <c r="J697" t="s">
        <v>3924</v>
      </c>
    </row>
    <row r="698" spans="1:10" hidden="1" x14ac:dyDescent="0.2">
      <c r="A698" t="s">
        <v>124</v>
      </c>
      <c r="B698">
        <v>2014</v>
      </c>
      <c r="C698">
        <v>2</v>
      </c>
      <c r="D698">
        <v>2</v>
      </c>
      <c r="E698">
        <v>75620</v>
      </c>
      <c r="F698" t="s">
        <v>93</v>
      </c>
      <c r="G698" t="s">
        <v>3060</v>
      </c>
      <c r="H698" t="s">
        <v>57</v>
      </c>
      <c r="I698" t="s">
        <v>58</v>
      </c>
      <c r="J698" t="s">
        <v>3924</v>
      </c>
    </row>
    <row r="699" spans="1:10" hidden="1" x14ac:dyDescent="0.2">
      <c r="A699" t="s">
        <v>3777</v>
      </c>
      <c r="B699">
        <v>2022</v>
      </c>
      <c r="C699">
        <v>32</v>
      </c>
      <c r="D699">
        <v>2</v>
      </c>
      <c r="E699">
        <v>75450</v>
      </c>
      <c r="F699" t="s">
        <v>1254</v>
      </c>
      <c r="G699" t="s">
        <v>3776</v>
      </c>
      <c r="H699" t="s">
        <v>57</v>
      </c>
      <c r="I699" t="s">
        <v>3057</v>
      </c>
      <c r="J699" t="s">
        <v>3924</v>
      </c>
    </row>
    <row r="700" spans="1:10" hidden="1" x14ac:dyDescent="0.2">
      <c r="A700" t="s">
        <v>4155</v>
      </c>
      <c r="B700">
        <v>2023</v>
      </c>
      <c r="C700">
        <v>35</v>
      </c>
      <c r="D700">
        <v>2</v>
      </c>
      <c r="E700">
        <v>75020</v>
      </c>
      <c r="F700" t="s">
        <v>1374</v>
      </c>
      <c r="G700" t="s">
        <v>3785</v>
      </c>
      <c r="H700" t="s">
        <v>57</v>
      </c>
      <c r="I700" t="s">
        <v>3057</v>
      </c>
      <c r="J700" t="s">
        <v>4091</v>
      </c>
    </row>
    <row r="701" spans="1:10" hidden="1" x14ac:dyDescent="0.2">
      <c r="A701" t="s">
        <v>4114</v>
      </c>
      <c r="B701">
        <v>2023</v>
      </c>
      <c r="C701">
        <v>13</v>
      </c>
      <c r="D701">
        <v>2</v>
      </c>
      <c r="E701">
        <v>74770</v>
      </c>
      <c r="F701" t="s">
        <v>509</v>
      </c>
      <c r="G701" t="s">
        <v>3725</v>
      </c>
      <c r="H701" t="s">
        <v>57</v>
      </c>
      <c r="I701" t="s">
        <v>3057</v>
      </c>
      <c r="J701" t="s">
        <v>4091</v>
      </c>
    </row>
    <row r="702" spans="1:10" hidden="1" x14ac:dyDescent="0.2">
      <c r="A702" t="s">
        <v>2518</v>
      </c>
      <c r="B702">
        <v>2019</v>
      </c>
      <c r="C702">
        <v>65</v>
      </c>
      <c r="D702">
        <v>1</v>
      </c>
      <c r="E702">
        <v>74720</v>
      </c>
      <c r="F702" t="s">
        <v>2501</v>
      </c>
      <c r="G702" t="s">
        <v>3185</v>
      </c>
      <c r="H702" t="s">
        <v>57</v>
      </c>
      <c r="I702" t="s">
        <v>58</v>
      </c>
      <c r="J702" t="s">
        <v>3924</v>
      </c>
    </row>
    <row r="703" spans="1:10" hidden="1" x14ac:dyDescent="0.2">
      <c r="A703" t="s">
        <v>929</v>
      </c>
      <c r="B703">
        <v>2019</v>
      </c>
      <c r="C703">
        <v>23</v>
      </c>
      <c r="D703">
        <v>2</v>
      </c>
      <c r="E703">
        <v>74610</v>
      </c>
      <c r="F703" t="s">
        <v>893</v>
      </c>
      <c r="G703" t="s">
        <v>3102</v>
      </c>
      <c r="H703" t="s">
        <v>57</v>
      </c>
      <c r="I703" t="s">
        <v>58</v>
      </c>
      <c r="J703" t="s">
        <v>3924</v>
      </c>
    </row>
    <row r="704" spans="1:10" hidden="1" x14ac:dyDescent="0.2">
      <c r="A704" t="s">
        <v>3726</v>
      </c>
      <c r="B704">
        <v>2022</v>
      </c>
      <c r="C704">
        <v>13</v>
      </c>
      <c r="D704">
        <v>2</v>
      </c>
      <c r="E704">
        <v>74570</v>
      </c>
      <c r="F704" t="s">
        <v>509</v>
      </c>
      <c r="G704" t="s">
        <v>3725</v>
      </c>
      <c r="H704" t="s">
        <v>57</v>
      </c>
      <c r="I704" t="s">
        <v>3057</v>
      </c>
      <c r="J704" t="s">
        <v>3924</v>
      </c>
    </row>
    <row r="705" spans="1:10" hidden="1" x14ac:dyDescent="0.2">
      <c r="A705" t="s">
        <v>1156</v>
      </c>
      <c r="B705">
        <v>2003</v>
      </c>
      <c r="C705">
        <v>29</v>
      </c>
      <c r="D705">
        <v>2</v>
      </c>
      <c r="E705">
        <v>74520</v>
      </c>
      <c r="F705" t="s">
        <v>31</v>
      </c>
      <c r="G705" t="s">
        <v>3114</v>
      </c>
      <c r="H705" t="s">
        <v>57</v>
      </c>
      <c r="I705" t="s">
        <v>58</v>
      </c>
      <c r="J705" t="s">
        <v>3924</v>
      </c>
    </row>
    <row r="706" spans="1:10" hidden="1" x14ac:dyDescent="0.2">
      <c r="A706" t="s">
        <v>4195</v>
      </c>
      <c r="B706">
        <v>2023</v>
      </c>
      <c r="C706">
        <v>56</v>
      </c>
      <c r="D706">
        <v>2</v>
      </c>
      <c r="E706">
        <v>74520</v>
      </c>
      <c r="F706" t="s">
        <v>2196</v>
      </c>
      <c r="G706" t="s">
        <v>3845</v>
      </c>
      <c r="H706" t="s">
        <v>57</v>
      </c>
      <c r="I706" t="s">
        <v>3057</v>
      </c>
      <c r="J706" t="s">
        <v>4091</v>
      </c>
    </row>
    <row r="707" spans="1:10" hidden="1" x14ac:dyDescent="0.2">
      <c r="A707" t="s">
        <v>123</v>
      </c>
      <c r="B707">
        <v>2013</v>
      </c>
      <c r="C707">
        <v>2</v>
      </c>
      <c r="D707">
        <v>2</v>
      </c>
      <c r="E707">
        <v>74470</v>
      </c>
      <c r="F707" t="s">
        <v>93</v>
      </c>
      <c r="G707" t="s">
        <v>3060</v>
      </c>
      <c r="H707" t="s">
        <v>57</v>
      </c>
      <c r="I707" t="s">
        <v>58</v>
      </c>
      <c r="J707" t="s">
        <v>3924</v>
      </c>
    </row>
    <row r="708" spans="1:10" hidden="1" x14ac:dyDescent="0.2">
      <c r="A708" t="s">
        <v>64</v>
      </c>
      <c r="B708">
        <v>2009</v>
      </c>
      <c r="C708">
        <v>1</v>
      </c>
      <c r="D708">
        <v>1</v>
      </c>
      <c r="E708">
        <v>74420</v>
      </c>
      <c r="F708" t="s">
        <v>27</v>
      </c>
      <c r="G708" t="s">
        <v>3056</v>
      </c>
      <c r="H708" t="s">
        <v>57</v>
      </c>
      <c r="I708" t="s">
        <v>58</v>
      </c>
      <c r="J708" t="s">
        <v>3924</v>
      </c>
    </row>
    <row r="709" spans="1:10" hidden="1" x14ac:dyDescent="0.2">
      <c r="A709" t="s">
        <v>3774</v>
      </c>
      <c r="B709">
        <v>2022</v>
      </c>
      <c r="C709">
        <v>31</v>
      </c>
      <c r="D709">
        <v>2</v>
      </c>
      <c r="E709">
        <v>74410</v>
      </c>
      <c r="F709" t="s">
        <v>1214</v>
      </c>
      <c r="G709" t="s">
        <v>3773</v>
      </c>
      <c r="H709" t="s">
        <v>57</v>
      </c>
      <c r="I709" t="s">
        <v>3057</v>
      </c>
      <c r="J709" t="s">
        <v>3924</v>
      </c>
    </row>
    <row r="710" spans="1:10" hidden="1" x14ac:dyDescent="0.2">
      <c r="A710" t="s">
        <v>1200</v>
      </c>
      <c r="B710">
        <v>2009</v>
      </c>
      <c r="C710">
        <v>30</v>
      </c>
      <c r="D710">
        <v>2</v>
      </c>
      <c r="E710">
        <v>74330</v>
      </c>
      <c r="F710" t="s">
        <v>33</v>
      </c>
      <c r="G710" t="s">
        <v>3116</v>
      </c>
      <c r="H710" t="s">
        <v>57</v>
      </c>
      <c r="I710" t="s">
        <v>58</v>
      </c>
      <c r="J710" t="s">
        <v>3924</v>
      </c>
    </row>
    <row r="711" spans="1:10" hidden="1" x14ac:dyDescent="0.2">
      <c r="A711" t="s">
        <v>1199</v>
      </c>
      <c r="B711">
        <v>2008</v>
      </c>
      <c r="C711">
        <v>30</v>
      </c>
      <c r="D711">
        <v>2</v>
      </c>
      <c r="E711">
        <v>74140</v>
      </c>
      <c r="F711" t="s">
        <v>33</v>
      </c>
      <c r="G711" t="s">
        <v>3116</v>
      </c>
      <c r="H711" t="s">
        <v>57</v>
      </c>
      <c r="I711" t="s">
        <v>58</v>
      </c>
      <c r="J711" t="s">
        <v>3924</v>
      </c>
    </row>
    <row r="712" spans="1:10" hidden="1" x14ac:dyDescent="0.2">
      <c r="A712" t="s">
        <v>2515</v>
      </c>
      <c r="B712">
        <v>2016</v>
      </c>
      <c r="C712">
        <v>65</v>
      </c>
      <c r="D712">
        <v>1</v>
      </c>
      <c r="E712">
        <v>74120</v>
      </c>
      <c r="F712" t="s">
        <v>2501</v>
      </c>
      <c r="G712" t="s">
        <v>3185</v>
      </c>
      <c r="H712" t="s">
        <v>57</v>
      </c>
      <c r="I712" t="s">
        <v>58</v>
      </c>
      <c r="J712" t="s">
        <v>3924</v>
      </c>
    </row>
    <row r="713" spans="1:10" hidden="1" x14ac:dyDescent="0.2">
      <c r="A713" t="s">
        <v>2512</v>
      </c>
      <c r="B713">
        <v>2013</v>
      </c>
      <c r="C713">
        <v>65</v>
      </c>
      <c r="D713">
        <v>1</v>
      </c>
      <c r="E713">
        <v>74060</v>
      </c>
      <c r="F713" t="s">
        <v>2501</v>
      </c>
      <c r="G713" t="s">
        <v>3185</v>
      </c>
      <c r="H713" t="s">
        <v>57</v>
      </c>
      <c r="I713" t="s">
        <v>58</v>
      </c>
      <c r="J713" t="s">
        <v>3924</v>
      </c>
    </row>
    <row r="714" spans="1:10" hidden="1" x14ac:dyDescent="0.2">
      <c r="A714" t="s">
        <v>2311</v>
      </c>
      <c r="B714">
        <v>2018</v>
      </c>
      <c r="C714">
        <v>58</v>
      </c>
      <c r="D714">
        <v>2</v>
      </c>
      <c r="E714">
        <v>74030</v>
      </c>
      <c r="F714" t="s">
        <v>2276</v>
      </c>
      <c r="G714" t="s">
        <v>3172</v>
      </c>
      <c r="H714" t="s">
        <v>57</v>
      </c>
      <c r="I714" t="s">
        <v>58</v>
      </c>
      <c r="J714" t="s">
        <v>3924</v>
      </c>
    </row>
    <row r="715" spans="1:10" hidden="1" x14ac:dyDescent="0.2">
      <c r="A715" t="s">
        <v>2152</v>
      </c>
      <c r="B715">
        <v>2019</v>
      </c>
      <c r="C715">
        <v>54</v>
      </c>
      <c r="D715">
        <v>2</v>
      </c>
      <c r="E715">
        <v>73890</v>
      </c>
      <c r="F715" t="s">
        <v>2116</v>
      </c>
      <c r="G715" t="s">
        <v>3164</v>
      </c>
      <c r="H715" t="s">
        <v>57</v>
      </c>
      <c r="I715" t="s">
        <v>58</v>
      </c>
      <c r="J715" t="s">
        <v>3924</v>
      </c>
    </row>
    <row r="716" spans="1:10" hidden="1" x14ac:dyDescent="0.2">
      <c r="A716" t="s">
        <v>2772</v>
      </c>
      <c r="B716">
        <v>2018</v>
      </c>
      <c r="C716">
        <v>71</v>
      </c>
      <c r="D716">
        <v>2</v>
      </c>
      <c r="E716">
        <v>73780</v>
      </c>
      <c r="F716" t="s">
        <v>2737</v>
      </c>
      <c r="G716" t="s">
        <v>3198</v>
      </c>
      <c r="H716" t="s">
        <v>57</v>
      </c>
      <c r="I716" t="s">
        <v>58</v>
      </c>
      <c r="J716" t="s">
        <v>3924</v>
      </c>
    </row>
    <row r="717" spans="1:10" hidden="1" x14ac:dyDescent="0.2">
      <c r="A717" t="s">
        <v>1138</v>
      </c>
      <c r="B717">
        <v>2004</v>
      </c>
      <c r="C717">
        <v>29</v>
      </c>
      <c r="D717">
        <v>1</v>
      </c>
      <c r="E717">
        <v>73650</v>
      </c>
      <c r="F717" t="s">
        <v>31</v>
      </c>
      <c r="G717" t="s">
        <v>3113</v>
      </c>
      <c r="H717" t="s">
        <v>57</v>
      </c>
      <c r="I717" t="s">
        <v>58</v>
      </c>
      <c r="J717" t="s">
        <v>3924</v>
      </c>
    </row>
    <row r="718" spans="1:10" hidden="1" x14ac:dyDescent="0.2">
      <c r="A718" t="s">
        <v>3780</v>
      </c>
      <c r="B718">
        <v>2022</v>
      </c>
      <c r="C718">
        <v>33</v>
      </c>
      <c r="D718">
        <v>2</v>
      </c>
      <c r="E718">
        <v>73630</v>
      </c>
      <c r="F718" t="s">
        <v>1294</v>
      </c>
      <c r="G718" t="s">
        <v>3779</v>
      </c>
      <c r="H718" t="s">
        <v>57</v>
      </c>
      <c r="I718" t="s">
        <v>3057</v>
      </c>
      <c r="J718" t="s">
        <v>3924</v>
      </c>
    </row>
    <row r="719" spans="1:10" hidden="1" x14ac:dyDescent="0.2">
      <c r="A719" t="s">
        <v>1252</v>
      </c>
      <c r="B719">
        <v>2021</v>
      </c>
      <c r="C719">
        <v>31</v>
      </c>
      <c r="D719">
        <v>2</v>
      </c>
      <c r="E719">
        <v>73580</v>
      </c>
      <c r="F719" t="s">
        <v>1214</v>
      </c>
      <c r="G719" t="s">
        <v>3773</v>
      </c>
      <c r="H719" t="s">
        <v>57</v>
      </c>
      <c r="I719" t="s">
        <v>3057</v>
      </c>
      <c r="J719" t="s">
        <v>3924</v>
      </c>
    </row>
    <row r="720" spans="1:10" hidden="1" x14ac:dyDescent="0.2">
      <c r="A720" t="s">
        <v>477</v>
      </c>
      <c r="B720">
        <v>2009</v>
      </c>
      <c r="C720">
        <v>12</v>
      </c>
      <c r="D720">
        <v>1</v>
      </c>
      <c r="E720">
        <v>73410</v>
      </c>
      <c r="F720" t="s">
        <v>470</v>
      </c>
      <c r="G720" t="s">
        <v>3079</v>
      </c>
      <c r="H720" t="s">
        <v>57</v>
      </c>
      <c r="I720" t="s">
        <v>58</v>
      </c>
      <c r="J720" t="s">
        <v>3924</v>
      </c>
    </row>
    <row r="721" spans="1:10" hidden="1" x14ac:dyDescent="0.2">
      <c r="A721" t="s">
        <v>122</v>
      </c>
      <c r="B721">
        <v>2012</v>
      </c>
      <c r="C721">
        <v>2</v>
      </c>
      <c r="D721">
        <v>2</v>
      </c>
      <c r="E721">
        <v>73280</v>
      </c>
      <c r="F721" t="s">
        <v>93</v>
      </c>
      <c r="G721" t="s">
        <v>3060</v>
      </c>
      <c r="H721" t="s">
        <v>57</v>
      </c>
      <c r="I721" t="s">
        <v>58</v>
      </c>
      <c r="J721" t="s">
        <v>3924</v>
      </c>
    </row>
    <row r="722" spans="1:10" hidden="1" x14ac:dyDescent="0.2">
      <c r="A722" t="s">
        <v>2514</v>
      </c>
      <c r="B722">
        <v>2015</v>
      </c>
      <c r="C722">
        <v>65</v>
      </c>
      <c r="D722">
        <v>1</v>
      </c>
      <c r="E722">
        <v>73180</v>
      </c>
      <c r="F722" t="s">
        <v>2501</v>
      </c>
      <c r="G722" t="s">
        <v>3185</v>
      </c>
      <c r="H722" t="s">
        <v>57</v>
      </c>
      <c r="I722" t="s">
        <v>58</v>
      </c>
      <c r="J722" t="s">
        <v>3924</v>
      </c>
    </row>
    <row r="723" spans="1:10" hidden="1" x14ac:dyDescent="0.2">
      <c r="A723" t="s">
        <v>927</v>
      </c>
      <c r="B723">
        <v>2017</v>
      </c>
      <c r="C723">
        <v>23</v>
      </c>
      <c r="D723">
        <v>2</v>
      </c>
      <c r="E723">
        <v>73110</v>
      </c>
      <c r="F723" t="s">
        <v>893</v>
      </c>
      <c r="G723" t="s">
        <v>3102</v>
      </c>
      <c r="H723" t="s">
        <v>57</v>
      </c>
      <c r="I723" t="s">
        <v>58</v>
      </c>
      <c r="J723" t="s">
        <v>3924</v>
      </c>
    </row>
    <row r="724" spans="1:10" hidden="1" x14ac:dyDescent="0.2">
      <c r="A724" t="s">
        <v>2878</v>
      </c>
      <c r="B724">
        <v>2006</v>
      </c>
      <c r="C724">
        <v>74</v>
      </c>
      <c r="D724">
        <v>2</v>
      </c>
      <c r="E724">
        <v>73080</v>
      </c>
      <c r="F724" t="s">
        <v>35</v>
      </c>
      <c r="G724" t="s">
        <v>3204</v>
      </c>
      <c r="H724" t="s">
        <v>57</v>
      </c>
      <c r="I724" t="s">
        <v>58</v>
      </c>
      <c r="J724" t="s">
        <v>3924</v>
      </c>
    </row>
    <row r="725" spans="1:10" hidden="1" x14ac:dyDescent="0.2">
      <c r="A725" t="s">
        <v>68</v>
      </c>
      <c r="B725">
        <v>2013</v>
      </c>
      <c r="C725">
        <v>1</v>
      </c>
      <c r="D725">
        <v>1</v>
      </c>
      <c r="E725">
        <v>73030</v>
      </c>
      <c r="F725" t="s">
        <v>27</v>
      </c>
      <c r="G725" t="s">
        <v>3056</v>
      </c>
      <c r="H725" t="s">
        <v>57</v>
      </c>
      <c r="I725" t="s">
        <v>58</v>
      </c>
      <c r="J725" t="s">
        <v>3924</v>
      </c>
    </row>
    <row r="726" spans="1:10" hidden="1" x14ac:dyDescent="0.2">
      <c r="A726" t="s">
        <v>1197</v>
      </c>
      <c r="B726">
        <v>2006</v>
      </c>
      <c r="C726">
        <v>30</v>
      </c>
      <c r="D726">
        <v>2</v>
      </c>
      <c r="E726">
        <v>72990</v>
      </c>
      <c r="F726" t="s">
        <v>33</v>
      </c>
      <c r="G726" t="s">
        <v>3116</v>
      </c>
      <c r="H726" t="s">
        <v>57</v>
      </c>
      <c r="I726" t="s">
        <v>58</v>
      </c>
      <c r="J726" t="s">
        <v>3924</v>
      </c>
    </row>
    <row r="727" spans="1:10" hidden="1" x14ac:dyDescent="0.2">
      <c r="A727" t="s">
        <v>1196</v>
      </c>
      <c r="B727">
        <v>2005</v>
      </c>
      <c r="C727">
        <v>30</v>
      </c>
      <c r="D727">
        <v>2</v>
      </c>
      <c r="E727">
        <v>72920</v>
      </c>
      <c r="F727" t="s">
        <v>33</v>
      </c>
      <c r="G727" t="s">
        <v>3116</v>
      </c>
      <c r="H727" t="s">
        <v>57</v>
      </c>
      <c r="I727" t="s">
        <v>58</v>
      </c>
      <c r="J727" t="s">
        <v>3924</v>
      </c>
    </row>
    <row r="728" spans="1:10" hidden="1" x14ac:dyDescent="0.2">
      <c r="A728" t="s">
        <v>2330</v>
      </c>
      <c r="B728">
        <v>2016</v>
      </c>
      <c r="C728">
        <v>59</v>
      </c>
      <c r="D728">
        <v>1</v>
      </c>
      <c r="E728">
        <v>72900</v>
      </c>
      <c r="F728" t="s">
        <v>2316</v>
      </c>
      <c r="G728" t="s">
        <v>3173</v>
      </c>
      <c r="H728" t="s">
        <v>57</v>
      </c>
      <c r="I728" t="s">
        <v>58</v>
      </c>
      <c r="J728" t="s">
        <v>3924</v>
      </c>
    </row>
    <row r="729" spans="1:10" hidden="1" x14ac:dyDescent="0.2">
      <c r="A729" t="s">
        <v>925</v>
      </c>
      <c r="B729">
        <v>2015</v>
      </c>
      <c r="C729">
        <v>23</v>
      </c>
      <c r="D729">
        <v>2</v>
      </c>
      <c r="E729">
        <v>72870</v>
      </c>
      <c r="F729" t="s">
        <v>893</v>
      </c>
      <c r="G729" t="s">
        <v>3102</v>
      </c>
      <c r="H729" t="s">
        <v>57</v>
      </c>
      <c r="I729" t="s">
        <v>58</v>
      </c>
      <c r="J729" t="s">
        <v>3924</v>
      </c>
    </row>
    <row r="730" spans="1:10" hidden="1" x14ac:dyDescent="0.2">
      <c r="A730" t="s">
        <v>846</v>
      </c>
      <c r="B730">
        <v>2016</v>
      </c>
      <c r="C730">
        <v>21</v>
      </c>
      <c r="D730">
        <v>2</v>
      </c>
      <c r="E730">
        <v>72680</v>
      </c>
      <c r="F730" t="s">
        <v>813</v>
      </c>
      <c r="G730" t="s">
        <v>3098</v>
      </c>
      <c r="H730" t="s">
        <v>57</v>
      </c>
      <c r="I730" t="s">
        <v>58</v>
      </c>
      <c r="J730" t="s">
        <v>3924</v>
      </c>
    </row>
    <row r="731" spans="1:10" hidden="1" x14ac:dyDescent="0.2">
      <c r="A731" t="s">
        <v>2313</v>
      </c>
      <c r="B731">
        <v>2020</v>
      </c>
      <c r="C731">
        <v>58</v>
      </c>
      <c r="D731">
        <v>2</v>
      </c>
      <c r="E731">
        <v>72580</v>
      </c>
      <c r="F731" t="s">
        <v>2276</v>
      </c>
      <c r="G731" t="s">
        <v>3172</v>
      </c>
      <c r="H731" t="s">
        <v>57</v>
      </c>
      <c r="I731" t="s">
        <v>58</v>
      </c>
      <c r="J731" t="s">
        <v>3924</v>
      </c>
    </row>
    <row r="732" spans="1:10" hidden="1" x14ac:dyDescent="0.2">
      <c r="A732" t="s">
        <v>844</v>
      </c>
      <c r="B732">
        <v>2014</v>
      </c>
      <c r="C732">
        <v>21</v>
      </c>
      <c r="D732">
        <v>2</v>
      </c>
      <c r="E732">
        <v>72340</v>
      </c>
      <c r="F732" t="s">
        <v>813</v>
      </c>
      <c r="G732" t="s">
        <v>3098</v>
      </c>
      <c r="H732" t="s">
        <v>57</v>
      </c>
      <c r="I732" t="s">
        <v>58</v>
      </c>
      <c r="J732" t="s">
        <v>3924</v>
      </c>
    </row>
    <row r="733" spans="1:10" hidden="1" x14ac:dyDescent="0.2">
      <c r="A733" t="s">
        <v>849</v>
      </c>
      <c r="B733">
        <v>2019</v>
      </c>
      <c r="C733">
        <v>21</v>
      </c>
      <c r="D733">
        <v>2</v>
      </c>
      <c r="E733">
        <v>72340</v>
      </c>
      <c r="F733" t="s">
        <v>813</v>
      </c>
      <c r="G733" t="s">
        <v>3098</v>
      </c>
      <c r="H733" t="s">
        <v>57</v>
      </c>
      <c r="I733" t="s">
        <v>58</v>
      </c>
      <c r="J733" t="s">
        <v>3924</v>
      </c>
    </row>
    <row r="734" spans="1:10" hidden="1" x14ac:dyDescent="0.2">
      <c r="A734" t="s">
        <v>4199</v>
      </c>
      <c r="B734">
        <v>2023</v>
      </c>
      <c r="C734">
        <v>58</v>
      </c>
      <c r="D734">
        <v>2</v>
      </c>
      <c r="E734">
        <v>72250</v>
      </c>
      <c r="F734" t="s">
        <v>2276</v>
      </c>
      <c r="G734" t="s">
        <v>3851</v>
      </c>
      <c r="H734" t="s">
        <v>57</v>
      </c>
      <c r="I734" t="s">
        <v>3057</v>
      </c>
      <c r="J734" t="s">
        <v>4091</v>
      </c>
    </row>
    <row r="735" spans="1:10" hidden="1" x14ac:dyDescent="0.2">
      <c r="A735" t="s">
        <v>2770</v>
      </c>
      <c r="B735">
        <v>2016</v>
      </c>
      <c r="C735">
        <v>71</v>
      </c>
      <c r="D735">
        <v>2</v>
      </c>
      <c r="E735">
        <v>72220</v>
      </c>
      <c r="F735" t="s">
        <v>2737</v>
      </c>
      <c r="G735" t="s">
        <v>3198</v>
      </c>
      <c r="H735" t="s">
        <v>57</v>
      </c>
      <c r="I735" t="s">
        <v>58</v>
      </c>
      <c r="J735" t="s">
        <v>3924</v>
      </c>
    </row>
    <row r="736" spans="1:10" hidden="1" x14ac:dyDescent="0.2">
      <c r="A736" t="s">
        <v>2771</v>
      </c>
      <c r="B736">
        <v>2017</v>
      </c>
      <c r="C736">
        <v>71</v>
      </c>
      <c r="D736">
        <v>2</v>
      </c>
      <c r="E736">
        <v>72140</v>
      </c>
      <c r="F736" t="s">
        <v>2737</v>
      </c>
      <c r="G736" t="s">
        <v>3198</v>
      </c>
      <c r="H736" t="s">
        <v>57</v>
      </c>
      <c r="I736" t="s">
        <v>58</v>
      </c>
      <c r="J736" t="s">
        <v>3924</v>
      </c>
    </row>
    <row r="737" spans="1:10" hidden="1" x14ac:dyDescent="0.2">
      <c r="A737" t="s">
        <v>1195</v>
      </c>
      <c r="B737">
        <v>2004</v>
      </c>
      <c r="C737">
        <v>30</v>
      </c>
      <c r="D737">
        <v>2</v>
      </c>
      <c r="E737">
        <v>72040</v>
      </c>
      <c r="F737" t="s">
        <v>33</v>
      </c>
      <c r="G737" t="s">
        <v>3116</v>
      </c>
      <c r="H737" t="s">
        <v>57</v>
      </c>
      <c r="I737" t="s">
        <v>58</v>
      </c>
      <c r="J737" t="s">
        <v>3924</v>
      </c>
    </row>
    <row r="738" spans="1:10" hidden="1" x14ac:dyDescent="0.2">
      <c r="A738" t="s">
        <v>4210</v>
      </c>
      <c r="B738">
        <v>2023</v>
      </c>
      <c r="C738">
        <v>65</v>
      </c>
      <c r="D738">
        <v>1</v>
      </c>
      <c r="E738">
        <v>72010</v>
      </c>
      <c r="F738" t="s">
        <v>2501</v>
      </c>
      <c r="G738" t="s">
        <v>3185</v>
      </c>
      <c r="H738" t="s">
        <v>57</v>
      </c>
      <c r="I738" t="s">
        <v>3057</v>
      </c>
      <c r="J738" t="s">
        <v>4091</v>
      </c>
    </row>
    <row r="739" spans="1:10" hidden="1" x14ac:dyDescent="0.2">
      <c r="A739" t="s">
        <v>474</v>
      </c>
      <c r="B739">
        <v>2006</v>
      </c>
      <c r="C739">
        <v>12</v>
      </c>
      <c r="D739">
        <v>1</v>
      </c>
      <c r="E739">
        <v>71880</v>
      </c>
      <c r="F739" t="s">
        <v>470</v>
      </c>
      <c r="G739" t="s">
        <v>3079</v>
      </c>
      <c r="H739" t="s">
        <v>57</v>
      </c>
      <c r="I739" t="s">
        <v>58</v>
      </c>
      <c r="J739" t="s">
        <v>3924</v>
      </c>
    </row>
    <row r="740" spans="1:10" hidden="1" x14ac:dyDescent="0.2">
      <c r="A740" t="s">
        <v>546</v>
      </c>
      <c r="B740">
        <v>2020</v>
      </c>
      <c r="C740">
        <v>13</v>
      </c>
      <c r="D740">
        <v>2</v>
      </c>
      <c r="E740">
        <v>71870</v>
      </c>
      <c r="F740" t="s">
        <v>509</v>
      </c>
      <c r="G740" t="s">
        <v>3082</v>
      </c>
      <c r="H740" t="s">
        <v>57</v>
      </c>
      <c r="I740" t="s">
        <v>58</v>
      </c>
      <c r="J740" t="s">
        <v>3924</v>
      </c>
    </row>
    <row r="741" spans="1:10" hidden="1" x14ac:dyDescent="0.2">
      <c r="A741" t="s">
        <v>2312</v>
      </c>
      <c r="B741">
        <v>2019</v>
      </c>
      <c r="C741">
        <v>58</v>
      </c>
      <c r="D741">
        <v>2</v>
      </c>
      <c r="E741">
        <v>71820</v>
      </c>
      <c r="F741" t="s">
        <v>2276</v>
      </c>
      <c r="G741" t="s">
        <v>3172</v>
      </c>
      <c r="H741" t="s">
        <v>57</v>
      </c>
      <c r="I741" t="s">
        <v>58</v>
      </c>
      <c r="J741" t="s">
        <v>3924</v>
      </c>
    </row>
    <row r="742" spans="1:10" hidden="1" x14ac:dyDescent="0.2">
      <c r="A742" t="s">
        <v>2513</v>
      </c>
      <c r="B742">
        <v>2014</v>
      </c>
      <c r="C742">
        <v>65</v>
      </c>
      <c r="D742">
        <v>1</v>
      </c>
      <c r="E742">
        <v>71760</v>
      </c>
      <c r="F742" t="s">
        <v>2501</v>
      </c>
      <c r="G742" t="s">
        <v>3185</v>
      </c>
      <c r="H742" t="s">
        <v>57</v>
      </c>
      <c r="I742" t="s">
        <v>58</v>
      </c>
      <c r="J742" t="s">
        <v>3924</v>
      </c>
    </row>
    <row r="743" spans="1:10" hidden="1" x14ac:dyDescent="0.2">
      <c r="A743" t="s">
        <v>1147</v>
      </c>
      <c r="B743">
        <v>2013</v>
      </c>
      <c r="C743">
        <v>29</v>
      </c>
      <c r="D743">
        <v>1</v>
      </c>
      <c r="E743">
        <v>71500</v>
      </c>
      <c r="F743" t="s">
        <v>31</v>
      </c>
      <c r="G743" t="s">
        <v>3113</v>
      </c>
      <c r="H743" t="s">
        <v>57</v>
      </c>
      <c r="I743" t="s">
        <v>58</v>
      </c>
      <c r="J743" t="s">
        <v>3924</v>
      </c>
    </row>
    <row r="744" spans="1:10" hidden="1" x14ac:dyDescent="0.2">
      <c r="A744" t="s">
        <v>4118</v>
      </c>
      <c r="B744">
        <v>2023</v>
      </c>
      <c r="C744">
        <v>17</v>
      </c>
      <c r="D744">
        <v>2</v>
      </c>
      <c r="E744">
        <v>71130</v>
      </c>
      <c r="F744" t="s">
        <v>655</v>
      </c>
      <c r="G744" t="s">
        <v>3731</v>
      </c>
      <c r="H744" t="s">
        <v>57</v>
      </c>
      <c r="I744" t="s">
        <v>3057</v>
      </c>
      <c r="J744" t="s">
        <v>4091</v>
      </c>
    </row>
    <row r="745" spans="1:10" hidden="1" x14ac:dyDescent="0.2">
      <c r="A745" t="s">
        <v>928</v>
      </c>
      <c r="B745">
        <v>2018</v>
      </c>
      <c r="C745">
        <v>23</v>
      </c>
      <c r="D745">
        <v>2</v>
      </c>
      <c r="E745">
        <v>71130</v>
      </c>
      <c r="F745" t="s">
        <v>893</v>
      </c>
      <c r="G745" t="s">
        <v>3102</v>
      </c>
      <c r="H745" t="s">
        <v>57</v>
      </c>
      <c r="I745" t="s">
        <v>58</v>
      </c>
      <c r="J745" t="s">
        <v>3924</v>
      </c>
    </row>
    <row r="746" spans="1:10" hidden="1" x14ac:dyDescent="0.2">
      <c r="A746" t="s">
        <v>2429</v>
      </c>
      <c r="B746">
        <v>2010</v>
      </c>
      <c r="C746">
        <v>63</v>
      </c>
      <c r="D746">
        <v>1</v>
      </c>
      <c r="E746">
        <v>70930</v>
      </c>
      <c r="F746" t="s">
        <v>2421</v>
      </c>
      <c r="G746" t="s">
        <v>3181</v>
      </c>
      <c r="H746" t="s">
        <v>57</v>
      </c>
      <c r="I746" t="s">
        <v>58</v>
      </c>
      <c r="J746" t="s">
        <v>3924</v>
      </c>
    </row>
    <row r="747" spans="1:10" hidden="1" x14ac:dyDescent="0.2">
      <c r="A747" t="s">
        <v>847</v>
      </c>
      <c r="B747">
        <v>2017</v>
      </c>
      <c r="C747">
        <v>21</v>
      </c>
      <c r="D747">
        <v>2</v>
      </c>
      <c r="E747">
        <v>70920</v>
      </c>
      <c r="F747" t="s">
        <v>813</v>
      </c>
      <c r="G747" t="s">
        <v>3098</v>
      </c>
      <c r="H747" t="s">
        <v>57</v>
      </c>
      <c r="I747" t="s">
        <v>58</v>
      </c>
      <c r="J747" t="s">
        <v>3924</v>
      </c>
    </row>
    <row r="748" spans="1:10" hidden="1" x14ac:dyDescent="0.2">
      <c r="A748" t="s">
        <v>922</v>
      </c>
      <c r="B748">
        <v>2012</v>
      </c>
      <c r="C748">
        <v>23</v>
      </c>
      <c r="D748">
        <v>2</v>
      </c>
      <c r="E748">
        <v>70890</v>
      </c>
      <c r="F748" t="s">
        <v>893</v>
      </c>
      <c r="G748" t="s">
        <v>3102</v>
      </c>
      <c r="H748" t="s">
        <v>57</v>
      </c>
      <c r="I748" t="s">
        <v>58</v>
      </c>
      <c r="J748" t="s">
        <v>3924</v>
      </c>
    </row>
    <row r="749" spans="1:10" hidden="1" x14ac:dyDescent="0.2">
      <c r="A749" t="s">
        <v>921</v>
      </c>
      <c r="B749">
        <v>2011</v>
      </c>
      <c r="C749">
        <v>23</v>
      </c>
      <c r="D749">
        <v>2</v>
      </c>
      <c r="E749">
        <v>70840</v>
      </c>
      <c r="F749" t="s">
        <v>893</v>
      </c>
      <c r="G749" t="s">
        <v>3102</v>
      </c>
      <c r="H749" t="s">
        <v>57</v>
      </c>
      <c r="I749" t="s">
        <v>58</v>
      </c>
      <c r="J749" t="s">
        <v>3924</v>
      </c>
    </row>
    <row r="750" spans="1:10" hidden="1" x14ac:dyDescent="0.2">
      <c r="A750" t="s">
        <v>2315</v>
      </c>
      <c r="B750">
        <v>2003</v>
      </c>
      <c r="C750">
        <v>59</v>
      </c>
      <c r="D750">
        <v>1</v>
      </c>
      <c r="E750">
        <v>70820</v>
      </c>
      <c r="F750" t="s">
        <v>2316</v>
      </c>
      <c r="G750" t="s">
        <v>3173</v>
      </c>
      <c r="H750" t="s">
        <v>57</v>
      </c>
      <c r="I750" t="s">
        <v>58</v>
      </c>
      <c r="J750" t="s">
        <v>3924</v>
      </c>
    </row>
    <row r="751" spans="1:10" hidden="1" x14ac:dyDescent="0.2">
      <c r="A751" t="s">
        <v>2769</v>
      </c>
      <c r="B751">
        <v>2015</v>
      </c>
      <c r="C751">
        <v>71</v>
      </c>
      <c r="D751">
        <v>2</v>
      </c>
      <c r="E751">
        <v>70820</v>
      </c>
      <c r="F751" t="s">
        <v>2737</v>
      </c>
      <c r="G751" t="s">
        <v>3198</v>
      </c>
      <c r="H751" t="s">
        <v>57</v>
      </c>
      <c r="I751" t="s">
        <v>58</v>
      </c>
      <c r="J751" t="s">
        <v>3924</v>
      </c>
    </row>
    <row r="752" spans="1:10" hidden="1" x14ac:dyDescent="0.2">
      <c r="A752" t="s">
        <v>1137</v>
      </c>
      <c r="B752">
        <v>2003</v>
      </c>
      <c r="C752">
        <v>29</v>
      </c>
      <c r="D752">
        <v>1</v>
      </c>
      <c r="E752">
        <v>70740</v>
      </c>
      <c r="F752" t="s">
        <v>31</v>
      </c>
      <c r="G752" t="s">
        <v>3113</v>
      </c>
      <c r="H752" t="s">
        <v>57</v>
      </c>
      <c r="I752" t="s">
        <v>58</v>
      </c>
      <c r="J752" t="s">
        <v>3924</v>
      </c>
    </row>
    <row r="753" spans="1:10" hidden="1" x14ac:dyDescent="0.2">
      <c r="A753" t="s">
        <v>1096</v>
      </c>
      <c r="B753">
        <v>2021</v>
      </c>
      <c r="C753">
        <v>27</v>
      </c>
      <c r="D753">
        <v>2</v>
      </c>
      <c r="E753">
        <v>70720</v>
      </c>
      <c r="F753" t="s">
        <v>1047</v>
      </c>
      <c r="G753" t="s">
        <v>3761</v>
      </c>
      <c r="H753" t="s">
        <v>57</v>
      </c>
      <c r="I753" t="s">
        <v>3057</v>
      </c>
      <c r="J753" t="s">
        <v>3924</v>
      </c>
    </row>
    <row r="754" spans="1:10" hidden="1" x14ac:dyDescent="0.2">
      <c r="A754" t="s">
        <v>2519</v>
      </c>
      <c r="B754">
        <v>2020</v>
      </c>
      <c r="C754">
        <v>65</v>
      </c>
      <c r="D754">
        <v>1</v>
      </c>
      <c r="E754">
        <v>70700</v>
      </c>
      <c r="F754" t="s">
        <v>2501</v>
      </c>
      <c r="G754" t="s">
        <v>3185</v>
      </c>
      <c r="H754" t="s">
        <v>57</v>
      </c>
      <c r="I754" t="s">
        <v>58</v>
      </c>
      <c r="J754" t="s">
        <v>3924</v>
      </c>
    </row>
    <row r="755" spans="1:10" hidden="1" x14ac:dyDescent="0.2">
      <c r="A755" t="s">
        <v>926</v>
      </c>
      <c r="B755">
        <v>2016</v>
      </c>
      <c r="C755">
        <v>23</v>
      </c>
      <c r="D755">
        <v>2</v>
      </c>
      <c r="E755">
        <v>70570</v>
      </c>
      <c r="F755" t="s">
        <v>893</v>
      </c>
      <c r="G755" t="s">
        <v>3102</v>
      </c>
      <c r="H755" t="s">
        <v>57</v>
      </c>
      <c r="I755" t="s">
        <v>58</v>
      </c>
      <c r="J755" t="s">
        <v>3924</v>
      </c>
    </row>
    <row r="756" spans="1:10" hidden="1" x14ac:dyDescent="0.2">
      <c r="A756" t="s">
        <v>1143</v>
      </c>
      <c r="B756">
        <v>2009</v>
      </c>
      <c r="C756">
        <v>29</v>
      </c>
      <c r="D756">
        <v>1</v>
      </c>
      <c r="E756">
        <v>70570</v>
      </c>
      <c r="F756" t="s">
        <v>31</v>
      </c>
      <c r="G756" t="s">
        <v>3113</v>
      </c>
      <c r="H756" t="s">
        <v>57</v>
      </c>
      <c r="I756" t="s">
        <v>58</v>
      </c>
      <c r="J756" t="s">
        <v>3924</v>
      </c>
    </row>
    <row r="757" spans="1:10" hidden="1" x14ac:dyDescent="0.2">
      <c r="A757" t="s">
        <v>1194</v>
      </c>
      <c r="B757">
        <v>2003</v>
      </c>
      <c r="C757">
        <v>30</v>
      </c>
      <c r="D757">
        <v>2</v>
      </c>
      <c r="E757">
        <v>70490</v>
      </c>
      <c r="F757" t="s">
        <v>33</v>
      </c>
      <c r="G757" t="s">
        <v>3116</v>
      </c>
      <c r="H757" t="s">
        <v>57</v>
      </c>
      <c r="I757" t="s">
        <v>58</v>
      </c>
      <c r="J757" t="s">
        <v>3924</v>
      </c>
    </row>
    <row r="758" spans="1:10" hidden="1" x14ac:dyDescent="0.2">
      <c r="A758" t="s">
        <v>2151</v>
      </c>
      <c r="B758">
        <v>2018</v>
      </c>
      <c r="C758">
        <v>54</v>
      </c>
      <c r="D758">
        <v>2</v>
      </c>
      <c r="E758">
        <v>70490</v>
      </c>
      <c r="F758" t="s">
        <v>2116</v>
      </c>
      <c r="G758" t="s">
        <v>3164</v>
      </c>
      <c r="H758" t="s">
        <v>57</v>
      </c>
      <c r="I758" t="s">
        <v>58</v>
      </c>
      <c r="J758" t="s">
        <v>3924</v>
      </c>
    </row>
    <row r="759" spans="1:10" hidden="1" x14ac:dyDescent="0.2">
      <c r="A759" t="s">
        <v>2326</v>
      </c>
      <c r="B759">
        <v>2012</v>
      </c>
      <c r="C759">
        <v>59</v>
      </c>
      <c r="D759">
        <v>1</v>
      </c>
      <c r="E759">
        <v>70390</v>
      </c>
      <c r="F759" t="s">
        <v>2316</v>
      </c>
      <c r="G759" t="s">
        <v>3173</v>
      </c>
      <c r="H759" t="s">
        <v>57</v>
      </c>
      <c r="I759" t="s">
        <v>58</v>
      </c>
      <c r="J759" t="s">
        <v>3924</v>
      </c>
    </row>
    <row r="760" spans="1:10" hidden="1" x14ac:dyDescent="0.2">
      <c r="A760" t="s">
        <v>2310</v>
      </c>
      <c r="B760">
        <v>2017</v>
      </c>
      <c r="C760">
        <v>58</v>
      </c>
      <c r="D760">
        <v>2</v>
      </c>
      <c r="E760">
        <v>70280</v>
      </c>
      <c r="F760" t="s">
        <v>2276</v>
      </c>
      <c r="G760" t="s">
        <v>3172</v>
      </c>
      <c r="H760" t="s">
        <v>57</v>
      </c>
      <c r="I760" t="s">
        <v>58</v>
      </c>
      <c r="J760" t="s">
        <v>3924</v>
      </c>
    </row>
    <row r="761" spans="1:10" hidden="1" x14ac:dyDescent="0.2">
      <c r="A761" t="s">
        <v>1331</v>
      </c>
      <c r="B761">
        <v>2020</v>
      </c>
      <c r="C761">
        <v>33</v>
      </c>
      <c r="D761">
        <v>2</v>
      </c>
      <c r="E761">
        <v>70200</v>
      </c>
      <c r="F761" t="s">
        <v>1294</v>
      </c>
      <c r="G761" t="s">
        <v>3122</v>
      </c>
      <c r="H761" t="s">
        <v>57</v>
      </c>
      <c r="I761" t="s">
        <v>58</v>
      </c>
      <c r="J761" t="s">
        <v>3924</v>
      </c>
    </row>
    <row r="762" spans="1:10" hidden="1" x14ac:dyDescent="0.2">
      <c r="A762" t="s">
        <v>2318</v>
      </c>
      <c r="B762">
        <v>2004</v>
      </c>
      <c r="C762">
        <v>59</v>
      </c>
      <c r="D762">
        <v>1</v>
      </c>
      <c r="E762">
        <v>70180</v>
      </c>
      <c r="F762" t="s">
        <v>2316</v>
      </c>
      <c r="G762" t="s">
        <v>3173</v>
      </c>
      <c r="H762" t="s">
        <v>57</v>
      </c>
      <c r="I762" t="s">
        <v>58</v>
      </c>
      <c r="J762" t="s">
        <v>3924</v>
      </c>
    </row>
    <row r="763" spans="1:10" hidden="1" x14ac:dyDescent="0.2">
      <c r="A763" t="s">
        <v>3786</v>
      </c>
      <c r="B763">
        <v>2022</v>
      </c>
      <c r="C763">
        <v>35</v>
      </c>
      <c r="D763">
        <v>2</v>
      </c>
      <c r="E763">
        <v>70010</v>
      </c>
      <c r="F763" t="s">
        <v>1374</v>
      </c>
      <c r="G763" t="s">
        <v>3785</v>
      </c>
      <c r="H763" t="s">
        <v>57</v>
      </c>
      <c r="I763" t="s">
        <v>3057</v>
      </c>
      <c r="J763" t="s">
        <v>3924</v>
      </c>
    </row>
    <row r="764" spans="1:10" hidden="1" x14ac:dyDescent="0.2">
      <c r="A764" t="s">
        <v>121</v>
      </c>
      <c r="B764">
        <v>2011</v>
      </c>
      <c r="C764">
        <v>2</v>
      </c>
      <c r="D764">
        <v>2</v>
      </c>
      <c r="E764">
        <v>70000</v>
      </c>
      <c r="F764" t="s">
        <v>93</v>
      </c>
      <c r="G764" t="s">
        <v>3060</v>
      </c>
      <c r="H764" t="s">
        <v>57</v>
      </c>
      <c r="I764" t="s">
        <v>58</v>
      </c>
      <c r="J764" t="s">
        <v>3924</v>
      </c>
    </row>
    <row r="765" spans="1:10" hidden="1" x14ac:dyDescent="0.2">
      <c r="A765" t="s">
        <v>843</v>
      </c>
      <c r="B765">
        <v>2013</v>
      </c>
      <c r="C765">
        <v>21</v>
      </c>
      <c r="D765">
        <v>2</v>
      </c>
      <c r="E765">
        <v>69920</v>
      </c>
      <c r="F765" t="s">
        <v>813</v>
      </c>
      <c r="G765" t="s">
        <v>3098</v>
      </c>
      <c r="H765" t="s">
        <v>57</v>
      </c>
      <c r="I765" t="s">
        <v>58</v>
      </c>
      <c r="J765" t="s">
        <v>3924</v>
      </c>
    </row>
    <row r="766" spans="1:10" hidden="1" x14ac:dyDescent="0.2">
      <c r="A766" t="s">
        <v>923</v>
      </c>
      <c r="B766">
        <v>2013</v>
      </c>
      <c r="C766">
        <v>23</v>
      </c>
      <c r="D766">
        <v>2</v>
      </c>
      <c r="E766">
        <v>69660</v>
      </c>
      <c r="F766" t="s">
        <v>893</v>
      </c>
      <c r="G766" t="s">
        <v>3102</v>
      </c>
      <c r="H766" t="s">
        <v>57</v>
      </c>
      <c r="I766" t="s">
        <v>58</v>
      </c>
      <c r="J766" t="s">
        <v>3924</v>
      </c>
    </row>
    <row r="767" spans="1:10" hidden="1" x14ac:dyDescent="0.2">
      <c r="A767" t="s">
        <v>2437</v>
      </c>
      <c r="B767">
        <v>2018</v>
      </c>
      <c r="C767">
        <v>63</v>
      </c>
      <c r="D767">
        <v>1</v>
      </c>
      <c r="E767">
        <v>69480</v>
      </c>
      <c r="F767" t="s">
        <v>2421</v>
      </c>
      <c r="G767" t="s">
        <v>3181</v>
      </c>
      <c r="H767" t="s">
        <v>57</v>
      </c>
      <c r="I767" t="s">
        <v>58</v>
      </c>
      <c r="J767" t="s">
        <v>3924</v>
      </c>
    </row>
    <row r="768" spans="1:10" hidden="1" x14ac:dyDescent="0.2">
      <c r="A768" t="s">
        <v>732</v>
      </c>
      <c r="B768">
        <v>2020</v>
      </c>
      <c r="C768">
        <v>18</v>
      </c>
      <c r="D768">
        <v>2</v>
      </c>
      <c r="E768">
        <v>69440</v>
      </c>
      <c r="F768" t="s">
        <v>695</v>
      </c>
      <c r="G768" t="s">
        <v>3092</v>
      </c>
      <c r="H768" t="s">
        <v>57</v>
      </c>
      <c r="I768" t="s">
        <v>58</v>
      </c>
      <c r="J768" t="s">
        <v>3924</v>
      </c>
    </row>
    <row r="769" spans="1:10" hidden="1" x14ac:dyDescent="0.2">
      <c r="A769" t="s">
        <v>2319</v>
      </c>
      <c r="B769">
        <v>2005</v>
      </c>
      <c r="C769">
        <v>59</v>
      </c>
      <c r="D769">
        <v>1</v>
      </c>
      <c r="E769">
        <v>69390</v>
      </c>
      <c r="F769" t="s">
        <v>2316</v>
      </c>
      <c r="G769" t="s">
        <v>3173</v>
      </c>
      <c r="H769" t="s">
        <v>57</v>
      </c>
      <c r="I769" t="s">
        <v>58</v>
      </c>
      <c r="J769" t="s">
        <v>3924</v>
      </c>
    </row>
    <row r="770" spans="1:10" hidden="1" x14ac:dyDescent="0.2">
      <c r="A770" t="s">
        <v>3846</v>
      </c>
      <c r="B770">
        <v>2022</v>
      </c>
      <c r="C770">
        <v>56</v>
      </c>
      <c r="D770">
        <v>2</v>
      </c>
      <c r="E770">
        <v>69380</v>
      </c>
      <c r="F770" t="s">
        <v>2196</v>
      </c>
      <c r="G770" t="s">
        <v>3845</v>
      </c>
      <c r="H770" t="s">
        <v>57</v>
      </c>
      <c r="I770" t="s">
        <v>3057</v>
      </c>
      <c r="J770" t="s">
        <v>3924</v>
      </c>
    </row>
    <row r="771" spans="1:10" hidden="1" x14ac:dyDescent="0.2">
      <c r="A771" t="s">
        <v>1292</v>
      </c>
      <c r="B771">
        <v>2021</v>
      </c>
      <c r="C771">
        <v>32</v>
      </c>
      <c r="D771">
        <v>2</v>
      </c>
      <c r="E771">
        <v>69280</v>
      </c>
      <c r="F771" t="s">
        <v>1254</v>
      </c>
      <c r="G771" t="s">
        <v>3776</v>
      </c>
      <c r="H771" t="s">
        <v>57</v>
      </c>
      <c r="I771" t="s">
        <v>3057</v>
      </c>
      <c r="J771" t="s">
        <v>3924</v>
      </c>
    </row>
    <row r="772" spans="1:10" hidden="1" x14ac:dyDescent="0.2">
      <c r="A772" t="s">
        <v>848</v>
      </c>
      <c r="B772">
        <v>2018</v>
      </c>
      <c r="C772">
        <v>21</v>
      </c>
      <c r="D772">
        <v>2</v>
      </c>
      <c r="E772">
        <v>69180</v>
      </c>
      <c r="F772" t="s">
        <v>813</v>
      </c>
      <c r="G772" t="s">
        <v>3098</v>
      </c>
      <c r="H772" t="s">
        <v>57</v>
      </c>
      <c r="I772" t="s">
        <v>58</v>
      </c>
      <c r="J772" t="s">
        <v>3924</v>
      </c>
    </row>
    <row r="773" spans="1:10" hidden="1" x14ac:dyDescent="0.2">
      <c r="A773" t="s">
        <v>2768</v>
      </c>
      <c r="B773">
        <v>2014</v>
      </c>
      <c r="C773">
        <v>71</v>
      </c>
      <c r="D773">
        <v>2</v>
      </c>
      <c r="E773">
        <v>69170</v>
      </c>
      <c r="F773" t="s">
        <v>2737</v>
      </c>
      <c r="G773" t="s">
        <v>3198</v>
      </c>
      <c r="H773" t="s">
        <v>57</v>
      </c>
      <c r="I773" t="s">
        <v>58</v>
      </c>
      <c r="J773" t="s">
        <v>3924</v>
      </c>
    </row>
    <row r="774" spans="1:10" hidden="1" x14ac:dyDescent="0.2">
      <c r="A774" t="s">
        <v>3852</v>
      </c>
      <c r="B774">
        <v>2022</v>
      </c>
      <c r="C774">
        <v>58</v>
      </c>
      <c r="D774">
        <v>2</v>
      </c>
      <c r="E774">
        <v>69150</v>
      </c>
      <c r="F774" t="s">
        <v>2276</v>
      </c>
      <c r="G774" t="s">
        <v>3851</v>
      </c>
      <c r="H774" t="s">
        <v>57</v>
      </c>
      <c r="I774" t="s">
        <v>3057</v>
      </c>
      <c r="J774" t="s">
        <v>3924</v>
      </c>
    </row>
    <row r="775" spans="1:10" hidden="1" x14ac:dyDescent="0.2">
      <c r="A775" t="s">
        <v>2877</v>
      </c>
      <c r="B775">
        <v>2005</v>
      </c>
      <c r="C775">
        <v>74</v>
      </c>
      <c r="D775">
        <v>2</v>
      </c>
      <c r="E775">
        <v>69120</v>
      </c>
      <c r="F775" t="s">
        <v>35</v>
      </c>
      <c r="G775" t="s">
        <v>3204</v>
      </c>
      <c r="H775" t="s">
        <v>57</v>
      </c>
      <c r="I775" t="s">
        <v>58</v>
      </c>
      <c r="J775" t="s">
        <v>3924</v>
      </c>
    </row>
    <row r="776" spans="1:10" hidden="1" x14ac:dyDescent="0.2">
      <c r="A776" t="s">
        <v>1148</v>
      </c>
      <c r="B776">
        <v>2014</v>
      </c>
      <c r="C776">
        <v>29</v>
      </c>
      <c r="D776">
        <v>1</v>
      </c>
      <c r="E776">
        <v>69080</v>
      </c>
      <c r="F776" t="s">
        <v>31</v>
      </c>
      <c r="G776" t="s">
        <v>3113</v>
      </c>
      <c r="H776" t="s">
        <v>57</v>
      </c>
      <c r="I776" t="s">
        <v>58</v>
      </c>
      <c r="J776" t="s">
        <v>3924</v>
      </c>
    </row>
    <row r="777" spans="1:10" hidden="1" x14ac:dyDescent="0.2">
      <c r="A777" t="s">
        <v>2324</v>
      </c>
      <c r="B777">
        <v>2010</v>
      </c>
      <c r="C777">
        <v>59</v>
      </c>
      <c r="D777">
        <v>1</v>
      </c>
      <c r="E777">
        <v>68740</v>
      </c>
      <c r="F777" t="s">
        <v>2316</v>
      </c>
      <c r="G777" t="s">
        <v>3173</v>
      </c>
      <c r="H777" t="s">
        <v>57</v>
      </c>
      <c r="I777" t="s">
        <v>58</v>
      </c>
      <c r="J777" t="s">
        <v>3924</v>
      </c>
    </row>
    <row r="778" spans="1:10" hidden="1" x14ac:dyDescent="0.2">
      <c r="A778" t="s">
        <v>2435</v>
      </c>
      <c r="B778">
        <v>2016</v>
      </c>
      <c r="C778">
        <v>63</v>
      </c>
      <c r="D778">
        <v>1</v>
      </c>
      <c r="E778">
        <v>68680</v>
      </c>
      <c r="F778" t="s">
        <v>2421</v>
      </c>
      <c r="G778" t="s">
        <v>3181</v>
      </c>
      <c r="H778" t="s">
        <v>57</v>
      </c>
      <c r="I778" t="s">
        <v>58</v>
      </c>
      <c r="J778" t="s">
        <v>3924</v>
      </c>
    </row>
    <row r="779" spans="1:10" hidden="1" x14ac:dyDescent="0.2">
      <c r="A779" t="s">
        <v>2329</v>
      </c>
      <c r="B779">
        <v>2015</v>
      </c>
      <c r="C779">
        <v>59</v>
      </c>
      <c r="D779">
        <v>1</v>
      </c>
      <c r="E779">
        <v>68640</v>
      </c>
      <c r="F779" t="s">
        <v>2316</v>
      </c>
      <c r="G779" t="s">
        <v>3173</v>
      </c>
      <c r="H779" t="s">
        <v>57</v>
      </c>
      <c r="I779" t="s">
        <v>58</v>
      </c>
      <c r="J779" t="s">
        <v>3924</v>
      </c>
    </row>
    <row r="780" spans="1:10" hidden="1" x14ac:dyDescent="0.2">
      <c r="A780" t="s">
        <v>65</v>
      </c>
      <c r="B780">
        <v>2010</v>
      </c>
      <c r="C780">
        <v>1</v>
      </c>
      <c r="D780">
        <v>1</v>
      </c>
      <c r="E780">
        <v>68580</v>
      </c>
      <c r="F780" t="s">
        <v>27</v>
      </c>
      <c r="G780" t="s">
        <v>3056</v>
      </c>
      <c r="H780" t="s">
        <v>57</v>
      </c>
      <c r="I780" t="s">
        <v>58</v>
      </c>
      <c r="J780" t="s">
        <v>3924</v>
      </c>
    </row>
    <row r="781" spans="1:10" hidden="1" x14ac:dyDescent="0.2">
      <c r="A781" t="s">
        <v>1251</v>
      </c>
      <c r="B781">
        <v>2020</v>
      </c>
      <c r="C781">
        <v>31</v>
      </c>
      <c r="D781">
        <v>2</v>
      </c>
      <c r="E781">
        <v>68570</v>
      </c>
      <c r="F781" t="s">
        <v>1214</v>
      </c>
      <c r="G781" t="s">
        <v>3118</v>
      </c>
      <c r="H781" t="s">
        <v>57</v>
      </c>
      <c r="I781" t="s">
        <v>58</v>
      </c>
      <c r="J781" t="s">
        <v>3924</v>
      </c>
    </row>
    <row r="782" spans="1:10" hidden="1" x14ac:dyDescent="0.2">
      <c r="A782" t="s">
        <v>2322</v>
      </c>
      <c r="B782">
        <v>2008</v>
      </c>
      <c r="C782">
        <v>59</v>
      </c>
      <c r="D782">
        <v>1</v>
      </c>
      <c r="E782">
        <v>68530</v>
      </c>
      <c r="F782" t="s">
        <v>2316</v>
      </c>
      <c r="G782" t="s">
        <v>3173</v>
      </c>
      <c r="H782" t="s">
        <v>57</v>
      </c>
      <c r="I782" t="s">
        <v>58</v>
      </c>
      <c r="J782" t="s">
        <v>3924</v>
      </c>
    </row>
    <row r="783" spans="1:10" hidden="1" x14ac:dyDescent="0.2">
      <c r="A783" t="s">
        <v>2325</v>
      </c>
      <c r="B783">
        <v>2011</v>
      </c>
      <c r="C783">
        <v>59</v>
      </c>
      <c r="D783">
        <v>1</v>
      </c>
      <c r="E783">
        <v>68520</v>
      </c>
      <c r="F783" t="s">
        <v>2316</v>
      </c>
      <c r="G783" t="s">
        <v>3173</v>
      </c>
      <c r="H783" t="s">
        <v>57</v>
      </c>
      <c r="I783" t="s">
        <v>58</v>
      </c>
      <c r="J783" t="s">
        <v>3924</v>
      </c>
    </row>
    <row r="784" spans="1:10" hidden="1" x14ac:dyDescent="0.2">
      <c r="A784" t="s">
        <v>1150</v>
      </c>
      <c r="B784">
        <v>2016</v>
      </c>
      <c r="C784">
        <v>29</v>
      </c>
      <c r="D784">
        <v>1</v>
      </c>
      <c r="E784">
        <v>68510</v>
      </c>
      <c r="F784" t="s">
        <v>31</v>
      </c>
      <c r="G784" t="s">
        <v>3113</v>
      </c>
      <c r="H784" t="s">
        <v>57</v>
      </c>
      <c r="I784" t="s">
        <v>58</v>
      </c>
      <c r="J784" t="s">
        <v>3924</v>
      </c>
    </row>
    <row r="785" spans="1:10" hidden="1" x14ac:dyDescent="0.2">
      <c r="A785" t="s">
        <v>2323</v>
      </c>
      <c r="B785">
        <v>2009</v>
      </c>
      <c r="C785">
        <v>59</v>
      </c>
      <c r="D785">
        <v>1</v>
      </c>
      <c r="E785">
        <v>68470</v>
      </c>
      <c r="F785" t="s">
        <v>2316</v>
      </c>
      <c r="G785" t="s">
        <v>3173</v>
      </c>
      <c r="H785" t="s">
        <v>57</v>
      </c>
      <c r="I785" t="s">
        <v>58</v>
      </c>
      <c r="J785" t="s">
        <v>3924</v>
      </c>
    </row>
    <row r="786" spans="1:10" hidden="1" x14ac:dyDescent="0.2">
      <c r="A786" t="s">
        <v>2150</v>
      </c>
      <c r="B786">
        <v>2017</v>
      </c>
      <c r="C786">
        <v>54</v>
      </c>
      <c r="D786">
        <v>2</v>
      </c>
      <c r="E786">
        <v>68400</v>
      </c>
      <c r="F786" t="s">
        <v>2116</v>
      </c>
      <c r="G786" t="s">
        <v>3164</v>
      </c>
      <c r="H786" t="s">
        <v>57</v>
      </c>
      <c r="I786" t="s">
        <v>58</v>
      </c>
      <c r="J786" t="s">
        <v>3924</v>
      </c>
    </row>
    <row r="787" spans="1:10" hidden="1" x14ac:dyDescent="0.2">
      <c r="A787" t="s">
        <v>4203</v>
      </c>
      <c r="B787">
        <v>2023</v>
      </c>
      <c r="C787">
        <v>61</v>
      </c>
      <c r="D787">
        <v>2</v>
      </c>
      <c r="E787">
        <v>68370</v>
      </c>
      <c r="F787" t="s">
        <v>39</v>
      </c>
      <c r="G787" t="s">
        <v>3857</v>
      </c>
      <c r="H787" t="s">
        <v>57</v>
      </c>
      <c r="I787" t="s">
        <v>3057</v>
      </c>
      <c r="J787" t="s">
        <v>4091</v>
      </c>
    </row>
    <row r="788" spans="1:10" hidden="1" x14ac:dyDescent="0.2">
      <c r="A788" t="s">
        <v>66</v>
      </c>
      <c r="B788">
        <v>2011</v>
      </c>
      <c r="C788">
        <v>1</v>
      </c>
      <c r="D788">
        <v>1</v>
      </c>
      <c r="E788">
        <v>68350</v>
      </c>
      <c r="F788" t="s">
        <v>27</v>
      </c>
      <c r="G788" t="s">
        <v>3056</v>
      </c>
      <c r="H788" t="s">
        <v>57</v>
      </c>
      <c r="I788" t="s">
        <v>58</v>
      </c>
      <c r="J788" t="s">
        <v>3924</v>
      </c>
    </row>
    <row r="789" spans="1:10" hidden="1" x14ac:dyDescent="0.2">
      <c r="A789" t="s">
        <v>2520</v>
      </c>
      <c r="B789">
        <v>2021</v>
      </c>
      <c r="C789">
        <v>65</v>
      </c>
      <c r="D789">
        <v>1</v>
      </c>
      <c r="E789">
        <v>68310</v>
      </c>
      <c r="F789" t="s">
        <v>2501</v>
      </c>
      <c r="G789" t="s">
        <v>3185</v>
      </c>
      <c r="H789" t="s">
        <v>57</v>
      </c>
      <c r="I789" t="s">
        <v>3057</v>
      </c>
      <c r="J789" t="s">
        <v>3924</v>
      </c>
    </row>
    <row r="790" spans="1:10" hidden="1" x14ac:dyDescent="0.2">
      <c r="A790" t="s">
        <v>3732</v>
      </c>
      <c r="B790">
        <v>2022</v>
      </c>
      <c r="C790">
        <v>17</v>
      </c>
      <c r="D790">
        <v>2</v>
      </c>
      <c r="E790">
        <v>68180</v>
      </c>
      <c r="F790" t="s">
        <v>655</v>
      </c>
      <c r="G790" t="s">
        <v>3731</v>
      </c>
      <c r="H790" t="s">
        <v>57</v>
      </c>
      <c r="I790" t="s">
        <v>3057</v>
      </c>
      <c r="J790" t="s">
        <v>3924</v>
      </c>
    </row>
    <row r="791" spans="1:10" hidden="1" x14ac:dyDescent="0.2">
      <c r="A791" t="s">
        <v>730</v>
      </c>
      <c r="B791">
        <v>2018</v>
      </c>
      <c r="C791">
        <v>18</v>
      </c>
      <c r="D791">
        <v>2</v>
      </c>
      <c r="E791">
        <v>68170</v>
      </c>
      <c r="F791" t="s">
        <v>695</v>
      </c>
      <c r="G791" t="s">
        <v>3092</v>
      </c>
      <c r="H791" t="s">
        <v>57</v>
      </c>
      <c r="I791" t="s">
        <v>58</v>
      </c>
      <c r="J791" t="s">
        <v>3924</v>
      </c>
    </row>
    <row r="792" spans="1:10" hidden="1" x14ac:dyDescent="0.2">
      <c r="A792" t="s">
        <v>924</v>
      </c>
      <c r="B792">
        <v>2014</v>
      </c>
      <c r="C792">
        <v>23</v>
      </c>
      <c r="D792">
        <v>2</v>
      </c>
      <c r="E792">
        <v>68100</v>
      </c>
      <c r="F792" t="s">
        <v>893</v>
      </c>
      <c r="G792" t="s">
        <v>3102</v>
      </c>
      <c r="H792" t="s">
        <v>57</v>
      </c>
      <c r="I792" t="s">
        <v>58</v>
      </c>
      <c r="J792" t="s">
        <v>3924</v>
      </c>
    </row>
    <row r="793" spans="1:10" hidden="1" x14ac:dyDescent="0.2">
      <c r="A793" t="s">
        <v>2327</v>
      </c>
      <c r="B793">
        <v>2013</v>
      </c>
      <c r="C793">
        <v>59</v>
      </c>
      <c r="D793">
        <v>1</v>
      </c>
      <c r="E793">
        <v>68050</v>
      </c>
      <c r="F793" t="s">
        <v>2316</v>
      </c>
      <c r="G793" t="s">
        <v>3173</v>
      </c>
      <c r="H793" t="s">
        <v>57</v>
      </c>
      <c r="I793" t="s">
        <v>58</v>
      </c>
      <c r="J793" t="s">
        <v>3924</v>
      </c>
    </row>
    <row r="794" spans="1:10" hidden="1" x14ac:dyDescent="0.2">
      <c r="A794" t="s">
        <v>1247</v>
      </c>
      <c r="B794">
        <v>2016</v>
      </c>
      <c r="C794">
        <v>31</v>
      </c>
      <c r="D794">
        <v>2</v>
      </c>
      <c r="E794">
        <v>68020</v>
      </c>
      <c r="F794" t="s">
        <v>1214</v>
      </c>
      <c r="G794" t="s">
        <v>3118</v>
      </c>
      <c r="H794" t="s">
        <v>57</v>
      </c>
      <c r="I794" t="s">
        <v>58</v>
      </c>
      <c r="J794" t="s">
        <v>3924</v>
      </c>
    </row>
    <row r="795" spans="1:10" hidden="1" x14ac:dyDescent="0.2">
      <c r="A795" t="s">
        <v>731</v>
      </c>
      <c r="B795">
        <v>2019</v>
      </c>
      <c r="C795">
        <v>18</v>
      </c>
      <c r="D795">
        <v>2</v>
      </c>
      <c r="E795">
        <v>67880</v>
      </c>
      <c r="F795" t="s">
        <v>695</v>
      </c>
      <c r="G795" t="s">
        <v>3092</v>
      </c>
      <c r="H795" t="s">
        <v>57</v>
      </c>
      <c r="I795" t="s">
        <v>58</v>
      </c>
      <c r="J795" t="s">
        <v>3924</v>
      </c>
    </row>
    <row r="796" spans="1:10" hidden="1" x14ac:dyDescent="0.2">
      <c r="A796" t="s">
        <v>1095</v>
      </c>
      <c r="B796">
        <v>2020</v>
      </c>
      <c r="C796">
        <v>27</v>
      </c>
      <c r="D796">
        <v>2</v>
      </c>
      <c r="E796">
        <v>67840</v>
      </c>
      <c r="F796" t="s">
        <v>1047</v>
      </c>
      <c r="G796" t="s">
        <v>3110</v>
      </c>
      <c r="H796" t="s">
        <v>57</v>
      </c>
      <c r="I796" t="s">
        <v>58</v>
      </c>
      <c r="J796" t="s">
        <v>3924</v>
      </c>
    </row>
    <row r="797" spans="1:10" hidden="1" x14ac:dyDescent="0.2">
      <c r="A797" t="s">
        <v>1291</v>
      </c>
      <c r="B797">
        <v>2020</v>
      </c>
      <c r="C797">
        <v>32</v>
      </c>
      <c r="D797">
        <v>2</v>
      </c>
      <c r="E797">
        <v>67840</v>
      </c>
      <c r="F797" t="s">
        <v>1254</v>
      </c>
      <c r="G797" t="s">
        <v>3120</v>
      </c>
      <c r="H797" t="s">
        <v>57</v>
      </c>
      <c r="I797" t="s">
        <v>58</v>
      </c>
      <c r="J797" t="s">
        <v>3924</v>
      </c>
    </row>
    <row r="798" spans="1:10" hidden="1" x14ac:dyDescent="0.2">
      <c r="A798" t="s">
        <v>1142</v>
      </c>
      <c r="B798">
        <v>2008</v>
      </c>
      <c r="C798">
        <v>29</v>
      </c>
      <c r="D798">
        <v>1</v>
      </c>
      <c r="E798">
        <v>67800</v>
      </c>
      <c r="F798" t="s">
        <v>31</v>
      </c>
      <c r="G798" t="s">
        <v>3113</v>
      </c>
      <c r="H798" t="s">
        <v>57</v>
      </c>
      <c r="I798" t="s">
        <v>58</v>
      </c>
      <c r="J798" t="s">
        <v>3924</v>
      </c>
    </row>
    <row r="799" spans="1:10" hidden="1" x14ac:dyDescent="0.2">
      <c r="A799" t="s">
        <v>2320</v>
      </c>
      <c r="B799">
        <v>2006</v>
      </c>
      <c r="C799">
        <v>59</v>
      </c>
      <c r="D799">
        <v>1</v>
      </c>
      <c r="E799">
        <v>67750</v>
      </c>
      <c r="F799" t="s">
        <v>2316</v>
      </c>
      <c r="G799" t="s">
        <v>3173</v>
      </c>
      <c r="H799" t="s">
        <v>57</v>
      </c>
      <c r="I799" t="s">
        <v>58</v>
      </c>
      <c r="J799" t="s">
        <v>3924</v>
      </c>
    </row>
    <row r="800" spans="1:10" hidden="1" x14ac:dyDescent="0.2">
      <c r="A800" t="s">
        <v>2321</v>
      </c>
      <c r="B800">
        <v>2007</v>
      </c>
      <c r="C800">
        <v>59</v>
      </c>
      <c r="D800">
        <v>1</v>
      </c>
      <c r="E800">
        <v>67570</v>
      </c>
      <c r="F800" t="s">
        <v>2316</v>
      </c>
      <c r="G800" t="s">
        <v>3173</v>
      </c>
      <c r="H800" t="s">
        <v>57</v>
      </c>
      <c r="I800" t="s">
        <v>58</v>
      </c>
      <c r="J800" t="s">
        <v>3924</v>
      </c>
    </row>
    <row r="801" spans="1:10" hidden="1" x14ac:dyDescent="0.2">
      <c r="A801" t="s">
        <v>3903</v>
      </c>
      <c r="B801">
        <v>2022</v>
      </c>
      <c r="C801">
        <v>80</v>
      </c>
      <c r="D801">
        <v>2</v>
      </c>
      <c r="E801">
        <v>67540</v>
      </c>
      <c r="F801" t="s">
        <v>3012</v>
      </c>
      <c r="G801" t="s">
        <v>3902</v>
      </c>
      <c r="H801" t="s">
        <v>57</v>
      </c>
      <c r="I801" t="s">
        <v>3057</v>
      </c>
      <c r="J801" t="s">
        <v>3924</v>
      </c>
    </row>
    <row r="802" spans="1:10" hidden="1" x14ac:dyDescent="0.2">
      <c r="A802" t="s">
        <v>120</v>
      </c>
      <c r="B802">
        <v>2010</v>
      </c>
      <c r="C802">
        <v>2</v>
      </c>
      <c r="D802">
        <v>2</v>
      </c>
      <c r="E802">
        <v>67500</v>
      </c>
      <c r="F802" t="s">
        <v>93</v>
      </c>
      <c r="G802" t="s">
        <v>3060</v>
      </c>
      <c r="H802" t="s">
        <v>57</v>
      </c>
      <c r="I802" t="s">
        <v>58</v>
      </c>
      <c r="J802" t="s">
        <v>3924</v>
      </c>
    </row>
    <row r="803" spans="1:10" hidden="1" x14ac:dyDescent="0.2">
      <c r="A803" t="s">
        <v>2430</v>
      </c>
      <c r="B803">
        <v>2011</v>
      </c>
      <c r="C803">
        <v>63</v>
      </c>
      <c r="D803">
        <v>1</v>
      </c>
      <c r="E803">
        <v>67490</v>
      </c>
      <c r="F803" t="s">
        <v>2421</v>
      </c>
      <c r="G803" t="s">
        <v>3181</v>
      </c>
      <c r="H803" t="s">
        <v>57</v>
      </c>
      <c r="I803" t="s">
        <v>58</v>
      </c>
      <c r="J803" t="s">
        <v>3924</v>
      </c>
    </row>
    <row r="804" spans="1:10" hidden="1" x14ac:dyDescent="0.2">
      <c r="A804" t="s">
        <v>2436</v>
      </c>
      <c r="B804">
        <v>2017</v>
      </c>
      <c r="C804">
        <v>63</v>
      </c>
      <c r="D804">
        <v>1</v>
      </c>
      <c r="E804">
        <v>67330</v>
      </c>
      <c r="F804" t="s">
        <v>2421</v>
      </c>
      <c r="G804" t="s">
        <v>3181</v>
      </c>
      <c r="H804" t="s">
        <v>57</v>
      </c>
      <c r="I804" t="s">
        <v>58</v>
      </c>
      <c r="J804" t="s">
        <v>3924</v>
      </c>
    </row>
    <row r="805" spans="1:10" hidden="1" x14ac:dyDescent="0.2">
      <c r="A805" t="s">
        <v>1248</v>
      </c>
      <c r="B805">
        <v>2017</v>
      </c>
      <c r="C805">
        <v>31</v>
      </c>
      <c r="D805">
        <v>2</v>
      </c>
      <c r="E805">
        <v>67240</v>
      </c>
      <c r="F805" t="s">
        <v>1214</v>
      </c>
      <c r="G805" t="s">
        <v>3118</v>
      </c>
      <c r="H805" t="s">
        <v>57</v>
      </c>
      <c r="I805" t="s">
        <v>58</v>
      </c>
      <c r="J805" t="s">
        <v>3924</v>
      </c>
    </row>
    <row r="806" spans="1:10" hidden="1" x14ac:dyDescent="0.2">
      <c r="A806" t="s">
        <v>545</v>
      </c>
      <c r="B806">
        <v>2019</v>
      </c>
      <c r="C806">
        <v>13</v>
      </c>
      <c r="D806">
        <v>2</v>
      </c>
      <c r="E806">
        <v>67090</v>
      </c>
      <c r="F806" t="s">
        <v>509</v>
      </c>
      <c r="G806" t="s">
        <v>3082</v>
      </c>
      <c r="H806" t="s">
        <v>57</v>
      </c>
      <c r="I806" t="s">
        <v>58</v>
      </c>
      <c r="J806" t="s">
        <v>3924</v>
      </c>
    </row>
    <row r="807" spans="1:10" hidden="1" x14ac:dyDescent="0.2">
      <c r="A807" t="s">
        <v>1249</v>
      </c>
      <c r="B807">
        <v>2018</v>
      </c>
      <c r="C807">
        <v>31</v>
      </c>
      <c r="D807">
        <v>2</v>
      </c>
      <c r="E807">
        <v>67010</v>
      </c>
      <c r="F807" t="s">
        <v>1214</v>
      </c>
      <c r="G807" t="s">
        <v>3118</v>
      </c>
      <c r="H807" t="s">
        <v>57</v>
      </c>
      <c r="I807" t="s">
        <v>58</v>
      </c>
      <c r="J807" t="s">
        <v>3924</v>
      </c>
    </row>
    <row r="808" spans="1:10" hidden="1" x14ac:dyDescent="0.2">
      <c r="A808" t="s">
        <v>4189</v>
      </c>
      <c r="B808">
        <v>2023</v>
      </c>
      <c r="C808">
        <v>53</v>
      </c>
      <c r="D808">
        <v>2</v>
      </c>
      <c r="E808">
        <v>67000</v>
      </c>
      <c r="F808" t="s">
        <v>2076</v>
      </c>
      <c r="G808" t="s">
        <v>3836</v>
      </c>
      <c r="H808" t="s">
        <v>57</v>
      </c>
      <c r="I808" t="s">
        <v>3057</v>
      </c>
      <c r="J808" t="s">
        <v>4091</v>
      </c>
    </row>
    <row r="809" spans="1:10" hidden="1" x14ac:dyDescent="0.2">
      <c r="A809" t="s">
        <v>1149</v>
      </c>
      <c r="B809">
        <v>2015</v>
      </c>
      <c r="C809">
        <v>29</v>
      </c>
      <c r="D809">
        <v>1</v>
      </c>
      <c r="E809">
        <v>66980</v>
      </c>
      <c r="F809" t="s">
        <v>31</v>
      </c>
      <c r="G809" t="s">
        <v>3113</v>
      </c>
      <c r="H809" t="s">
        <v>57</v>
      </c>
      <c r="I809" t="s">
        <v>58</v>
      </c>
      <c r="J809" t="s">
        <v>3924</v>
      </c>
    </row>
    <row r="810" spans="1:10" hidden="1" x14ac:dyDescent="0.2">
      <c r="A810" t="s">
        <v>2438</v>
      </c>
      <c r="B810">
        <v>2019</v>
      </c>
      <c r="C810">
        <v>63</v>
      </c>
      <c r="D810">
        <v>1</v>
      </c>
      <c r="E810">
        <v>66670</v>
      </c>
      <c r="F810" t="s">
        <v>2421</v>
      </c>
      <c r="G810" t="s">
        <v>3181</v>
      </c>
      <c r="H810" t="s">
        <v>57</v>
      </c>
      <c r="I810" t="s">
        <v>58</v>
      </c>
      <c r="J810" t="s">
        <v>3924</v>
      </c>
    </row>
    <row r="811" spans="1:10" hidden="1" x14ac:dyDescent="0.2">
      <c r="A811" t="s">
        <v>4142</v>
      </c>
      <c r="B811">
        <v>2023</v>
      </c>
      <c r="C811">
        <v>29</v>
      </c>
      <c r="D811">
        <v>1</v>
      </c>
      <c r="E811">
        <v>66660</v>
      </c>
      <c r="F811" t="s">
        <v>31</v>
      </c>
      <c r="G811" t="s">
        <v>3113</v>
      </c>
      <c r="H811" t="s">
        <v>57</v>
      </c>
      <c r="I811" t="s">
        <v>3057</v>
      </c>
      <c r="J811" t="s">
        <v>4091</v>
      </c>
    </row>
    <row r="812" spans="1:10" hidden="1" x14ac:dyDescent="0.2">
      <c r="A812" t="s">
        <v>2309</v>
      </c>
      <c r="B812">
        <v>2016</v>
      </c>
      <c r="C812">
        <v>58</v>
      </c>
      <c r="D812">
        <v>2</v>
      </c>
      <c r="E812">
        <v>66610</v>
      </c>
      <c r="F812" t="s">
        <v>2276</v>
      </c>
      <c r="G812" t="s">
        <v>3172</v>
      </c>
      <c r="H812" t="s">
        <v>57</v>
      </c>
      <c r="I812" t="s">
        <v>58</v>
      </c>
      <c r="J812" t="s">
        <v>3924</v>
      </c>
    </row>
    <row r="813" spans="1:10" hidden="1" x14ac:dyDescent="0.2">
      <c r="A813" t="s">
        <v>2876</v>
      </c>
      <c r="B813">
        <v>2004</v>
      </c>
      <c r="C813">
        <v>74</v>
      </c>
      <c r="D813">
        <v>2</v>
      </c>
      <c r="E813">
        <v>66600</v>
      </c>
      <c r="F813" t="s">
        <v>35</v>
      </c>
      <c r="G813" t="s">
        <v>3204</v>
      </c>
      <c r="H813" t="s">
        <v>57</v>
      </c>
      <c r="I813" t="s">
        <v>58</v>
      </c>
      <c r="J813" t="s">
        <v>3924</v>
      </c>
    </row>
    <row r="814" spans="1:10" hidden="1" x14ac:dyDescent="0.2">
      <c r="A814" t="s">
        <v>2434</v>
      </c>
      <c r="B814">
        <v>2015</v>
      </c>
      <c r="C814">
        <v>63</v>
      </c>
      <c r="D814">
        <v>1</v>
      </c>
      <c r="E814">
        <v>66560</v>
      </c>
      <c r="F814" t="s">
        <v>2421</v>
      </c>
      <c r="G814" t="s">
        <v>3181</v>
      </c>
      <c r="H814" t="s">
        <v>57</v>
      </c>
      <c r="I814" t="s">
        <v>58</v>
      </c>
      <c r="J814" t="s">
        <v>3924</v>
      </c>
    </row>
    <row r="815" spans="1:10" hidden="1" x14ac:dyDescent="0.2">
      <c r="A815" t="s">
        <v>1411</v>
      </c>
      <c r="B815">
        <v>2020</v>
      </c>
      <c r="C815">
        <v>35</v>
      </c>
      <c r="D815">
        <v>2</v>
      </c>
      <c r="E815">
        <v>66440</v>
      </c>
      <c r="F815" t="s">
        <v>1374</v>
      </c>
      <c r="G815" t="s">
        <v>3126</v>
      </c>
      <c r="H815" t="s">
        <v>57</v>
      </c>
      <c r="I815" t="s">
        <v>58</v>
      </c>
      <c r="J815" t="s">
        <v>3924</v>
      </c>
    </row>
    <row r="816" spans="1:10" hidden="1" x14ac:dyDescent="0.2">
      <c r="A816" t="s">
        <v>729</v>
      </c>
      <c r="B816">
        <v>2017</v>
      </c>
      <c r="C816">
        <v>18</v>
      </c>
      <c r="D816">
        <v>2</v>
      </c>
      <c r="E816">
        <v>66420</v>
      </c>
      <c r="F816" t="s">
        <v>695</v>
      </c>
      <c r="G816" t="s">
        <v>3092</v>
      </c>
      <c r="H816" t="s">
        <v>57</v>
      </c>
      <c r="I816" t="s">
        <v>58</v>
      </c>
      <c r="J816" t="s">
        <v>3924</v>
      </c>
    </row>
    <row r="817" spans="1:10" hidden="1" x14ac:dyDescent="0.2">
      <c r="A817" t="s">
        <v>2328</v>
      </c>
      <c r="B817">
        <v>2014</v>
      </c>
      <c r="C817">
        <v>59</v>
      </c>
      <c r="D817">
        <v>1</v>
      </c>
      <c r="E817">
        <v>66310</v>
      </c>
      <c r="F817" t="s">
        <v>2316</v>
      </c>
      <c r="G817" t="s">
        <v>3173</v>
      </c>
      <c r="H817" t="s">
        <v>57</v>
      </c>
      <c r="I817" t="s">
        <v>58</v>
      </c>
      <c r="J817" t="s">
        <v>3924</v>
      </c>
    </row>
    <row r="818" spans="1:10" hidden="1" x14ac:dyDescent="0.2">
      <c r="A818" t="s">
        <v>67</v>
      </c>
      <c r="B818">
        <v>2012</v>
      </c>
      <c r="C818">
        <v>1</v>
      </c>
      <c r="D818">
        <v>1</v>
      </c>
      <c r="E818">
        <v>66270</v>
      </c>
      <c r="F818" t="s">
        <v>27</v>
      </c>
      <c r="G818" t="s">
        <v>3056</v>
      </c>
      <c r="H818" t="s">
        <v>57</v>
      </c>
      <c r="I818" t="s">
        <v>58</v>
      </c>
      <c r="J818" t="s">
        <v>3924</v>
      </c>
    </row>
    <row r="819" spans="1:10" hidden="1" x14ac:dyDescent="0.2">
      <c r="A819" t="s">
        <v>1246</v>
      </c>
      <c r="B819">
        <v>2015</v>
      </c>
      <c r="C819">
        <v>31</v>
      </c>
      <c r="D819">
        <v>2</v>
      </c>
      <c r="E819">
        <v>66180</v>
      </c>
      <c r="F819" t="s">
        <v>1214</v>
      </c>
      <c r="G819" t="s">
        <v>3118</v>
      </c>
      <c r="H819" t="s">
        <v>57</v>
      </c>
      <c r="I819" t="s">
        <v>58</v>
      </c>
      <c r="J819" t="s">
        <v>3924</v>
      </c>
    </row>
    <row r="820" spans="1:10" hidden="1" x14ac:dyDescent="0.2">
      <c r="A820" t="s">
        <v>1094</v>
      </c>
      <c r="B820">
        <v>2019</v>
      </c>
      <c r="C820">
        <v>27</v>
      </c>
      <c r="D820">
        <v>2</v>
      </c>
      <c r="E820">
        <v>66160</v>
      </c>
      <c r="F820" t="s">
        <v>1047</v>
      </c>
      <c r="G820" t="s">
        <v>3110</v>
      </c>
      <c r="H820" t="s">
        <v>57</v>
      </c>
      <c r="I820" t="s">
        <v>58</v>
      </c>
      <c r="J820" t="s">
        <v>3924</v>
      </c>
    </row>
    <row r="821" spans="1:10" hidden="1" x14ac:dyDescent="0.2">
      <c r="A821" t="s">
        <v>842</v>
      </c>
      <c r="B821">
        <v>2012</v>
      </c>
      <c r="C821">
        <v>21</v>
      </c>
      <c r="D821">
        <v>2</v>
      </c>
      <c r="E821">
        <v>66150</v>
      </c>
      <c r="F821" t="s">
        <v>813</v>
      </c>
      <c r="G821" t="s">
        <v>3098</v>
      </c>
      <c r="H821" t="s">
        <v>57</v>
      </c>
      <c r="I821" t="s">
        <v>58</v>
      </c>
      <c r="J821" t="s">
        <v>3924</v>
      </c>
    </row>
    <row r="822" spans="1:10" hidden="1" x14ac:dyDescent="0.2">
      <c r="A822" t="s">
        <v>1250</v>
      </c>
      <c r="B822">
        <v>2019</v>
      </c>
      <c r="C822">
        <v>31</v>
      </c>
      <c r="D822">
        <v>2</v>
      </c>
      <c r="E822">
        <v>66020</v>
      </c>
      <c r="F822" t="s">
        <v>1214</v>
      </c>
      <c r="G822" t="s">
        <v>3118</v>
      </c>
      <c r="H822" t="s">
        <v>57</v>
      </c>
      <c r="I822" t="s">
        <v>58</v>
      </c>
      <c r="J822" t="s">
        <v>3924</v>
      </c>
    </row>
    <row r="823" spans="1:10" hidden="1" x14ac:dyDescent="0.2">
      <c r="A823" t="s">
        <v>691</v>
      </c>
      <c r="B823">
        <v>2019</v>
      </c>
      <c r="C823">
        <v>17</v>
      </c>
      <c r="D823">
        <v>2</v>
      </c>
      <c r="E823">
        <v>65990</v>
      </c>
      <c r="F823" t="s">
        <v>655</v>
      </c>
      <c r="G823" t="s">
        <v>3090</v>
      </c>
      <c r="H823" t="s">
        <v>57</v>
      </c>
      <c r="I823" t="s">
        <v>58</v>
      </c>
      <c r="J823" t="s">
        <v>3924</v>
      </c>
    </row>
    <row r="824" spans="1:10" hidden="1" x14ac:dyDescent="0.2">
      <c r="A824" t="s">
        <v>2767</v>
      </c>
      <c r="B824">
        <v>2013</v>
      </c>
      <c r="C824">
        <v>71</v>
      </c>
      <c r="D824">
        <v>2</v>
      </c>
      <c r="E824">
        <v>65950</v>
      </c>
      <c r="F824" t="s">
        <v>2737</v>
      </c>
      <c r="G824" t="s">
        <v>3198</v>
      </c>
      <c r="H824" t="s">
        <v>57</v>
      </c>
      <c r="I824" t="s">
        <v>58</v>
      </c>
      <c r="J824" t="s">
        <v>3924</v>
      </c>
    </row>
    <row r="825" spans="1:10" hidden="1" x14ac:dyDescent="0.2">
      <c r="A825" t="s">
        <v>920</v>
      </c>
      <c r="B825">
        <v>2010</v>
      </c>
      <c r="C825">
        <v>23</v>
      </c>
      <c r="D825">
        <v>2</v>
      </c>
      <c r="E825">
        <v>65880</v>
      </c>
      <c r="F825" t="s">
        <v>893</v>
      </c>
      <c r="G825" t="s">
        <v>3102</v>
      </c>
      <c r="H825" t="s">
        <v>57</v>
      </c>
      <c r="I825" t="s">
        <v>58</v>
      </c>
      <c r="J825" t="s">
        <v>3924</v>
      </c>
    </row>
    <row r="826" spans="1:10" hidden="1" x14ac:dyDescent="0.2">
      <c r="A826" t="s">
        <v>119</v>
      </c>
      <c r="B826">
        <v>2009</v>
      </c>
      <c r="C826">
        <v>2</v>
      </c>
      <c r="D826">
        <v>2</v>
      </c>
      <c r="E826">
        <v>65840</v>
      </c>
      <c r="F826" t="s">
        <v>93</v>
      </c>
      <c r="G826" t="s">
        <v>3060</v>
      </c>
      <c r="H826" t="s">
        <v>57</v>
      </c>
      <c r="I826" t="s">
        <v>58</v>
      </c>
      <c r="J826" t="s">
        <v>3924</v>
      </c>
    </row>
    <row r="827" spans="1:10" hidden="1" x14ac:dyDescent="0.2">
      <c r="A827" t="s">
        <v>1151</v>
      </c>
      <c r="B827">
        <v>2017</v>
      </c>
      <c r="C827">
        <v>29</v>
      </c>
      <c r="D827">
        <v>1</v>
      </c>
      <c r="E827">
        <v>65760</v>
      </c>
      <c r="F827" t="s">
        <v>31</v>
      </c>
      <c r="G827" t="s">
        <v>3113</v>
      </c>
      <c r="H827" t="s">
        <v>57</v>
      </c>
      <c r="I827" t="s">
        <v>58</v>
      </c>
      <c r="J827" t="s">
        <v>3924</v>
      </c>
    </row>
    <row r="828" spans="1:10" hidden="1" x14ac:dyDescent="0.2">
      <c r="A828" t="s">
        <v>1290</v>
      </c>
      <c r="B828">
        <v>2019</v>
      </c>
      <c r="C828">
        <v>32</v>
      </c>
      <c r="D828">
        <v>2</v>
      </c>
      <c r="E828">
        <v>65700</v>
      </c>
      <c r="F828" t="s">
        <v>1254</v>
      </c>
      <c r="G828" t="s">
        <v>3120</v>
      </c>
      <c r="H828" t="s">
        <v>57</v>
      </c>
      <c r="I828" t="s">
        <v>58</v>
      </c>
      <c r="J828" t="s">
        <v>3924</v>
      </c>
    </row>
    <row r="829" spans="1:10" hidden="1" x14ac:dyDescent="0.2">
      <c r="A829" t="s">
        <v>2233</v>
      </c>
      <c r="B829">
        <v>2020</v>
      </c>
      <c r="C829">
        <v>56</v>
      </c>
      <c r="D829">
        <v>2</v>
      </c>
      <c r="E829">
        <v>65550</v>
      </c>
      <c r="F829" t="s">
        <v>2196</v>
      </c>
      <c r="G829" t="s">
        <v>3168</v>
      </c>
      <c r="H829" t="s">
        <v>57</v>
      </c>
      <c r="I829" t="s">
        <v>58</v>
      </c>
      <c r="J829" t="s">
        <v>3924</v>
      </c>
    </row>
    <row r="830" spans="1:10" hidden="1" x14ac:dyDescent="0.2">
      <c r="A830" t="s">
        <v>1412</v>
      </c>
      <c r="B830">
        <v>2021</v>
      </c>
      <c r="C830">
        <v>35</v>
      </c>
      <c r="D830">
        <v>2</v>
      </c>
      <c r="E830">
        <v>65380</v>
      </c>
      <c r="F830" t="s">
        <v>1374</v>
      </c>
      <c r="G830" t="s">
        <v>3785</v>
      </c>
      <c r="H830" t="s">
        <v>57</v>
      </c>
      <c r="I830" t="s">
        <v>3057</v>
      </c>
      <c r="J830" t="s">
        <v>3924</v>
      </c>
    </row>
    <row r="831" spans="1:10" hidden="1" x14ac:dyDescent="0.2">
      <c r="A831" t="s">
        <v>2149</v>
      </c>
      <c r="B831">
        <v>2016</v>
      </c>
      <c r="C831">
        <v>54</v>
      </c>
      <c r="D831">
        <v>2</v>
      </c>
      <c r="E831">
        <v>65350</v>
      </c>
      <c r="F831" t="s">
        <v>2116</v>
      </c>
      <c r="G831" t="s">
        <v>3164</v>
      </c>
      <c r="H831" t="s">
        <v>57</v>
      </c>
      <c r="I831" t="s">
        <v>58</v>
      </c>
      <c r="J831" t="s">
        <v>3924</v>
      </c>
    </row>
    <row r="832" spans="1:10" hidden="1" x14ac:dyDescent="0.2">
      <c r="A832" t="s">
        <v>118</v>
      </c>
      <c r="B832">
        <v>2008</v>
      </c>
      <c r="C832">
        <v>2</v>
      </c>
      <c r="D832">
        <v>2</v>
      </c>
      <c r="E832">
        <v>65340</v>
      </c>
      <c r="F832" t="s">
        <v>93</v>
      </c>
      <c r="G832" t="s">
        <v>3060</v>
      </c>
      <c r="H832" t="s">
        <v>57</v>
      </c>
      <c r="I832" t="s">
        <v>58</v>
      </c>
      <c r="J832" t="s">
        <v>3924</v>
      </c>
    </row>
    <row r="833" spans="1:10" hidden="1" x14ac:dyDescent="0.2">
      <c r="A833" t="s">
        <v>1093</v>
      </c>
      <c r="B833">
        <v>2018</v>
      </c>
      <c r="C833">
        <v>27</v>
      </c>
      <c r="D833">
        <v>2</v>
      </c>
      <c r="E833">
        <v>65210</v>
      </c>
      <c r="F833" t="s">
        <v>1047</v>
      </c>
      <c r="G833" t="s">
        <v>3110</v>
      </c>
      <c r="H833" t="s">
        <v>57</v>
      </c>
      <c r="I833" t="s">
        <v>58</v>
      </c>
      <c r="J833" t="s">
        <v>3924</v>
      </c>
    </row>
    <row r="834" spans="1:10" hidden="1" x14ac:dyDescent="0.2">
      <c r="A834" t="s">
        <v>4165</v>
      </c>
      <c r="B834">
        <v>2023</v>
      </c>
      <c r="C834">
        <v>40</v>
      </c>
      <c r="D834">
        <v>2</v>
      </c>
      <c r="E834">
        <v>65030</v>
      </c>
      <c r="F834" t="s">
        <v>1572</v>
      </c>
      <c r="G834" t="s">
        <v>3800</v>
      </c>
      <c r="H834" t="s">
        <v>57</v>
      </c>
      <c r="I834" t="s">
        <v>3057</v>
      </c>
      <c r="J834" t="s">
        <v>4091</v>
      </c>
    </row>
    <row r="835" spans="1:10" hidden="1" x14ac:dyDescent="0.2">
      <c r="A835" t="s">
        <v>2314</v>
      </c>
      <c r="B835">
        <v>2021</v>
      </c>
      <c r="C835">
        <v>58</v>
      </c>
      <c r="D835">
        <v>2</v>
      </c>
      <c r="E835">
        <v>64930</v>
      </c>
      <c r="F835" t="s">
        <v>2276</v>
      </c>
      <c r="G835" t="s">
        <v>3851</v>
      </c>
      <c r="H835" t="s">
        <v>57</v>
      </c>
      <c r="I835" t="s">
        <v>3057</v>
      </c>
      <c r="J835" t="s">
        <v>3924</v>
      </c>
    </row>
    <row r="836" spans="1:10" hidden="1" x14ac:dyDescent="0.2">
      <c r="A836" t="s">
        <v>2433</v>
      </c>
      <c r="B836">
        <v>2014</v>
      </c>
      <c r="C836">
        <v>63</v>
      </c>
      <c r="D836">
        <v>1</v>
      </c>
      <c r="E836">
        <v>64750</v>
      </c>
      <c r="F836" t="s">
        <v>2421</v>
      </c>
      <c r="G836" t="s">
        <v>3181</v>
      </c>
      <c r="H836" t="s">
        <v>57</v>
      </c>
      <c r="I836" t="s">
        <v>58</v>
      </c>
      <c r="J836" t="s">
        <v>3924</v>
      </c>
    </row>
    <row r="837" spans="1:10" hidden="1" x14ac:dyDescent="0.2">
      <c r="A837" t="s">
        <v>728</v>
      </c>
      <c r="B837">
        <v>2016</v>
      </c>
      <c r="C837">
        <v>18</v>
      </c>
      <c r="D837">
        <v>2</v>
      </c>
      <c r="E837">
        <v>64680</v>
      </c>
      <c r="F837" t="s">
        <v>695</v>
      </c>
      <c r="G837" t="s">
        <v>3092</v>
      </c>
      <c r="H837" t="s">
        <v>57</v>
      </c>
      <c r="I837" t="s">
        <v>58</v>
      </c>
      <c r="J837" t="s">
        <v>3924</v>
      </c>
    </row>
    <row r="838" spans="1:10" hidden="1" x14ac:dyDescent="0.2">
      <c r="A838" t="s">
        <v>2431</v>
      </c>
      <c r="B838">
        <v>2012</v>
      </c>
      <c r="C838">
        <v>63</v>
      </c>
      <c r="D838">
        <v>1</v>
      </c>
      <c r="E838">
        <v>64680</v>
      </c>
      <c r="F838" t="s">
        <v>2421</v>
      </c>
      <c r="G838" t="s">
        <v>3181</v>
      </c>
      <c r="H838" t="s">
        <v>57</v>
      </c>
      <c r="I838" t="s">
        <v>58</v>
      </c>
      <c r="J838" t="s">
        <v>3924</v>
      </c>
    </row>
    <row r="839" spans="1:10" hidden="1" x14ac:dyDescent="0.2">
      <c r="A839" t="s">
        <v>2432</v>
      </c>
      <c r="B839">
        <v>2013</v>
      </c>
      <c r="C839">
        <v>63</v>
      </c>
      <c r="D839">
        <v>1</v>
      </c>
      <c r="E839">
        <v>64250</v>
      </c>
      <c r="F839" t="s">
        <v>2421</v>
      </c>
      <c r="G839" t="s">
        <v>3181</v>
      </c>
      <c r="H839" t="s">
        <v>57</v>
      </c>
      <c r="I839" t="s">
        <v>58</v>
      </c>
      <c r="J839" t="s">
        <v>3924</v>
      </c>
    </row>
    <row r="840" spans="1:10" hidden="1" x14ac:dyDescent="0.2">
      <c r="A840" t="s">
        <v>839</v>
      </c>
      <c r="B840">
        <v>2009</v>
      </c>
      <c r="C840">
        <v>21</v>
      </c>
      <c r="D840">
        <v>2</v>
      </c>
      <c r="E840">
        <v>64240</v>
      </c>
      <c r="F840" t="s">
        <v>813</v>
      </c>
      <c r="G840" t="s">
        <v>3098</v>
      </c>
      <c r="H840" t="s">
        <v>57</v>
      </c>
      <c r="I840" t="s">
        <v>58</v>
      </c>
      <c r="J840" t="s">
        <v>3924</v>
      </c>
    </row>
    <row r="841" spans="1:10" hidden="1" x14ac:dyDescent="0.2">
      <c r="A841" t="s">
        <v>840</v>
      </c>
      <c r="B841">
        <v>2010</v>
      </c>
      <c r="C841">
        <v>21</v>
      </c>
      <c r="D841">
        <v>2</v>
      </c>
      <c r="E841">
        <v>64180</v>
      </c>
      <c r="F841" t="s">
        <v>813</v>
      </c>
      <c r="G841" t="s">
        <v>3098</v>
      </c>
      <c r="H841" t="s">
        <v>57</v>
      </c>
      <c r="I841" t="s">
        <v>58</v>
      </c>
      <c r="J841" t="s">
        <v>3924</v>
      </c>
    </row>
    <row r="842" spans="1:10" hidden="1" x14ac:dyDescent="0.2">
      <c r="A842" t="s">
        <v>1289</v>
      </c>
      <c r="B842">
        <v>2018</v>
      </c>
      <c r="C842">
        <v>32</v>
      </c>
      <c r="D842">
        <v>2</v>
      </c>
      <c r="E842">
        <v>64140</v>
      </c>
      <c r="F842" t="s">
        <v>1254</v>
      </c>
      <c r="G842" t="s">
        <v>3120</v>
      </c>
      <c r="H842" t="s">
        <v>57</v>
      </c>
      <c r="I842" t="s">
        <v>58</v>
      </c>
      <c r="J842" t="s">
        <v>3924</v>
      </c>
    </row>
    <row r="843" spans="1:10" hidden="1" x14ac:dyDescent="0.2">
      <c r="A843" t="s">
        <v>1410</v>
      </c>
      <c r="B843">
        <v>2019</v>
      </c>
      <c r="C843">
        <v>35</v>
      </c>
      <c r="D843">
        <v>2</v>
      </c>
      <c r="E843">
        <v>64090</v>
      </c>
      <c r="F843" t="s">
        <v>1374</v>
      </c>
      <c r="G843" t="s">
        <v>3126</v>
      </c>
      <c r="H843" t="s">
        <v>57</v>
      </c>
      <c r="I843" t="s">
        <v>58</v>
      </c>
      <c r="J843" t="s">
        <v>3924</v>
      </c>
    </row>
    <row r="844" spans="1:10" hidden="1" x14ac:dyDescent="0.2">
      <c r="A844" t="s">
        <v>692</v>
      </c>
      <c r="B844">
        <v>2020</v>
      </c>
      <c r="C844">
        <v>17</v>
      </c>
      <c r="D844">
        <v>2</v>
      </c>
      <c r="E844">
        <v>64030</v>
      </c>
      <c r="F844" t="s">
        <v>655</v>
      </c>
      <c r="G844" t="s">
        <v>3090</v>
      </c>
      <c r="H844" t="s">
        <v>57</v>
      </c>
      <c r="I844" t="s">
        <v>58</v>
      </c>
      <c r="J844" t="s">
        <v>3924</v>
      </c>
    </row>
    <row r="845" spans="1:10" hidden="1" x14ac:dyDescent="0.2">
      <c r="A845" t="s">
        <v>2228</v>
      </c>
      <c r="B845">
        <v>2015</v>
      </c>
      <c r="C845">
        <v>56</v>
      </c>
      <c r="D845">
        <v>2</v>
      </c>
      <c r="E845">
        <v>64020</v>
      </c>
      <c r="F845" t="s">
        <v>2196</v>
      </c>
      <c r="G845" t="s">
        <v>3168</v>
      </c>
      <c r="H845" t="s">
        <v>57</v>
      </c>
      <c r="I845" t="s">
        <v>58</v>
      </c>
      <c r="J845" t="s">
        <v>3924</v>
      </c>
    </row>
    <row r="846" spans="1:10" hidden="1" x14ac:dyDescent="0.2">
      <c r="A846" t="s">
        <v>693</v>
      </c>
      <c r="B846">
        <v>2021</v>
      </c>
      <c r="C846">
        <v>17</v>
      </c>
      <c r="D846">
        <v>2</v>
      </c>
      <c r="E846">
        <v>63960</v>
      </c>
      <c r="F846" t="s">
        <v>655</v>
      </c>
      <c r="G846" t="s">
        <v>3731</v>
      </c>
      <c r="H846" t="s">
        <v>57</v>
      </c>
      <c r="I846" t="s">
        <v>3057</v>
      </c>
      <c r="J846" t="s">
        <v>3924</v>
      </c>
    </row>
    <row r="847" spans="1:10" hidden="1" x14ac:dyDescent="0.2">
      <c r="A847" t="s">
        <v>1152</v>
      </c>
      <c r="B847">
        <v>2018</v>
      </c>
      <c r="C847">
        <v>29</v>
      </c>
      <c r="D847">
        <v>1</v>
      </c>
      <c r="E847">
        <v>63960</v>
      </c>
      <c r="F847" t="s">
        <v>31</v>
      </c>
      <c r="G847" t="s">
        <v>3113</v>
      </c>
      <c r="H847" t="s">
        <v>57</v>
      </c>
      <c r="I847" t="s">
        <v>58</v>
      </c>
      <c r="J847" t="s">
        <v>3924</v>
      </c>
    </row>
    <row r="848" spans="1:10" hidden="1" x14ac:dyDescent="0.2">
      <c r="A848" t="s">
        <v>841</v>
      </c>
      <c r="B848">
        <v>2011</v>
      </c>
      <c r="C848">
        <v>21</v>
      </c>
      <c r="D848">
        <v>2</v>
      </c>
      <c r="E848">
        <v>63920</v>
      </c>
      <c r="F848" t="s">
        <v>813</v>
      </c>
      <c r="G848" t="s">
        <v>3098</v>
      </c>
      <c r="H848" t="s">
        <v>57</v>
      </c>
      <c r="I848" t="s">
        <v>58</v>
      </c>
      <c r="J848" t="s">
        <v>3924</v>
      </c>
    </row>
    <row r="849" spans="1:10" hidden="1" x14ac:dyDescent="0.2">
      <c r="A849" t="s">
        <v>2001</v>
      </c>
      <c r="B849">
        <v>2007</v>
      </c>
      <c r="C849">
        <v>51</v>
      </c>
      <c r="D849">
        <v>1</v>
      </c>
      <c r="E849">
        <v>63850</v>
      </c>
      <c r="F849" t="s">
        <v>38</v>
      </c>
      <c r="G849" t="s">
        <v>3157</v>
      </c>
      <c r="H849" t="s">
        <v>57</v>
      </c>
      <c r="I849" t="s">
        <v>58</v>
      </c>
      <c r="J849" t="s">
        <v>3924</v>
      </c>
    </row>
    <row r="850" spans="1:10" hidden="1" x14ac:dyDescent="0.2">
      <c r="A850" t="s">
        <v>2148</v>
      </c>
      <c r="B850">
        <v>2015</v>
      </c>
      <c r="C850">
        <v>54</v>
      </c>
      <c r="D850">
        <v>2</v>
      </c>
      <c r="E850">
        <v>63840</v>
      </c>
      <c r="F850" t="s">
        <v>2116</v>
      </c>
      <c r="G850" t="s">
        <v>3164</v>
      </c>
      <c r="H850" t="s">
        <v>57</v>
      </c>
      <c r="I850" t="s">
        <v>58</v>
      </c>
      <c r="J850" t="s">
        <v>3924</v>
      </c>
    </row>
    <row r="851" spans="1:10" hidden="1" x14ac:dyDescent="0.2">
      <c r="A851" t="s">
        <v>3019</v>
      </c>
      <c r="B851">
        <v>2021</v>
      </c>
      <c r="C851">
        <v>80</v>
      </c>
      <c r="D851">
        <v>2</v>
      </c>
      <c r="E851">
        <v>63840</v>
      </c>
      <c r="F851" t="s">
        <v>3012</v>
      </c>
      <c r="G851" t="s">
        <v>3902</v>
      </c>
      <c r="H851" t="s">
        <v>57</v>
      </c>
      <c r="I851" t="s">
        <v>3057</v>
      </c>
      <c r="J851" t="s">
        <v>3924</v>
      </c>
    </row>
    <row r="852" spans="1:10" hidden="1" x14ac:dyDescent="0.2">
      <c r="A852" t="s">
        <v>580</v>
      </c>
      <c r="B852">
        <v>2018</v>
      </c>
      <c r="C852">
        <v>14</v>
      </c>
      <c r="D852">
        <v>2</v>
      </c>
      <c r="E852">
        <v>63820</v>
      </c>
      <c r="F852" t="s">
        <v>549</v>
      </c>
      <c r="G852" t="s">
        <v>3084</v>
      </c>
      <c r="H852" t="s">
        <v>57</v>
      </c>
      <c r="I852" t="s">
        <v>58</v>
      </c>
      <c r="J852" t="s">
        <v>3924</v>
      </c>
    </row>
    <row r="853" spans="1:10" hidden="1" x14ac:dyDescent="0.2">
      <c r="A853" t="s">
        <v>723</v>
      </c>
      <c r="B853">
        <v>2011</v>
      </c>
      <c r="C853">
        <v>18</v>
      </c>
      <c r="D853">
        <v>2</v>
      </c>
      <c r="E853">
        <v>63820</v>
      </c>
      <c r="F853" t="s">
        <v>695</v>
      </c>
      <c r="G853" t="s">
        <v>3092</v>
      </c>
      <c r="H853" t="s">
        <v>57</v>
      </c>
      <c r="I853" t="s">
        <v>58</v>
      </c>
      <c r="J853" t="s">
        <v>3924</v>
      </c>
    </row>
    <row r="854" spans="1:10" hidden="1" x14ac:dyDescent="0.2">
      <c r="A854" t="s">
        <v>1245</v>
      </c>
      <c r="B854">
        <v>2014</v>
      </c>
      <c r="C854">
        <v>31</v>
      </c>
      <c r="D854">
        <v>2</v>
      </c>
      <c r="E854">
        <v>63780</v>
      </c>
      <c r="F854" t="s">
        <v>1214</v>
      </c>
      <c r="G854" t="s">
        <v>3118</v>
      </c>
      <c r="H854" t="s">
        <v>57</v>
      </c>
      <c r="I854" t="s">
        <v>58</v>
      </c>
      <c r="J854" t="s">
        <v>3924</v>
      </c>
    </row>
    <row r="855" spans="1:10" hidden="1" x14ac:dyDescent="0.2">
      <c r="A855" t="s">
        <v>3858</v>
      </c>
      <c r="B855">
        <v>2022</v>
      </c>
      <c r="C855">
        <v>61</v>
      </c>
      <c r="D855">
        <v>2</v>
      </c>
      <c r="E855">
        <v>63760</v>
      </c>
      <c r="F855" t="s">
        <v>39</v>
      </c>
      <c r="G855" t="s">
        <v>3857</v>
      </c>
      <c r="H855" t="s">
        <v>57</v>
      </c>
      <c r="I855" t="s">
        <v>3057</v>
      </c>
      <c r="J855" t="s">
        <v>3924</v>
      </c>
    </row>
    <row r="856" spans="1:10" hidden="1" x14ac:dyDescent="0.2">
      <c r="A856" t="s">
        <v>2766</v>
      </c>
      <c r="B856">
        <v>2012</v>
      </c>
      <c r="C856">
        <v>71</v>
      </c>
      <c r="D856">
        <v>2</v>
      </c>
      <c r="E856">
        <v>63680</v>
      </c>
      <c r="F856" t="s">
        <v>2737</v>
      </c>
      <c r="G856" t="s">
        <v>3198</v>
      </c>
      <c r="H856" t="s">
        <v>57</v>
      </c>
      <c r="I856" t="s">
        <v>58</v>
      </c>
      <c r="J856" t="s">
        <v>3924</v>
      </c>
    </row>
    <row r="857" spans="1:10" hidden="1" x14ac:dyDescent="0.2">
      <c r="A857" t="s">
        <v>725</v>
      </c>
      <c r="B857">
        <v>2013</v>
      </c>
      <c r="C857">
        <v>18</v>
      </c>
      <c r="D857">
        <v>2</v>
      </c>
      <c r="E857">
        <v>63660</v>
      </c>
      <c r="F857" t="s">
        <v>695</v>
      </c>
      <c r="G857" t="s">
        <v>3092</v>
      </c>
      <c r="H857" t="s">
        <v>57</v>
      </c>
      <c r="I857" t="s">
        <v>58</v>
      </c>
      <c r="J857" t="s">
        <v>3924</v>
      </c>
    </row>
    <row r="858" spans="1:10" hidden="1" x14ac:dyDescent="0.2">
      <c r="A858" t="s">
        <v>919</v>
      </c>
      <c r="B858">
        <v>2009</v>
      </c>
      <c r="C858">
        <v>23</v>
      </c>
      <c r="D858">
        <v>2</v>
      </c>
      <c r="E858">
        <v>63630</v>
      </c>
      <c r="F858" t="s">
        <v>893</v>
      </c>
      <c r="G858" t="s">
        <v>3102</v>
      </c>
      <c r="H858" t="s">
        <v>57</v>
      </c>
      <c r="I858" t="s">
        <v>58</v>
      </c>
      <c r="J858" t="s">
        <v>3924</v>
      </c>
    </row>
    <row r="859" spans="1:10" hidden="1" x14ac:dyDescent="0.2">
      <c r="A859" t="s">
        <v>2875</v>
      </c>
      <c r="B859">
        <v>2003</v>
      </c>
      <c r="C859">
        <v>74</v>
      </c>
      <c r="D859">
        <v>2</v>
      </c>
      <c r="E859">
        <v>63590</v>
      </c>
      <c r="F859" t="s">
        <v>35</v>
      </c>
      <c r="G859" t="s">
        <v>3204</v>
      </c>
      <c r="H859" t="s">
        <v>57</v>
      </c>
      <c r="I859" t="s">
        <v>58</v>
      </c>
      <c r="J859" t="s">
        <v>3924</v>
      </c>
    </row>
    <row r="860" spans="1:10" hidden="1" x14ac:dyDescent="0.2">
      <c r="A860" t="s">
        <v>4235</v>
      </c>
      <c r="B860">
        <v>2023</v>
      </c>
      <c r="C860">
        <v>80</v>
      </c>
      <c r="D860">
        <v>2</v>
      </c>
      <c r="E860">
        <v>63540</v>
      </c>
      <c r="F860" t="s">
        <v>3012</v>
      </c>
      <c r="G860" t="s">
        <v>3902</v>
      </c>
      <c r="H860" t="s">
        <v>57</v>
      </c>
      <c r="I860" t="s">
        <v>3057</v>
      </c>
      <c r="J860" t="s">
        <v>4234</v>
      </c>
    </row>
    <row r="861" spans="1:10" hidden="1" x14ac:dyDescent="0.2">
      <c r="A861" t="s">
        <v>2229</v>
      </c>
      <c r="B861">
        <v>2016</v>
      </c>
      <c r="C861">
        <v>56</v>
      </c>
      <c r="D861">
        <v>2</v>
      </c>
      <c r="E861">
        <v>63510</v>
      </c>
      <c r="F861" t="s">
        <v>2196</v>
      </c>
      <c r="G861" t="s">
        <v>3168</v>
      </c>
      <c r="H861" t="s">
        <v>57</v>
      </c>
      <c r="I861" t="s">
        <v>58</v>
      </c>
      <c r="J861" t="s">
        <v>3924</v>
      </c>
    </row>
    <row r="862" spans="1:10" hidden="1" x14ac:dyDescent="0.2">
      <c r="A862" t="s">
        <v>2227</v>
      </c>
      <c r="B862">
        <v>2014</v>
      </c>
      <c r="C862">
        <v>56</v>
      </c>
      <c r="D862">
        <v>2</v>
      </c>
      <c r="E862">
        <v>63420</v>
      </c>
      <c r="F862" t="s">
        <v>2196</v>
      </c>
      <c r="G862" t="s">
        <v>3168</v>
      </c>
      <c r="H862" t="s">
        <v>57</v>
      </c>
      <c r="I862" t="s">
        <v>58</v>
      </c>
      <c r="J862" t="s">
        <v>3924</v>
      </c>
    </row>
    <row r="863" spans="1:10" hidden="1" x14ac:dyDescent="0.2">
      <c r="A863" t="s">
        <v>2232</v>
      </c>
      <c r="B863">
        <v>2019</v>
      </c>
      <c r="C863">
        <v>56</v>
      </c>
      <c r="D863">
        <v>2</v>
      </c>
      <c r="E863">
        <v>63270</v>
      </c>
      <c r="F863" t="s">
        <v>2196</v>
      </c>
      <c r="G863" t="s">
        <v>3168</v>
      </c>
      <c r="H863" t="s">
        <v>57</v>
      </c>
      <c r="I863" t="s">
        <v>58</v>
      </c>
      <c r="J863" t="s">
        <v>3924</v>
      </c>
    </row>
    <row r="864" spans="1:10" hidden="1" x14ac:dyDescent="0.2">
      <c r="A864" t="s">
        <v>3837</v>
      </c>
      <c r="B864">
        <v>2022</v>
      </c>
      <c r="C864">
        <v>53</v>
      </c>
      <c r="D864">
        <v>2</v>
      </c>
      <c r="E864">
        <v>63230</v>
      </c>
      <c r="F864" t="s">
        <v>2076</v>
      </c>
      <c r="G864" t="s">
        <v>3836</v>
      </c>
      <c r="H864" t="s">
        <v>57</v>
      </c>
      <c r="I864" t="s">
        <v>3057</v>
      </c>
      <c r="J864" t="s">
        <v>3924</v>
      </c>
    </row>
    <row r="865" spans="1:10" hidden="1" x14ac:dyDescent="0.2">
      <c r="A865" t="s">
        <v>1999</v>
      </c>
      <c r="B865">
        <v>2005</v>
      </c>
      <c r="C865">
        <v>51</v>
      </c>
      <c r="D865">
        <v>1</v>
      </c>
      <c r="E865">
        <v>63220</v>
      </c>
      <c r="F865" t="s">
        <v>38</v>
      </c>
      <c r="G865" t="s">
        <v>3157</v>
      </c>
      <c r="H865" t="s">
        <v>57</v>
      </c>
      <c r="I865" t="s">
        <v>58</v>
      </c>
      <c r="J865" t="s">
        <v>3924</v>
      </c>
    </row>
    <row r="866" spans="1:10" hidden="1" x14ac:dyDescent="0.2">
      <c r="A866" t="s">
        <v>481</v>
      </c>
      <c r="B866">
        <v>2013</v>
      </c>
      <c r="C866">
        <v>12</v>
      </c>
      <c r="D866">
        <v>1</v>
      </c>
      <c r="E866">
        <v>63200</v>
      </c>
      <c r="F866" t="s">
        <v>470</v>
      </c>
      <c r="G866" t="s">
        <v>3079</v>
      </c>
      <c r="H866" t="s">
        <v>57</v>
      </c>
      <c r="I866" t="s">
        <v>58</v>
      </c>
      <c r="J866" t="s">
        <v>3924</v>
      </c>
    </row>
    <row r="867" spans="1:10" hidden="1" x14ac:dyDescent="0.2">
      <c r="A867" t="s">
        <v>1153</v>
      </c>
      <c r="B867">
        <v>2019</v>
      </c>
      <c r="C867">
        <v>29</v>
      </c>
      <c r="D867">
        <v>1</v>
      </c>
      <c r="E867">
        <v>63200</v>
      </c>
      <c r="F867" t="s">
        <v>31</v>
      </c>
      <c r="G867" t="s">
        <v>3113</v>
      </c>
      <c r="H867" t="s">
        <v>57</v>
      </c>
      <c r="I867" t="s">
        <v>58</v>
      </c>
      <c r="J867" t="s">
        <v>3924</v>
      </c>
    </row>
    <row r="868" spans="1:10" hidden="1" x14ac:dyDescent="0.2">
      <c r="A868" t="s">
        <v>2000</v>
      </c>
      <c r="B868">
        <v>2006</v>
      </c>
      <c r="C868">
        <v>51</v>
      </c>
      <c r="D868">
        <v>1</v>
      </c>
      <c r="E868">
        <v>63090</v>
      </c>
      <c r="F868" t="s">
        <v>38</v>
      </c>
      <c r="G868" t="s">
        <v>3157</v>
      </c>
      <c r="H868" t="s">
        <v>57</v>
      </c>
      <c r="I868" t="s">
        <v>58</v>
      </c>
      <c r="J868" t="s">
        <v>3924</v>
      </c>
    </row>
    <row r="869" spans="1:10" hidden="1" x14ac:dyDescent="0.2">
      <c r="A869" t="s">
        <v>690</v>
      </c>
      <c r="B869">
        <v>2018</v>
      </c>
      <c r="C869">
        <v>17</v>
      </c>
      <c r="D869">
        <v>2</v>
      </c>
      <c r="E869">
        <v>62930</v>
      </c>
      <c r="F869" t="s">
        <v>655</v>
      </c>
      <c r="G869" t="s">
        <v>3090</v>
      </c>
      <c r="H869" t="s">
        <v>57</v>
      </c>
      <c r="I869" t="s">
        <v>58</v>
      </c>
      <c r="J869" t="s">
        <v>3924</v>
      </c>
    </row>
    <row r="870" spans="1:10" hidden="1" x14ac:dyDescent="0.2">
      <c r="A870" t="s">
        <v>1409</v>
      </c>
      <c r="B870">
        <v>2018</v>
      </c>
      <c r="C870">
        <v>35</v>
      </c>
      <c r="D870">
        <v>2</v>
      </c>
      <c r="E870">
        <v>62920</v>
      </c>
      <c r="F870" t="s">
        <v>1374</v>
      </c>
      <c r="G870" t="s">
        <v>3126</v>
      </c>
      <c r="H870" t="s">
        <v>57</v>
      </c>
      <c r="I870" t="s">
        <v>58</v>
      </c>
      <c r="J870" t="s">
        <v>3924</v>
      </c>
    </row>
    <row r="871" spans="1:10" hidden="1" x14ac:dyDescent="0.2">
      <c r="A871" t="s">
        <v>1092</v>
      </c>
      <c r="B871">
        <v>2017</v>
      </c>
      <c r="C871">
        <v>27</v>
      </c>
      <c r="D871">
        <v>2</v>
      </c>
      <c r="E871">
        <v>62810</v>
      </c>
      <c r="F871" t="s">
        <v>1047</v>
      </c>
      <c r="G871" t="s">
        <v>3110</v>
      </c>
      <c r="H871" t="s">
        <v>57</v>
      </c>
      <c r="I871" t="s">
        <v>58</v>
      </c>
      <c r="J871" t="s">
        <v>3924</v>
      </c>
    </row>
    <row r="872" spans="1:10" hidden="1" x14ac:dyDescent="0.2">
      <c r="A872" t="s">
        <v>724</v>
      </c>
      <c r="B872">
        <v>2012</v>
      </c>
      <c r="C872">
        <v>18</v>
      </c>
      <c r="D872">
        <v>2</v>
      </c>
      <c r="E872">
        <v>62730</v>
      </c>
      <c r="F872" t="s">
        <v>695</v>
      </c>
      <c r="G872" t="s">
        <v>3092</v>
      </c>
      <c r="H872" t="s">
        <v>57</v>
      </c>
      <c r="I872" t="s">
        <v>58</v>
      </c>
      <c r="J872" t="s">
        <v>3924</v>
      </c>
    </row>
    <row r="873" spans="1:10" hidden="1" x14ac:dyDescent="0.2">
      <c r="A873" t="s">
        <v>1244</v>
      </c>
      <c r="B873">
        <v>2013</v>
      </c>
      <c r="C873">
        <v>31</v>
      </c>
      <c r="D873">
        <v>2</v>
      </c>
      <c r="E873">
        <v>62680</v>
      </c>
      <c r="F873" t="s">
        <v>1214</v>
      </c>
      <c r="G873" t="s">
        <v>3118</v>
      </c>
      <c r="H873" t="s">
        <v>57</v>
      </c>
      <c r="I873" t="s">
        <v>58</v>
      </c>
      <c r="J873" t="s">
        <v>3924</v>
      </c>
    </row>
    <row r="874" spans="1:10" hidden="1" x14ac:dyDescent="0.2">
      <c r="A874" t="s">
        <v>2234</v>
      </c>
      <c r="B874">
        <v>2021</v>
      </c>
      <c r="C874">
        <v>56</v>
      </c>
      <c r="D874">
        <v>2</v>
      </c>
      <c r="E874">
        <v>62680</v>
      </c>
      <c r="F874" t="s">
        <v>2196</v>
      </c>
      <c r="G874" t="s">
        <v>3845</v>
      </c>
      <c r="H874" t="s">
        <v>57</v>
      </c>
      <c r="I874" t="s">
        <v>3057</v>
      </c>
      <c r="J874" t="s">
        <v>3924</v>
      </c>
    </row>
    <row r="875" spans="1:10" hidden="1" x14ac:dyDescent="0.2">
      <c r="A875" t="s">
        <v>1288</v>
      </c>
      <c r="B875">
        <v>2017</v>
      </c>
      <c r="C875">
        <v>32</v>
      </c>
      <c r="D875">
        <v>2</v>
      </c>
      <c r="E875">
        <v>62650</v>
      </c>
      <c r="F875" t="s">
        <v>1254</v>
      </c>
      <c r="G875" t="s">
        <v>3120</v>
      </c>
      <c r="H875" t="s">
        <v>57</v>
      </c>
      <c r="I875" t="s">
        <v>58</v>
      </c>
      <c r="J875" t="s">
        <v>3924</v>
      </c>
    </row>
    <row r="876" spans="1:10" hidden="1" x14ac:dyDescent="0.2">
      <c r="A876" t="s">
        <v>1330</v>
      </c>
      <c r="B876">
        <v>2019</v>
      </c>
      <c r="C876">
        <v>33</v>
      </c>
      <c r="D876">
        <v>2</v>
      </c>
      <c r="E876">
        <v>62530</v>
      </c>
      <c r="F876" t="s">
        <v>1294</v>
      </c>
      <c r="G876" t="s">
        <v>3122</v>
      </c>
      <c r="H876" t="s">
        <v>57</v>
      </c>
      <c r="I876" t="s">
        <v>58</v>
      </c>
      <c r="J876" t="s">
        <v>3924</v>
      </c>
    </row>
    <row r="877" spans="1:10" hidden="1" x14ac:dyDescent="0.2">
      <c r="A877" t="s">
        <v>2231</v>
      </c>
      <c r="B877">
        <v>2018</v>
      </c>
      <c r="C877">
        <v>56</v>
      </c>
      <c r="D877">
        <v>2</v>
      </c>
      <c r="E877">
        <v>62520</v>
      </c>
      <c r="F877" t="s">
        <v>2196</v>
      </c>
      <c r="G877" t="s">
        <v>3168</v>
      </c>
      <c r="H877" t="s">
        <v>57</v>
      </c>
      <c r="I877" t="s">
        <v>58</v>
      </c>
      <c r="J877" t="s">
        <v>3924</v>
      </c>
    </row>
    <row r="878" spans="1:10" hidden="1" x14ac:dyDescent="0.2">
      <c r="A878" t="s">
        <v>3801</v>
      </c>
      <c r="B878">
        <v>2022</v>
      </c>
      <c r="C878">
        <v>40</v>
      </c>
      <c r="D878">
        <v>2</v>
      </c>
      <c r="E878">
        <v>62510</v>
      </c>
      <c r="F878" t="s">
        <v>1572</v>
      </c>
      <c r="G878" t="s">
        <v>3800</v>
      </c>
      <c r="H878" t="s">
        <v>57</v>
      </c>
      <c r="I878" t="s">
        <v>3057</v>
      </c>
      <c r="J878" t="s">
        <v>3924</v>
      </c>
    </row>
    <row r="879" spans="1:10" hidden="1" x14ac:dyDescent="0.2">
      <c r="A879" t="s">
        <v>727</v>
      </c>
      <c r="B879">
        <v>2015</v>
      </c>
      <c r="C879">
        <v>18</v>
      </c>
      <c r="D879">
        <v>2</v>
      </c>
      <c r="E879">
        <v>62360</v>
      </c>
      <c r="F879" t="s">
        <v>695</v>
      </c>
      <c r="G879" t="s">
        <v>3092</v>
      </c>
      <c r="H879" t="s">
        <v>57</v>
      </c>
      <c r="I879" t="s">
        <v>58</v>
      </c>
      <c r="J879" t="s">
        <v>3924</v>
      </c>
    </row>
    <row r="880" spans="1:10" hidden="1" x14ac:dyDescent="0.2">
      <c r="A880" t="s">
        <v>2765</v>
      </c>
      <c r="B880">
        <v>2011</v>
      </c>
      <c r="C880">
        <v>71</v>
      </c>
      <c r="D880">
        <v>2</v>
      </c>
      <c r="E880">
        <v>62230</v>
      </c>
      <c r="F880" t="s">
        <v>2737</v>
      </c>
      <c r="G880" t="s">
        <v>3198</v>
      </c>
      <c r="H880" t="s">
        <v>57</v>
      </c>
      <c r="I880" t="s">
        <v>58</v>
      </c>
      <c r="J880" t="s">
        <v>3924</v>
      </c>
    </row>
    <row r="881" spans="1:10" hidden="1" x14ac:dyDescent="0.2">
      <c r="A881" t="s">
        <v>726</v>
      </c>
      <c r="B881">
        <v>2014</v>
      </c>
      <c r="C881">
        <v>18</v>
      </c>
      <c r="D881">
        <v>2</v>
      </c>
      <c r="E881">
        <v>62130</v>
      </c>
      <c r="F881" t="s">
        <v>695</v>
      </c>
      <c r="G881" t="s">
        <v>3092</v>
      </c>
      <c r="H881" t="s">
        <v>57</v>
      </c>
      <c r="I881" t="s">
        <v>58</v>
      </c>
      <c r="J881" t="s">
        <v>3924</v>
      </c>
    </row>
    <row r="882" spans="1:10" hidden="1" x14ac:dyDescent="0.2">
      <c r="A882" t="s">
        <v>544</v>
      </c>
      <c r="B882">
        <v>2018</v>
      </c>
      <c r="C882">
        <v>13</v>
      </c>
      <c r="D882">
        <v>2</v>
      </c>
      <c r="E882">
        <v>62100</v>
      </c>
      <c r="F882" t="s">
        <v>509</v>
      </c>
      <c r="G882" t="s">
        <v>3082</v>
      </c>
      <c r="H882" t="s">
        <v>57</v>
      </c>
      <c r="I882" t="s">
        <v>58</v>
      </c>
      <c r="J882" t="s">
        <v>3924</v>
      </c>
    </row>
    <row r="883" spans="1:10" hidden="1" x14ac:dyDescent="0.2">
      <c r="A883" t="s">
        <v>2230</v>
      </c>
      <c r="B883">
        <v>2017</v>
      </c>
      <c r="C883">
        <v>56</v>
      </c>
      <c r="D883">
        <v>2</v>
      </c>
      <c r="E883">
        <v>62100</v>
      </c>
      <c r="F883" t="s">
        <v>2196</v>
      </c>
      <c r="G883" t="s">
        <v>3168</v>
      </c>
      <c r="H883" t="s">
        <v>57</v>
      </c>
      <c r="I883" t="s">
        <v>58</v>
      </c>
      <c r="J883" t="s">
        <v>3924</v>
      </c>
    </row>
    <row r="884" spans="1:10" hidden="1" x14ac:dyDescent="0.2">
      <c r="A884" t="s">
        <v>838</v>
      </c>
      <c r="B884">
        <v>2008</v>
      </c>
      <c r="C884">
        <v>21</v>
      </c>
      <c r="D884">
        <v>2</v>
      </c>
      <c r="E884">
        <v>61960</v>
      </c>
      <c r="F884" t="s">
        <v>813</v>
      </c>
      <c r="G884" t="s">
        <v>3098</v>
      </c>
      <c r="H884" t="s">
        <v>57</v>
      </c>
      <c r="I884" t="s">
        <v>58</v>
      </c>
      <c r="J884" t="s">
        <v>3924</v>
      </c>
    </row>
    <row r="885" spans="1:10" hidden="1" x14ac:dyDescent="0.2">
      <c r="A885" t="s">
        <v>4139</v>
      </c>
      <c r="B885">
        <v>2023</v>
      </c>
      <c r="C885">
        <v>27</v>
      </c>
      <c r="D885">
        <v>2</v>
      </c>
      <c r="E885">
        <v>61870</v>
      </c>
      <c r="F885" t="s">
        <v>1047</v>
      </c>
      <c r="G885" t="s">
        <v>3761</v>
      </c>
      <c r="H885" t="s">
        <v>57</v>
      </c>
      <c r="I885" t="s">
        <v>3057</v>
      </c>
      <c r="J885" t="s">
        <v>4091</v>
      </c>
    </row>
    <row r="886" spans="1:10" hidden="1" x14ac:dyDescent="0.2">
      <c r="A886" t="s">
        <v>1998</v>
      </c>
      <c r="B886">
        <v>2004</v>
      </c>
      <c r="C886">
        <v>51</v>
      </c>
      <c r="D886">
        <v>1</v>
      </c>
      <c r="E886">
        <v>61860</v>
      </c>
      <c r="F886" t="s">
        <v>38</v>
      </c>
      <c r="G886" t="s">
        <v>3157</v>
      </c>
      <c r="H886" t="s">
        <v>57</v>
      </c>
      <c r="I886" t="s">
        <v>58</v>
      </c>
      <c r="J886" t="s">
        <v>3924</v>
      </c>
    </row>
    <row r="887" spans="1:10" hidden="1" x14ac:dyDescent="0.2">
      <c r="A887" t="s">
        <v>2114</v>
      </c>
      <c r="B887">
        <v>2021</v>
      </c>
      <c r="C887">
        <v>53</v>
      </c>
      <c r="D887">
        <v>2</v>
      </c>
      <c r="E887">
        <v>61690</v>
      </c>
      <c r="F887" t="s">
        <v>2076</v>
      </c>
      <c r="G887" t="s">
        <v>3836</v>
      </c>
      <c r="H887" t="s">
        <v>57</v>
      </c>
      <c r="I887" t="s">
        <v>3057</v>
      </c>
      <c r="J887" t="s">
        <v>3924</v>
      </c>
    </row>
    <row r="888" spans="1:10" hidden="1" x14ac:dyDescent="0.2">
      <c r="A888" t="s">
        <v>2226</v>
      </c>
      <c r="B888">
        <v>2013</v>
      </c>
      <c r="C888">
        <v>56</v>
      </c>
      <c r="D888">
        <v>2</v>
      </c>
      <c r="E888">
        <v>61660</v>
      </c>
      <c r="F888" t="s">
        <v>2196</v>
      </c>
      <c r="G888" t="s">
        <v>3168</v>
      </c>
      <c r="H888" t="s">
        <v>57</v>
      </c>
      <c r="I888" t="s">
        <v>58</v>
      </c>
      <c r="J888" t="s">
        <v>3924</v>
      </c>
    </row>
    <row r="889" spans="1:10" hidden="1" x14ac:dyDescent="0.2">
      <c r="A889" t="s">
        <v>117</v>
      </c>
      <c r="B889">
        <v>2007</v>
      </c>
      <c r="C889">
        <v>2</v>
      </c>
      <c r="D889">
        <v>2</v>
      </c>
      <c r="E889">
        <v>61640</v>
      </c>
      <c r="F889" t="s">
        <v>93</v>
      </c>
      <c r="G889" t="s">
        <v>3060</v>
      </c>
      <c r="H889" t="s">
        <v>57</v>
      </c>
      <c r="I889" t="s">
        <v>58</v>
      </c>
      <c r="J889" t="s">
        <v>3924</v>
      </c>
    </row>
    <row r="890" spans="1:10" hidden="1" x14ac:dyDescent="0.2">
      <c r="A890" t="s">
        <v>2393</v>
      </c>
      <c r="B890">
        <v>2021</v>
      </c>
      <c r="C890">
        <v>61</v>
      </c>
      <c r="D890">
        <v>2</v>
      </c>
      <c r="E890">
        <v>61640</v>
      </c>
      <c r="F890" t="s">
        <v>39</v>
      </c>
      <c r="G890" t="s">
        <v>3857</v>
      </c>
      <c r="H890" t="s">
        <v>57</v>
      </c>
      <c r="I890" t="s">
        <v>3057</v>
      </c>
      <c r="J890" t="s">
        <v>3924</v>
      </c>
    </row>
    <row r="891" spans="1:10" hidden="1" x14ac:dyDescent="0.2">
      <c r="A891" t="s">
        <v>479</v>
      </c>
      <c r="B891">
        <v>2011</v>
      </c>
      <c r="C891">
        <v>12</v>
      </c>
      <c r="D891">
        <v>1</v>
      </c>
      <c r="E891">
        <v>61600</v>
      </c>
      <c r="F891" t="s">
        <v>470</v>
      </c>
      <c r="G891" t="s">
        <v>3079</v>
      </c>
      <c r="H891" t="s">
        <v>57</v>
      </c>
      <c r="I891" t="s">
        <v>58</v>
      </c>
      <c r="J891" t="s">
        <v>3924</v>
      </c>
    </row>
    <row r="892" spans="1:10" hidden="1" x14ac:dyDescent="0.2">
      <c r="A892" t="s">
        <v>3766</v>
      </c>
      <c r="B892">
        <v>2022</v>
      </c>
      <c r="C892">
        <v>29</v>
      </c>
      <c r="D892">
        <v>1</v>
      </c>
      <c r="E892">
        <v>61580</v>
      </c>
      <c r="F892" t="s">
        <v>31</v>
      </c>
      <c r="G892" t="s">
        <v>3113</v>
      </c>
      <c r="H892" t="s">
        <v>57</v>
      </c>
      <c r="I892" t="s">
        <v>3057</v>
      </c>
      <c r="J892" t="s">
        <v>3924</v>
      </c>
    </row>
    <row r="893" spans="1:10" hidden="1" x14ac:dyDescent="0.2">
      <c r="A893" t="s">
        <v>1243</v>
      </c>
      <c r="B893">
        <v>2012</v>
      </c>
      <c r="C893">
        <v>31</v>
      </c>
      <c r="D893">
        <v>2</v>
      </c>
      <c r="E893">
        <v>61530</v>
      </c>
      <c r="F893" t="s">
        <v>1214</v>
      </c>
      <c r="G893" t="s">
        <v>3118</v>
      </c>
      <c r="H893" t="s">
        <v>57</v>
      </c>
      <c r="I893" t="s">
        <v>58</v>
      </c>
      <c r="J893" t="s">
        <v>3924</v>
      </c>
    </row>
    <row r="894" spans="1:10" hidden="1" x14ac:dyDescent="0.2">
      <c r="A894" t="s">
        <v>1242</v>
      </c>
      <c r="B894">
        <v>2011</v>
      </c>
      <c r="C894">
        <v>31</v>
      </c>
      <c r="D894">
        <v>2</v>
      </c>
      <c r="E894">
        <v>61460</v>
      </c>
      <c r="F894" t="s">
        <v>1214</v>
      </c>
      <c r="G894" t="s">
        <v>3118</v>
      </c>
      <c r="H894" t="s">
        <v>57</v>
      </c>
      <c r="I894" t="s">
        <v>58</v>
      </c>
      <c r="J894" t="s">
        <v>3924</v>
      </c>
    </row>
    <row r="895" spans="1:10" hidden="1" x14ac:dyDescent="0.2">
      <c r="A895" t="s">
        <v>4177</v>
      </c>
      <c r="B895">
        <v>2023</v>
      </c>
      <c r="C895">
        <v>46</v>
      </c>
      <c r="D895">
        <v>2</v>
      </c>
      <c r="E895">
        <v>61240</v>
      </c>
      <c r="F895" t="s">
        <v>1808</v>
      </c>
      <c r="G895" t="s">
        <v>3818</v>
      </c>
      <c r="H895" t="s">
        <v>57</v>
      </c>
      <c r="I895" t="s">
        <v>3057</v>
      </c>
      <c r="J895" t="s">
        <v>4091</v>
      </c>
    </row>
    <row r="896" spans="1:10" hidden="1" x14ac:dyDescent="0.2">
      <c r="A896" t="s">
        <v>478</v>
      </c>
      <c r="B896">
        <v>2010</v>
      </c>
      <c r="C896">
        <v>12</v>
      </c>
      <c r="D896">
        <v>1</v>
      </c>
      <c r="E896">
        <v>61230</v>
      </c>
      <c r="F896" t="s">
        <v>470</v>
      </c>
      <c r="G896" t="s">
        <v>3079</v>
      </c>
      <c r="H896" t="s">
        <v>57</v>
      </c>
      <c r="I896" t="s">
        <v>58</v>
      </c>
      <c r="J896" t="s">
        <v>3924</v>
      </c>
    </row>
    <row r="897" spans="1:10" hidden="1" x14ac:dyDescent="0.2">
      <c r="A897" t="s">
        <v>2002</v>
      </c>
      <c r="B897">
        <v>2008</v>
      </c>
      <c r="C897">
        <v>51</v>
      </c>
      <c r="D897">
        <v>1</v>
      </c>
      <c r="E897">
        <v>61230</v>
      </c>
      <c r="F897" t="s">
        <v>38</v>
      </c>
      <c r="G897" t="s">
        <v>3157</v>
      </c>
      <c r="H897" t="s">
        <v>57</v>
      </c>
      <c r="I897" t="s">
        <v>58</v>
      </c>
      <c r="J897" t="s">
        <v>3924</v>
      </c>
    </row>
    <row r="898" spans="1:10" hidden="1" x14ac:dyDescent="0.2">
      <c r="A898" t="s">
        <v>620</v>
      </c>
      <c r="B898">
        <v>2021</v>
      </c>
      <c r="C898">
        <v>15</v>
      </c>
      <c r="D898">
        <v>2</v>
      </c>
      <c r="E898">
        <v>61090</v>
      </c>
      <c r="F898" t="s">
        <v>582</v>
      </c>
      <c r="G898" t="s">
        <v>3728</v>
      </c>
      <c r="H898" t="s">
        <v>57</v>
      </c>
      <c r="I898" t="s">
        <v>3057</v>
      </c>
      <c r="J898" t="s">
        <v>3924</v>
      </c>
    </row>
    <row r="899" spans="1:10" hidden="1" x14ac:dyDescent="0.2">
      <c r="A899" t="s">
        <v>1408</v>
      </c>
      <c r="B899">
        <v>2017</v>
      </c>
      <c r="C899">
        <v>35</v>
      </c>
      <c r="D899">
        <v>2</v>
      </c>
      <c r="E899">
        <v>61020</v>
      </c>
      <c r="F899" t="s">
        <v>1374</v>
      </c>
      <c r="G899" t="s">
        <v>3126</v>
      </c>
      <c r="H899" t="s">
        <v>57</v>
      </c>
      <c r="I899" t="s">
        <v>58</v>
      </c>
      <c r="J899" t="s">
        <v>3924</v>
      </c>
    </row>
    <row r="900" spans="1:10" hidden="1" x14ac:dyDescent="0.2">
      <c r="A900" t="s">
        <v>543</v>
      </c>
      <c r="B900">
        <v>2017</v>
      </c>
      <c r="C900">
        <v>13</v>
      </c>
      <c r="D900">
        <v>2</v>
      </c>
      <c r="E900">
        <v>60990</v>
      </c>
      <c r="F900" t="s">
        <v>509</v>
      </c>
      <c r="G900" t="s">
        <v>3082</v>
      </c>
      <c r="H900" t="s">
        <v>57</v>
      </c>
      <c r="I900" t="s">
        <v>58</v>
      </c>
      <c r="J900" t="s">
        <v>3924</v>
      </c>
    </row>
    <row r="901" spans="1:10" hidden="1" x14ac:dyDescent="0.2">
      <c r="A901" t="s">
        <v>1328</v>
      </c>
      <c r="B901">
        <v>2017</v>
      </c>
      <c r="C901">
        <v>33</v>
      </c>
      <c r="D901">
        <v>2</v>
      </c>
      <c r="E901">
        <v>60840</v>
      </c>
      <c r="F901" t="s">
        <v>1294</v>
      </c>
      <c r="G901" t="s">
        <v>3122</v>
      </c>
      <c r="H901" t="s">
        <v>57</v>
      </c>
      <c r="I901" t="s">
        <v>58</v>
      </c>
      <c r="J901" t="s">
        <v>3924</v>
      </c>
    </row>
    <row r="902" spans="1:10" hidden="1" x14ac:dyDescent="0.2">
      <c r="A902" t="s">
        <v>1287</v>
      </c>
      <c r="B902">
        <v>2016</v>
      </c>
      <c r="C902">
        <v>32</v>
      </c>
      <c r="D902">
        <v>2</v>
      </c>
      <c r="E902">
        <v>60760</v>
      </c>
      <c r="F902" t="s">
        <v>1254</v>
      </c>
      <c r="G902" t="s">
        <v>3120</v>
      </c>
      <c r="H902" t="s">
        <v>57</v>
      </c>
      <c r="I902" t="s">
        <v>58</v>
      </c>
      <c r="J902" t="s">
        <v>3924</v>
      </c>
    </row>
    <row r="903" spans="1:10" hidden="1" x14ac:dyDescent="0.2">
      <c r="A903" t="s">
        <v>918</v>
      </c>
      <c r="B903">
        <v>2008</v>
      </c>
      <c r="C903">
        <v>23</v>
      </c>
      <c r="D903">
        <v>2</v>
      </c>
      <c r="E903">
        <v>60690</v>
      </c>
      <c r="F903" t="s">
        <v>893</v>
      </c>
      <c r="G903" t="s">
        <v>3102</v>
      </c>
      <c r="H903" t="s">
        <v>57</v>
      </c>
      <c r="I903" t="s">
        <v>58</v>
      </c>
      <c r="J903" t="s">
        <v>3924</v>
      </c>
    </row>
    <row r="904" spans="1:10" hidden="1" x14ac:dyDescent="0.2">
      <c r="A904" t="s">
        <v>2147</v>
      </c>
      <c r="B904">
        <v>2014</v>
      </c>
      <c r="C904">
        <v>54</v>
      </c>
      <c r="D904">
        <v>2</v>
      </c>
      <c r="E904">
        <v>60640</v>
      </c>
      <c r="F904" t="s">
        <v>2116</v>
      </c>
      <c r="G904" t="s">
        <v>3164</v>
      </c>
      <c r="H904" t="s">
        <v>57</v>
      </c>
      <c r="I904" t="s">
        <v>58</v>
      </c>
      <c r="J904" t="s">
        <v>3924</v>
      </c>
    </row>
    <row r="905" spans="1:10" hidden="1" x14ac:dyDescent="0.2">
      <c r="A905" t="s">
        <v>1154</v>
      </c>
      <c r="B905">
        <v>2020</v>
      </c>
      <c r="C905">
        <v>29</v>
      </c>
      <c r="D905">
        <v>1</v>
      </c>
      <c r="E905">
        <v>60630</v>
      </c>
      <c r="F905" t="s">
        <v>31</v>
      </c>
      <c r="G905" t="s">
        <v>3113</v>
      </c>
      <c r="H905" t="s">
        <v>57</v>
      </c>
      <c r="I905" t="s">
        <v>58</v>
      </c>
      <c r="J905" t="s">
        <v>3924</v>
      </c>
    </row>
    <row r="906" spans="1:10" hidden="1" x14ac:dyDescent="0.2">
      <c r="A906" t="s">
        <v>4238</v>
      </c>
      <c r="B906">
        <v>2023</v>
      </c>
      <c r="C906">
        <v>83</v>
      </c>
      <c r="D906">
        <v>2</v>
      </c>
      <c r="E906">
        <v>60510</v>
      </c>
      <c r="F906" t="s">
        <v>3025</v>
      </c>
      <c r="G906" t="s">
        <v>3905</v>
      </c>
      <c r="H906" t="s">
        <v>57</v>
      </c>
      <c r="I906" t="s">
        <v>3057</v>
      </c>
      <c r="J906" t="s">
        <v>4237</v>
      </c>
    </row>
    <row r="907" spans="1:10" hidden="1" x14ac:dyDescent="0.2">
      <c r="A907" t="s">
        <v>1091</v>
      </c>
      <c r="B907">
        <v>2016</v>
      </c>
      <c r="C907">
        <v>27</v>
      </c>
      <c r="D907">
        <v>2</v>
      </c>
      <c r="E907">
        <v>60470</v>
      </c>
      <c r="F907" t="s">
        <v>1047</v>
      </c>
      <c r="G907" t="s">
        <v>3110</v>
      </c>
      <c r="H907" t="s">
        <v>57</v>
      </c>
      <c r="I907" t="s">
        <v>58</v>
      </c>
      <c r="J907" t="s">
        <v>3924</v>
      </c>
    </row>
    <row r="908" spans="1:10" hidden="1" x14ac:dyDescent="0.2">
      <c r="A908" t="s">
        <v>766</v>
      </c>
      <c r="B908">
        <v>2016</v>
      </c>
      <c r="C908">
        <v>19</v>
      </c>
      <c r="D908">
        <v>2</v>
      </c>
      <c r="E908">
        <v>60420</v>
      </c>
      <c r="F908" t="s">
        <v>734</v>
      </c>
      <c r="G908" t="s">
        <v>3094</v>
      </c>
      <c r="H908" t="s">
        <v>57</v>
      </c>
      <c r="I908" t="s">
        <v>58</v>
      </c>
      <c r="J908" t="s">
        <v>3924</v>
      </c>
    </row>
    <row r="909" spans="1:10" hidden="1" x14ac:dyDescent="0.2">
      <c r="A909" t="s">
        <v>579</v>
      </c>
      <c r="B909">
        <v>2017</v>
      </c>
      <c r="C909">
        <v>14</v>
      </c>
      <c r="D909">
        <v>2</v>
      </c>
      <c r="E909">
        <v>60360</v>
      </c>
      <c r="F909" t="s">
        <v>549</v>
      </c>
      <c r="G909" t="s">
        <v>3084</v>
      </c>
      <c r="H909" t="s">
        <v>57</v>
      </c>
      <c r="I909" t="s">
        <v>58</v>
      </c>
      <c r="J909" t="s">
        <v>3924</v>
      </c>
    </row>
    <row r="910" spans="1:10" hidden="1" x14ac:dyDescent="0.2">
      <c r="A910" t="s">
        <v>1329</v>
      </c>
      <c r="B910">
        <v>2018</v>
      </c>
      <c r="C910">
        <v>33</v>
      </c>
      <c r="D910">
        <v>2</v>
      </c>
      <c r="E910">
        <v>60340</v>
      </c>
      <c r="F910" t="s">
        <v>1294</v>
      </c>
      <c r="G910" t="s">
        <v>3122</v>
      </c>
      <c r="H910" t="s">
        <v>57</v>
      </c>
      <c r="I910" t="s">
        <v>58</v>
      </c>
      <c r="J910" t="s">
        <v>3924</v>
      </c>
    </row>
    <row r="911" spans="1:10" hidden="1" x14ac:dyDescent="0.2">
      <c r="A911" t="s">
        <v>689</v>
      </c>
      <c r="B911">
        <v>2017</v>
      </c>
      <c r="C911">
        <v>17</v>
      </c>
      <c r="D911">
        <v>2</v>
      </c>
      <c r="E911">
        <v>60300</v>
      </c>
      <c r="F911" t="s">
        <v>655</v>
      </c>
      <c r="G911" t="s">
        <v>3090</v>
      </c>
      <c r="H911" t="s">
        <v>57</v>
      </c>
      <c r="I911" t="s">
        <v>58</v>
      </c>
      <c r="J911" t="s">
        <v>3924</v>
      </c>
    </row>
    <row r="912" spans="1:10" hidden="1" x14ac:dyDescent="0.2">
      <c r="A912" t="s">
        <v>3017</v>
      </c>
      <c r="B912">
        <v>2019</v>
      </c>
      <c r="C912">
        <v>80</v>
      </c>
      <c r="D912">
        <v>2</v>
      </c>
      <c r="E912">
        <v>60260</v>
      </c>
      <c r="F912" t="s">
        <v>3012</v>
      </c>
      <c r="G912" t="s">
        <v>3215</v>
      </c>
      <c r="H912" t="s">
        <v>57</v>
      </c>
      <c r="I912" t="s">
        <v>58</v>
      </c>
      <c r="J912" t="s">
        <v>3924</v>
      </c>
    </row>
    <row r="913" spans="1:10" hidden="1" x14ac:dyDescent="0.2">
      <c r="A913" t="s">
        <v>1610</v>
      </c>
      <c r="B913">
        <v>2021</v>
      </c>
      <c r="C913">
        <v>40</v>
      </c>
      <c r="D913">
        <v>2</v>
      </c>
      <c r="E913">
        <v>60250</v>
      </c>
      <c r="F913" t="s">
        <v>1572</v>
      </c>
      <c r="G913" t="s">
        <v>3800</v>
      </c>
      <c r="H913" t="s">
        <v>57</v>
      </c>
      <c r="I913" t="s">
        <v>3057</v>
      </c>
      <c r="J913" t="s">
        <v>3924</v>
      </c>
    </row>
    <row r="914" spans="1:10" hidden="1" x14ac:dyDescent="0.2">
      <c r="A914" t="s">
        <v>4102</v>
      </c>
      <c r="B914">
        <v>2023</v>
      </c>
      <c r="C914">
        <v>6</v>
      </c>
      <c r="D914">
        <v>2</v>
      </c>
      <c r="E914">
        <v>60170</v>
      </c>
      <c r="F914" t="s">
        <v>250</v>
      </c>
      <c r="G914" t="s">
        <v>3707</v>
      </c>
      <c r="H914" t="s">
        <v>57</v>
      </c>
      <c r="I914" t="s">
        <v>3057</v>
      </c>
      <c r="J914" t="s">
        <v>4091</v>
      </c>
    </row>
    <row r="915" spans="1:10" hidden="1" x14ac:dyDescent="0.2">
      <c r="A915" t="s">
        <v>1407</v>
      </c>
      <c r="B915">
        <v>2016</v>
      </c>
      <c r="C915">
        <v>35</v>
      </c>
      <c r="D915">
        <v>2</v>
      </c>
      <c r="E915">
        <v>60170</v>
      </c>
      <c r="F915" t="s">
        <v>1374</v>
      </c>
      <c r="G915" t="s">
        <v>3126</v>
      </c>
      <c r="H915" t="s">
        <v>57</v>
      </c>
      <c r="I915" t="s">
        <v>58</v>
      </c>
      <c r="J915" t="s">
        <v>3924</v>
      </c>
    </row>
    <row r="916" spans="1:10" hidden="1" x14ac:dyDescent="0.2">
      <c r="A916" t="s">
        <v>480</v>
      </c>
      <c r="B916">
        <v>2012</v>
      </c>
      <c r="C916">
        <v>12</v>
      </c>
      <c r="D916">
        <v>1</v>
      </c>
      <c r="E916">
        <v>60050</v>
      </c>
      <c r="F916" t="s">
        <v>470</v>
      </c>
      <c r="G916" t="s">
        <v>3079</v>
      </c>
      <c r="H916" t="s">
        <v>57</v>
      </c>
      <c r="I916" t="s">
        <v>58</v>
      </c>
      <c r="J916" t="s">
        <v>3924</v>
      </c>
    </row>
    <row r="917" spans="1:10" hidden="1" x14ac:dyDescent="0.2">
      <c r="A917" t="s">
        <v>3762</v>
      </c>
      <c r="B917">
        <v>2022</v>
      </c>
      <c r="C917">
        <v>27</v>
      </c>
      <c r="D917">
        <v>2</v>
      </c>
      <c r="E917">
        <v>59990</v>
      </c>
      <c r="F917" t="s">
        <v>1047</v>
      </c>
      <c r="G917" t="s">
        <v>3761</v>
      </c>
      <c r="H917" t="s">
        <v>57</v>
      </c>
      <c r="I917" t="s">
        <v>3057</v>
      </c>
      <c r="J917" t="s">
        <v>3924</v>
      </c>
    </row>
    <row r="918" spans="1:10" hidden="1" x14ac:dyDescent="0.2">
      <c r="A918" t="s">
        <v>765</v>
      </c>
      <c r="B918">
        <v>2015</v>
      </c>
      <c r="C918">
        <v>19</v>
      </c>
      <c r="D918">
        <v>2</v>
      </c>
      <c r="E918">
        <v>59840</v>
      </c>
      <c r="F918" t="s">
        <v>734</v>
      </c>
      <c r="G918" t="s">
        <v>3094</v>
      </c>
      <c r="H918" t="s">
        <v>57</v>
      </c>
      <c r="I918" t="s">
        <v>58</v>
      </c>
      <c r="J918" t="s">
        <v>3924</v>
      </c>
    </row>
    <row r="919" spans="1:10" hidden="1" x14ac:dyDescent="0.2">
      <c r="A919" t="s">
        <v>2308</v>
      </c>
      <c r="B919">
        <v>2015</v>
      </c>
      <c r="C919">
        <v>58</v>
      </c>
      <c r="D919">
        <v>2</v>
      </c>
      <c r="E919">
        <v>59670</v>
      </c>
      <c r="F919" t="s">
        <v>2276</v>
      </c>
      <c r="G919" t="s">
        <v>3172</v>
      </c>
      <c r="H919" t="s">
        <v>57</v>
      </c>
      <c r="I919" t="s">
        <v>58</v>
      </c>
      <c r="J919" t="s">
        <v>3924</v>
      </c>
    </row>
    <row r="920" spans="1:10" hidden="1" x14ac:dyDescent="0.2">
      <c r="A920" t="s">
        <v>764</v>
      </c>
      <c r="B920">
        <v>2014</v>
      </c>
      <c r="C920">
        <v>19</v>
      </c>
      <c r="D920">
        <v>2</v>
      </c>
      <c r="E920">
        <v>59480</v>
      </c>
      <c r="F920" t="s">
        <v>734</v>
      </c>
      <c r="G920" t="s">
        <v>3094</v>
      </c>
      <c r="H920" t="s">
        <v>57</v>
      </c>
      <c r="I920" t="s">
        <v>58</v>
      </c>
      <c r="J920" t="s">
        <v>3924</v>
      </c>
    </row>
    <row r="921" spans="1:10" hidden="1" x14ac:dyDescent="0.2">
      <c r="A921" t="s">
        <v>1327</v>
      </c>
      <c r="B921">
        <v>2016</v>
      </c>
      <c r="C921">
        <v>33</v>
      </c>
      <c r="D921">
        <v>2</v>
      </c>
      <c r="E921">
        <v>59280</v>
      </c>
      <c r="F921" t="s">
        <v>1294</v>
      </c>
      <c r="G921" t="s">
        <v>3122</v>
      </c>
      <c r="H921" t="s">
        <v>57</v>
      </c>
      <c r="I921" t="s">
        <v>58</v>
      </c>
      <c r="J921" t="s">
        <v>3924</v>
      </c>
    </row>
    <row r="922" spans="1:10" hidden="1" x14ac:dyDescent="0.2">
      <c r="A922" t="s">
        <v>2392</v>
      </c>
      <c r="B922">
        <v>2020</v>
      </c>
      <c r="C922">
        <v>61</v>
      </c>
      <c r="D922">
        <v>2</v>
      </c>
      <c r="E922">
        <v>59050</v>
      </c>
      <c r="F922" t="s">
        <v>39</v>
      </c>
      <c r="G922" t="s">
        <v>3178</v>
      </c>
      <c r="H922" t="s">
        <v>57</v>
      </c>
      <c r="I922" t="s">
        <v>58</v>
      </c>
      <c r="J922" t="s">
        <v>3924</v>
      </c>
    </row>
    <row r="923" spans="1:10" hidden="1" x14ac:dyDescent="0.2">
      <c r="A923" t="s">
        <v>1326</v>
      </c>
      <c r="B923">
        <v>2015</v>
      </c>
      <c r="C923">
        <v>33</v>
      </c>
      <c r="D923">
        <v>2</v>
      </c>
      <c r="E923">
        <v>58990</v>
      </c>
      <c r="F923" t="s">
        <v>1294</v>
      </c>
      <c r="G923" t="s">
        <v>3122</v>
      </c>
      <c r="H923" t="s">
        <v>57</v>
      </c>
      <c r="I923" t="s">
        <v>58</v>
      </c>
      <c r="J923" t="s">
        <v>3924</v>
      </c>
    </row>
    <row r="924" spans="1:10" hidden="1" x14ac:dyDescent="0.2">
      <c r="A924" t="s">
        <v>4163</v>
      </c>
      <c r="B924">
        <v>2023</v>
      </c>
      <c r="C924">
        <v>39</v>
      </c>
      <c r="D924">
        <v>2</v>
      </c>
      <c r="E924">
        <v>58970</v>
      </c>
      <c r="F924" t="s">
        <v>1532</v>
      </c>
      <c r="G924" t="s">
        <v>3797</v>
      </c>
      <c r="H924" t="s">
        <v>57</v>
      </c>
      <c r="I924" t="s">
        <v>3057</v>
      </c>
      <c r="J924" t="s">
        <v>4091</v>
      </c>
    </row>
    <row r="925" spans="1:10" hidden="1" x14ac:dyDescent="0.2">
      <c r="A925" t="s">
        <v>4232</v>
      </c>
      <c r="B925">
        <v>2023</v>
      </c>
      <c r="C925">
        <v>76</v>
      </c>
      <c r="D925">
        <v>2</v>
      </c>
      <c r="E925">
        <v>58920</v>
      </c>
      <c r="F925" t="s">
        <v>2915</v>
      </c>
      <c r="G925" t="s">
        <v>3899</v>
      </c>
      <c r="H925" t="s">
        <v>57</v>
      </c>
      <c r="I925" t="s">
        <v>3057</v>
      </c>
      <c r="J925" t="s">
        <v>4231</v>
      </c>
    </row>
    <row r="926" spans="1:10" hidden="1" x14ac:dyDescent="0.2">
      <c r="A926" t="s">
        <v>767</v>
      </c>
      <c r="B926">
        <v>2017</v>
      </c>
      <c r="C926">
        <v>19</v>
      </c>
      <c r="D926">
        <v>2</v>
      </c>
      <c r="E926">
        <v>58690</v>
      </c>
      <c r="F926" t="s">
        <v>734</v>
      </c>
      <c r="G926" t="s">
        <v>3094</v>
      </c>
      <c r="H926" t="s">
        <v>57</v>
      </c>
      <c r="I926" t="s">
        <v>58</v>
      </c>
      <c r="J926" t="s">
        <v>3924</v>
      </c>
    </row>
    <row r="927" spans="1:10" hidden="1" x14ac:dyDescent="0.2">
      <c r="A927" t="s">
        <v>679</v>
      </c>
      <c r="B927">
        <v>2007</v>
      </c>
      <c r="C927">
        <v>17</v>
      </c>
      <c r="D927">
        <v>2</v>
      </c>
      <c r="E927">
        <v>58650</v>
      </c>
      <c r="F927" t="s">
        <v>655</v>
      </c>
      <c r="G927" t="s">
        <v>3090</v>
      </c>
      <c r="H927" t="s">
        <v>57</v>
      </c>
      <c r="I927" t="s">
        <v>58</v>
      </c>
      <c r="J927" t="s">
        <v>3924</v>
      </c>
    </row>
    <row r="928" spans="1:10" hidden="1" x14ac:dyDescent="0.2">
      <c r="A928" t="s">
        <v>4227</v>
      </c>
      <c r="B928">
        <v>2023</v>
      </c>
      <c r="C928">
        <v>73</v>
      </c>
      <c r="D928">
        <v>2</v>
      </c>
      <c r="E928">
        <v>58620</v>
      </c>
      <c r="F928" t="s">
        <v>2817</v>
      </c>
      <c r="G928" t="s">
        <v>3893</v>
      </c>
      <c r="H928" t="s">
        <v>57</v>
      </c>
      <c r="I928" t="s">
        <v>3057</v>
      </c>
      <c r="J928" t="s">
        <v>4091</v>
      </c>
    </row>
    <row r="929" spans="1:10" hidden="1" x14ac:dyDescent="0.2">
      <c r="A929" t="s">
        <v>2225</v>
      </c>
      <c r="B929">
        <v>2012</v>
      </c>
      <c r="C929">
        <v>56</v>
      </c>
      <c r="D929">
        <v>2</v>
      </c>
      <c r="E929">
        <v>58610</v>
      </c>
      <c r="F929" t="s">
        <v>2196</v>
      </c>
      <c r="G929" t="s">
        <v>3168</v>
      </c>
      <c r="H929" t="s">
        <v>57</v>
      </c>
      <c r="I929" t="s">
        <v>58</v>
      </c>
      <c r="J929" t="s">
        <v>3924</v>
      </c>
    </row>
    <row r="930" spans="1:10" hidden="1" x14ac:dyDescent="0.2">
      <c r="A930" t="s">
        <v>763</v>
      </c>
      <c r="B930">
        <v>2013</v>
      </c>
      <c r="C930">
        <v>19</v>
      </c>
      <c r="D930">
        <v>2</v>
      </c>
      <c r="E930">
        <v>58550</v>
      </c>
      <c r="F930" t="s">
        <v>734</v>
      </c>
      <c r="G930" t="s">
        <v>3094</v>
      </c>
      <c r="H930" t="s">
        <v>57</v>
      </c>
      <c r="I930" t="s">
        <v>58</v>
      </c>
      <c r="J930" t="s">
        <v>3924</v>
      </c>
    </row>
    <row r="931" spans="1:10" hidden="1" x14ac:dyDescent="0.2">
      <c r="A931" t="s">
        <v>1286</v>
      </c>
      <c r="B931">
        <v>2015</v>
      </c>
      <c r="C931">
        <v>32</v>
      </c>
      <c r="D931">
        <v>2</v>
      </c>
      <c r="E931">
        <v>58540</v>
      </c>
      <c r="F931" t="s">
        <v>1254</v>
      </c>
      <c r="G931" t="s">
        <v>3120</v>
      </c>
      <c r="H931" t="s">
        <v>57</v>
      </c>
      <c r="I931" t="s">
        <v>58</v>
      </c>
      <c r="J931" t="s">
        <v>3924</v>
      </c>
    </row>
    <row r="932" spans="1:10" hidden="1" x14ac:dyDescent="0.2">
      <c r="A932" t="s">
        <v>3819</v>
      </c>
      <c r="B932">
        <v>2022</v>
      </c>
      <c r="C932">
        <v>46</v>
      </c>
      <c r="D932">
        <v>2</v>
      </c>
      <c r="E932">
        <v>58430</v>
      </c>
      <c r="F932" t="s">
        <v>1808</v>
      </c>
      <c r="G932" t="s">
        <v>3818</v>
      </c>
      <c r="H932" t="s">
        <v>57</v>
      </c>
      <c r="I932" t="s">
        <v>3057</v>
      </c>
      <c r="J932" t="s">
        <v>3924</v>
      </c>
    </row>
    <row r="933" spans="1:10" hidden="1" x14ac:dyDescent="0.2">
      <c r="A933" t="s">
        <v>1406</v>
      </c>
      <c r="B933">
        <v>2015</v>
      </c>
      <c r="C933">
        <v>35</v>
      </c>
      <c r="D933">
        <v>2</v>
      </c>
      <c r="E933">
        <v>58370</v>
      </c>
      <c r="F933" t="s">
        <v>1374</v>
      </c>
      <c r="G933" t="s">
        <v>3126</v>
      </c>
      <c r="H933" t="s">
        <v>57</v>
      </c>
      <c r="I933" t="s">
        <v>58</v>
      </c>
      <c r="J933" t="s">
        <v>3924</v>
      </c>
    </row>
    <row r="934" spans="1:10" hidden="1" x14ac:dyDescent="0.2">
      <c r="A934" t="s">
        <v>1090</v>
      </c>
      <c r="B934">
        <v>2015</v>
      </c>
      <c r="C934">
        <v>27</v>
      </c>
      <c r="D934">
        <v>2</v>
      </c>
      <c r="E934">
        <v>58350</v>
      </c>
      <c r="F934" t="s">
        <v>1047</v>
      </c>
      <c r="G934" t="s">
        <v>3110</v>
      </c>
      <c r="H934" t="s">
        <v>57</v>
      </c>
      <c r="I934" t="s">
        <v>58</v>
      </c>
      <c r="J934" t="s">
        <v>3924</v>
      </c>
    </row>
    <row r="935" spans="1:10" hidden="1" x14ac:dyDescent="0.2">
      <c r="A935" t="s">
        <v>2613</v>
      </c>
      <c r="B935">
        <v>2015</v>
      </c>
      <c r="C935">
        <v>67</v>
      </c>
      <c r="D935">
        <v>2</v>
      </c>
      <c r="E935">
        <v>58280</v>
      </c>
      <c r="F935" t="s">
        <v>2581</v>
      </c>
      <c r="G935" t="s">
        <v>3190</v>
      </c>
      <c r="H935" t="s">
        <v>57</v>
      </c>
      <c r="I935" t="s">
        <v>58</v>
      </c>
      <c r="J935" t="s">
        <v>3924</v>
      </c>
    </row>
    <row r="936" spans="1:10" hidden="1" x14ac:dyDescent="0.2">
      <c r="A936" t="s">
        <v>4206</v>
      </c>
      <c r="B936">
        <v>2023</v>
      </c>
      <c r="C936">
        <v>63</v>
      </c>
      <c r="D936">
        <v>1</v>
      </c>
      <c r="E936">
        <v>58250</v>
      </c>
      <c r="F936" t="s">
        <v>2421</v>
      </c>
      <c r="G936" t="s">
        <v>3181</v>
      </c>
      <c r="H936" t="s">
        <v>57</v>
      </c>
      <c r="I936" t="s">
        <v>3057</v>
      </c>
      <c r="J936" t="s">
        <v>4091</v>
      </c>
    </row>
    <row r="937" spans="1:10" hidden="1" x14ac:dyDescent="0.2">
      <c r="A937" t="s">
        <v>578</v>
      </c>
      <c r="B937">
        <v>2016</v>
      </c>
      <c r="C937">
        <v>14</v>
      </c>
      <c r="D937">
        <v>2</v>
      </c>
      <c r="E937">
        <v>58230</v>
      </c>
      <c r="F937" t="s">
        <v>549</v>
      </c>
      <c r="G937" t="s">
        <v>3084</v>
      </c>
      <c r="H937" t="s">
        <v>57</v>
      </c>
      <c r="I937" t="s">
        <v>58</v>
      </c>
      <c r="J937" t="s">
        <v>3924</v>
      </c>
    </row>
    <row r="938" spans="1:10" hidden="1" x14ac:dyDescent="0.2">
      <c r="A938" t="s">
        <v>482</v>
      </c>
      <c r="B938">
        <v>2014</v>
      </c>
      <c r="C938">
        <v>12</v>
      </c>
      <c r="D938">
        <v>1</v>
      </c>
      <c r="E938">
        <v>58210</v>
      </c>
      <c r="F938" t="s">
        <v>470</v>
      </c>
      <c r="G938" t="s">
        <v>3079</v>
      </c>
      <c r="H938" t="s">
        <v>57</v>
      </c>
      <c r="I938" t="s">
        <v>58</v>
      </c>
      <c r="J938" t="s">
        <v>3924</v>
      </c>
    </row>
    <row r="939" spans="1:10" hidden="1" x14ac:dyDescent="0.2">
      <c r="A939" t="s">
        <v>2614</v>
      </c>
      <c r="B939">
        <v>2016</v>
      </c>
      <c r="C939">
        <v>67</v>
      </c>
      <c r="D939">
        <v>2</v>
      </c>
      <c r="E939">
        <v>58110</v>
      </c>
      <c r="F939" t="s">
        <v>2581</v>
      </c>
      <c r="G939" t="s">
        <v>3190</v>
      </c>
      <c r="H939" t="s">
        <v>57</v>
      </c>
      <c r="I939" t="s">
        <v>58</v>
      </c>
      <c r="J939" t="s">
        <v>3924</v>
      </c>
    </row>
    <row r="940" spans="1:10" hidden="1" x14ac:dyDescent="0.2">
      <c r="A940" t="s">
        <v>1241</v>
      </c>
      <c r="B940">
        <v>2010</v>
      </c>
      <c r="C940">
        <v>31</v>
      </c>
      <c r="D940">
        <v>2</v>
      </c>
      <c r="E940">
        <v>58080</v>
      </c>
      <c r="F940" t="s">
        <v>1214</v>
      </c>
      <c r="G940" t="s">
        <v>3118</v>
      </c>
      <c r="H940" t="s">
        <v>57</v>
      </c>
      <c r="I940" t="s">
        <v>58</v>
      </c>
      <c r="J940" t="s">
        <v>3924</v>
      </c>
    </row>
    <row r="941" spans="1:10" hidden="1" x14ac:dyDescent="0.2">
      <c r="A941" t="s">
        <v>532</v>
      </c>
      <c r="B941">
        <v>2006</v>
      </c>
      <c r="C941">
        <v>13</v>
      </c>
      <c r="D941">
        <v>2</v>
      </c>
      <c r="E941">
        <v>57990</v>
      </c>
      <c r="F941" t="s">
        <v>509</v>
      </c>
      <c r="G941" t="s">
        <v>3082</v>
      </c>
      <c r="H941" t="s">
        <v>57</v>
      </c>
      <c r="I941" t="s">
        <v>58</v>
      </c>
      <c r="J941" t="s">
        <v>3924</v>
      </c>
    </row>
    <row r="942" spans="1:10" hidden="1" x14ac:dyDescent="0.2">
      <c r="A942" t="s">
        <v>1997</v>
      </c>
      <c r="B942">
        <v>2003</v>
      </c>
      <c r="C942">
        <v>51</v>
      </c>
      <c r="D942">
        <v>1</v>
      </c>
      <c r="E942">
        <v>57980</v>
      </c>
      <c r="F942" t="s">
        <v>38</v>
      </c>
      <c r="G942" t="s">
        <v>3157</v>
      </c>
      <c r="H942" t="s">
        <v>57</v>
      </c>
      <c r="I942" t="s">
        <v>58</v>
      </c>
      <c r="J942" t="s">
        <v>3924</v>
      </c>
    </row>
    <row r="943" spans="1:10" hidden="1" x14ac:dyDescent="0.2">
      <c r="A943" t="s">
        <v>3018</v>
      </c>
      <c r="B943">
        <v>2020</v>
      </c>
      <c r="C943">
        <v>80</v>
      </c>
      <c r="D943">
        <v>2</v>
      </c>
      <c r="E943">
        <v>57870</v>
      </c>
      <c r="F943" t="s">
        <v>3012</v>
      </c>
      <c r="G943" t="s">
        <v>3215</v>
      </c>
      <c r="H943" t="s">
        <v>57</v>
      </c>
      <c r="I943" t="s">
        <v>58</v>
      </c>
      <c r="J943" t="s">
        <v>3924</v>
      </c>
    </row>
    <row r="944" spans="1:10" hidden="1" x14ac:dyDescent="0.2">
      <c r="A944" t="s">
        <v>3906</v>
      </c>
      <c r="B944">
        <v>2022</v>
      </c>
      <c r="C944">
        <v>83</v>
      </c>
      <c r="D944">
        <v>2</v>
      </c>
      <c r="E944">
        <v>57860</v>
      </c>
      <c r="F944" t="s">
        <v>3025</v>
      </c>
      <c r="G944" t="s">
        <v>3905</v>
      </c>
      <c r="H944" t="s">
        <v>57</v>
      </c>
      <c r="I944" t="s">
        <v>3057</v>
      </c>
      <c r="J944" t="s">
        <v>3924</v>
      </c>
    </row>
    <row r="945" spans="1:10" hidden="1" x14ac:dyDescent="0.2">
      <c r="A945" t="s">
        <v>1609</v>
      </c>
      <c r="B945">
        <v>2020</v>
      </c>
      <c r="C945">
        <v>40</v>
      </c>
      <c r="D945">
        <v>2</v>
      </c>
      <c r="E945">
        <v>57710</v>
      </c>
      <c r="F945" t="s">
        <v>1572</v>
      </c>
      <c r="G945" t="s">
        <v>3136</v>
      </c>
      <c r="H945" t="s">
        <v>57</v>
      </c>
      <c r="I945" t="s">
        <v>58</v>
      </c>
      <c r="J945" t="s">
        <v>3924</v>
      </c>
    </row>
    <row r="946" spans="1:10" hidden="1" x14ac:dyDescent="0.2">
      <c r="A946" t="s">
        <v>542</v>
      </c>
      <c r="B946">
        <v>2016</v>
      </c>
      <c r="C946">
        <v>13</v>
      </c>
      <c r="D946">
        <v>2</v>
      </c>
      <c r="E946">
        <v>57670</v>
      </c>
      <c r="F946" t="s">
        <v>509</v>
      </c>
      <c r="G946" t="s">
        <v>3082</v>
      </c>
      <c r="H946" t="s">
        <v>57</v>
      </c>
      <c r="I946" t="s">
        <v>58</v>
      </c>
      <c r="J946" t="s">
        <v>3924</v>
      </c>
    </row>
    <row r="947" spans="1:10" hidden="1" x14ac:dyDescent="0.2">
      <c r="A947" t="s">
        <v>2764</v>
      </c>
      <c r="B947">
        <v>2010</v>
      </c>
      <c r="C947">
        <v>71</v>
      </c>
      <c r="D947">
        <v>2</v>
      </c>
      <c r="E947">
        <v>57640</v>
      </c>
      <c r="F947" t="s">
        <v>2737</v>
      </c>
      <c r="G947" t="s">
        <v>3198</v>
      </c>
      <c r="H947" t="s">
        <v>57</v>
      </c>
      <c r="I947" t="s">
        <v>58</v>
      </c>
      <c r="J947" t="s">
        <v>3924</v>
      </c>
    </row>
    <row r="948" spans="1:10" hidden="1" x14ac:dyDescent="0.2">
      <c r="A948" t="s">
        <v>533</v>
      </c>
      <c r="B948">
        <v>2007</v>
      </c>
      <c r="C948">
        <v>13</v>
      </c>
      <c r="D948">
        <v>2</v>
      </c>
      <c r="E948">
        <v>57520</v>
      </c>
      <c r="F948" t="s">
        <v>509</v>
      </c>
      <c r="G948" t="s">
        <v>3082</v>
      </c>
      <c r="H948" t="s">
        <v>57</v>
      </c>
      <c r="I948" t="s">
        <v>58</v>
      </c>
      <c r="J948" t="s">
        <v>3924</v>
      </c>
    </row>
    <row r="949" spans="1:10" hidden="1" x14ac:dyDescent="0.2">
      <c r="A949" t="s">
        <v>116</v>
      </c>
      <c r="B949">
        <v>2006</v>
      </c>
      <c r="C949">
        <v>2</v>
      </c>
      <c r="D949">
        <v>2</v>
      </c>
      <c r="E949">
        <v>57480</v>
      </c>
      <c r="F949" t="s">
        <v>93</v>
      </c>
      <c r="G949" t="s">
        <v>3060</v>
      </c>
      <c r="H949" t="s">
        <v>57</v>
      </c>
      <c r="I949" t="s">
        <v>58</v>
      </c>
      <c r="J949" t="s">
        <v>3924</v>
      </c>
    </row>
    <row r="950" spans="1:10" hidden="1" x14ac:dyDescent="0.2">
      <c r="A950" t="s">
        <v>688</v>
      </c>
      <c r="B950">
        <v>2016</v>
      </c>
      <c r="C950">
        <v>17</v>
      </c>
      <c r="D950">
        <v>2</v>
      </c>
      <c r="E950">
        <v>57480</v>
      </c>
      <c r="F950" t="s">
        <v>655</v>
      </c>
      <c r="G950" t="s">
        <v>3090</v>
      </c>
      <c r="H950" t="s">
        <v>57</v>
      </c>
      <c r="I950" t="s">
        <v>58</v>
      </c>
      <c r="J950" t="s">
        <v>3924</v>
      </c>
    </row>
    <row r="951" spans="1:10" hidden="1" x14ac:dyDescent="0.2">
      <c r="A951" t="s">
        <v>1606</v>
      </c>
      <c r="B951">
        <v>2017</v>
      </c>
      <c r="C951">
        <v>40</v>
      </c>
      <c r="D951">
        <v>2</v>
      </c>
      <c r="E951">
        <v>57460</v>
      </c>
      <c r="F951" t="s">
        <v>1572</v>
      </c>
      <c r="G951" t="s">
        <v>3136</v>
      </c>
      <c r="H951" t="s">
        <v>57</v>
      </c>
      <c r="I951" t="s">
        <v>58</v>
      </c>
      <c r="J951" t="s">
        <v>3924</v>
      </c>
    </row>
    <row r="952" spans="1:10" hidden="1" x14ac:dyDescent="0.2">
      <c r="A952" t="s">
        <v>3011</v>
      </c>
      <c r="B952">
        <v>2016</v>
      </c>
      <c r="C952">
        <v>78</v>
      </c>
      <c r="D952">
        <v>2</v>
      </c>
      <c r="E952">
        <v>57270</v>
      </c>
      <c r="F952" t="s">
        <v>2984</v>
      </c>
      <c r="G952" t="s">
        <v>3213</v>
      </c>
      <c r="H952" t="s">
        <v>57</v>
      </c>
      <c r="I952" t="s">
        <v>58</v>
      </c>
      <c r="J952" t="s">
        <v>3924</v>
      </c>
    </row>
    <row r="953" spans="1:10" hidden="1" x14ac:dyDescent="0.2">
      <c r="A953" t="s">
        <v>652</v>
      </c>
      <c r="B953">
        <v>2017</v>
      </c>
      <c r="C953">
        <v>16</v>
      </c>
      <c r="D953">
        <v>2</v>
      </c>
      <c r="E953">
        <v>57260</v>
      </c>
      <c r="F953" t="s">
        <v>622</v>
      </c>
      <c r="G953" t="s">
        <v>3088</v>
      </c>
      <c r="H953" t="s">
        <v>57</v>
      </c>
      <c r="I953" t="s">
        <v>58</v>
      </c>
      <c r="J953" t="s">
        <v>3924</v>
      </c>
    </row>
    <row r="954" spans="1:10" hidden="1" x14ac:dyDescent="0.2">
      <c r="A954" t="s">
        <v>653</v>
      </c>
      <c r="B954">
        <v>2018</v>
      </c>
      <c r="C954">
        <v>16</v>
      </c>
      <c r="D954">
        <v>2</v>
      </c>
      <c r="E954">
        <v>57260</v>
      </c>
      <c r="F954" t="s">
        <v>622</v>
      </c>
      <c r="G954" t="s">
        <v>3088</v>
      </c>
      <c r="H954" t="s">
        <v>57</v>
      </c>
      <c r="I954" t="s">
        <v>58</v>
      </c>
      <c r="J954" t="s">
        <v>3924</v>
      </c>
    </row>
    <row r="955" spans="1:10" hidden="1" x14ac:dyDescent="0.2">
      <c r="A955" t="s">
        <v>837</v>
      </c>
      <c r="B955">
        <v>2007</v>
      </c>
      <c r="C955">
        <v>21</v>
      </c>
      <c r="D955">
        <v>2</v>
      </c>
      <c r="E955">
        <v>57210</v>
      </c>
      <c r="F955" t="s">
        <v>813</v>
      </c>
      <c r="G955" t="s">
        <v>3098</v>
      </c>
      <c r="H955" t="s">
        <v>57</v>
      </c>
      <c r="I955" t="s">
        <v>58</v>
      </c>
      <c r="J955" t="s">
        <v>3924</v>
      </c>
    </row>
    <row r="956" spans="1:10" hidden="1" x14ac:dyDescent="0.2">
      <c r="A956" t="s">
        <v>2612</v>
      </c>
      <c r="B956">
        <v>2014</v>
      </c>
      <c r="C956">
        <v>67</v>
      </c>
      <c r="D956">
        <v>2</v>
      </c>
      <c r="E956">
        <v>57200</v>
      </c>
      <c r="F956" t="s">
        <v>2581</v>
      </c>
      <c r="G956" t="s">
        <v>3190</v>
      </c>
      <c r="H956" t="s">
        <v>57</v>
      </c>
      <c r="I956" t="s">
        <v>58</v>
      </c>
      <c r="J956" t="s">
        <v>3924</v>
      </c>
    </row>
    <row r="957" spans="1:10" hidden="1" x14ac:dyDescent="0.2">
      <c r="A957" t="s">
        <v>4116</v>
      </c>
      <c r="B957">
        <v>2023</v>
      </c>
      <c r="C957">
        <v>15</v>
      </c>
      <c r="D957">
        <v>2</v>
      </c>
      <c r="E957">
        <v>57070</v>
      </c>
      <c r="F957" t="s">
        <v>582</v>
      </c>
      <c r="G957" t="s">
        <v>3728</v>
      </c>
      <c r="H957" t="s">
        <v>57</v>
      </c>
      <c r="I957" t="s">
        <v>3057</v>
      </c>
      <c r="J957" t="s">
        <v>4091</v>
      </c>
    </row>
    <row r="958" spans="1:10" hidden="1" x14ac:dyDescent="0.2">
      <c r="A958" t="s">
        <v>2224</v>
      </c>
      <c r="B958">
        <v>2011</v>
      </c>
      <c r="C958">
        <v>56</v>
      </c>
      <c r="D958">
        <v>2</v>
      </c>
      <c r="E958">
        <v>57020</v>
      </c>
      <c r="F958" t="s">
        <v>2196</v>
      </c>
      <c r="G958" t="s">
        <v>3168</v>
      </c>
      <c r="H958" t="s">
        <v>57</v>
      </c>
      <c r="I958" t="s">
        <v>58</v>
      </c>
      <c r="J958" t="s">
        <v>3924</v>
      </c>
    </row>
    <row r="959" spans="1:10" hidden="1" x14ac:dyDescent="0.2">
      <c r="A959" t="s">
        <v>2615</v>
      </c>
      <c r="B959">
        <v>2017</v>
      </c>
      <c r="C959">
        <v>67</v>
      </c>
      <c r="D959">
        <v>2</v>
      </c>
      <c r="E959">
        <v>57000</v>
      </c>
      <c r="F959" t="s">
        <v>2581</v>
      </c>
      <c r="G959" t="s">
        <v>3190</v>
      </c>
      <c r="H959" t="s">
        <v>57</v>
      </c>
      <c r="I959" t="s">
        <v>58</v>
      </c>
      <c r="J959" t="s">
        <v>3924</v>
      </c>
    </row>
    <row r="960" spans="1:10" hidden="1" x14ac:dyDescent="0.2">
      <c r="A960" t="s">
        <v>1405</v>
      </c>
      <c r="B960">
        <v>2014</v>
      </c>
      <c r="C960">
        <v>35</v>
      </c>
      <c r="D960">
        <v>2</v>
      </c>
      <c r="E960">
        <v>56990</v>
      </c>
      <c r="F960" t="s">
        <v>1374</v>
      </c>
      <c r="G960" t="s">
        <v>3126</v>
      </c>
      <c r="H960" t="s">
        <v>57</v>
      </c>
      <c r="I960" t="s">
        <v>58</v>
      </c>
      <c r="J960" t="s">
        <v>3924</v>
      </c>
    </row>
    <row r="961" spans="1:10" hidden="1" x14ac:dyDescent="0.2">
      <c r="A961" t="s">
        <v>1240</v>
      </c>
      <c r="B961">
        <v>2009</v>
      </c>
      <c r="C961">
        <v>31</v>
      </c>
      <c r="D961">
        <v>2</v>
      </c>
      <c r="E961">
        <v>56960</v>
      </c>
      <c r="F961" t="s">
        <v>1214</v>
      </c>
      <c r="G961" t="s">
        <v>3118</v>
      </c>
      <c r="H961" t="s">
        <v>57</v>
      </c>
      <c r="I961" t="s">
        <v>58</v>
      </c>
      <c r="J961" t="s">
        <v>3924</v>
      </c>
    </row>
    <row r="962" spans="1:10" hidden="1" x14ac:dyDescent="0.2">
      <c r="A962" t="s">
        <v>485</v>
      </c>
      <c r="B962">
        <v>2017</v>
      </c>
      <c r="C962">
        <v>12</v>
      </c>
      <c r="D962">
        <v>1</v>
      </c>
      <c r="E962">
        <v>56950</v>
      </c>
      <c r="F962" t="s">
        <v>470</v>
      </c>
      <c r="G962" t="s">
        <v>3079</v>
      </c>
      <c r="H962" t="s">
        <v>57</v>
      </c>
      <c r="I962" t="s">
        <v>58</v>
      </c>
      <c r="J962" t="s">
        <v>3924</v>
      </c>
    </row>
    <row r="963" spans="1:10" hidden="1" x14ac:dyDescent="0.2">
      <c r="A963" t="s">
        <v>2111</v>
      </c>
      <c r="B963">
        <v>2018</v>
      </c>
      <c r="C963">
        <v>53</v>
      </c>
      <c r="D963">
        <v>2</v>
      </c>
      <c r="E963">
        <v>56930</v>
      </c>
      <c r="F963" t="s">
        <v>2076</v>
      </c>
      <c r="G963" t="s">
        <v>3162</v>
      </c>
      <c r="H963" t="s">
        <v>57</v>
      </c>
      <c r="I963" t="s">
        <v>58</v>
      </c>
      <c r="J963" t="s">
        <v>3924</v>
      </c>
    </row>
    <row r="964" spans="1:10" hidden="1" x14ac:dyDescent="0.2">
      <c r="A964" t="s">
        <v>1285</v>
      </c>
      <c r="B964">
        <v>2014</v>
      </c>
      <c r="C964">
        <v>32</v>
      </c>
      <c r="D964">
        <v>2</v>
      </c>
      <c r="E964">
        <v>56910</v>
      </c>
      <c r="F964" t="s">
        <v>1254</v>
      </c>
      <c r="G964" t="s">
        <v>3120</v>
      </c>
      <c r="H964" t="s">
        <v>57</v>
      </c>
      <c r="I964" t="s">
        <v>58</v>
      </c>
      <c r="J964" t="s">
        <v>3924</v>
      </c>
    </row>
    <row r="965" spans="1:10" hidden="1" x14ac:dyDescent="0.2">
      <c r="A965" t="s">
        <v>722</v>
      </c>
      <c r="B965">
        <v>2010</v>
      </c>
      <c r="C965">
        <v>18</v>
      </c>
      <c r="D965">
        <v>2</v>
      </c>
      <c r="E965">
        <v>56880</v>
      </c>
      <c r="F965" t="s">
        <v>695</v>
      </c>
      <c r="G965" t="s">
        <v>3092</v>
      </c>
      <c r="H965" t="s">
        <v>57</v>
      </c>
      <c r="I965" t="s">
        <v>58</v>
      </c>
      <c r="J965" t="s">
        <v>3924</v>
      </c>
    </row>
    <row r="966" spans="1:10" hidden="1" x14ac:dyDescent="0.2">
      <c r="A966" t="s">
        <v>486</v>
      </c>
      <c r="B966">
        <v>2018</v>
      </c>
      <c r="C966">
        <v>12</v>
      </c>
      <c r="D966">
        <v>1</v>
      </c>
      <c r="E966">
        <v>56810</v>
      </c>
      <c r="F966" t="s">
        <v>470</v>
      </c>
      <c r="G966" t="s">
        <v>3079</v>
      </c>
      <c r="H966" t="s">
        <v>57</v>
      </c>
      <c r="I966" t="s">
        <v>58</v>
      </c>
      <c r="J966" t="s">
        <v>3924</v>
      </c>
    </row>
    <row r="967" spans="1:10" hidden="1" x14ac:dyDescent="0.2">
      <c r="A967" t="s">
        <v>1155</v>
      </c>
      <c r="B967">
        <v>2021</v>
      </c>
      <c r="C967">
        <v>29</v>
      </c>
      <c r="D967">
        <v>1</v>
      </c>
      <c r="E967">
        <v>56640</v>
      </c>
      <c r="F967" t="s">
        <v>31</v>
      </c>
      <c r="G967" t="s">
        <v>3113</v>
      </c>
      <c r="H967" t="s">
        <v>57</v>
      </c>
      <c r="I967" t="s">
        <v>3057</v>
      </c>
      <c r="J967" t="s">
        <v>3924</v>
      </c>
    </row>
    <row r="968" spans="1:10" hidden="1" x14ac:dyDescent="0.2">
      <c r="A968" t="s">
        <v>2391</v>
      </c>
      <c r="B968">
        <v>2019</v>
      </c>
      <c r="C968">
        <v>61</v>
      </c>
      <c r="D968">
        <v>2</v>
      </c>
      <c r="E968">
        <v>56640</v>
      </c>
      <c r="F968" t="s">
        <v>39</v>
      </c>
      <c r="G968" t="s">
        <v>3178</v>
      </c>
      <c r="H968" t="s">
        <v>57</v>
      </c>
      <c r="I968" t="s">
        <v>58</v>
      </c>
      <c r="J968" t="s">
        <v>3924</v>
      </c>
    </row>
    <row r="969" spans="1:10" hidden="1" x14ac:dyDescent="0.2">
      <c r="A969" t="s">
        <v>487</v>
      </c>
      <c r="B969">
        <v>2019</v>
      </c>
      <c r="C969">
        <v>12</v>
      </c>
      <c r="D969">
        <v>1</v>
      </c>
      <c r="E969">
        <v>56590</v>
      </c>
      <c r="F969" t="s">
        <v>470</v>
      </c>
      <c r="G969" t="s">
        <v>3079</v>
      </c>
      <c r="H969" t="s">
        <v>57</v>
      </c>
      <c r="I969" t="s">
        <v>58</v>
      </c>
      <c r="J969" t="s">
        <v>3924</v>
      </c>
    </row>
    <row r="970" spans="1:10" hidden="1" x14ac:dyDescent="0.2">
      <c r="A970" t="s">
        <v>651</v>
      </c>
      <c r="B970">
        <v>2016</v>
      </c>
      <c r="C970">
        <v>16</v>
      </c>
      <c r="D970">
        <v>2</v>
      </c>
      <c r="E970">
        <v>56570</v>
      </c>
      <c r="F970" t="s">
        <v>622</v>
      </c>
      <c r="G970" t="s">
        <v>3088</v>
      </c>
      <c r="H970" t="s">
        <v>57</v>
      </c>
      <c r="I970" t="s">
        <v>58</v>
      </c>
      <c r="J970" t="s">
        <v>3924</v>
      </c>
    </row>
    <row r="971" spans="1:10" hidden="1" x14ac:dyDescent="0.2">
      <c r="A971" t="s">
        <v>2610</v>
      </c>
      <c r="B971">
        <v>2012</v>
      </c>
      <c r="C971">
        <v>67</v>
      </c>
      <c r="D971">
        <v>2</v>
      </c>
      <c r="E971">
        <v>56490</v>
      </c>
      <c r="F971" t="s">
        <v>2581</v>
      </c>
      <c r="G971" t="s">
        <v>3190</v>
      </c>
      <c r="H971" t="s">
        <v>57</v>
      </c>
      <c r="I971" t="s">
        <v>58</v>
      </c>
      <c r="J971" t="s">
        <v>3924</v>
      </c>
    </row>
    <row r="972" spans="1:10" hidden="1" x14ac:dyDescent="0.2">
      <c r="A972" t="s">
        <v>2611</v>
      </c>
      <c r="B972">
        <v>2013</v>
      </c>
      <c r="C972">
        <v>67</v>
      </c>
      <c r="D972">
        <v>2</v>
      </c>
      <c r="E972">
        <v>56490</v>
      </c>
      <c r="F972" t="s">
        <v>2581</v>
      </c>
      <c r="G972" t="s">
        <v>3190</v>
      </c>
      <c r="H972" t="s">
        <v>57</v>
      </c>
      <c r="I972" t="s">
        <v>58</v>
      </c>
      <c r="J972" t="s">
        <v>3924</v>
      </c>
    </row>
    <row r="973" spans="1:10" hidden="1" x14ac:dyDescent="0.2">
      <c r="A973" t="s">
        <v>721</v>
      </c>
      <c r="B973">
        <v>2009</v>
      </c>
      <c r="C973">
        <v>18</v>
      </c>
      <c r="D973">
        <v>2</v>
      </c>
      <c r="E973">
        <v>56390</v>
      </c>
      <c r="F973" t="s">
        <v>695</v>
      </c>
      <c r="G973" t="s">
        <v>3092</v>
      </c>
      <c r="H973" t="s">
        <v>57</v>
      </c>
      <c r="I973" t="s">
        <v>58</v>
      </c>
      <c r="J973" t="s">
        <v>3924</v>
      </c>
    </row>
    <row r="974" spans="1:10" hidden="1" x14ac:dyDescent="0.2">
      <c r="A974" t="s">
        <v>1608</v>
      </c>
      <c r="B974">
        <v>2019</v>
      </c>
      <c r="C974">
        <v>40</v>
      </c>
      <c r="D974">
        <v>2</v>
      </c>
      <c r="E974">
        <v>56390</v>
      </c>
      <c r="F974" t="s">
        <v>1572</v>
      </c>
      <c r="G974" t="s">
        <v>3136</v>
      </c>
      <c r="H974" t="s">
        <v>57</v>
      </c>
      <c r="I974" t="s">
        <v>58</v>
      </c>
      <c r="J974" t="s">
        <v>3924</v>
      </c>
    </row>
    <row r="975" spans="1:10" hidden="1" x14ac:dyDescent="0.2">
      <c r="A975" t="s">
        <v>2304</v>
      </c>
      <c r="B975">
        <v>2011</v>
      </c>
      <c r="C975">
        <v>58</v>
      </c>
      <c r="D975">
        <v>2</v>
      </c>
      <c r="E975">
        <v>56390</v>
      </c>
      <c r="F975" t="s">
        <v>2276</v>
      </c>
      <c r="G975" t="s">
        <v>3172</v>
      </c>
      <c r="H975" t="s">
        <v>57</v>
      </c>
      <c r="I975" t="s">
        <v>58</v>
      </c>
      <c r="J975" t="s">
        <v>3924</v>
      </c>
    </row>
    <row r="976" spans="1:10" hidden="1" x14ac:dyDescent="0.2">
      <c r="A976" t="s">
        <v>2113</v>
      </c>
      <c r="B976">
        <v>2020</v>
      </c>
      <c r="C976">
        <v>53</v>
      </c>
      <c r="D976">
        <v>2</v>
      </c>
      <c r="E976">
        <v>56370</v>
      </c>
      <c r="F976" t="s">
        <v>2076</v>
      </c>
      <c r="G976" t="s">
        <v>3162</v>
      </c>
      <c r="H976" t="s">
        <v>57</v>
      </c>
      <c r="I976" t="s">
        <v>58</v>
      </c>
      <c r="J976" t="s">
        <v>3924</v>
      </c>
    </row>
    <row r="977" spans="1:10" hidden="1" x14ac:dyDescent="0.2">
      <c r="A977" t="s">
        <v>3729</v>
      </c>
      <c r="B977">
        <v>2022</v>
      </c>
      <c r="C977">
        <v>15</v>
      </c>
      <c r="D977">
        <v>2</v>
      </c>
      <c r="E977">
        <v>56340</v>
      </c>
      <c r="F977" t="s">
        <v>582</v>
      </c>
      <c r="G977" t="s">
        <v>3728</v>
      </c>
      <c r="H977" t="s">
        <v>57</v>
      </c>
      <c r="I977" t="s">
        <v>3057</v>
      </c>
      <c r="J977" t="s">
        <v>3924</v>
      </c>
    </row>
    <row r="978" spans="1:10" hidden="1" x14ac:dyDescent="0.2">
      <c r="A978" t="s">
        <v>4215</v>
      </c>
      <c r="B978">
        <v>2023</v>
      </c>
      <c r="C978">
        <v>67</v>
      </c>
      <c r="D978">
        <v>2</v>
      </c>
      <c r="E978">
        <v>56330</v>
      </c>
      <c r="F978" t="s">
        <v>2581</v>
      </c>
      <c r="G978" t="s">
        <v>3875</v>
      </c>
      <c r="H978" t="s">
        <v>57</v>
      </c>
      <c r="I978" t="s">
        <v>3057</v>
      </c>
      <c r="J978" t="s">
        <v>4091</v>
      </c>
    </row>
    <row r="979" spans="1:10" hidden="1" x14ac:dyDescent="0.2">
      <c r="A979" t="s">
        <v>2763</v>
      </c>
      <c r="B979">
        <v>2009</v>
      </c>
      <c r="C979">
        <v>71</v>
      </c>
      <c r="D979">
        <v>2</v>
      </c>
      <c r="E979">
        <v>56290</v>
      </c>
      <c r="F979" t="s">
        <v>2737</v>
      </c>
      <c r="G979" t="s">
        <v>3198</v>
      </c>
      <c r="H979" t="s">
        <v>57</v>
      </c>
      <c r="I979" t="s">
        <v>58</v>
      </c>
      <c r="J979" t="s">
        <v>3924</v>
      </c>
    </row>
    <row r="980" spans="1:10" hidden="1" x14ac:dyDescent="0.2">
      <c r="A980" t="s">
        <v>1089</v>
      </c>
      <c r="B980">
        <v>2014</v>
      </c>
      <c r="C980">
        <v>27</v>
      </c>
      <c r="D980">
        <v>2</v>
      </c>
      <c r="E980">
        <v>56280</v>
      </c>
      <c r="F980" t="s">
        <v>1047</v>
      </c>
      <c r="G980" t="s">
        <v>3110</v>
      </c>
      <c r="H980" t="s">
        <v>57</v>
      </c>
      <c r="I980" t="s">
        <v>58</v>
      </c>
      <c r="J980" t="s">
        <v>3924</v>
      </c>
    </row>
    <row r="981" spans="1:10" hidden="1" x14ac:dyDescent="0.2">
      <c r="A981" t="s">
        <v>541</v>
      </c>
      <c r="B981">
        <v>2015</v>
      </c>
      <c r="C981">
        <v>13</v>
      </c>
      <c r="D981">
        <v>2</v>
      </c>
      <c r="E981">
        <v>56240</v>
      </c>
      <c r="F981" t="s">
        <v>509</v>
      </c>
      <c r="G981" t="s">
        <v>3082</v>
      </c>
      <c r="H981" t="s">
        <v>57</v>
      </c>
      <c r="I981" t="s">
        <v>58</v>
      </c>
      <c r="J981" t="s">
        <v>3924</v>
      </c>
    </row>
    <row r="982" spans="1:10" hidden="1" x14ac:dyDescent="0.2">
      <c r="A982" t="s">
        <v>2223</v>
      </c>
      <c r="B982">
        <v>2010</v>
      </c>
      <c r="C982">
        <v>56</v>
      </c>
      <c r="D982">
        <v>2</v>
      </c>
      <c r="E982">
        <v>56230</v>
      </c>
      <c r="F982" t="s">
        <v>2196</v>
      </c>
      <c r="G982" t="s">
        <v>3168</v>
      </c>
      <c r="H982" t="s">
        <v>57</v>
      </c>
      <c r="I982" t="s">
        <v>58</v>
      </c>
      <c r="J982" t="s">
        <v>3924</v>
      </c>
    </row>
    <row r="983" spans="1:10" hidden="1" x14ac:dyDescent="0.2">
      <c r="A983" t="s">
        <v>1607</v>
      </c>
      <c r="B983">
        <v>2018</v>
      </c>
      <c r="C983">
        <v>40</v>
      </c>
      <c r="D983">
        <v>2</v>
      </c>
      <c r="E983">
        <v>56220</v>
      </c>
      <c r="F983" t="s">
        <v>1572</v>
      </c>
      <c r="G983" t="s">
        <v>3136</v>
      </c>
      <c r="H983" t="s">
        <v>57</v>
      </c>
      <c r="I983" t="s">
        <v>58</v>
      </c>
      <c r="J983" t="s">
        <v>3924</v>
      </c>
    </row>
    <row r="984" spans="1:10" hidden="1" x14ac:dyDescent="0.2">
      <c r="A984" t="s">
        <v>2112</v>
      </c>
      <c r="B984">
        <v>2019</v>
      </c>
      <c r="C984">
        <v>53</v>
      </c>
      <c r="D984">
        <v>2</v>
      </c>
      <c r="E984">
        <v>56100</v>
      </c>
      <c r="F984" t="s">
        <v>2076</v>
      </c>
      <c r="G984" t="s">
        <v>3162</v>
      </c>
      <c r="H984" t="s">
        <v>57</v>
      </c>
      <c r="I984" t="s">
        <v>58</v>
      </c>
      <c r="J984" t="s">
        <v>3924</v>
      </c>
    </row>
    <row r="985" spans="1:10" hidden="1" x14ac:dyDescent="0.2">
      <c r="A985" t="s">
        <v>917</v>
      </c>
      <c r="B985">
        <v>2007</v>
      </c>
      <c r="C985">
        <v>23</v>
      </c>
      <c r="D985">
        <v>2</v>
      </c>
      <c r="E985">
        <v>56090</v>
      </c>
      <c r="F985" t="s">
        <v>893</v>
      </c>
      <c r="G985" t="s">
        <v>3102</v>
      </c>
      <c r="H985" t="s">
        <v>57</v>
      </c>
      <c r="I985" t="s">
        <v>58</v>
      </c>
      <c r="J985" t="s">
        <v>3924</v>
      </c>
    </row>
    <row r="986" spans="1:10" hidden="1" x14ac:dyDescent="0.2">
      <c r="A986" t="s">
        <v>685</v>
      </c>
      <c r="B986">
        <v>2013</v>
      </c>
      <c r="C986">
        <v>17</v>
      </c>
      <c r="D986">
        <v>2</v>
      </c>
      <c r="E986">
        <v>56060</v>
      </c>
      <c r="F986" t="s">
        <v>655</v>
      </c>
      <c r="G986" t="s">
        <v>3090</v>
      </c>
      <c r="H986" t="s">
        <v>57</v>
      </c>
      <c r="I986" t="s">
        <v>58</v>
      </c>
      <c r="J986" t="s">
        <v>3924</v>
      </c>
    </row>
    <row r="987" spans="1:10" hidden="1" x14ac:dyDescent="0.2">
      <c r="A987" t="s">
        <v>2110</v>
      </c>
      <c r="B987">
        <v>2017</v>
      </c>
      <c r="C987">
        <v>53</v>
      </c>
      <c r="D987">
        <v>2</v>
      </c>
      <c r="E987">
        <v>56060</v>
      </c>
      <c r="F987" t="s">
        <v>2076</v>
      </c>
      <c r="G987" t="s">
        <v>3162</v>
      </c>
      <c r="H987" t="s">
        <v>57</v>
      </c>
      <c r="I987" t="s">
        <v>58</v>
      </c>
      <c r="J987" t="s">
        <v>3924</v>
      </c>
    </row>
    <row r="988" spans="1:10" hidden="1" x14ac:dyDescent="0.2">
      <c r="A988" t="s">
        <v>1325</v>
      </c>
      <c r="B988">
        <v>2014</v>
      </c>
      <c r="C988">
        <v>33</v>
      </c>
      <c r="D988">
        <v>2</v>
      </c>
      <c r="E988">
        <v>56000</v>
      </c>
      <c r="F988" t="s">
        <v>1294</v>
      </c>
      <c r="G988" t="s">
        <v>3122</v>
      </c>
      <c r="H988" t="s">
        <v>57</v>
      </c>
      <c r="I988" t="s">
        <v>58</v>
      </c>
      <c r="J988" t="s">
        <v>3924</v>
      </c>
    </row>
    <row r="989" spans="1:10" hidden="1" x14ac:dyDescent="0.2">
      <c r="A989" t="s">
        <v>2390</v>
      </c>
      <c r="B989">
        <v>2018</v>
      </c>
      <c r="C989">
        <v>61</v>
      </c>
      <c r="D989">
        <v>2</v>
      </c>
      <c r="E989">
        <v>56000</v>
      </c>
      <c r="F989" t="s">
        <v>39</v>
      </c>
      <c r="G989" t="s">
        <v>3178</v>
      </c>
      <c r="H989" t="s">
        <v>57</v>
      </c>
      <c r="I989" t="s">
        <v>58</v>
      </c>
      <c r="J989" t="s">
        <v>3924</v>
      </c>
    </row>
    <row r="990" spans="1:10" hidden="1" x14ac:dyDescent="0.2">
      <c r="A990" t="s">
        <v>1284</v>
      </c>
      <c r="B990">
        <v>2013</v>
      </c>
      <c r="C990">
        <v>32</v>
      </c>
      <c r="D990">
        <v>2</v>
      </c>
      <c r="E990">
        <v>55990</v>
      </c>
      <c r="F990" t="s">
        <v>1254</v>
      </c>
      <c r="G990" t="s">
        <v>3120</v>
      </c>
      <c r="H990" t="s">
        <v>57</v>
      </c>
      <c r="I990" t="s">
        <v>58</v>
      </c>
      <c r="J990" t="s">
        <v>3924</v>
      </c>
    </row>
    <row r="991" spans="1:10" hidden="1" x14ac:dyDescent="0.2">
      <c r="A991" t="s">
        <v>1404</v>
      </c>
      <c r="B991">
        <v>2013</v>
      </c>
      <c r="C991">
        <v>35</v>
      </c>
      <c r="D991">
        <v>2</v>
      </c>
      <c r="E991">
        <v>55980</v>
      </c>
      <c r="F991" t="s">
        <v>1374</v>
      </c>
      <c r="G991" t="s">
        <v>3126</v>
      </c>
      <c r="H991" t="s">
        <v>57</v>
      </c>
      <c r="I991" t="s">
        <v>58</v>
      </c>
      <c r="J991" t="s">
        <v>3924</v>
      </c>
    </row>
    <row r="992" spans="1:10" hidden="1" x14ac:dyDescent="0.2">
      <c r="A992" t="s">
        <v>687</v>
      </c>
      <c r="B992">
        <v>2015</v>
      </c>
      <c r="C992">
        <v>17</v>
      </c>
      <c r="D992">
        <v>2</v>
      </c>
      <c r="E992">
        <v>55930</v>
      </c>
      <c r="F992" t="s">
        <v>655</v>
      </c>
      <c r="G992" t="s">
        <v>3090</v>
      </c>
      <c r="H992" t="s">
        <v>57</v>
      </c>
      <c r="I992" t="s">
        <v>58</v>
      </c>
      <c r="J992" t="s">
        <v>3924</v>
      </c>
    </row>
    <row r="993" spans="1:10" hidden="1" x14ac:dyDescent="0.2">
      <c r="A993" t="s">
        <v>890</v>
      </c>
      <c r="B993">
        <v>2020</v>
      </c>
      <c r="C993">
        <v>22</v>
      </c>
      <c r="D993">
        <v>2</v>
      </c>
      <c r="E993">
        <v>55910</v>
      </c>
      <c r="F993" t="s">
        <v>853</v>
      </c>
      <c r="G993" t="s">
        <v>3100</v>
      </c>
      <c r="H993" t="s">
        <v>57</v>
      </c>
      <c r="I993" t="s">
        <v>58</v>
      </c>
      <c r="J993" t="s">
        <v>3924</v>
      </c>
    </row>
    <row r="994" spans="1:10" hidden="1" x14ac:dyDescent="0.2">
      <c r="A994" t="s">
        <v>3765</v>
      </c>
      <c r="B994">
        <v>2022</v>
      </c>
      <c r="C994">
        <v>28</v>
      </c>
      <c r="D994">
        <v>2</v>
      </c>
      <c r="E994">
        <v>55860</v>
      </c>
      <c r="F994" t="s">
        <v>1098</v>
      </c>
      <c r="G994" t="s">
        <v>3764</v>
      </c>
      <c r="H994" t="s">
        <v>57</v>
      </c>
      <c r="I994" t="s">
        <v>3057</v>
      </c>
      <c r="J994" t="s">
        <v>3924</v>
      </c>
    </row>
    <row r="995" spans="1:10" hidden="1" x14ac:dyDescent="0.2">
      <c r="A995" t="s">
        <v>3010</v>
      </c>
      <c r="B995">
        <v>2015</v>
      </c>
      <c r="C995">
        <v>78</v>
      </c>
      <c r="D995">
        <v>2</v>
      </c>
      <c r="E995">
        <v>55860</v>
      </c>
      <c r="F995" t="s">
        <v>2984</v>
      </c>
      <c r="G995" t="s">
        <v>3213</v>
      </c>
      <c r="H995" t="s">
        <v>57</v>
      </c>
      <c r="I995" t="s">
        <v>58</v>
      </c>
      <c r="J995" t="s">
        <v>3924</v>
      </c>
    </row>
    <row r="996" spans="1:10" hidden="1" x14ac:dyDescent="0.2">
      <c r="A996" t="s">
        <v>115</v>
      </c>
      <c r="B996">
        <v>2005</v>
      </c>
      <c r="C996">
        <v>2</v>
      </c>
      <c r="D996">
        <v>2</v>
      </c>
      <c r="E996">
        <v>55810</v>
      </c>
      <c r="F996" t="s">
        <v>93</v>
      </c>
      <c r="G996" t="s">
        <v>3060</v>
      </c>
      <c r="H996" t="s">
        <v>57</v>
      </c>
      <c r="I996" t="s">
        <v>58</v>
      </c>
      <c r="J996" t="s">
        <v>3924</v>
      </c>
    </row>
    <row r="997" spans="1:10" hidden="1" x14ac:dyDescent="0.2">
      <c r="A997" t="s">
        <v>2007</v>
      </c>
      <c r="B997">
        <v>2013</v>
      </c>
      <c r="C997">
        <v>51</v>
      </c>
      <c r="D997">
        <v>1</v>
      </c>
      <c r="E997">
        <v>55720</v>
      </c>
      <c r="F997" t="s">
        <v>38</v>
      </c>
      <c r="G997" t="s">
        <v>3157</v>
      </c>
      <c r="H997" t="s">
        <v>57</v>
      </c>
      <c r="I997" t="s">
        <v>58</v>
      </c>
      <c r="J997" t="s">
        <v>3924</v>
      </c>
    </row>
    <row r="998" spans="1:10" hidden="1" x14ac:dyDescent="0.2">
      <c r="A998" t="s">
        <v>1863</v>
      </c>
      <c r="B998">
        <v>2018</v>
      </c>
      <c r="C998">
        <v>47</v>
      </c>
      <c r="D998">
        <v>1</v>
      </c>
      <c r="E998">
        <v>55710</v>
      </c>
      <c r="F998" t="s">
        <v>1848</v>
      </c>
      <c r="G998" t="s">
        <v>3149</v>
      </c>
      <c r="H998" t="s">
        <v>57</v>
      </c>
      <c r="I998" t="s">
        <v>58</v>
      </c>
      <c r="J998" t="s">
        <v>3924</v>
      </c>
    </row>
    <row r="999" spans="1:10" hidden="1" x14ac:dyDescent="0.2">
      <c r="A999" t="s">
        <v>2146</v>
      </c>
      <c r="B999">
        <v>2013</v>
      </c>
      <c r="C999">
        <v>54</v>
      </c>
      <c r="D999">
        <v>2</v>
      </c>
      <c r="E999">
        <v>55640</v>
      </c>
      <c r="F999" t="s">
        <v>2116</v>
      </c>
      <c r="G999" t="s">
        <v>3164</v>
      </c>
      <c r="H999" t="s">
        <v>57</v>
      </c>
      <c r="I999" t="s">
        <v>58</v>
      </c>
      <c r="J999" t="s">
        <v>3924</v>
      </c>
    </row>
    <row r="1000" spans="1:10" hidden="1" x14ac:dyDescent="0.2">
      <c r="A1000" t="s">
        <v>3033</v>
      </c>
      <c r="B1000">
        <v>2018</v>
      </c>
      <c r="C1000">
        <v>83</v>
      </c>
      <c r="D1000">
        <v>2</v>
      </c>
      <c r="E1000">
        <v>55600</v>
      </c>
      <c r="F1000" t="s">
        <v>3025</v>
      </c>
      <c r="G1000" t="s">
        <v>3219</v>
      </c>
      <c r="H1000" t="s">
        <v>57</v>
      </c>
      <c r="I1000" t="s">
        <v>58</v>
      </c>
      <c r="J1000" t="s">
        <v>3924</v>
      </c>
    </row>
    <row r="1001" spans="1:10" hidden="1" x14ac:dyDescent="0.2">
      <c r="A1001" t="s">
        <v>1604</v>
      </c>
      <c r="B1001">
        <v>2015</v>
      </c>
      <c r="C1001">
        <v>40</v>
      </c>
      <c r="D1001">
        <v>2</v>
      </c>
      <c r="E1001">
        <v>55570</v>
      </c>
      <c r="F1001" t="s">
        <v>1572</v>
      </c>
      <c r="G1001" t="s">
        <v>3136</v>
      </c>
      <c r="H1001" t="s">
        <v>57</v>
      </c>
      <c r="I1001" t="s">
        <v>58</v>
      </c>
      <c r="J1001" t="s">
        <v>3924</v>
      </c>
    </row>
    <row r="1002" spans="1:10" hidden="1" x14ac:dyDescent="0.2">
      <c r="A1002" t="s">
        <v>678</v>
      </c>
      <c r="B1002">
        <v>2006</v>
      </c>
      <c r="C1002">
        <v>17</v>
      </c>
      <c r="D1002">
        <v>2</v>
      </c>
      <c r="E1002">
        <v>55530</v>
      </c>
      <c r="F1002" t="s">
        <v>655</v>
      </c>
      <c r="G1002" t="s">
        <v>3090</v>
      </c>
      <c r="H1002" t="s">
        <v>57</v>
      </c>
      <c r="I1002" t="s">
        <v>58</v>
      </c>
      <c r="J1002" t="s">
        <v>3924</v>
      </c>
    </row>
    <row r="1003" spans="1:10" hidden="1" x14ac:dyDescent="0.2">
      <c r="A1003" t="s">
        <v>531</v>
      </c>
      <c r="B1003">
        <v>2005</v>
      </c>
      <c r="C1003">
        <v>13</v>
      </c>
      <c r="D1003">
        <v>2</v>
      </c>
      <c r="E1003">
        <v>55520</v>
      </c>
      <c r="F1003" t="s">
        <v>509</v>
      </c>
      <c r="G1003" t="s">
        <v>3082</v>
      </c>
      <c r="H1003" t="s">
        <v>57</v>
      </c>
      <c r="I1003" t="s">
        <v>58</v>
      </c>
      <c r="J1003" t="s">
        <v>3924</v>
      </c>
    </row>
    <row r="1004" spans="1:10" hidden="1" x14ac:dyDescent="0.2">
      <c r="A1004" t="s">
        <v>2306</v>
      </c>
      <c r="B1004">
        <v>2013</v>
      </c>
      <c r="C1004">
        <v>58</v>
      </c>
      <c r="D1004">
        <v>2</v>
      </c>
      <c r="E1004">
        <v>55490</v>
      </c>
      <c r="F1004" t="s">
        <v>2276</v>
      </c>
      <c r="G1004" t="s">
        <v>3172</v>
      </c>
      <c r="H1004" t="s">
        <v>57</v>
      </c>
      <c r="I1004" t="s">
        <v>58</v>
      </c>
      <c r="J1004" t="s">
        <v>3924</v>
      </c>
    </row>
    <row r="1005" spans="1:10" hidden="1" x14ac:dyDescent="0.2">
      <c r="A1005" t="s">
        <v>2911</v>
      </c>
      <c r="B1005">
        <v>2018</v>
      </c>
      <c r="C1005">
        <v>75</v>
      </c>
      <c r="D1005">
        <v>2</v>
      </c>
      <c r="E1005">
        <v>55470</v>
      </c>
      <c r="F1005" t="s">
        <v>2894</v>
      </c>
      <c r="G1005" t="s">
        <v>3207</v>
      </c>
      <c r="H1005" t="s">
        <v>57</v>
      </c>
      <c r="I1005" t="s">
        <v>58</v>
      </c>
      <c r="J1005" t="s">
        <v>3924</v>
      </c>
    </row>
    <row r="1006" spans="1:10" hidden="1" x14ac:dyDescent="0.2">
      <c r="A1006" t="s">
        <v>2145</v>
      </c>
      <c r="B1006">
        <v>2012</v>
      </c>
      <c r="C1006">
        <v>54</v>
      </c>
      <c r="D1006">
        <v>2</v>
      </c>
      <c r="E1006">
        <v>55450</v>
      </c>
      <c r="F1006" t="s">
        <v>2116</v>
      </c>
      <c r="G1006" t="s">
        <v>3164</v>
      </c>
      <c r="H1006" t="s">
        <v>57</v>
      </c>
      <c r="I1006" t="s">
        <v>58</v>
      </c>
      <c r="J1006" t="s">
        <v>3924</v>
      </c>
    </row>
    <row r="1007" spans="1:10" hidden="1" x14ac:dyDescent="0.2">
      <c r="A1007" t="s">
        <v>768</v>
      </c>
      <c r="B1007">
        <v>2018</v>
      </c>
      <c r="C1007">
        <v>19</v>
      </c>
      <c r="D1007">
        <v>2</v>
      </c>
      <c r="E1007">
        <v>55410</v>
      </c>
      <c r="F1007" t="s">
        <v>734</v>
      </c>
      <c r="G1007" t="s">
        <v>3094</v>
      </c>
      <c r="H1007" t="s">
        <v>57</v>
      </c>
      <c r="I1007" t="s">
        <v>58</v>
      </c>
      <c r="J1007" t="s">
        <v>3924</v>
      </c>
    </row>
    <row r="1008" spans="1:10" hidden="1" x14ac:dyDescent="0.2">
      <c r="A1008" t="s">
        <v>2222</v>
      </c>
      <c r="B1008">
        <v>2009</v>
      </c>
      <c r="C1008">
        <v>56</v>
      </c>
      <c r="D1008">
        <v>2</v>
      </c>
      <c r="E1008">
        <v>55390</v>
      </c>
      <c r="F1008" t="s">
        <v>2196</v>
      </c>
      <c r="G1008" t="s">
        <v>3168</v>
      </c>
      <c r="H1008" t="s">
        <v>57</v>
      </c>
      <c r="I1008" t="s">
        <v>58</v>
      </c>
      <c r="J1008" t="s">
        <v>3924</v>
      </c>
    </row>
    <row r="1009" spans="1:10" hidden="1" x14ac:dyDescent="0.2">
      <c r="A1009" t="s">
        <v>1283</v>
      </c>
      <c r="B1009">
        <v>2012</v>
      </c>
      <c r="C1009">
        <v>32</v>
      </c>
      <c r="D1009">
        <v>2</v>
      </c>
      <c r="E1009">
        <v>55350</v>
      </c>
      <c r="F1009" t="s">
        <v>1254</v>
      </c>
      <c r="G1009" t="s">
        <v>3120</v>
      </c>
      <c r="H1009" t="s">
        <v>57</v>
      </c>
      <c r="I1009" t="s">
        <v>58</v>
      </c>
      <c r="J1009" t="s">
        <v>3924</v>
      </c>
    </row>
    <row r="1010" spans="1:10" hidden="1" x14ac:dyDescent="0.2">
      <c r="A1010" t="s">
        <v>2762</v>
      </c>
      <c r="B1010">
        <v>2008</v>
      </c>
      <c r="C1010">
        <v>71</v>
      </c>
      <c r="D1010">
        <v>2</v>
      </c>
      <c r="E1010">
        <v>55250</v>
      </c>
      <c r="F1010" t="s">
        <v>2737</v>
      </c>
      <c r="G1010" t="s">
        <v>3198</v>
      </c>
      <c r="H1010" t="s">
        <v>57</v>
      </c>
      <c r="I1010" t="s">
        <v>58</v>
      </c>
      <c r="J1010" t="s">
        <v>3924</v>
      </c>
    </row>
    <row r="1011" spans="1:10" hidden="1" x14ac:dyDescent="0.2">
      <c r="A1011" t="s">
        <v>1403</v>
      </c>
      <c r="B1011">
        <v>2012</v>
      </c>
      <c r="C1011">
        <v>35</v>
      </c>
      <c r="D1011">
        <v>2</v>
      </c>
      <c r="E1011">
        <v>55210</v>
      </c>
      <c r="F1011" t="s">
        <v>1374</v>
      </c>
      <c r="G1011" t="s">
        <v>3126</v>
      </c>
      <c r="H1011" t="s">
        <v>57</v>
      </c>
      <c r="I1011" t="s">
        <v>58</v>
      </c>
      <c r="J1011" t="s">
        <v>3924</v>
      </c>
    </row>
    <row r="1012" spans="1:10" hidden="1" x14ac:dyDescent="0.2">
      <c r="A1012" t="s">
        <v>2305</v>
      </c>
      <c r="B1012">
        <v>2012</v>
      </c>
      <c r="C1012">
        <v>58</v>
      </c>
      <c r="D1012">
        <v>2</v>
      </c>
      <c r="E1012">
        <v>55210</v>
      </c>
      <c r="F1012" t="s">
        <v>2276</v>
      </c>
      <c r="G1012" t="s">
        <v>3172</v>
      </c>
      <c r="H1012" t="s">
        <v>57</v>
      </c>
      <c r="I1012" t="s">
        <v>58</v>
      </c>
      <c r="J1012" t="s">
        <v>3924</v>
      </c>
    </row>
    <row r="1013" spans="1:10" hidden="1" x14ac:dyDescent="0.2">
      <c r="A1013" t="s">
        <v>2616</v>
      </c>
      <c r="B1013">
        <v>2018</v>
      </c>
      <c r="C1013">
        <v>67</v>
      </c>
      <c r="D1013">
        <v>2</v>
      </c>
      <c r="E1013">
        <v>55210</v>
      </c>
      <c r="F1013" t="s">
        <v>2581</v>
      </c>
      <c r="G1013" t="s">
        <v>3190</v>
      </c>
      <c r="H1013" t="s">
        <v>57</v>
      </c>
      <c r="I1013" t="s">
        <v>58</v>
      </c>
      <c r="J1013" t="s">
        <v>3924</v>
      </c>
    </row>
    <row r="1014" spans="1:10" hidden="1" x14ac:dyDescent="0.2">
      <c r="A1014" t="s">
        <v>2439</v>
      </c>
      <c r="B1014">
        <v>2020</v>
      </c>
      <c r="C1014">
        <v>63</v>
      </c>
      <c r="D1014">
        <v>1</v>
      </c>
      <c r="E1014">
        <v>55180</v>
      </c>
      <c r="F1014" t="s">
        <v>2421</v>
      </c>
      <c r="G1014" t="s">
        <v>3181</v>
      </c>
      <c r="H1014" t="s">
        <v>57</v>
      </c>
      <c r="I1014" t="s">
        <v>58</v>
      </c>
      <c r="J1014" t="s">
        <v>3924</v>
      </c>
    </row>
    <row r="1015" spans="1:10" hidden="1" x14ac:dyDescent="0.2">
      <c r="A1015" t="s">
        <v>2609</v>
      </c>
      <c r="B1015">
        <v>2011</v>
      </c>
      <c r="C1015">
        <v>67</v>
      </c>
      <c r="D1015">
        <v>2</v>
      </c>
      <c r="E1015">
        <v>55160</v>
      </c>
      <c r="F1015" t="s">
        <v>2581</v>
      </c>
      <c r="G1015" t="s">
        <v>3190</v>
      </c>
      <c r="H1015" t="s">
        <v>57</v>
      </c>
      <c r="I1015" t="s">
        <v>58</v>
      </c>
      <c r="J1015" t="s">
        <v>3924</v>
      </c>
    </row>
    <row r="1016" spans="1:10" hidden="1" x14ac:dyDescent="0.2">
      <c r="A1016" t="s">
        <v>762</v>
      </c>
      <c r="B1016">
        <v>2012</v>
      </c>
      <c r="C1016">
        <v>19</v>
      </c>
      <c r="D1016">
        <v>2</v>
      </c>
      <c r="E1016">
        <v>55080</v>
      </c>
      <c r="F1016" t="s">
        <v>734</v>
      </c>
      <c r="G1016" t="s">
        <v>3094</v>
      </c>
      <c r="H1016" t="s">
        <v>57</v>
      </c>
      <c r="I1016" t="s">
        <v>58</v>
      </c>
      <c r="J1016" t="s">
        <v>3924</v>
      </c>
    </row>
    <row r="1017" spans="1:10" hidden="1" x14ac:dyDescent="0.2">
      <c r="A1017" t="s">
        <v>3034</v>
      </c>
      <c r="B1017">
        <v>2019</v>
      </c>
      <c r="C1017">
        <v>83</v>
      </c>
      <c r="D1017">
        <v>2</v>
      </c>
      <c r="E1017">
        <v>55060</v>
      </c>
      <c r="F1017" t="s">
        <v>3025</v>
      </c>
      <c r="G1017" t="s">
        <v>3219</v>
      </c>
      <c r="H1017" t="s">
        <v>57</v>
      </c>
      <c r="I1017" t="s">
        <v>58</v>
      </c>
      <c r="J1017" t="s">
        <v>3924</v>
      </c>
    </row>
    <row r="1018" spans="1:10" hidden="1" x14ac:dyDescent="0.2">
      <c r="A1018" t="s">
        <v>1239</v>
      </c>
      <c r="B1018">
        <v>2008</v>
      </c>
      <c r="C1018">
        <v>31</v>
      </c>
      <c r="D1018">
        <v>2</v>
      </c>
      <c r="E1018">
        <v>55040</v>
      </c>
      <c r="F1018" t="s">
        <v>1214</v>
      </c>
      <c r="G1018" t="s">
        <v>3118</v>
      </c>
      <c r="H1018" t="s">
        <v>57</v>
      </c>
      <c r="I1018" t="s">
        <v>58</v>
      </c>
      <c r="J1018" t="s">
        <v>3924</v>
      </c>
    </row>
    <row r="1019" spans="1:10" hidden="1" x14ac:dyDescent="0.2">
      <c r="A1019" t="s">
        <v>2912</v>
      </c>
      <c r="B1019">
        <v>2019</v>
      </c>
      <c r="C1019">
        <v>75</v>
      </c>
      <c r="D1019">
        <v>2</v>
      </c>
      <c r="E1019">
        <v>55040</v>
      </c>
      <c r="F1019" t="s">
        <v>2894</v>
      </c>
      <c r="G1019" t="s">
        <v>3207</v>
      </c>
      <c r="H1019" t="s">
        <v>57</v>
      </c>
      <c r="I1019" t="s">
        <v>58</v>
      </c>
      <c r="J1019" t="s">
        <v>3924</v>
      </c>
    </row>
    <row r="1020" spans="1:10" hidden="1" x14ac:dyDescent="0.2">
      <c r="A1020" t="s">
        <v>1605</v>
      </c>
      <c r="B1020">
        <v>2016</v>
      </c>
      <c r="C1020">
        <v>40</v>
      </c>
      <c r="D1020">
        <v>2</v>
      </c>
      <c r="E1020">
        <v>55000</v>
      </c>
      <c r="F1020" t="s">
        <v>1572</v>
      </c>
      <c r="G1020" t="s">
        <v>3136</v>
      </c>
      <c r="H1020" t="s">
        <v>57</v>
      </c>
      <c r="I1020" t="s">
        <v>58</v>
      </c>
      <c r="J1020" t="s">
        <v>3924</v>
      </c>
    </row>
    <row r="1021" spans="1:10" hidden="1" x14ac:dyDescent="0.2">
      <c r="A1021" t="s">
        <v>914</v>
      </c>
      <c r="B1021">
        <v>2004</v>
      </c>
      <c r="C1021">
        <v>23</v>
      </c>
      <c r="D1021">
        <v>2</v>
      </c>
      <c r="E1021">
        <v>54950</v>
      </c>
      <c r="F1021" t="s">
        <v>893</v>
      </c>
      <c r="G1021" t="s">
        <v>3102</v>
      </c>
      <c r="H1021" t="s">
        <v>57</v>
      </c>
      <c r="I1021" t="s">
        <v>58</v>
      </c>
      <c r="J1021" t="s">
        <v>3924</v>
      </c>
    </row>
    <row r="1022" spans="1:10" hidden="1" x14ac:dyDescent="0.2">
      <c r="A1022" t="s">
        <v>2008</v>
      </c>
      <c r="B1022">
        <v>2014</v>
      </c>
      <c r="C1022">
        <v>51</v>
      </c>
      <c r="D1022">
        <v>1</v>
      </c>
      <c r="E1022">
        <v>54940</v>
      </c>
      <c r="F1022" t="s">
        <v>38</v>
      </c>
      <c r="G1022" t="s">
        <v>3157</v>
      </c>
      <c r="H1022" t="s">
        <v>57</v>
      </c>
      <c r="I1022" t="s">
        <v>58</v>
      </c>
      <c r="J1022" t="s">
        <v>3924</v>
      </c>
    </row>
    <row r="1023" spans="1:10" hidden="1" x14ac:dyDescent="0.2">
      <c r="A1023" t="s">
        <v>1238</v>
      </c>
      <c r="B1023">
        <v>2007</v>
      </c>
      <c r="C1023">
        <v>31</v>
      </c>
      <c r="D1023">
        <v>2</v>
      </c>
      <c r="E1023">
        <v>54930</v>
      </c>
      <c r="F1023" t="s">
        <v>1214</v>
      </c>
      <c r="G1023" t="s">
        <v>3118</v>
      </c>
      <c r="H1023" t="s">
        <v>57</v>
      </c>
      <c r="I1023" t="s">
        <v>58</v>
      </c>
      <c r="J1023" t="s">
        <v>3924</v>
      </c>
    </row>
    <row r="1024" spans="1:10" hidden="1" x14ac:dyDescent="0.2">
      <c r="A1024" t="s">
        <v>3009</v>
      </c>
      <c r="B1024">
        <v>2014</v>
      </c>
      <c r="C1024">
        <v>78</v>
      </c>
      <c r="D1024">
        <v>2</v>
      </c>
      <c r="E1024">
        <v>54930</v>
      </c>
      <c r="F1024" t="s">
        <v>2984</v>
      </c>
      <c r="G1024" t="s">
        <v>3213</v>
      </c>
      <c r="H1024" t="s">
        <v>57</v>
      </c>
      <c r="I1024" t="s">
        <v>58</v>
      </c>
      <c r="J1024" t="s">
        <v>3924</v>
      </c>
    </row>
    <row r="1025" spans="1:10" hidden="1" x14ac:dyDescent="0.2">
      <c r="A1025" t="s">
        <v>3035</v>
      </c>
      <c r="B1025">
        <v>2020</v>
      </c>
      <c r="C1025">
        <v>83</v>
      </c>
      <c r="D1025">
        <v>2</v>
      </c>
      <c r="E1025">
        <v>54870</v>
      </c>
      <c r="F1025" t="s">
        <v>3025</v>
      </c>
      <c r="G1025" t="s">
        <v>3219</v>
      </c>
      <c r="H1025" t="s">
        <v>57</v>
      </c>
      <c r="I1025" t="s">
        <v>58</v>
      </c>
      <c r="J1025" t="s">
        <v>3924</v>
      </c>
    </row>
    <row r="1026" spans="1:10" hidden="1" x14ac:dyDescent="0.2">
      <c r="A1026" t="s">
        <v>1861</v>
      </c>
      <c r="B1026">
        <v>2016</v>
      </c>
      <c r="C1026">
        <v>47</v>
      </c>
      <c r="D1026">
        <v>1</v>
      </c>
      <c r="E1026">
        <v>54860</v>
      </c>
      <c r="F1026" t="s">
        <v>1848</v>
      </c>
      <c r="G1026" t="s">
        <v>3149</v>
      </c>
      <c r="H1026" t="s">
        <v>57</v>
      </c>
      <c r="I1026" t="s">
        <v>58</v>
      </c>
      <c r="J1026" t="s">
        <v>3924</v>
      </c>
    </row>
    <row r="1027" spans="1:10" hidden="1" x14ac:dyDescent="0.2">
      <c r="A1027" t="s">
        <v>2003</v>
      </c>
      <c r="B1027">
        <v>2009</v>
      </c>
      <c r="C1027">
        <v>51</v>
      </c>
      <c r="D1027">
        <v>1</v>
      </c>
      <c r="E1027">
        <v>54850</v>
      </c>
      <c r="F1027" t="s">
        <v>38</v>
      </c>
      <c r="G1027" t="s">
        <v>3157</v>
      </c>
      <c r="H1027" t="s">
        <v>57</v>
      </c>
      <c r="I1027" t="s">
        <v>58</v>
      </c>
      <c r="J1027" t="s">
        <v>3924</v>
      </c>
    </row>
    <row r="1028" spans="1:10" hidden="1" x14ac:dyDescent="0.2">
      <c r="A1028" t="s">
        <v>3036</v>
      </c>
      <c r="B1028">
        <v>2021</v>
      </c>
      <c r="C1028">
        <v>83</v>
      </c>
      <c r="D1028">
        <v>2</v>
      </c>
      <c r="E1028">
        <v>54850</v>
      </c>
      <c r="F1028" t="s">
        <v>3025</v>
      </c>
      <c r="G1028" t="s">
        <v>3905</v>
      </c>
      <c r="H1028" t="s">
        <v>57</v>
      </c>
      <c r="I1028" t="s">
        <v>3057</v>
      </c>
      <c r="J1028" t="s">
        <v>3924</v>
      </c>
    </row>
    <row r="1029" spans="1:10" hidden="1" x14ac:dyDescent="0.2">
      <c r="A1029" t="s">
        <v>2913</v>
      </c>
      <c r="B1029">
        <v>2020</v>
      </c>
      <c r="C1029">
        <v>75</v>
      </c>
      <c r="D1029">
        <v>2</v>
      </c>
      <c r="E1029">
        <v>54840</v>
      </c>
      <c r="F1029" t="s">
        <v>2894</v>
      </c>
      <c r="G1029" t="s">
        <v>3207</v>
      </c>
      <c r="H1029" t="s">
        <v>57</v>
      </c>
      <c r="I1029" t="s">
        <v>58</v>
      </c>
      <c r="J1029" t="s">
        <v>3924</v>
      </c>
    </row>
    <row r="1030" spans="1:10" hidden="1" x14ac:dyDescent="0.2">
      <c r="A1030" t="s">
        <v>916</v>
      </c>
      <c r="B1030">
        <v>2006</v>
      </c>
      <c r="C1030">
        <v>23</v>
      </c>
      <c r="D1030">
        <v>2</v>
      </c>
      <c r="E1030">
        <v>54820</v>
      </c>
      <c r="F1030" t="s">
        <v>893</v>
      </c>
      <c r="G1030" t="s">
        <v>3102</v>
      </c>
      <c r="H1030" t="s">
        <v>57</v>
      </c>
      <c r="I1030" t="s">
        <v>58</v>
      </c>
      <c r="J1030" t="s">
        <v>3924</v>
      </c>
    </row>
    <row r="1031" spans="1:10" hidden="1" x14ac:dyDescent="0.2">
      <c r="A1031" t="s">
        <v>686</v>
      </c>
      <c r="B1031">
        <v>2014</v>
      </c>
      <c r="C1031">
        <v>17</v>
      </c>
      <c r="D1031">
        <v>2</v>
      </c>
      <c r="E1031">
        <v>54770</v>
      </c>
      <c r="F1031" t="s">
        <v>655</v>
      </c>
      <c r="G1031" t="s">
        <v>3090</v>
      </c>
      <c r="H1031" t="s">
        <v>57</v>
      </c>
      <c r="I1031" t="s">
        <v>58</v>
      </c>
      <c r="J1031" t="s">
        <v>3924</v>
      </c>
    </row>
    <row r="1032" spans="1:10" hidden="1" x14ac:dyDescent="0.2">
      <c r="A1032" t="s">
        <v>1282</v>
      </c>
      <c r="B1032">
        <v>2011</v>
      </c>
      <c r="C1032">
        <v>32</v>
      </c>
      <c r="D1032">
        <v>2</v>
      </c>
      <c r="E1032">
        <v>54720</v>
      </c>
      <c r="F1032" t="s">
        <v>1254</v>
      </c>
      <c r="G1032" t="s">
        <v>3120</v>
      </c>
      <c r="H1032" t="s">
        <v>57</v>
      </c>
      <c r="I1032" t="s">
        <v>58</v>
      </c>
      <c r="J1032" t="s">
        <v>3924</v>
      </c>
    </row>
    <row r="1033" spans="1:10" hidden="1" x14ac:dyDescent="0.2">
      <c r="A1033" t="s">
        <v>684</v>
      </c>
      <c r="B1033">
        <v>2012</v>
      </c>
      <c r="C1033">
        <v>17</v>
      </c>
      <c r="D1033">
        <v>2</v>
      </c>
      <c r="E1033">
        <v>54700</v>
      </c>
      <c r="F1033" t="s">
        <v>655</v>
      </c>
      <c r="G1033" t="s">
        <v>3090</v>
      </c>
      <c r="H1033" t="s">
        <v>57</v>
      </c>
      <c r="I1033" t="s">
        <v>58</v>
      </c>
      <c r="J1033" t="s">
        <v>3924</v>
      </c>
    </row>
    <row r="1034" spans="1:10" hidden="1" x14ac:dyDescent="0.2">
      <c r="A1034" t="s">
        <v>4141</v>
      </c>
      <c r="B1034">
        <v>2023</v>
      </c>
      <c r="C1034">
        <v>28</v>
      </c>
      <c r="D1034">
        <v>2</v>
      </c>
      <c r="E1034">
        <v>54690</v>
      </c>
      <c r="F1034" t="s">
        <v>1098</v>
      </c>
      <c r="G1034" t="s">
        <v>3764</v>
      </c>
      <c r="H1034" t="s">
        <v>57</v>
      </c>
      <c r="I1034" t="s">
        <v>3057</v>
      </c>
      <c r="J1034" t="s">
        <v>4091</v>
      </c>
    </row>
    <row r="1035" spans="1:10" hidden="1" x14ac:dyDescent="0.2">
      <c r="A1035" t="s">
        <v>2144</v>
      </c>
      <c r="B1035">
        <v>2011</v>
      </c>
      <c r="C1035">
        <v>54</v>
      </c>
      <c r="D1035">
        <v>2</v>
      </c>
      <c r="E1035">
        <v>54610</v>
      </c>
      <c r="F1035" t="s">
        <v>2116</v>
      </c>
      <c r="G1035" t="s">
        <v>3164</v>
      </c>
      <c r="H1035" t="s">
        <v>57</v>
      </c>
      <c r="I1035" t="s">
        <v>58</v>
      </c>
      <c r="J1035" t="s">
        <v>3924</v>
      </c>
    </row>
    <row r="1036" spans="1:10" hidden="1" x14ac:dyDescent="0.2">
      <c r="A1036" t="s">
        <v>1402</v>
      </c>
      <c r="B1036">
        <v>2011</v>
      </c>
      <c r="C1036">
        <v>35</v>
      </c>
      <c r="D1036">
        <v>2</v>
      </c>
      <c r="E1036">
        <v>54590</v>
      </c>
      <c r="F1036" t="s">
        <v>1374</v>
      </c>
      <c r="G1036" t="s">
        <v>3126</v>
      </c>
      <c r="H1036" t="s">
        <v>57</v>
      </c>
      <c r="I1036" t="s">
        <v>58</v>
      </c>
      <c r="J1036" t="s">
        <v>3924</v>
      </c>
    </row>
    <row r="1037" spans="1:10" hidden="1" x14ac:dyDescent="0.2">
      <c r="A1037" t="s">
        <v>540</v>
      </c>
      <c r="B1037">
        <v>2014</v>
      </c>
      <c r="C1037">
        <v>13</v>
      </c>
      <c r="D1037">
        <v>2</v>
      </c>
      <c r="E1037">
        <v>54500</v>
      </c>
      <c r="F1037" t="s">
        <v>509</v>
      </c>
      <c r="G1037" t="s">
        <v>3082</v>
      </c>
      <c r="H1037" t="s">
        <v>57</v>
      </c>
      <c r="I1037" t="s">
        <v>58</v>
      </c>
      <c r="J1037" t="s">
        <v>3924</v>
      </c>
    </row>
    <row r="1038" spans="1:10" hidden="1" x14ac:dyDescent="0.2">
      <c r="A1038" t="s">
        <v>2006</v>
      </c>
      <c r="B1038">
        <v>2012</v>
      </c>
      <c r="C1038">
        <v>51</v>
      </c>
      <c r="D1038">
        <v>1</v>
      </c>
      <c r="E1038">
        <v>54460</v>
      </c>
      <c r="F1038" t="s">
        <v>38</v>
      </c>
      <c r="G1038" t="s">
        <v>3157</v>
      </c>
      <c r="H1038" t="s">
        <v>57</v>
      </c>
      <c r="I1038" t="s">
        <v>58</v>
      </c>
      <c r="J1038" t="s">
        <v>3924</v>
      </c>
    </row>
    <row r="1039" spans="1:10" hidden="1" x14ac:dyDescent="0.2">
      <c r="A1039" t="s">
        <v>1088</v>
      </c>
      <c r="B1039">
        <v>2013</v>
      </c>
      <c r="C1039">
        <v>27</v>
      </c>
      <c r="D1039">
        <v>2</v>
      </c>
      <c r="E1039">
        <v>54420</v>
      </c>
      <c r="F1039" t="s">
        <v>1047</v>
      </c>
      <c r="G1039" t="s">
        <v>3110</v>
      </c>
      <c r="H1039" t="s">
        <v>57</v>
      </c>
      <c r="I1039" t="s">
        <v>58</v>
      </c>
      <c r="J1039" t="s">
        <v>3924</v>
      </c>
    </row>
    <row r="1040" spans="1:10" hidden="1" x14ac:dyDescent="0.2">
      <c r="A1040" t="s">
        <v>3798</v>
      </c>
      <c r="B1040">
        <v>2022</v>
      </c>
      <c r="C1040">
        <v>39</v>
      </c>
      <c r="D1040">
        <v>2</v>
      </c>
      <c r="E1040">
        <v>54360</v>
      </c>
      <c r="F1040" t="s">
        <v>1532</v>
      </c>
      <c r="G1040" t="s">
        <v>3797</v>
      </c>
      <c r="H1040" t="s">
        <v>57</v>
      </c>
      <c r="I1040" t="s">
        <v>3057</v>
      </c>
      <c r="J1040" t="s">
        <v>3924</v>
      </c>
    </row>
    <row r="1041" spans="1:10" hidden="1" x14ac:dyDescent="0.2">
      <c r="A1041" t="s">
        <v>2303</v>
      </c>
      <c r="B1041">
        <v>2010</v>
      </c>
      <c r="C1041">
        <v>58</v>
      </c>
      <c r="D1041">
        <v>2</v>
      </c>
      <c r="E1041">
        <v>54330</v>
      </c>
      <c r="F1041" t="s">
        <v>2276</v>
      </c>
      <c r="G1041" t="s">
        <v>3172</v>
      </c>
      <c r="H1041" t="s">
        <v>57</v>
      </c>
      <c r="I1041" t="s">
        <v>58</v>
      </c>
      <c r="J1041" t="s">
        <v>3924</v>
      </c>
    </row>
    <row r="1042" spans="1:10" hidden="1" x14ac:dyDescent="0.2">
      <c r="A1042" t="s">
        <v>4108</v>
      </c>
      <c r="B1042">
        <v>2023</v>
      </c>
      <c r="C1042">
        <v>9</v>
      </c>
      <c r="D1042">
        <v>2</v>
      </c>
      <c r="E1042">
        <v>54320</v>
      </c>
      <c r="F1042" t="s">
        <v>10</v>
      </c>
      <c r="G1042" t="s">
        <v>3716</v>
      </c>
      <c r="H1042" t="s">
        <v>57</v>
      </c>
      <c r="I1042" t="s">
        <v>3057</v>
      </c>
      <c r="J1042" t="s">
        <v>4091</v>
      </c>
    </row>
    <row r="1043" spans="1:10" hidden="1" x14ac:dyDescent="0.2">
      <c r="A1043" t="s">
        <v>3876</v>
      </c>
      <c r="B1043">
        <v>2022</v>
      </c>
      <c r="C1043">
        <v>67</v>
      </c>
      <c r="D1043">
        <v>2</v>
      </c>
      <c r="E1043">
        <v>54250</v>
      </c>
      <c r="F1043" t="s">
        <v>2581</v>
      </c>
      <c r="G1043" t="s">
        <v>3875</v>
      </c>
      <c r="H1043" t="s">
        <v>57</v>
      </c>
      <c r="I1043" t="s">
        <v>3057</v>
      </c>
      <c r="J1043" t="s">
        <v>3924</v>
      </c>
    </row>
    <row r="1044" spans="1:10" hidden="1" x14ac:dyDescent="0.2">
      <c r="A1044" t="s">
        <v>1844</v>
      </c>
      <c r="B1044">
        <v>2019</v>
      </c>
      <c r="C1044">
        <v>46</v>
      </c>
      <c r="D1044">
        <v>2</v>
      </c>
      <c r="E1044">
        <v>54210</v>
      </c>
      <c r="F1044" t="s">
        <v>1808</v>
      </c>
      <c r="G1044" t="s">
        <v>3148</v>
      </c>
      <c r="H1044" t="s">
        <v>57</v>
      </c>
      <c r="I1044" t="s">
        <v>58</v>
      </c>
      <c r="J1044" t="s">
        <v>3924</v>
      </c>
    </row>
    <row r="1045" spans="1:10" hidden="1" x14ac:dyDescent="0.2">
      <c r="A1045" t="s">
        <v>483</v>
      </c>
      <c r="B1045">
        <v>2015</v>
      </c>
      <c r="C1045">
        <v>12</v>
      </c>
      <c r="D1045">
        <v>1</v>
      </c>
      <c r="E1045">
        <v>54160</v>
      </c>
      <c r="F1045" t="s">
        <v>470</v>
      </c>
      <c r="G1045" t="s">
        <v>3079</v>
      </c>
      <c r="H1045" t="s">
        <v>57</v>
      </c>
      <c r="I1045" t="s">
        <v>58</v>
      </c>
      <c r="J1045" t="s">
        <v>3924</v>
      </c>
    </row>
    <row r="1046" spans="1:10" hidden="1" x14ac:dyDescent="0.2">
      <c r="A1046" t="s">
        <v>2005</v>
      </c>
      <c r="B1046">
        <v>2011</v>
      </c>
      <c r="C1046">
        <v>51</v>
      </c>
      <c r="D1046">
        <v>1</v>
      </c>
      <c r="E1046">
        <v>54120</v>
      </c>
      <c r="F1046" t="s">
        <v>38</v>
      </c>
      <c r="G1046" t="s">
        <v>3157</v>
      </c>
      <c r="H1046" t="s">
        <v>57</v>
      </c>
      <c r="I1046" t="s">
        <v>58</v>
      </c>
      <c r="J1046" t="s">
        <v>3924</v>
      </c>
    </row>
    <row r="1047" spans="1:10" hidden="1" x14ac:dyDescent="0.2">
      <c r="A1047" t="s">
        <v>913</v>
      </c>
      <c r="B1047">
        <v>2003</v>
      </c>
      <c r="C1047">
        <v>23</v>
      </c>
      <c r="D1047">
        <v>2</v>
      </c>
      <c r="E1047">
        <v>54100</v>
      </c>
      <c r="F1047" t="s">
        <v>893</v>
      </c>
      <c r="G1047" t="s">
        <v>3102</v>
      </c>
      <c r="H1047" t="s">
        <v>57</v>
      </c>
      <c r="I1047" t="s">
        <v>58</v>
      </c>
      <c r="J1047" t="s">
        <v>3924</v>
      </c>
    </row>
    <row r="1048" spans="1:10" hidden="1" x14ac:dyDescent="0.2">
      <c r="A1048" t="s">
        <v>4179</v>
      </c>
      <c r="B1048">
        <v>2023</v>
      </c>
      <c r="C1048">
        <v>48</v>
      </c>
      <c r="D1048">
        <v>2</v>
      </c>
      <c r="E1048">
        <v>54080</v>
      </c>
      <c r="F1048" t="s">
        <v>1881</v>
      </c>
      <c r="G1048" t="s">
        <v>3821</v>
      </c>
      <c r="H1048" t="s">
        <v>57</v>
      </c>
      <c r="I1048" t="s">
        <v>3057</v>
      </c>
      <c r="J1048" t="s">
        <v>4091</v>
      </c>
    </row>
    <row r="1049" spans="1:10" hidden="1" x14ac:dyDescent="0.2">
      <c r="A1049" t="s">
        <v>677</v>
      </c>
      <c r="B1049">
        <v>2005</v>
      </c>
      <c r="C1049">
        <v>17</v>
      </c>
      <c r="D1049">
        <v>2</v>
      </c>
      <c r="E1049">
        <v>54040</v>
      </c>
      <c r="F1049" t="s">
        <v>655</v>
      </c>
      <c r="G1049" t="s">
        <v>3090</v>
      </c>
      <c r="H1049" t="s">
        <v>57</v>
      </c>
      <c r="I1049" t="s">
        <v>58</v>
      </c>
      <c r="J1049" t="s">
        <v>3924</v>
      </c>
    </row>
    <row r="1050" spans="1:10" hidden="1" x14ac:dyDescent="0.2">
      <c r="A1050" t="s">
        <v>650</v>
      </c>
      <c r="B1050">
        <v>2015</v>
      </c>
      <c r="C1050">
        <v>16</v>
      </c>
      <c r="D1050">
        <v>2</v>
      </c>
      <c r="E1050">
        <v>54020</v>
      </c>
      <c r="F1050" t="s">
        <v>622</v>
      </c>
      <c r="G1050" t="s">
        <v>3088</v>
      </c>
      <c r="H1050" t="s">
        <v>57</v>
      </c>
      <c r="I1050" t="s">
        <v>58</v>
      </c>
      <c r="J1050" t="s">
        <v>3924</v>
      </c>
    </row>
    <row r="1051" spans="1:10" hidden="1" x14ac:dyDescent="0.2">
      <c r="A1051" t="s">
        <v>1603</v>
      </c>
      <c r="B1051">
        <v>2014</v>
      </c>
      <c r="C1051">
        <v>40</v>
      </c>
      <c r="D1051">
        <v>2</v>
      </c>
      <c r="E1051">
        <v>54020</v>
      </c>
      <c r="F1051" t="s">
        <v>1572</v>
      </c>
      <c r="G1051" t="s">
        <v>3136</v>
      </c>
      <c r="H1051" t="s">
        <v>57</v>
      </c>
      <c r="I1051" t="s">
        <v>58</v>
      </c>
      <c r="J1051" t="s">
        <v>3924</v>
      </c>
    </row>
    <row r="1052" spans="1:10" hidden="1" x14ac:dyDescent="0.2">
      <c r="A1052" t="s">
        <v>975</v>
      </c>
      <c r="B1052">
        <v>2005</v>
      </c>
      <c r="C1052">
        <v>25</v>
      </c>
      <c r="D1052">
        <v>1</v>
      </c>
      <c r="E1052">
        <v>54010</v>
      </c>
      <c r="F1052" t="s">
        <v>972</v>
      </c>
      <c r="G1052" t="s">
        <v>3105</v>
      </c>
      <c r="H1052" t="s">
        <v>57</v>
      </c>
      <c r="I1052" t="s">
        <v>58</v>
      </c>
      <c r="J1052" t="s">
        <v>3924</v>
      </c>
    </row>
    <row r="1053" spans="1:10" hidden="1" x14ac:dyDescent="0.2">
      <c r="A1053" t="s">
        <v>2109</v>
      </c>
      <c r="B1053">
        <v>2016</v>
      </c>
      <c r="C1053">
        <v>53</v>
      </c>
      <c r="D1053">
        <v>2</v>
      </c>
      <c r="E1053">
        <v>53970</v>
      </c>
      <c r="F1053" t="s">
        <v>2076</v>
      </c>
      <c r="G1053" t="s">
        <v>3162</v>
      </c>
      <c r="H1053" t="s">
        <v>57</v>
      </c>
      <c r="I1053" t="s">
        <v>58</v>
      </c>
      <c r="J1053" t="s">
        <v>3924</v>
      </c>
    </row>
    <row r="1054" spans="1:10" hidden="1" x14ac:dyDescent="0.2">
      <c r="A1054" t="s">
        <v>681</v>
      </c>
      <c r="B1054">
        <v>2009</v>
      </c>
      <c r="C1054">
        <v>17</v>
      </c>
      <c r="D1054">
        <v>2</v>
      </c>
      <c r="E1054">
        <v>53940</v>
      </c>
      <c r="F1054" t="s">
        <v>655</v>
      </c>
      <c r="G1054" t="s">
        <v>3090</v>
      </c>
      <c r="H1054" t="s">
        <v>57</v>
      </c>
      <c r="I1054" t="s">
        <v>58</v>
      </c>
      <c r="J1054" t="s">
        <v>3924</v>
      </c>
    </row>
    <row r="1055" spans="1:10" hidden="1" x14ac:dyDescent="0.2">
      <c r="A1055" t="s">
        <v>3894</v>
      </c>
      <c r="B1055">
        <v>2022</v>
      </c>
      <c r="C1055">
        <v>73</v>
      </c>
      <c r="D1055">
        <v>2</v>
      </c>
      <c r="E1055">
        <v>53930</v>
      </c>
      <c r="F1055" t="s">
        <v>2817</v>
      </c>
      <c r="G1055" t="s">
        <v>3893</v>
      </c>
      <c r="H1055" t="s">
        <v>57</v>
      </c>
      <c r="I1055" t="s">
        <v>3057</v>
      </c>
      <c r="J1055" t="s">
        <v>3924</v>
      </c>
    </row>
    <row r="1056" spans="1:10" hidden="1" x14ac:dyDescent="0.2">
      <c r="A1056" t="s">
        <v>683</v>
      </c>
      <c r="B1056">
        <v>2011</v>
      </c>
      <c r="C1056">
        <v>17</v>
      </c>
      <c r="D1056">
        <v>2</v>
      </c>
      <c r="E1056">
        <v>53880</v>
      </c>
      <c r="F1056" t="s">
        <v>655</v>
      </c>
      <c r="G1056" t="s">
        <v>3090</v>
      </c>
      <c r="H1056" t="s">
        <v>57</v>
      </c>
      <c r="I1056" t="s">
        <v>58</v>
      </c>
      <c r="J1056" t="s">
        <v>3924</v>
      </c>
    </row>
    <row r="1057" spans="1:10" hidden="1" x14ac:dyDescent="0.2">
      <c r="A1057" t="s">
        <v>114</v>
      </c>
      <c r="B1057">
        <v>2004</v>
      </c>
      <c r="C1057">
        <v>2</v>
      </c>
      <c r="D1057">
        <v>2</v>
      </c>
      <c r="E1057">
        <v>53870</v>
      </c>
      <c r="F1057" t="s">
        <v>93</v>
      </c>
      <c r="G1057" t="s">
        <v>3060</v>
      </c>
      <c r="H1057" t="s">
        <v>57</v>
      </c>
      <c r="I1057" t="s">
        <v>58</v>
      </c>
      <c r="J1057" t="s">
        <v>3924</v>
      </c>
    </row>
    <row r="1058" spans="1:10" hidden="1" x14ac:dyDescent="0.2">
      <c r="A1058" t="s">
        <v>2608</v>
      </c>
      <c r="B1058">
        <v>2010</v>
      </c>
      <c r="C1058">
        <v>67</v>
      </c>
      <c r="D1058">
        <v>2</v>
      </c>
      <c r="E1058">
        <v>53860</v>
      </c>
      <c r="F1058" t="s">
        <v>2581</v>
      </c>
      <c r="G1058" t="s">
        <v>3190</v>
      </c>
      <c r="H1058" t="s">
        <v>57</v>
      </c>
      <c r="I1058" t="s">
        <v>58</v>
      </c>
      <c r="J1058" t="s">
        <v>3924</v>
      </c>
    </row>
    <row r="1059" spans="1:10" hidden="1" x14ac:dyDescent="0.2">
      <c r="A1059" t="s">
        <v>2951</v>
      </c>
      <c r="B1059">
        <v>2019</v>
      </c>
      <c r="C1059">
        <v>76</v>
      </c>
      <c r="D1059">
        <v>2</v>
      </c>
      <c r="E1059">
        <v>53850</v>
      </c>
      <c r="F1059" t="s">
        <v>2915</v>
      </c>
      <c r="G1059" t="s">
        <v>3209</v>
      </c>
      <c r="H1059" t="s">
        <v>57</v>
      </c>
      <c r="I1059" t="s">
        <v>58</v>
      </c>
      <c r="J1059" t="s">
        <v>3924</v>
      </c>
    </row>
    <row r="1060" spans="1:10" hidden="1" x14ac:dyDescent="0.2">
      <c r="A1060" t="s">
        <v>3032</v>
      </c>
      <c r="B1060">
        <v>2017</v>
      </c>
      <c r="C1060">
        <v>83</v>
      </c>
      <c r="D1060">
        <v>2</v>
      </c>
      <c r="E1060">
        <v>53810</v>
      </c>
      <c r="F1060" t="s">
        <v>3025</v>
      </c>
      <c r="G1060" t="s">
        <v>3219</v>
      </c>
      <c r="H1060" t="s">
        <v>57</v>
      </c>
      <c r="I1060" t="s">
        <v>58</v>
      </c>
      <c r="J1060" t="s">
        <v>3924</v>
      </c>
    </row>
    <row r="1061" spans="1:10" hidden="1" x14ac:dyDescent="0.2">
      <c r="A1061" t="s">
        <v>2910</v>
      </c>
      <c r="B1061">
        <v>2017</v>
      </c>
      <c r="C1061">
        <v>75</v>
      </c>
      <c r="D1061">
        <v>2</v>
      </c>
      <c r="E1061">
        <v>53700</v>
      </c>
      <c r="F1061" t="s">
        <v>2894</v>
      </c>
      <c r="G1061" t="s">
        <v>3207</v>
      </c>
      <c r="H1061" t="s">
        <v>57</v>
      </c>
      <c r="I1061" t="s">
        <v>58</v>
      </c>
      <c r="J1061" t="s">
        <v>3924</v>
      </c>
    </row>
    <row r="1062" spans="1:10" hidden="1" x14ac:dyDescent="0.2">
      <c r="A1062" t="s">
        <v>484</v>
      </c>
      <c r="B1062">
        <v>2016</v>
      </c>
      <c r="C1062">
        <v>12</v>
      </c>
      <c r="D1062">
        <v>1</v>
      </c>
      <c r="E1062">
        <v>53680</v>
      </c>
      <c r="F1062" t="s">
        <v>470</v>
      </c>
      <c r="G1062" t="s">
        <v>3079</v>
      </c>
      <c r="H1062" t="s">
        <v>57</v>
      </c>
      <c r="I1062" t="s">
        <v>58</v>
      </c>
      <c r="J1062" t="s">
        <v>3924</v>
      </c>
    </row>
    <row r="1063" spans="1:10" hidden="1" x14ac:dyDescent="0.2">
      <c r="A1063" t="s">
        <v>2952</v>
      </c>
      <c r="B1063">
        <v>2020</v>
      </c>
      <c r="C1063">
        <v>76</v>
      </c>
      <c r="D1063">
        <v>2</v>
      </c>
      <c r="E1063">
        <v>53610</v>
      </c>
      <c r="F1063" t="s">
        <v>2915</v>
      </c>
      <c r="G1063" t="s">
        <v>3209</v>
      </c>
      <c r="H1063" t="s">
        <v>57</v>
      </c>
      <c r="I1063" t="s">
        <v>58</v>
      </c>
      <c r="J1063" t="s">
        <v>3924</v>
      </c>
    </row>
    <row r="1064" spans="1:10" hidden="1" x14ac:dyDescent="0.2">
      <c r="A1064" t="s">
        <v>2953</v>
      </c>
      <c r="B1064">
        <v>2021</v>
      </c>
      <c r="C1064">
        <v>76</v>
      </c>
      <c r="D1064">
        <v>2</v>
      </c>
      <c r="E1064">
        <v>53540</v>
      </c>
      <c r="F1064" t="s">
        <v>2915</v>
      </c>
      <c r="G1064" t="s">
        <v>3899</v>
      </c>
      <c r="H1064" t="s">
        <v>57</v>
      </c>
      <c r="I1064" t="s">
        <v>3057</v>
      </c>
      <c r="J1064" t="s">
        <v>3924</v>
      </c>
    </row>
    <row r="1065" spans="1:10" hidden="1" x14ac:dyDescent="0.2">
      <c r="A1065" t="s">
        <v>1842</v>
      </c>
      <c r="B1065">
        <v>2017</v>
      </c>
      <c r="C1065">
        <v>46</v>
      </c>
      <c r="D1065">
        <v>2</v>
      </c>
      <c r="E1065">
        <v>53510</v>
      </c>
      <c r="F1065" t="s">
        <v>1808</v>
      </c>
      <c r="G1065" t="s">
        <v>3148</v>
      </c>
      <c r="H1065" t="s">
        <v>57</v>
      </c>
      <c r="I1065" t="s">
        <v>58</v>
      </c>
      <c r="J1065" t="s">
        <v>3924</v>
      </c>
    </row>
    <row r="1066" spans="1:10" hidden="1" x14ac:dyDescent="0.2">
      <c r="A1066" t="s">
        <v>3900</v>
      </c>
      <c r="B1066">
        <v>2022</v>
      </c>
      <c r="C1066">
        <v>76</v>
      </c>
      <c r="D1066">
        <v>2</v>
      </c>
      <c r="E1066">
        <v>53490</v>
      </c>
      <c r="F1066" t="s">
        <v>2915</v>
      </c>
      <c r="G1066" t="s">
        <v>3899</v>
      </c>
      <c r="H1066" t="s">
        <v>57</v>
      </c>
      <c r="I1066" t="s">
        <v>3057</v>
      </c>
      <c r="J1066" t="s">
        <v>3924</v>
      </c>
    </row>
    <row r="1067" spans="1:10" hidden="1" x14ac:dyDescent="0.2">
      <c r="A1067" t="s">
        <v>2221</v>
      </c>
      <c r="B1067">
        <v>2008</v>
      </c>
      <c r="C1067">
        <v>56</v>
      </c>
      <c r="D1067">
        <v>2</v>
      </c>
      <c r="E1067">
        <v>53440</v>
      </c>
      <c r="F1067" t="s">
        <v>2196</v>
      </c>
      <c r="G1067" t="s">
        <v>3168</v>
      </c>
      <c r="H1067" t="s">
        <v>57</v>
      </c>
      <c r="I1067" t="s">
        <v>58</v>
      </c>
      <c r="J1067" t="s">
        <v>3924</v>
      </c>
    </row>
    <row r="1068" spans="1:10" hidden="1" x14ac:dyDescent="0.2">
      <c r="A1068" t="s">
        <v>836</v>
      </c>
      <c r="B1068">
        <v>2006</v>
      </c>
      <c r="C1068">
        <v>21</v>
      </c>
      <c r="D1068">
        <v>2</v>
      </c>
      <c r="E1068">
        <v>53430</v>
      </c>
      <c r="F1068" t="s">
        <v>813</v>
      </c>
      <c r="G1068" t="s">
        <v>3098</v>
      </c>
      <c r="H1068" t="s">
        <v>57</v>
      </c>
      <c r="I1068" t="s">
        <v>58</v>
      </c>
      <c r="J1068" t="s">
        <v>3924</v>
      </c>
    </row>
    <row r="1069" spans="1:10" hidden="1" x14ac:dyDescent="0.2">
      <c r="A1069" t="s">
        <v>1401</v>
      </c>
      <c r="B1069">
        <v>2010</v>
      </c>
      <c r="C1069">
        <v>35</v>
      </c>
      <c r="D1069">
        <v>2</v>
      </c>
      <c r="E1069">
        <v>53420</v>
      </c>
      <c r="F1069" t="s">
        <v>1374</v>
      </c>
      <c r="G1069" t="s">
        <v>3126</v>
      </c>
      <c r="H1069" t="s">
        <v>57</v>
      </c>
      <c r="I1069" t="s">
        <v>58</v>
      </c>
      <c r="J1069" t="s">
        <v>3924</v>
      </c>
    </row>
    <row r="1070" spans="1:10" hidden="1" x14ac:dyDescent="0.2">
      <c r="A1070" t="s">
        <v>3008</v>
      </c>
      <c r="B1070">
        <v>2013</v>
      </c>
      <c r="C1070">
        <v>78</v>
      </c>
      <c r="D1070">
        <v>2</v>
      </c>
      <c r="E1070">
        <v>53420</v>
      </c>
      <c r="F1070" t="s">
        <v>2984</v>
      </c>
      <c r="G1070" t="s">
        <v>3213</v>
      </c>
      <c r="H1070" t="s">
        <v>57</v>
      </c>
      <c r="I1070" t="s">
        <v>58</v>
      </c>
      <c r="J1070" t="s">
        <v>3924</v>
      </c>
    </row>
    <row r="1071" spans="1:10" hidden="1" x14ac:dyDescent="0.2">
      <c r="A1071" t="s">
        <v>1843</v>
      </c>
      <c r="B1071">
        <v>2018</v>
      </c>
      <c r="C1071">
        <v>46</v>
      </c>
      <c r="D1071">
        <v>2</v>
      </c>
      <c r="E1071">
        <v>53340</v>
      </c>
      <c r="F1071" t="s">
        <v>1808</v>
      </c>
      <c r="G1071" t="s">
        <v>3148</v>
      </c>
      <c r="H1071" t="s">
        <v>57</v>
      </c>
      <c r="I1071" t="s">
        <v>58</v>
      </c>
      <c r="J1071" t="s">
        <v>3924</v>
      </c>
    </row>
    <row r="1072" spans="1:10" hidden="1" x14ac:dyDescent="0.2">
      <c r="A1072" t="s">
        <v>539</v>
      </c>
      <c r="B1072">
        <v>2013</v>
      </c>
      <c r="C1072">
        <v>13</v>
      </c>
      <c r="D1072">
        <v>2</v>
      </c>
      <c r="E1072">
        <v>53310</v>
      </c>
      <c r="F1072" t="s">
        <v>509</v>
      </c>
      <c r="G1072" t="s">
        <v>3082</v>
      </c>
      <c r="H1072" t="s">
        <v>57</v>
      </c>
      <c r="I1072" t="s">
        <v>58</v>
      </c>
      <c r="J1072" t="s">
        <v>3924</v>
      </c>
    </row>
    <row r="1073" spans="1:10" hidden="1" x14ac:dyDescent="0.2">
      <c r="A1073" t="s">
        <v>1237</v>
      </c>
      <c r="B1073">
        <v>2006</v>
      </c>
      <c r="C1073">
        <v>31</v>
      </c>
      <c r="D1073">
        <v>2</v>
      </c>
      <c r="E1073">
        <v>53300</v>
      </c>
      <c r="F1073" t="s">
        <v>1214</v>
      </c>
      <c r="G1073" t="s">
        <v>3118</v>
      </c>
      <c r="H1073" t="s">
        <v>57</v>
      </c>
      <c r="I1073" t="s">
        <v>58</v>
      </c>
      <c r="J1073" t="s">
        <v>3924</v>
      </c>
    </row>
    <row r="1074" spans="1:10" hidden="1" x14ac:dyDescent="0.2">
      <c r="A1074" t="s">
        <v>3007</v>
      </c>
      <c r="B1074">
        <v>2012</v>
      </c>
      <c r="C1074">
        <v>78</v>
      </c>
      <c r="D1074">
        <v>2</v>
      </c>
      <c r="E1074">
        <v>53240</v>
      </c>
      <c r="F1074" t="s">
        <v>2984</v>
      </c>
      <c r="G1074" t="s">
        <v>3213</v>
      </c>
      <c r="H1074" t="s">
        <v>57</v>
      </c>
      <c r="I1074" t="s">
        <v>58</v>
      </c>
      <c r="J1074" t="s">
        <v>3924</v>
      </c>
    </row>
    <row r="1075" spans="1:10" hidden="1" x14ac:dyDescent="0.2">
      <c r="A1075" t="s">
        <v>2143</v>
      </c>
      <c r="B1075">
        <v>2010</v>
      </c>
      <c r="C1075">
        <v>54</v>
      </c>
      <c r="D1075">
        <v>2</v>
      </c>
      <c r="E1075">
        <v>53230</v>
      </c>
      <c r="F1075" t="s">
        <v>2116</v>
      </c>
      <c r="G1075" t="s">
        <v>3164</v>
      </c>
      <c r="H1075" t="s">
        <v>57</v>
      </c>
      <c r="I1075" t="s">
        <v>58</v>
      </c>
      <c r="J1075" t="s">
        <v>3924</v>
      </c>
    </row>
    <row r="1076" spans="1:10" hidden="1" x14ac:dyDescent="0.2">
      <c r="A1076" t="s">
        <v>720</v>
      </c>
      <c r="B1076">
        <v>2008</v>
      </c>
      <c r="C1076">
        <v>18</v>
      </c>
      <c r="D1076">
        <v>2</v>
      </c>
      <c r="E1076">
        <v>53220</v>
      </c>
      <c r="F1076" t="s">
        <v>695</v>
      </c>
      <c r="G1076" t="s">
        <v>3092</v>
      </c>
      <c r="H1076" t="s">
        <v>57</v>
      </c>
      <c r="I1076" t="s">
        <v>58</v>
      </c>
      <c r="J1076" t="s">
        <v>3924</v>
      </c>
    </row>
    <row r="1077" spans="1:10" hidden="1" x14ac:dyDescent="0.2">
      <c r="A1077" t="s">
        <v>3862</v>
      </c>
      <c r="B1077">
        <v>2022</v>
      </c>
      <c r="C1077">
        <v>63</v>
      </c>
      <c r="D1077">
        <v>1</v>
      </c>
      <c r="E1077">
        <v>53180</v>
      </c>
      <c r="F1077" t="s">
        <v>2421</v>
      </c>
      <c r="G1077" t="s">
        <v>3181</v>
      </c>
      <c r="H1077" t="s">
        <v>57</v>
      </c>
      <c r="I1077" t="s">
        <v>3057</v>
      </c>
      <c r="J1077" t="s">
        <v>3924</v>
      </c>
    </row>
    <row r="1078" spans="1:10" hidden="1" x14ac:dyDescent="0.2">
      <c r="A1078" t="s">
        <v>1845</v>
      </c>
      <c r="B1078">
        <v>2020</v>
      </c>
      <c r="C1078">
        <v>46</v>
      </c>
      <c r="D1078">
        <v>2</v>
      </c>
      <c r="E1078">
        <v>53160</v>
      </c>
      <c r="F1078" t="s">
        <v>1808</v>
      </c>
      <c r="G1078" t="s">
        <v>3148</v>
      </c>
      <c r="H1078" t="s">
        <v>57</v>
      </c>
      <c r="I1078" t="s">
        <v>58</v>
      </c>
      <c r="J1078" t="s">
        <v>3924</v>
      </c>
    </row>
    <row r="1079" spans="1:10" hidden="1" x14ac:dyDescent="0.2">
      <c r="A1079" t="s">
        <v>2009</v>
      </c>
      <c r="B1079">
        <v>2015</v>
      </c>
      <c r="C1079">
        <v>51</v>
      </c>
      <c r="D1079">
        <v>1</v>
      </c>
      <c r="E1079">
        <v>53110</v>
      </c>
      <c r="F1079" t="s">
        <v>38</v>
      </c>
      <c r="G1079" t="s">
        <v>3157</v>
      </c>
      <c r="H1079" t="s">
        <v>57</v>
      </c>
      <c r="I1079" t="s">
        <v>58</v>
      </c>
      <c r="J1079" t="s">
        <v>3924</v>
      </c>
    </row>
    <row r="1080" spans="1:10" hidden="1" x14ac:dyDescent="0.2">
      <c r="A1080" t="s">
        <v>3006</v>
      </c>
      <c r="B1080">
        <v>2011</v>
      </c>
      <c r="C1080">
        <v>78</v>
      </c>
      <c r="D1080">
        <v>2</v>
      </c>
      <c r="E1080">
        <v>52950</v>
      </c>
      <c r="F1080" t="s">
        <v>2984</v>
      </c>
      <c r="G1080" t="s">
        <v>3213</v>
      </c>
      <c r="H1080" t="s">
        <v>57</v>
      </c>
      <c r="I1080" t="s">
        <v>58</v>
      </c>
      <c r="J1080" t="s">
        <v>3924</v>
      </c>
    </row>
    <row r="1081" spans="1:10" hidden="1" x14ac:dyDescent="0.2">
      <c r="A1081" t="s">
        <v>1862</v>
      </c>
      <c r="B1081">
        <v>2017</v>
      </c>
      <c r="C1081">
        <v>47</v>
      </c>
      <c r="D1081">
        <v>1</v>
      </c>
      <c r="E1081">
        <v>52880</v>
      </c>
      <c r="F1081" t="s">
        <v>1848</v>
      </c>
      <c r="G1081" t="s">
        <v>3149</v>
      </c>
      <c r="H1081" t="s">
        <v>57</v>
      </c>
      <c r="I1081" t="s">
        <v>58</v>
      </c>
      <c r="J1081" t="s">
        <v>3924</v>
      </c>
    </row>
    <row r="1082" spans="1:10" hidden="1" x14ac:dyDescent="0.2">
      <c r="A1082" t="s">
        <v>680</v>
      </c>
      <c r="B1082">
        <v>2008</v>
      </c>
      <c r="C1082">
        <v>17</v>
      </c>
      <c r="D1082">
        <v>2</v>
      </c>
      <c r="E1082">
        <v>52830</v>
      </c>
      <c r="F1082" t="s">
        <v>655</v>
      </c>
      <c r="G1082" t="s">
        <v>3090</v>
      </c>
      <c r="H1082" t="s">
        <v>57</v>
      </c>
      <c r="I1082" t="s">
        <v>58</v>
      </c>
      <c r="J1082" t="s">
        <v>3924</v>
      </c>
    </row>
    <row r="1083" spans="1:10" hidden="1" x14ac:dyDescent="0.2">
      <c r="A1083" t="s">
        <v>1324</v>
      </c>
      <c r="B1083">
        <v>2013</v>
      </c>
      <c r="C1083">
        <v>33</v>
      </c>
      <c r="D1083">
        <v>2</v>
      </c>
      <c r="E1083">
        <v>52830</v>
      </c>
      <c r="F1083" t="s">
        <v>1294</v>
      </c>
      <c r="G1083" t="s">
        <v>3122</v>
      </c>
      <c r="H1083" t="s">
        <v>57</v>
      </c>
      <c r="I1083" t="s">
        <v>58</v>
      </c>
      <c r="J1083" t="s">
        <v>3924</v>
      </c>
    </row>
    <row r="1084" spans="1:10" hidden="1" x14ac:dyDescent="0.2">
      <c r="A1084" t="s">
        <v>2108</v>
      </c>
      <c r="B1084">
        <v>2015</v>
      </c>
      <c r="C1084">
        <v>53</v>
      </c>
      <c r="D1084">
        <v>2</v>
      </c>
      <c r="E1084">
        <v>52830</v>
      </c>
      <c r="F1084" t="s">
        <v>2076</v>
      </c>
      <c r="G1084" t="s">
        <v>3162</v>
      </c>
      <c r="H1084" t="s">
        <v>57</v>
      </c>
      <c r="I1084" t="s">
        <v>58</v>
      </c>
      <c r="J1084" t="s">
        <v>3924</v>
      </c>
    </row>
    <row r="1085" spans="1:10" hidden="1" x14ac:dyDescent="0.2">
      <c r="A1085" t="s">
        <v>1400</v>
      </c>
      <c r="B1085">
        <v>2009</v>
      </c>
      <c r="C1085">
        <v>35</v>
      </c>
      <c r="D1085">
        <v>2</v>
      </c>
      <c r="E1085">
        <v>52810</v>
      </c>
      <c r="F1085" t="s">
        <v>1374</v>
      </c>
      <c r="G1085" t="s">
        <v>3126</v>
      </c>
      <c r="H1085" t="s">
        <v>57</v>
      </c>
      <c r="I1085" t="s">
        <v>58</v>
      </c>
      <c r="J1085" t="s">
        <v>3924</v>
      </c>
    </row>
    <row r="1086" spans="1:10" hidden="1" x14ac:dyDescent="0.2">
      <c r="A1086" t="s">
        <v>915</v>
      </c>
      <c r="B1086">
        <v>2005</v>
      </c>
      <c r="C1086">
        <v>23</v>
      </c>
      <c r="D1086">
        <v>2</v>
      </c>
      <c r="E1086">
        <v>52780</v>
      </c>
      <c r="F1086" t="s">
        <v>893</v>
      </c>
      <c r="G1086" t="s">
        <v>3102</v>
      </c>
      <c r="H1086" t="s">
        <v>57</v>
      </c>
      <c r="I1086" t="s">
        <v>58</v>
      </c>
      <c r="J1086" t="s">
        <v>3924</v>
      </c>
    </row>
    <row r="1087" spans="1:10" hidden="1" x14ac:dyDescent="0.2">
      <c r="A1087" t="s">
        <v>4093</v>
      </c>
      <c r="B1087">
        <v>2023</v>
      </c>
      <c r="C1087">
        <v>2</v>
      </c>
      <c r="D1087">
        <v>1</v>
      </c>
      <c r="E1087">
        <v>52750</v>
      </c>
      <c r="F1087" t="s">
        <v>93</v>
      </c>
      <c r="G1087" t="s">
        <v>3059</v>
      </c>
      <c r="H1087" t="s">
        <v>57</v>
      </c>
      <c r="I1087" t="s">
        <v>3057</v>
      </c>
      <c r="J1087" t="s">
        <v>4091</v>
      </c>
    </row>
    <row r="1088" spans="1:10" hidden="1" x14ac:dyDescent="0.2">
      <c r="A1088" t="s">
        <v>3005</v>
      </c>
      <c r="B1088">
        <v>2010</v>
      </c>
      <c r="C1088">
        <v>78</v>
      </c>
      <c r="D1088">
        <v>2</v>
      </c>
      <c r="E1088">
        <v>52720</v>
      </c>
      <c r="F1088" t="s">
        <v>2984</v>
      </c>
      <c r="G1088" t="s">
        <v>3213</v>
      </c>
      <c r="H1088" t="s">
        <v>57</v>
      </c>
      <c r="I1088" t="s">
        <v>58</v>
      </c>
      <c r="J1088" t="s">
        <v>3924</v>
      </c>
    </row>
    <row r="1089" spans="1:10" hidden="1" x14ac:dyDescent="0.2">
      <c r="A1089" t="s">
        <v>1234</v>
      </c>
      <c r="B1089">
        <v>2003</v>
      </c>
      <c r="C1089">
        <v>31</v>
      </c>
      <c r="D1089">
        <v>2</v>
      </c>
      <c r="E1089">
        <v>52690</v>
      </c>
      <c r="F1089" t="s">
        <v>1214</v>
      </c>
      <c r="G1089" t="s">
        <v>3118</v>
      </c>
      <c r="H1089" t="s">
        <v>57</v>
      </c>
      <c r="I1089" t="s">
        <v>58</v>
      </c>
      <c r="J1089" t="s">
        <v>3924</v>
      </c>
    </row>
    <row r="1090" spans="1:10" hidden="1" x14ac:dyDescent="0.2">
      <c r="A1090" t="s">
        <v>207</v>
      </c>
      <c r="B1090">
        <v>2019</v>
      </c>
      <c r="C1090">
        <v>4</v>
      </c>
      <c r="D1090">
        <v>2</v>
      </c>
      <c r="E1090">
        <v>52650</v>
      </c>
      <c r="F1090" t="s">
        <v>171</v>
      </c>
      <c r="G1090" t="s">
        <v>3064</v>
      </c>
      <c r="H1090" t="s">
        <v>57</v>
      </c>
      <c r="I1090" t="s">
        <v>58</v>
      </c>
      <c r="J1090" t="s">
        <v>3924</v>
      </c>
    </row>
    <row r="1091" spans="1:10" hidden="1" x14ac:dyDescent="0.2">
      <c r="A1091" t="s">
        <v>1850</v>
      </c>
      <c r="B1091">
        <v>2005</v>
      </c>
      <c r="C1091">
        <v>47</v>
      </c>
      <c r="D1091">
        <v>1</v>
      </c>
      <c r="E1091">
        <v>52650</v>
      </c>
      <c r="F1091" t="s">
        <v>1848</v>
      </c>
      <c r="G1091" t="s">
        <v>3149</v>
      </c>
      <c r="H1091" t="s">
        <v>57</v>
      </c>
      <c r="I1091" t="s">
        <v>58</v>
      </c>
      <c r="J1091" t="s">
        <v>3924</v>
      </c>
    </row>
    <row r="1092" spans="1:10" hidden="1" x14ac:dyDescent="0.2">
      <c r="A1092" t="s">
        <v>617</v>
      </c>
      <c r="B1092">
        <v>2018</v>
      </c>
      <c r="C1092">
        <v>15</v>
      </c>
      <c r="D1092">
        <v>2</v>
      </c>
      <c r="E1092">
        <v>52630</v>
      </c>
      <c r="F1092" t="s">
        <v>582</v>
      </c>
      <c r="G1092" t="s">
        <v>3086</v>
      </c>
      <c r="H1092" t="s">
        <v>57</v>
      </c>
      <c r="I1092" t="s">
        <v>58</v>
      </c>
      <c r="J1092" t="s">
        <v>3924</v>
      </c>
    </row>
    <row r="1093" spans="1:10" hidden="1" x14ac:dyDescent="0.2">
      <c r="A1093" t="s">
        <v>1235</v>
      </c>
      <c r="B1093">
        <v>2004</v>
      </c>
      <c r="C1093">
        <v>31</v>
      </c>
      <c r="D1093">
        <v>2</v>
      </c>
      <c r="E1093">
        <v>52500</v>
      </c>
      <c r="F1093" t="s">
        <v>1214</v>
      </c>
      <c r="G1093" t="s">
        <v>3118</v>
      </c>
      <c r="H1093" t="s">
        <v>57</v>
      </c>
      <c r="I1093" t="s">
        <v>58</v>
      </c>
      <c r="J1093" t="s">
        <v>3924</v>
      </c>
    </row>
    <row r="1094" spans="1:10" hidden="1" x14ac:dyDescent="0.2">
      <c r="A1094" t="s">
        <v>1236</v>
      </c>
      <c r="B1094">
        <v>2005</v>
      </c>
      <c r="C1094">
        <v>31</v>
      </c>
      <c r="D1094">
        <v>2</v>
      </c>
      <c r="E1094">
        <v>52450</v>
      </c>
      <c r="F1094" t="s">
        <v>1214</v>
      </c>
      <c r="G1094" t="s">
        <v>3118</v>
      </c>
      <c r="H1094" t="s">
        <v>57</v>
      </c>
      <c r="I1094" t="s">
        <v>58</v>
      </c>
      <c r="J1094" t="s">
        <v>3924</v>
      </c>
    </row>
    <row r="1095" spans="1:10" hidden="1" x14ac:dyDescent="0.2">
      <c r="A1095" t="s">
        <v>1086</v>
      </c>
      <c r="B1095">
        <v>2011</v>
      </c>
      <c r="C1095">
        <v>27</v>
      </c>
      <c r="D1095">
        <v>2</v>
      </c>
      <c r="E1095">
        <v>52440</v>
      </c>
      <c r="F1095" t="s">
        <v>1047</v>
      </c>
      <c r="G1095" t="s">
        <v>3110</v>
      </c>
      <c r="H1095" t="s">
        <v>57</v>
      </c>
      <c r="I1095" t="s">
        <v>58</v>
      </c>
      <c r="J1095" t="s">
        <v>3924</v>
      </c>
    </row>
    <row r="1096" spans="1:10" hidden="1" x14ac:dyDescent="0.2">
      <c r="A1096" t="s">
        <v>2619</v>
      </c>
      <c r="B1096">
        <v>2021</v>
      </c>
      <c r="C1096">
        <v>67</v>
      </c>
      <c r="D1096">
        <v>2</v>
      </c>
      <c r="E1096">
        <v>52440</v>
      </c>
      <c r="F1096" t="s">
        <v>2581</v>
      </c>
      <c r="G1096" t="s">
        <v>3875</v>
      </c>
      <c r="H1096" t="s">
        <v>57</v>
      </c>
      <c r="I1096" t="s">
        <v>3057</v>
      </c>
      <c r="J1096" t="s">
        <v>3924</v>
      </c>
    </row>
    <row r="1097" spans="1:10" hidden="1" x14ac:dyDescent="0.2">
      <c r="A1097" t="s">
        <v>205</v>
      </c>
      <c r="B1097">
        <v>2017</v>
      </c>
      <c r="C1097">
        <v>4</v>
      </c>
      <c r="D1097">
        <v>2</v>
      </c>
      <c r="E1097">
        <v>52360</v>
      </c>
      <c r="F1097" t="s">
        <v>171</v>
      </c>
      <c r="G1097" t="s">
        <v>3064</v>
      </c>
      <c r="H1097" t="s">
        <v>57</v>
      </c>
      <c r="I1097" t="s">
        <v>58</v>
      </c>
      <c r="J1097" t="s">
        <v>3924</v>
      </c>
    </row>
    <row r="1098" spans="1:10" hidden="1" x14ac:dyDescent="0.2">
      <c r="A1098" t="s">
        <v>649</v>
      </c>
      <c r="B1098">
        <v>2014</v>
      </c>
      <c r="C1098">
        <v>16</v>
      </c>
      <c r="D1098">
        <v>2</v>
      </c>
      <c r="E1098">
        <v>52360</v>
      </c>
      <c r="F1098" t="s">
        <v>622</v>
      </c>
      <c r="G1098" t="s">
        <v>3088</v>
      </c>
      <c r="H1098" t="s">
        <v>57</v>
      </c>
      <c r="I1098" t="s">
        <v>58</v>
      </c>
      <c r="J1098" t="s">
        <v>3924</v>
      </c>
    </row>
    <row r="1099" spans="1:10" hidden="1" x14ac:dyDescent="0.2">
      <c r="A1099" t="s">
        <v>970</v>
      </c>
      <c r="B1099">
        <v>2020</v>
      </c>
      <c r="C1099">
        <v>24</v>
      </c>
      <c r="D1099">
        <v>2</v>
      </c>
      <c r="E1099">
        <v>52340</v>
      </c>
      <c r="F1099" t="s">
        <v>933</v>
      </c>
      <c r="G1099" t="s">
        <v>3104</v>
      </c>
      <c r="H1099" t="s">
        <v>57</v>
      </c>
      <c r="I1099" t="s">
        <v>58</v>
      </c>
      <c r="J1099" t="s">
        <v>3924</v>
      </c>
    </row>
    <row r="1100" spans="1:10" hidden="1" x14ac:dyDescent="0.2">
      <c r="A1100" t="s">
        <v>1281</v>
      </c>
      <c r="B1100">
        <v>2010</v>
      </c>
      <c r="C1100">
        <v>32</v>
      </c>
      <c r="D1100">
        <v>2</v>
      </c>
      <c r="E1100">
        <v>52320</v>
      </c>
      <c r="F1100" t="s">
        <v>1254</v>
      </c>
      <c r="G1100" t="s">
        <v>3120</v>
      </c>
      <c r="H1100" t="s">
        <v>57</v>
      </c>
      <c r="I1100" t="s">
        <v>58</v>
      </c>
      <c r="J1100" t="s">
        <v>3924</v>
      </c>
    </row>
    <row r="1101" spans="1:10" hidden="1" x14ac:dyDescent="0.2">
      <c r="A1101" t="s">
        <v>538</v>
      </c>
      <c r="B1101">
        <v>2012</v>
      </c>
      <c r="C1101">
        <v>13</v>
      </c>
      <c r="D1101">
        <v>2</v>
      </c>
      <c r="E1101">
        <v>52280</v>
      </c>
      <c r="F1101" t="s">
        <v>509</v>
      </c>
      <c r="G1101" t="s">
        <v>3082</v>
      </c>
      <c r="H1101" t="s">
        <v>57</v>
      </c>
      <c r="I1101" t="s">
        <v>58</v>
      </c>
      <c r="J1101" t="s">
        <v>3924</v>
      </c>
    </row>
    <row r="1102" spans="1:10" hidden="1" x14ac:dyDescent="0.2">
      <c r="A1102" t="s">
        <v>2909</v>
      </c>
      <c r="B1102">
        <v>2016</v>
      </c>
      <c r="C1102">
        <v>75</v>
      </c>
      <c r="D1102">
        <v>2</v>
      </c>
      <c r="E1102">
        <v>52250</v>
      </c>
      <c r="F1102" t="s">
        <v>2894</v>
      </c>
      <c r="G1102" t="s">
        <v>3207</v>
      </c>
      <c r="H1102" t="s">
        <v>57</v>
      </c>
      <c r="I1102" t="s">
        <v>58</v>
      </c>
      <c r="J1102" t="s">
        <v>3924</v>
      </c>
    </row>
    <row r="1103" spans="1:10" hidden="1" x14ac:dyDescent="0.2">
      <c r="A1103" t="s">
        <v>4221</v>
      </c>
      <c r="B1103">
        <v>2023</v>
      </c>
      <c r="C1103">
        <v>70</v>
      </c>
      <c r="D1103">
        <v>2</v>
      </c>
      <c r="E1103">
        <v>52240</v>
      </c>
      <c r="F1103" t="s">
        <v>2697</v>
      </c>
      <c r="G1103" t="s">
        <v>3884</v>
      </c>
      <c r="H1103" t="s">
        <v>57</v>
      </c>
      <c r="I1103" t="s">
        <v>3057</v>
      </c>
      <c r="J1103" t="s">
        <v>4091</v>
      </c>
    </row>
    <row r="1104" spans="1:10" hidden="1" x14ac:dyDescent="0.2">
      <c r="A1104" t="s">
        <v>3004</v>
      </c>
      <c r="B1104">
        <v>2009</v>
      </c>
      <c r="C1104">
        <v>78</v>
      </c>
      <c r="D1104">
        <v>2</v>
      </c>
      <c r="E1104">
        <v>52240</v>
      </c>
      <c r="F1104" t="s">
        <v>2984</v>
      </c>
      <c r="G1104" t="s">
        <v>3213</v>
      </c>
      <c r="H1104" t="s">
        <v>57</v>
      </c>
      <c r="I1104" t="s">
        <v>58</v>
      </c>
      <c r="J1104" t="s">
        <v>3924</v>
      </c>
    </row>
    <row r="1105" spans="1:10" hidden="1" x14ac:dyDescent="0.2">
      <c r="A1105" t="s">
        <v>206</v>
      </c>
      <c r="B1105">
        <v>2018</v>
      </c>
      <c r="C1105">
        <v>4</v>
      </c>
      <c r="D1105">
        <v>2</v>
      </c>
      <c r="E1105">
        <v>52200</v>
      </c>
      <c r="F1105" t="s">
        <v>171</v>
      </c>
      <c r="G1105" t="s">
        <v>3064</v>
      </c>
      <c r="H1105" t="s">
        <v>57</v>
      </c>
      <c r="I1105" t="s">
        <v>58</v>
      </c>
      <c r="J1105" t="s">
        <v>3924</v>
      </c>
    </row>
    <row r="1106" spans="1:10" hidden="1" x14ac:dyDescent="0.2">
      <c r="A1106" t="s">
        <v>2607</v>
      </c>
      <c r="B1106">
        <v>2009</v>
      </c>
      <c r="C1106">
        <v>67</v>
      </c>
      <c r="D1106">
        <v>2</v>
      </c>
      <c r="E1106">
        <v>52200</v>
      </c>
      <c r="F1106" t="s">
        <v>2581</v>
      </c>
      <c r="G1106" t="s">
        <v>3190</v>
      </c>
      <c r="H1106" t="s">
        <v>57</v>
      </c>
      <c r="I1106" t="s">
        <v>58</v>
      </c>
      <c r="J1106" t="s">
        <v>3924</v>
      </c>
    </row>
    <row r="1107" spans="1:10" hidden="1" x14ac:dyDescent="0.2">
      <c r="A1107" t="s">
        <v>1851</v>
      </c>
      <c r="B1107">
        <v>2006</v>
      </c>
      <c r="C1107">
        <v>47</v>
      </c>
      <c r="D1107">
        <v>1</v>
      </c>
      <c r="E1107">
        <v>52170</v>
      </c>
      <c r="F1107" t="s">
        <v>1848</v>
      </c>
      <c r="G1107" t="s">
        <v>3149</v>
      </c>
      <c r="H1107" t="s">
        <v>57</v>
      </c>
      <c r="I1107" t="s">
        <v>58</v>
      </c>
      <c r="J1107" t="s">
        <v>3924</v>
      </c>
    </row>
    <row r="1108" spans="1:10" hidden="1" x14ac:dyDescent="0.2">
      <c r="A1108" t="s">
        <v>203</v>
      </c>
      <c r="B1108">
        <v>2015</v>
      </c>
      <c r="C1108">
        <v>4</v>
      </c>
      <c r="D1108">
        <v>2</v>
      </c>
      <c r="E1108">
        <v>51880</v>
      </c>
      <c r="F1108" t="s">
        <v>171</v>
      </c>
      <c r="G1108" t="s">
        <v>3064</v>
      </c>
      <c r="H1108" t="s">
        <v>57</v>
      </c>
      <c r="I1108" t="s">
        <v>58</v>
      </c>
      <c r="J1108" t="s">
        <v>3924</v>
      </c>
    </row>
    <row r="1109" spans="1:10" hidden="1" x14ac:dyDescent="0.2">
      <c r="A1109" t="s">
        <v>2010</v>
      </c>
      <c r="B1109">
        <v>2016</v>
      </c>
      <c r="C1109">
        <v>51</v>
      </c>
      <c r="D1109">
        <v>1</v>
      </c>
      <c r="E1109">
        <v>51880</v>
      </c>
      <c r="F1109" t="s">
        <v>38</v>
      </c>
      <c r="G1109" t="s">
        <v>3157</v>
      </c>
      <c r="H1109" t="s">
        <v>57</v>
      </c>
      <c r="I1109" t="s">
        <v>58</v>
      </c>
      <c r="J1109" t="s">
        <v>3924</v>
      </c>
    </row>
    <row r="1110" spans="1:10" hidden="1" x14ac:dyDescent="0.2">
      <c r="A1110" t="s">
        <v>974</v>
      </c>
      <c r="B1110">
        <v>2004</v>
      </c>
      <c r="C1110">
        <v>25</v>
      </c>
      <c r="D1110">
        <v>1</v>
      </c>
      <c r="E1110">
        <v>51850</v>
      </c>
      <c r="F1110" t="s">
        <v>972</v>
      </c>
      <c r="G1110" t="s">
        <v>3105</v>
      </c>
      <c r="H1110" t="s">
        <v>57</v>
      </c>
      <c r="I1110" t="s">
        <v>58</v>
      </c>
      <c r="J1110" t="s">
        <v>3924</v>
      </c>
    </row>
    <row r="1111" spans="1:10" hidden="1" x14ac:dyDescent="0.2">
      <c r="A1111" t="s">
        <v>2107</v>
      </c>
      <c r="B1111">
        <v>2014</v>
      </c>
      <c r="C1111">
        <v>53</v>
      </c>
      <c r="D1111">
        <v>2</v>
      </c>
      <c r="E1111">
        <v>51840</v>
      </c>
      <c r="F1111" t="s">
        <v>2076</v>
      </c>
      <c r="G1111" t="s">
        <v>3162</v>
      </c>
      <c r="H1111" t="s">
        <v>57</v>
      </c>
      <c r="I1111" t="s">
        <v>58</v>
      </c>
      <c r="J1111" t="s">
        <v>3924</v>
      </c>
    </row>
    <row r="1112" spans="1:10" hidden="1" x14ac:dyDescent="0.2">
      <c r="A1112" t="s">
        <v>2004</v>
      </c>
      <c r="B1112">
        <v>2010</v>
      </c>
      <c r="C1112">
        <v>51</v>
      </c>
      <c r="D1112">
        <v>1</v>
      </c>
      <c r="E1112">
        <v>51830</v>
      </c>
      <c r="F1112" t="s">
        <v>38</v>
      </c>
      <c r="G1112" t="s">
        <v>3157</v>
      </c>
      <c r="H1112" t="s">
        <v>57</v>
      </c>
      <c r="I1112" t="s">
        <v>58</v>
      </c>
      <c r="J1112" t="s">
        <v>3924</v>
      </c>
    </row>
    <row r="1113" spans="1:10" hidden="1" x14ac:dyDescent="0.2">
      <c r="A1113" t="s">
        <v>1860</v>
      </c>
      <c r="B1113">
        <v>2015</v>
      </c>
      <c r="C1113">
        <v>47</v>
      </c>
      <c r="D1113">
        <v>1</v>
      </c>
      <c r="E1113">
        <v>51760</v>
      </c>
      <c r="F1113" t="s">
        <v>1848</v>
      </c>
      <c r="G1113" t="s">
        <v>3149</v>
      </c>
      <c r="H1113" t="s">
        <v>57</v>
      </c>
      <c r="I1113" t="s">
        <v>58</v>
      </c>
      <c r="J1113" t="s">
        <v>3924</v>
      </c>
    </row>
    <row r="1114" spans="1:10" hidden="1" x14ac:dyDescent="0.2">
      <c r="A1114" t="s">
        <v>619</v>
      </c>
      <c r="B1114">
        <v>2020</v>
      </c>
      <c r="C1114">
        <v>15</v>
      </c>
      <c r="D1114">
        <v>2</v>
      </c>
      <c r="E1114">
        <v>51720</v>
      </c>
      <c r="F1114" t="s">
        <v>582</v>
      </c>
      <c r="G1114" t="s">
        <v>3086</v>
      </c>
      <c r="H1114" t="s">
        <v>57</v>
      </c>
      <c r="I1114" t="s">
        <v>58</v>
      </c>
      <c r="J1114" t="s">
        <v>3924</v>
      </c>
    </row>
    <row r="1115" spans="1:10" hidden="1" x14ac:dyDescent="0.2">
      <c r="A1115" t="s">
        <v>2307</v>
      </c>
      <c r="B1115">
        <v>2014</v>
      </c>
      <c r="C1115">
        <v>58</v>
      </c>
      <c r="D1115">
        <v>2</v>
      </c>
      <c r="E1115">
        <v>51690</v>
      </c>
      <c r="F1115" t="s">
        <v>2276</v>
      </c>
      <c r="G1115" t="s">
        <v>3172</v>
      </c>
      <c r="H1115" t="s">
        <v>57</v>
      </c>
      <c r="I1115" t="s">
        <v>58</v>
      </c>
      <c r="J1115" t="s">
        <v>3924</v>
      </c>
    </row>
    <row r="1116" spans="1:10" hidden="1" x14ac:dyDescent="0.2">
      <c r="A1116" t="s">
        <v>3822</v>
      </c>
      <c r="B1116">
        <v>2022</v>
      </c>
      <c r="C1116">
        <v>48</v>
      </c>
      <c r="D1116">
        <v>2</v>
      </c>
      <c r="E1116">
        <v>51650</v>
      </c>
      <c r="F1116" t="s">
        <v>1881</v>
      </c>
      <c r="G1116" t="s">
        <v>3821</v>
      </c>
      <c r="H1116" t="s">
        <v>57</v>
      </c>
      <c r="I1116" t="s">
        <v>3057</v>
      </c>
      <c r="J1116" t="s">
        <v>3924</v>
      </c>
    </row>
    <row r="1117" spans="1:10" hidden="1" x14ac:dyDescent="0.2">
      <c r="A1117" t="s">
        <v>769</v>
      </c>
      <c r="B1117">
        <v>2019</v>
      </c>
      <c r="C1117">
        <v>19</v>
      </c>
      <c r="D1117">
        <v>2</v>
      </c>
      <c r="E1117">
        <v>51600</v>
      </c>
      <c r="F1117" t="s">
        <v>734</v>
      </c>
      <c r="G1117" t="s">
        <v>3094</v>
      </c>
      <c r="H1117" t="s">
        <v>57</v>
      </c>
      <c r="I1117" t="s">
        <v>58</v>
      </c>
      <c r="J1117" t="s">
        <v>3924</v>
      </c>
    </row>
    <row r="1118" spans="1:10" hidden="1" x14ac:dyDescent="0.2">
      <c r="A1118" t="s">
        <v>2142</v>
      </c>
      <c r="B1118">
        <v>2009</v>
      </c>
      <c r="C1118">
        <v>54</v>
      </c>
      <c r="D1118">
        <v>2</v>
      </c>
      <c r="E1118">
        <v>51530</v>
      </c>
      <c r="F1118" t="s">
        <v>2116</v>
      </c>
      <c r="G1118" t="s">
        <v>3164</v>
      </c>
      <c r="H1118" t="s">
        <v>57</v>
      </c>
      <c r="I1118" t="s">
        <v>58</v>
      </c>
      <c r="J1118" t="s">
        <v>3924</v>
      </c>
    </row>
    <row r="1119" spans="1:10" hidden="1" x14ac:dyDescent="0.2">
      <c r="A1119" t="s">
        <v>2220</v>
      </c>
      <c r="B1119">
        <v>2007</v>
      </c>
      <c r="C1119">
        <v>56</v>
      </c>
      <c r="D1119">
        <v>2</v>
      </c>
      <c r="E1119">
        <v>51500</v>
      </c>
      <c r="F1119" t="s">
        <v>2196</v>
      </c>
      <c r="G1119" t="s">
        <v>3168</v>
      </c>
      <c r="H1119" t="s">
        <v>57</v>
      </c>
      <c r="I1119" t="s">
        <v>58</v>
      </c>
      <c r="J1119" t="s">
        <v>3924</v>
      </c>
    </row>
    <row r="1120" spans="1:10" hidden="1" x14ac:dyDescent="0.2">
      <c r="A1120" t="s">
        <v>2761</v>
      </c>
      <c r="B1120">
        <v>2007</v>
      </c>
      <c r="C1120">
        <v>71</v>
      </c>
      <c r="D1120">
        <v>2</v>
      </c>
      <c r="E1120">
        <v>51440</v>
      </c>
      <c r="F1120" t="s">
        <v>2737</v>
      </c>
      <c r="G1120" t="s">
        <v>3198</v>
      </c>
      <c r="H1120" t="s">
        <v>57</v>
      </c>
      <c r="I1120" t="s">
        <v>58</v>
      </c>
      <c r="J1120" t="s">
        <v>3924</v>
      </c>
    </row>
    <row r="1121" spans="1:10" hidden="1" x14ac:dyDescent="0.2">
      <c r="A1121" t="s">
        <v>488</v>
      </c>
      <c r="B1121">
        <v>2020</v>
      </c>
      <c r="C1121">
        <v>12</v>
      </c>
      <c r="D1121">
        <v>1</v>
      </c>
      <c r="E1121">
        <v>51390</v>
      </c>
      <c r="F1121" t="s">
        <v>470</v>
      </c>
      <c r="G1121" t="s">
        <v>3079</v>
      </c>
      <c r="H1121" t="s">
        <v>57</v>
      </c>
      <c r="I1121" t="s">
        <v>58</v>
      </c>
      <c r="J1121" t="s">
        <v>3924</v>
      </c>
    </row>
    <row r="1122" spans="1:10" hidden="1" x14ac:dyDescent="0.2">
      <c r="A1122" t="s">
        <v>1399</v>
      </c>
      <c r="B1122">
        <v>2008</v>
      </c>
      <c r="C1122">
        <v>35</v>
      </c>
      <c r="D1122">
        <v>2</v>
      </c>
      <c r="E1122">
        <v>51390</v>
      </c>
      <c r="F1122" t="s">
        <v>1374</v>
      </c>
      <c r="G1122" t="s">
        <v>3126</v>
      </c>
      <c r="H1122" t="s">
        <v>57</v>
      </c>
      <c r="I1122" t="s">
        <v>58</v>
      </c>
      <c r="J1122" t="s">
        <v>3924</v>
      </c>
    </row>
    <row r="1123" spans="1:10" hidden="1" x14ac:dyDescent="0.2">
      <c r="A1123" t="s">
        <v>647</v>
      </c>
      <c r="B1123">
        <v>2012</v>
      </c>
      <c r="C1123">
        <v>16</v>
      </c>
      <c r="D1123">
        <v>2</v>
      </c>
      <c r="E1123">
        <v>51340</v>
      </c>
      <c r="F1123" t="s">
        <v>622</v>
      </c>
      <c r="G1123" t="s">
        <v>3088</v>
      </c>
      <c r="H1123" t="s">
        <v>57</v>
      </c>
      <c r="I1123" t="s">
        <v>58</v>
      </c>
      <c r="J1123" t="s">
        <v>3924</v>
      </c>
    </row>
    <row r="1124" spans="1:10" hidden="1" x14ac:dyDescent="0.2">
      <c r="A1124" t="s">
        <v>208</v>
      </c>
      <c r="B1124">
        <v>2020</v>
      </c>
      <c r="C1124">
        <v>4</v>
      </c>
      <c r="D1124">
        <v>2</v>
      </c>
      <c r="E1124">
        <v>51330</v>
      </c>
      <c r="F1124" t="s">
        <v>171</v>
      </c>
      <c r="G1124" t="s">
        <v>3064</v>
      </c>
      <c r="H1124" t="s">
        <v>57</v>
      </c>
      <c r="I1124" t="s">
        <v>58</v>
      </c>
      <c r="J1124" t="s">
        <v>3924</v>
      </c>
    </row>
    <row r="1125" spans="1:10" hidden="1" x14ac:dyDescent="0.2">
      <c r="A1125" t="s">
        <v>3003</v>
      </c>
      <c r="B1125">
        <v>2008</v>
      </c>
      <c r="C1125">
        <v>78</v>
      </c>
      <c r="D1125">
        <v>2</v>
      </c>
      <c r="E1125">
        <v>51320</v>
      </c>
      <c r="F1125" t="s">
        <v>2984</v>
      </c>
      <c r="G1125" t="s">
        <v>3213</v>
      </c>
      <c r="H1125" t="s">
        <v>57</v>
      </c>
      <c r="I1125" t="s">
        <v>58</v>
      </c>
      <c r="J1125" t="s">
        <v>3924</v>
      </c>
    </row>
    <row r="1126" spans="1:10" hidden="1" x14ac:dyDescent="0.2">
      <c r="A1126" t="s">
        <v>2617</v>
      </c>
      <c r="B1126">
        <v>2019</v>
      </c>
      <c r="C1126">
        <v>67</v>
      </c>
      <c r="D1126">
        <v>2</v>
      </c>
      <c r="E1126">
        <v>51310</v>
      </c>
      <c r="F1126" t="s">
        <v>2581</v>
      </c>
      <c r="G1126" t="s">
        <v>3190</v>
      </c>
      <c r="H1126" t="s">
        <v>57</v>
      </c>
      <c r="I1126" t="s">
        <v>58</v>
      </c>
      <c r="J1126" t="s">
        <v>3924</v>
      </c>
    </row>
    <row r="1127" spans="1:10" hidden="1" x14ac:dyDescent="0.2">
      <c r="A1127" t="s">
        <v>2908</v>
      </c>
      <c r="B1127">
        <v>2015</v>
      </c>
      <c r="C1127">
        <v>75</v>
      </c>
      <c r="D1127">
        <v>2</v>
      </c>
      <c r="E1127">
        <v>51280</v>
      </c>
      <c r="F1127" t="s">
        <v>2894</v>
      </c>
      <c r="G1127" t="s">
        <v>3207</v>
      </c>
      <c r="H1127" t="s">
        <v>57</v>
      </c>
      <c r="I1127" t="s">
        <v>58</v>
      </c>
      <c r="J1127" t="s">
        <v>3924</v>
      </c>
    </row>
    <row r="1128" spans="1:10" hidden="1" x14ac:dyDescent="0.2">
      <c r="A1128" t="s">
        <v>1852</v>
      </c>
      <c r="B1128">
        <v>2007</v>
      </c>
      <c r="C1128">
        <v>47</v>
      </c>
      <c r="D1128">
        <v>1</v>
      </c>
      <c r="E1128">
        <v>51260</v>
      </c>
      <c r="F1128" t="s">
        <v>1848</v>
      </c>
      <c r="G1128" t="s">
        <v>3149</v>
      </c>
      <c r="H1128" t="s">
        <v>57</v>
      </c>
      <c r="I1128" t="s">
        <v>58</v>
      </c>
      <c r="J1128" t="s">
        <v>3924</v>
      </c>
    </row>
    <row r="1129" spans="1:10" hidden="1" x14ac:dyDescent="0.2">
      <c r="A1129" t="s">
        <v>1323</v>
      </c>
      <c r="B1129">
        <v>2012</v>
      </c>
      <c r="C1129">
        <v>33</v>
      </c>
      <c r="D1129">
        <v>2</v>
      </c>
      <c r="E1129">
        <v>51240</v>
      </c>
      <c r="F1129" t="s">
        <v>1294</v>
      </c>
      <c r="G1129" t="s">
        <v>3122</v>
      </c>
      <c r="H1129" t="s">
        <v>57</v>
      </c>
      <c r="I1129" t="s">
        <v>58</v>
      </c>
      <c r="J1129" t="s">
        <v>3924</v>
      </c>
    </row>
    <row r="1130" spans="1:10" hidden="1" x14ac:dyDescent="0.2">
      <c r="A1130" t="s">
        <v>1087</v>
      </c>
      <c r="B1130">
        <v>2012</v>
      </c>
      <c r="C1130">
        <v>27</v>
      </c>
      <c r="D1130">
        <v>2</v>
      </c>
      <c r="E1130">
        <v>51150</v>
      </c>
      <c r="F1130" t="s">
        <v>1047</v>
      </c>
      <c r="G1130" t="s">
        <v>3110</v>
      </c>
      <c r="H1130" t="s">
        <v>57</v>
      </c>
      <c r="I1130" t="s">
        <v>58</v>
      </c>
      <c r="J1130" t="s">
        <v>3924</v>
      </c>
    </row>
    <row r="1131" spans="1:10" hidden="1" x14ac:dyDescent="0.2">
      <c r="A1131" t="s">
        <v>4098</v>
      </c>
      <c r="B1131">
        <v>2023</v>
      </c>
      <c r="C1131">
        <v>4</v>
      </c>
      <c r="D1131">
        <v>2</v>
      </c>
      <c r="E1131">
        <v>51140</v>
      </c>
      <c r="F1131" t="s">
        <v>171</v>
      </c>
      <c r="G1131" t="s">
        <v>3701</v>
      </c>
      <c r="H1131" t="s">
        <v>57</v>
      </c>
      <c r="I1131" t="s">
        <v>3057</v>
      </c>
      <c r="J1131" t="s">
        <v>4091</v>
      </c>
    </row>
    <row r="1132" spans="1:10" hidden="1" x14ac:dyDescent="0.2">
      <c r="A1132" t="s">
        <v>4111</v>
      </c>
      <c r="B1132">
        <v>2023</v>
      </c>
      <c r="C1132">
        <v>12</v>
      </c>
      <c r="D1132">
        <v>1</v>
      </c>
      <c r="E1132">
        <v>51140</v>
      </c>
      <c r="F1132" t="s">
        <v>470</v>
      </c>
      <c r="G1132" t="s">
        <v>3079</v>
      </c>
      <c r="H1132" t="s">
        <v>57</v>
      </c>
      <c r="I1132" t="s">
        <v>3057</v>
      </c>
      <c r="J1132" t="s">
        <v>4091</v>
      </c>
    </row>
    <row r="1133" spans="1:10" hidden="1" x14ac:dyDescent="0.2">
      <c r="A1133" t="s">
        <v>642</v>
      </c>
      <c r="B1133">
        <v>2007</v>
      </c>
      <c r="C1133">
        <v>16</v>
      </c>
      <c r="D1133">
        <v>2</v>
      </c>
      <c r="E1133">
        <v>51140</v>
      </c>
      <c r="F1133" t="s">
        <v>622</v>
      </c>
      <c r="G1133" t="s">
        <v>3088</v>
      </c>
      <c r="H1133" t="s">
        <v>57</v>
      </c>
      <c r="I1133" t="s">
        <v>58</v>
      </c>
      <c r="J1133" t="s">
        <v>3924</v>
      </c>
    </row>
    <row r="1134" spans="1:10" hidden="1" x14ac:dyDescent="0.2">
      <c r="A1134" t="s">
        <v>2140</v>
      </c>
      <c r="B1134">
        <v>2007</v>
      </c>
      <c r="C1134">
        <v>54</v>
      </c>
      <c r="D1134">
        <v>2</v>
      </c>
      <c r="E1134">
        <v>51120</v>
      </c>
      <c r="F1134" t="s">
        <v>2116</v>
      </c>
      <c r="G1134" t="s">
        <v>3164</v>
      </c>
      <c r="H1134" t="s">
        <v>57</v>
      </c>
      <c r="I1134" t="s">
        <v>58</v>
      </c>
      <c r="J1134" t="s">
        <v>3924</v>
      </c>
    </row>
    <row r="1135" spans="1:10" hidden="1" x14ac:dyDescent="0.2">
      <c r="A1135" t="s">
        <v>2618</v>
      </c>
      <c r="B1135">
        <v>2020</v>
      </c>
      <c r="C1135">
        <v>67</v>
      </c>
      <c r="D1135">
        <v>2</v>
      </c>
      <c r="E1135">
        <v>51080</v>
      </c>
      <c r="F1135" t="s">
        <v>2581</v>
      </c>
      <c r="G1135" t="s">
        <v>3190</v>
      </c>
      <c r="H1135" t="s">
        <v>57</v>
      </c>
      <c r="I1135" t="s">
        <v>58</v>
      </c>
      <c r="J1135" t="s">
        <v>3924</v>
      </c>
    </row>
    <row r="1136" spans="1:10" hidden="1" x14ac:dyDescent="0.2">
      <c r="A1136" t="s">
        <v>833</v>
      </c>
      <c r="B1136">
        <v>2003</v>
      </c>
      <c r="C1136">
        <v>21</v>
      </c>
      <c r="D1136">
        <v>2</v>
      </c>
      <c r="E1136">
        <v>50980</v>
      </c>
      <c r="F1136" t="s">
        <v>813</v>
      </c>
      <c r="G1136" t="s">
        <v>3098</v>
      </c>
      <c r="H1136" t="s">
        <v>57</v>
      </c>
      <c r="I1136" t="s">
        <v>58</v>
      </c>
      <c r="J1136" t="s">
        <v>3924</v>
      </c>
    </row>
    <row r="1137" spans="1:10" hidden="1" x14ac:dyDescent="0.2">
      <c r="A1137" t="s">
        <v>835</v>
      </c>
      <c r="B1137">
        <v>2005</v>
      </c>
      <c r="C1137">
        <v>21</v>
      </c>
      <c r="D1137">
        <v>2</v>
      </c>
      <c r="E1137">
        <v>50940</v>
      </c>
      <c r="F1137" t="s">
        <v>813</v>
      </c>
      <c r="G1137" t="s">
        <v>3098</v>
      </c>
      <c r="H1137" t="s">
        <v>57</v>
      </c>
      <c r="I1137" t="s">
        <v>58</v>
      </c>
      <c r="J1137" t="s">
        <v>3924</v>
      </c>
    </row>
    <row r="1138" spans="1:10" hidden="1" x14ac:dyDescent="0.2">
      <c r="A1138" t="s">
        <v>2302</v>
      </c>
      <c r="B1138">
        <v>2009</v>
      </c>
      <c r="C1138">
        <v>58</v>
      </c>
      <c r="D1138">
        <v>2</v>
      </c>
      <c r="E1138">
        <v>50940</v>
      </c>
      <c r="F1138" t="s">
        <v>2276</v>
      </c>
      <c r="G1138" t="s">
        <v>3172</v>
      </c>
      <c r="H1138" t="s">
        <v>57</v>
      </c>
      <c r="I1138" t="s">
        <v>58</v>
      </c>
      <c r="J1138" t="s">
        <v>3924</v>
      </c>
    </row>
    <row r="1139" spans="1:10" hidden="1" x14ac:dyDescent="0.2">
      <c r="A1139" t="s">
        <v>3708</v>
      </c>
      <c r="B1139">
        <v>2022</v>
      </c>
      <c r="C1139">
        <v>6</v>
      </c>
      <c r="D1139">
        <v>2</v>
      </c>
      <c r="E1139">
        <v>50890</v>
      </c>
      <c r="F1139" t="s">
        <v>250</v>
      </c>
      <c r="G1139" t="s">
        <v>3707</v>
      </c>
      <c r="H1139" t="s">
        <v>57</v>
      </c>
      <c r="I1139" t="s">
        <v>3057</v>
      </c>
      <c r="J1139" t="s">
        <v>3924</v>
      </c>
    </row>
    <row r="1140" spans="1:10" hidden="1" x14ac:dyDescent="0.2">
      <c r="A1140" t="s">
        <v>648</v>
      </c>
      <c r="B1140">
        <v>2013</v>
      </c>
      <c r="C1140">
        <v>16</v>
      </c>
      <c r="D1140">
        <v>2</v>
      </c>
      <c r="E1140">
        <v>50840</v>
      </c>
      <c r="F1140" t="s">
        <v>622</v>
      </c>
      <c r="G1140" t="s">
        <v>3088</v>
      </c>
      <c r="H1140" t="s">
        <v>57</v>
      </c>
      <c r="I1140" t="s">
        <v>58</v>
      </c>
      <c r="J1140" t="s">
        <v>3924</v>
      </c>
    </row>
    <row r="1141" spans="1:10" hidden="1" x14ac:dyDescent="0.2">
      <c r="A1141" t="s">
        <v>2907</v>
      </c>
      <c r="B1141">
        <v>2014</v>
      </c>
      <c r="C1141">
        <v>75</v>
      </c>
      <c r="D1141">
        <v>2</v>
      </c>
      <c r="E1141">
        <v>50660</v>
      </c>
      <c r="F1141" t="s">
        <v>2894</v>
      </c>
      <c r="G1141" t="s">
        <v>3207</v>
      </c>
      <c r="H1141" t="s">
        <v>57</v>
      </c>
      <c r="I1141" t="s">
        <v>58</v>
      </c>
      <c r="J1141" t="s">
        <v>3924</v>
      </c>
    </row>
    <row r="1142" spans="1:10" hidden="1" x14ac:dyDescent="0.2">
      <c r="A1142" t="s">
        <v>1602</v>
      </c>
      <c r="B1142">
        <v>2013</v>
      </c>
      <c r="C1142">
        <v>40</v>
      </c>
      <c r="D1142">
        <v>2</v>
      </c>
      <c r="E1142">
        <v>50600</v>
      </c>
      <c r="F1142" t="s">
        <v>1572</v>
      </c>
      <c r="G1142" t="s">
        <v>3136</v>
      </c>
      <c r="H1142" t="s">
        <v>57</v>
      </c>
      <c r="I1142" t="s">
        <v>58</v>
      </c>
      <c r="J1142" t="s">
        <v>3924</v>
      </c>
    </row>
    <row r="1143" spans="1:10" hidden="1" x14ac:dyDescent="0.2">
      <c r="A1143" t="s">
        <v>1085</v>
      </c>
      <c r="B1143">
        <v>2010</v>
      </c>
      <c r="C1143">
        <v>27</v>
      </c>
      <c r="D1143">
        <v>2</v>
      </c>
      <c r="E1143">
        <v>50590</v>
      </c>
      <c r="F1143" t="s">
        <v>1047</v>
      </c>
      <c r="G1143" t="s">
        <v>3110</v>
      </c>
      <c r="H1143" t="s">
        <v>57</v>
      </c>
      <c r="I1143" t="s">
        <v>58</v>
      </c>
      <c r="J1143" t="s">
        <v>3924</v>
      </c>
    </row>
    <row r="1144" spans="1:10" hidden="1" x14ac:dyDescent="0.2">
      <c r="A1144" t="s">
        <v>1280</v>
      </c>
      <c r="B1144">
        <v>2009</v>
      </c>
      <c r="C1144">
        <v>32</v>
      </c>
      <c r="D1144">
        <v>2</v>
      </c>
      <c r="E1144">
        <v>50570</v>
      </c>
      <c r="F1144" t="s">
        <v>1254</v>
      </c>
      <c r="G1144" t="s">
        <v>3120</v>
      </c>
      <c r="H1144" t="s">
        <v>57</v>
      </c>
      <c r="I1144" t="s">
        <v>58</v>
      </c>
      <c r="J1144" t="s">
        <v>3924</v>
      </c>
    </row>
    <row r="1145" spans="1:10" hidden="1" x14ac:dyDescent="0.2">
      <c r="A1145" t="s">
        <v>530</v>
      </c>
      <c r="B1145">
        <v>2004</v>
      </c>
      <c r="C1145">
        <v>13</v>
      </c>
      <c r="D1145">
        <v>2</v>
      </c>
      <c r="E1145">
        <v>50540</v>
      </c>
      <c r="F1145" t="s">
        <v>509</v>
      </c>
      <c r="G1145" t="s">
        <v>3082</v>
      </c>
      <c r="H1145" t="s">
        <v>57</v>
      </c>
      <c r="I1145" t="s">
        <v>58</v>
      </c>
      <c r="J1145" t="s">
        <v>3924</v>
      </c>
    </row>
    <row r="1146" spans="1:10" hidden="1" x14ac:dyDescent="0.2">
      <c r="A1146" t="s">
        <v>719</v>
      </c>
      <c r="B1146">
        <v>2007</v>
      </c>
      <c r="C1146">
        <v>18</v>
      </c>
      <c r="D1146">
        <v>2</v>
      </c>
      <c r="E1146">
        <v>50520</v>
      </c>
      <c r="F1146" t="s">
        <v>695</v>
      </c>
      <c r="G1146" t="s">
        <v>3092</v>
      </c>
      <c r="H1146" t="s">
        <v>57</v>
      </c>
      <c r="I1146" t="s">
        <v>58</v>
      </c>
      <c r="J1146" t="s">
        <v>3924</v>
      </c>
    </row>
    <row r="1147" spans="1:10" hidden="1" x14ac:dyDescent="0.2">
      <c r="A1147" t="s">
        <v>2389</v>
      </c>
      <c r="B1147">
        <v>2017</v>
      </c>
      <c r="C1147">
        <v>61</v>
      </c>
      <c r="D1147">
        <v>2</v>
      </c>
      <c r="E1147">
        <v>50500</v>
      </c>
      <c r="F1147" t="s">
        <v>39</v>
      </c>
      <c r="G1147" t="s">
        <v>3178</v>
      </c>
      <c r="H1147" t="s">
        <v>57</v>
      </c>
      <c r="I1147" t="s">
        <v>58</v>
      </c>
      <c r="J1147" t="s">
        <v>3924</v>
      </c>
    </row>
    <row r="1148" spans="1:10" hidden="1" x14ac:dyDescent="0.2">
      <c r="A1148" t="s">
        <v>615</v>
      </c>
      <c r="B1148">
        <v>2016</v>
      </c>
      <c r="C1148">
        <v>15</v>
      </c>
      <c r="D1148">
        <v>2</v>
      </c>
      <c r="E1148">
        <v>50470</v>
      </c>
      <c r="F1148" t="s">
        <v>582</v>
      </c>
      <c r="G1148" t="s">
        <v>3086</v>
      </c>
      <c r="H1148" t="s">
        <v>57</v>
      </c>
      <c r="I1148" t="s">
        <v>58</v>
      </c>
      <c r="J1148" t="s">
        <v>3924</v>
      </c>
    </row>
    <row r="1149" spans="1:10" hidden="1" x14ac:dyDescent="0.2">
      <c r="A1149" t="s">
        <v>4193</v>
      </c>
      <c r="B1149">
        <v>2023</v>
      </c>
      <c r="C1149">
        <v>55</v>
      </c>
      <c r="D1149">
        <v>2</v>
      </c>
      <c r="E1149">
        <v>50440</v>
      </c>
      <c r="F1149" t="s">
        <v>2156</v>
      </c>
      <c r="G1149" t="s">
        <v>3842</v>
      </c>
      <c r="H1149" t="s">
        <v>57</v>
      </c>
      <c r="I1149" t="s">
        <v>3057</v>
      </c>
      <c r="J1149" t="s">
        <v>4091</v>
      </c>
    </row>
    <row r="1150" spans="1:10" hidden="1" x14ac:dyDescent="0.2">
      <c r="A1150" t="s">
        <v>646</v>
      </c>
      <c r="B1150">
        <v>2011</v>
      </c>
      <c r="C1150">
        <v>16</v>
      </c>
      <c r="D1150">
        <v>2</v>
      </c>
      <c r="E1150">
        <v>50430</v>
      </c>
      <c r="F1150" t="s">
        <v>622</v>
      </c>
      <c r="G1150" t="s">
        <v>3088</v>
      </c>
      <c r="H1150" t="s">
        <v>57</v>
      </c>
      <c r="I1150" t="s">
        <v>58</v>
      </c>
      <c r="J1150" t="s">
        <v>3924</v>
      </c>
    </row>
    <row r="1151" spans="1:10" hidden="1" x14ac:dyDescent="0.2">
      <c r="A1151" t="s">
        <v>2760</v>
      </c>
      <c r="B1151">
        <v>2006</v>
      </c>
      <c r="C1151">
        <v>71</v>
      </c>
      <c r="D1151">
        <v>2</v>
      </c>
      <c r="E1151">
        <v>50390</v>
      </c>
      <c r="F1151" t="s">
        <v>2737</v>
      </c>
      <c r="G1151" t="s">
        <v>3198</v>
      </c>
      <c r="H1151" t="s">
        <v>57</v>
      </c>
      <c r="I1151" t="s">
        <v>58</v>
      </c>
      <c r="J1151" t="s">
        <v>3924</v>
      </c>
    </row>
    <row r="1152" spans="1:10" hidden="1" x14ac:dyDescent="0.2">
      <c r="A1152" t="s">
        <v>2758</v>
      </c>
      <c r="B1152">
        <v>2004</v>
      </c>
      <c r="C1152">
        <v>71</v>
      </c>
      <c r="D1152">
        <v>2</v>
      </c>
      <c r="E1152">
        <v>50380</v>
      </c>
      <c r="F1152" t="s">
        <v>2737</v>
      </c>
      <c r="G1152" t="s">
        <v>3198</v>
      </c>
      <c r="H1152" t="s">
        <v>57</v>
      </c>
      <c r="I1152" t="s">
        <v>58</v>
      </c>
      <c r="J1152" t="s">
        <v>3924</v>
      </c>
    </row>
    <row r="1153" spans="1:10" hidden="1" x14ac:dyDescent="0.2">
      <c r="A1153" t="s">
        <v>834</v>
      </c>
      <c r="B1153">
        <v>2004</v>
      </c>
      <c r="C1153">
        <v>21</v>
      </c>
      <c r="D1153">
        <v>2</v>
      </c>
      <c r="E1153">
        <v>50340</v>
      </c>
      <c r="F1153" t="s">
        <v>813</v>
      </c>
      <c r="G1153" t="s">
        <v>3098</v>
      </c>
      <c r="H1153" t="s">
        <v>57</v>
      </c>
      <c r="I1153" t="s">
        <v>58</v>
      </c>
      <c r="J1153" t="s">
        <v>3924</v>
      </c>
    </row>
    <row r="1154" spans="1:10" hidden="1" x14ac:dyDescent="0.2">
      <c r="A1154" t="s">
        <v>968</v>
      </c>
      <c r="B1154">
        <v>2018</v>
      </c>
      <c r="C1154">
        <v>24</v>
      </c>
      <c r="D1154">
        <v>2</v>
      </c>
      <c r="E1154">
        <v>50320</v>
      </c>
      <c r="F1154" t="s">
        <v>933</v>
      </c>
      <c r="G1154" t="s">
        <v>3104</v>
      </c>
      <c r="H1154" t="s">
        <v>57</v>
      </c>
      <c r="I1154" t="s">
        <v>58</v>
      </c>
      <c r="J1154" t="s">
        <v>3924</v>
      </c>
    </row>
    <row r="1155" spans="1:10" hidden="1" x14ac:dyDescent="0.2">
      <c r="A1155" t="s">
        <v>1853</v>
      </c>
      <c r="B1155">
        <v>2008</v>
      </c>
      <c r="C1155">
        <v>47</v>
      </c>
      <c r="D1155">
        <v>1</v>
      </c>
      <c r="E1155">
        <v>50310</v>
      </c>
      <c r="F1155" t="s">
        <v>1848</v>
      </c>
      <c r="G1155" t="s">
        <v>3149</v>
      </c>
      <c r="H1155" t="s">
        <v>57</v>
      </c>
      <c r="I1155" t="s">
        <v>58</v>
      </c>
      <c r="J1155" t="s">
        <v>3924</v>
      </c>
    </row>
    <row r="1156" spans="1:10" hidden="1" x14ac:dyDescent="0.2">
      <c r="A1156" t="s">
        <v>888</v>
      </c>
      <c r="B1156">
        <v>2018</v>
      </c>
      <c r="C1156">
        <v>22</v>
      </c>
      <c r="D1156">
        <v>2</v>
      </c>
      <c r="E1156">
        <v>50290</v>
      </c>
      <c r="F1156" t="s">
        <v>853</v>
      </c>
      <c r="G1156" t="s">
        <v>3100</v>
      </c>
      <c r="H1156" t="s">
        <v>57</v>
      </c>
      <c r="I1156" t="s">
        <v>58</v>
      </c>
      <c r="J1156" t="s">
        <v>3924</v>
      </c>
    </row>
    <row r="1157" spans="1:10" hidden="1" x14ac:dyDescent="0.2">
      <c r="A1157" t="s">
        <v>967</v>
      </c>
      <c r="B1157">
        <v>2017</v>
      </c>
      <c r="C1157">
        <v>24</v>
      </c>
      <c r="D1157">
        <v>2</v>
      </c>
      <c r="E1157">
        <v>50240</v>
      </c>
      <c r="F1157" t="s">
        <v>933</v>
      </c>
      <c r="G1157" t="s">
        <v>3104</v>
      </c>
      <c r="H1157" t="s">
        <v>57</v>
      </c>
      <c r="I1157" t="s">
        <v>58</v>
      </c>
      <c r="J1157" t="s">
        <v>3924</v>
      </c>
    </row>
    <row r="1158" spans="1:10" hidden="1" x14ac:dyDescent="0.2">
      <c r="A1158" t="s">
        <v>1569</v>
      </c>
      <c r="B1158">
        <v>2020</v>
      </c>
      <c r="C1158">
        <v>39</v>
      </c>
      <c r="D1158">
        <v>2</v>
      </c>
      <c r="E1158">
        <v>50200</v>
      </c>
      <c r="F1158" t="s">
        <v>1532</v>
      </c>
      <c r="G1158" t="s">
        <v>3134</v>
      </c>
      <c r="H1158" t="s">
        <v>57</v>
      </c>
      <c r="I1158" t="s">
        <v>58</v>
      </c>
      <c r="J1158" t="s">
        <v>3924</v>
      </c>
    </row>
    <row r="1159" spans="1:10" hidden="1" x14ac:dyDescent="0.2">
      <c r="A1159" t="s">
        <v>616</v>
      </c>
      <c r="B1159">
        <v>2017</v>
      </c>
      <c r="C1159">
        <v>15</v>
      </c>
      <c r="D1159">
        <v>2</v>
      </c>
      <c r="E1159">
        <v>50150</v>
      </c>
      <c r="F1159" t="s">
        <v>582</v>
      </c>
      <c r="G1159" t="s">
        <v>3086</v>
      </c>
      <c r="H1159" t="s">
        <v>57</v>
      </c>
      <c r="I1159" t="s">
        <v>58</v>
      </c>
      <c r="J1159" t="s">
        <v>3924</v>
      </c>
    </row>
    <row r="1160" spans="1:10" hidden="1" x14ac:dyDescent="0.2">
      <c r="A1160" t="s">
        <v>2139</v>
      </c>
      <c r="B1160">
        <v>2006</v>
      </c>
      <c r="C1160">
        <v>54</v>
      </c>
      <c r="D1160">
        <v>2</v>
      </c>
      <c r="E1160">
        <v>50150</v>
      </c>
      <c r="F1160" t="s">
        <v>2116</v>
      </c>
      <c r="G1160" t="s">
        <v>3164</v>
      </c>
      <c r="H1160" t="s">
        <v>57</v>
      </c>
      <c r="I1160" t="s">
        <v>58</v>
      </c>
      <c r="J1160" t="s">
        <v>3924</v>
      </c>
    </row>
    <row r="1161" spans="1:10" hidden="1" x14ac:dyDescent="0.2">
      <c r="A1161" t="s">
        <v>969</v>
      </c>
      <c r="B1161">
        <v>2019</v>
      </c>
      <c r="C1161">
        <v>24</v>
      </c>
      <c r="D1161">
        <v>2</v>
      </c>
      <c r="E1161">
        <v>50110</v>
      </c>
      <c r="F1161" t="s">
        <v>933</v>
      </c>
      <c r="G1161" t="s">
        <v>3104</v>
      </c>
      <c r="H1161" t="s">
        <v>57</v>
      </c>
      <c r="I1161" t="s">
        <v>58</v>
      </c>
      <c r="J1161" t="s">
        <v>3924</v>
      </c>
    </row>
    <row r="1162" spans="1:10" hidden="1" x14ac:dyDescent="0.2">
      <c r="A1162" t="s">
        <v>1841</v>
      </c>
      <c r="B1162">
        <v>2016</v>
      </c>
      <c r="C1162">
        <v>46</v>
      </c>
      <c r="D1162">
        <v>2</v>
      </c>
      <c r="E1162">
        <v>50050</v>
      </c>
      <c r="F1162" t="s">
        <v>1808</v>
      </c>
      <c r="G1162" t="s">
        <v>3148</v>
      </c>
      <c r="H1162" t="s">
        <v>57</v>
      </c>
      <c r="I1162" t="s">
        <v>58</v>
      </c>
      <c r="J1162" t="s">
        <v>3924</v>
      </c>
    </row>
    <row r="1163" spans="1:10" hidden="1" x14ac:dyDescent="0.2">
      <c r="A1163" t="s">
        <v>3885</v>
      </c>
      <c r="B1163">
        <v>2022</v>
      </c>
      <c r="C1163">
        <v>70</v>
      </c>
      <c r="D1163">
        <v>2</v>
      </c>
      <c r="E1163">
        <v>50050</v>
      </c>
      <c r="F1163" t="s">
        <v>2697</v>
      </c>
      <c r="G1163" t="s">
        <v>3884</v>
      </c>
      <c r="H1163" t="s">
        <v>57</v>
      </c>
      <c r="I1163" t="s">
        <v>3057</v>
      </c>
      <c r="J1163" t="s">
        <v>3924</v>
      </c>
    </row>
    <row r="1164" spans="1:10" hidden="1" x14ac:dyDescent="0.2">
      <c r="A1164" t="s">
        <v>4167</v>
      </c>
      <c r="B1164">
        <v>2023</v>
      </c>
      <c r="C1164">
        <v>41</v>
      </c>
      <c r="D1164">
        <v>2</v>
      </c>
      <c r="E1164">
        <v>49990</v>
      </c>
      <c r="F1164" t="s">
        <v>1612</v>
      </c>
      <c r="G1164" t="s">
        <v>3803</v>
      </c>
      <c r="H1164" t="s">
        <v>57</v>
      </c>
      <c r="I1164" t="s">
        <v>3057</v>
      </c>
      <c r="J1164" t="s">
        <v>4091</v>
      </c>
    </row>
    <row r="1165" spans="1:10" hidden="1" x14ac:dyDescent="0.2">
      <c r="A1165" t="s">
        <v>1859</v>
      </c>
      <c r="B1165">
        <v>2014</v>
      </c>
      <c r="C1165">
        <v>47</v>
      </c>
      <c r="D1165">
        <v>1</v>
      </c>
      <c r="E1165">
        <v>49950</v>
      </c>
      <c r="F1165" t="s">
        <v>1848</v>
      </c>
      <c r="G1165" t="s">
        <v>3149</v>
      </c>
      <c r="H1165" t="s">
        <v>57</v>
      </c>
      <c r="I1165" t="s">
        <v>58</v>
      </c>
      <c r="J1165" t="s">
        <v>3924</v>
      </c>
    </row>
    <row r="1166" spans="1:10" hidden="1" x14ac:dyDescent="0.2">
      <c r="A1166" t="s">
        <v>3717</v>
      </c>
      <c r="B1166">
        <v>2022</v>
      </c>
      <c r="C1166">
        <v>9</v>
      </c>
      <c r="D1166">
        <v>2</v>
      </c>
      <c r="E1166">
        <v>49920</v>
      </c>
      <c r="F1166" t="s">
        <v>10</v>
      </c>
      <c r="G1166" t="s">
        <v>3716</v>
      </c>
      <c r="H1166" t="s">
        <v>57</v>
      </c>
      <c r="I1166" t="s">
        <v>3057</v>
      </c>
      <c r="J1166" t="s">
        <v>3924</v>
      </c>
    </row>
    <row r="1167" spans="1:10" hidden="1" x14ac:dyDescent="0.2">
      <c r="A1167" t="s">
        <v>3002</v>
      </c>
      <c r="B1167">
        <v>2007</v>
      </c>
      <c r="C1167">
        <v>78</v>
      </c>
      <c r="D1167">
        <v>2</v>
      </c>
      <c r="E1167">
        <v>49850</v>
      </c>
      <c r="F1167" t="s">
        <v>2984</v>
      </c>
      <c r="G1167" t="s">
        <v>3213</v>
      </c>
      <c r="H1167" t="s">
        <v>57</v>
      </c>
      <c r="I1167" t="s">
        <v>58</v>
      </c>
      <c r="J1167" t="s">
        <v>3924</v>
      </c>
    </row>
    <row r="1168" spans="1:10" hidden="1" x14ac:dyDescent="0.2">
      <c r="A1168" t="s">
        <v>113</v>
      </c>
      <c r="B1168">
        <v>2003</v>
      </c>
      <c r="C1168">
        <v>2</v>
      </c>
      <c r="D1168">
        <v>2</v>
      </c>
      <c r="E1168">
        <v>49830</v>
      </c>
      <c r="F1168" t="s">
        <v>93</v>
      </c>
      <c r="G1168" t="s">
        <v>3060</v>
      </c>
      <c r="H1168" t="s">
        <v>57</v>
      </c>
      <c r="I1168" t="s">
        <v>58</v>
      </c>
      <c r="J1168" t="s">
        <v>3924</v>
      </c>
    </row>
    <row r="1169" spans="1:10" hidden="1" x14ac:dyDescent="0.2">
      <c r="A1169" t="s">
        <v>1322</v>
      </c>
      <c r="B1169">
        <v>2011</v>
      </c>
      <c r="C1169">
        <v>33</v>
      </c>
      <c r="D1169">
        <v>2</v>
      </c>
      <c r="E1169">
        <v>49810</v>
      </c>
      <c r="F1169" t="s">
        <v>1294</v>
      </c>
      <c r="G1169" t="s">
        <v>3122</v>
      </c>
      <c r="H1169" t="s">
        <v>57</v>
      </c>
      <c r="I1169" t="s">
        <v>58</v>
      </c>
      <c r="J1169" t="s">
        <v>3924</v>
      </c>
    </row>
    <row r="1170" spans="1:10" hidden="1" x14ac:dyDescent="0.2">
      <c r="A1170" t="s">
        <v>1849</v>
      </c>
      <c r="B1170">
        <v>2004</v>
      </c>
      <c r="C1170">
        <v>47</v>
      </c>
      <c r="D1170">
        <v>1</v>
      </c>
      <c r="E1170">
        <v>49810</v>
      </c>
      <c r="F1170" t="s">
        <v>1848</v>
      </c>
      <c r="G1170" t="s">
        <v>3149</v>
      </c>
      <c r="H1170" t="s">
        <v>57</v>
      </c>
      <c r="I1170" t="s">
        <v>58</v>
      </c>
      <c r="J1170" t="s">
        <v>3924</v>
      </c>
    </row>
    <row r="1171" spans="1:10" hidden="1" x14ac:dyDescent="0.2">
      <c r="A1171" t="s">
        <v>2606</v>
      </c>
      <c r="B1171">
        <v>2008</v>
      </c>
      <c r="C1171">
        <v>67</v>
      </c>
      <c r="D1171">
        <v>2</v>
      </c>
      <c r="E1171">
        <v>49800</v>
      </c>
      <c r="F1171" t="s">
        <v>2581</v>
      </c>
      <c r="G1171" t="s">
        <v>3190</v>
      </c>
      <c r="H1171" t="s">
        <v>57</v>
      </c>
      <c r="I1171" t="s">
        <v>58</v>
      </c>
      <c r="J1171" t="s">
        <v>3924</v>
      </c>
    </row>
    <row r="1172" spans="1:10" hidden="1" x14ac:dyDescent="0.2">
      <c r="A1172" t="s">
        <v>682</v>
      </c>
      <c r="B1172">
        <v>2010</v>
      </c>
      <c r="C1172">
        <v>17</v>
      </c>
      <c r="D1172">
        <v>2</v>
      </c>
      <c r="E1172">
        <v>49770</v>
      </c>
      <c r="F1172" t="s">
        <v>655</v>
      </c>
      <c r="G1172" t="s">
        <v>3090</v>
      </c>
      <c r="H1172" t="s">
        <v>57</v>
      </c>
      <c r="I1172" t="s">
        <v>58</v>
      </c>
      <c r="J1172" t="s">
        <v>3924</v>
      </c>
    </row>
    <row r="1173" spans="1:10" hidden="1" x14ac:dyDescent="0.2">
      <c r="A1173" t="s">
        <v>2011</v>
      </c>
      <c r="B1173">
        <v>2017</v>
      </c>
      <c r="C1173">
        <v>51</v>
      </c>
      <c r="D1173">
        <v>1</v>
      </c>
      <c r="E1173">
        <v>49760</v>
      </c>
      <c r="F1173" t="s">
        <v>38</v>
      </c>
      <c r="G1173" t="s">
        <v>3157</v>
      </c>
      <c r="H1173" t="s">
        <v>57</v>
      </c>
      <c r="I1173" t="s">
        <v>58</v>
      </c>
      <c r="J1173" t="s">
        <v>3924</v>
      </c>
    </row>
    <row r="1174" spans="1:10" hidden="1" x14ac:dyDescent="0.2">
      <c r="A1174" t="s">
        <v>640</v>
      </c>
      <c r="B1174">
        <v>2005</v>
      </c>
      <c r="C1174">
        <v>16</v>
      </c>
      <c r="D1174">
        <v>2</v>
      </c>
      <c r="E1174">
        <v>49700</v>
      </c>
      <c r="F1174" t="s">
        <v>622</v>
      </c>
      <c r="G1174" t="s">
        <v>3088</v>
      </c>
      <c r="H1174" t="s">
        <v>57</v>
      </c>
      <c r="I1174" t="s">
        <v>58</v>
      </c>
      <c r="J1174" t="s">
        <v>3924</v>
      </c>
    </row>
    <row r="1175" spans="1:10" hidden="1" x14ac:dyDescent="0.2">
      <c r="A1175" t="s">
        <v>2141</v>
      </c>
      <c r="B1175">
        <v>2008</v>
      </c>
      <c r="C1175">
        <v>54</v>
      </c>
      <c r="D1175">
        <v>2</v>
      </c>
      <c r="E1175">
        <v>49700</v>
      </c>
      <c r="F1175" t="s">
        <v>2116</v>
      </c>
      <c r="G1175" t="s">
        <v>3164</v>
      </c>
      <c r="H1175" t="s">
        <v>57</v>
      </c>
      <c r="I1175" t="s">
        <v>58</v>
      </c>
      <c r="J1175" t="s">
        <v>3924</v>
      </c>
    </row>
    <row r="1176" spans="1:10" hidden="1" x14ac:dyDescent="0.2">
      <c r="A1176" t="s">
        <v>3702</v>
      </c>
      <c r="B1176">
        <v>2022</v>
      </c>
      <c r="C1176">
        <v>4</v>
      </c>
      <c r="D1176">
        <v>2</v>
      </c>
      <c r="E1176">
        <v>49600</v>
      </c>
      <c r="F1176" t="s">
        <v>171</v>
      </c>
      <c r="G1176" t="s">
        <v>3701</v>
      </c>
      <c r="H1176" t="s">
        <v>57</v>
      </c>
      <c r="I1176" t="s">
        <v>3057</v>
      </c>
      <c r="J1176" t="s">
        <v>3924</v>
      </c>
    </row>
    <row r="1177" spans="1:10" hidden="1" x14ac:dyDescent="0.2">
      <c r="A1177" t="s">
        <v>2757</v>
      </c>
      <c r="B1177">
        <v>2003</v>
      </c>
      <c r="C1177">
        <v>71</v>
      </c>
      <c r="D1177">
        <v>2</v>
      </c>
      <c r="E1177">
        <v>49590</v>
      </c>
      <c r="F1177" t="s">
        <v>2737</v>
      </c>
      <c r="G1177" t="s">
        <v>3198</v>
      </c>
      <c r="H1177" t="s">
        <v>57</v>
      </c>
      <c r="I1177" t="s">
        <v>58</v>
      </c>
      <c r="J1177" t="s">
        <v>3924</v>
      </c>
    </row>
    <row r="1178" spans="1:10" hidden="1" x14ac:dyDescent="0.2">
      <c r="A1178" t="s">
        <v>1136</v>
      </c>
      <c r="B1178">
        <v>2021</v>
      </c>
      <c r="C1178">
        <v>28</v>
      </c>
      <c r="D1178">
        <v>2</v>
      </c>
      <c r="E1178">
        <v>49580</v>
      </c>
      <c r="F1178" t="s">
        <v>1098</v>
      </c>
      <c r="G1178" t="s">
        <v>3764</v>
      </c>
      <c r="H1178" t="s">
        <v>57</v>
      </c>
      <c r="I1178" t="s">
        <v>3057</v>
      </c>
      <c r="J1178" t="s">
        <v>3924</v>
      </c>
    </row>
    <row r="1179" spans="1:10" hidden="1" x14ac:dyDescent="0.2">
      <c r="A1179" t="s">
        <v>2759</v>
      </c>
      <c r="B1179">
        <v>2005</v>
      </c>
      <c r="C1179">
        <v>71</v>
      </c>
      <c r="D1179">
        <v>2</v>
      </c>
      <c r="E1179">
        <v>49490</v>
      </c>
      <c r="F1179" t="s">
        <v>2737</v>
      </c>
      <c r="G1179" t="s">
        <v>3198</v>
      </c>
      <c r="H1179" t="s">
        <v>57</v>
      </c>
      <c r="I1179" t="s">
        <v>58</v>
      </c>
      <c r="J1179" t="s">
        <v>3924</v>
      </c>
    </row>
    <row r="1180" spans="1:10" hidden="1" x14ac:dyDescent="0.2">
      <c r="A1180" t="s">
        <v>1846</v>
      </c>
      <c r="B1180">
        <v>2021</v>
      </c>
      <c r="C1180">
        <v>46</v>
      </c>
      <c r="D1180">
        <v>2</v>
      </c>
      <c r="E1180">
        <v>49480</v>
      </c>
      <c r="F1180" t="s">
        <v>1808</v>
      </c>
      <c r="G1180" t="s">
        <v>3818</v>
      </c>
      <c r="H1180" t="s">
        <v>57</v>
      </c>
      <c r="I1180" t="s">
        <v>3057</v>
      </c>
      <c r="J1180" t="s">
        <v>3924</v>
      </c>
    </row>
    <row r="1181" spans="1:10" hidden="1" x14ac:dyDescent="0.2">
      <c r="A1181" t="s">
        <v>2855</v>
      </c>
      <c r="B1181">
        <v>2021</v>
      </c>
      <c r="C1181">
        <v>73</v>
      </c>
      <c r="D1181">
        <v>2</v>
      </c>
      <c r="E1181">
        <v>49390</v>
      </c>
      <c r="F1181" t="s">
        <v>2817</v>
      </c>
      <c r="G1181" t="s">
        <v>3893</v>
      </c>
      <c r="H1181" t="s">
        <v>57</v>
      </c>
      <c r="I1181" t="s">
        <v>3057</v>
      </c>
      <c r="J1181" t="s">
        <v>3924</v>
      </c>
    </row>
    <row r="1182" spans="1:10" hidden="1" x14ac:dyDescent="0.2">
      <c r="A1182" t="s">
        <v>537</v>
      </c>
      <c r="B1182">
        <v>2011</v>
      </c>
      <c r="C1182">
        <v>13</v>
      </c>
      <c r="D1182">
        <v>2</v>
      </c>
      <c r="E1182">
        <v>49380</v>
      </c>
      <c r="F1182" t="s">
        <v>509</v>
      </c>
      <c r="G1182" t="s">
        <v>3082</v>
      </c>
      <c r="H1182" t="s">
        <v>57</v>
      </c>
      <c r="I1182" t="s">
        <v>58</v>
      </c>
      <c r="J1182" t="s">
        <v>3924</v>
      </c>
    </row>
    <row r="1183" spans="1:10" hidden="1" x14ac:dyDescent="0.2">
      <c r="A1183" t="s">
        <v>3721</v>
      </c>
      <c r="B1183">
        <v>2022</v>
      </c>
      <c r="C1183">
        <v>12</v>
      </c>
      <c r="D1183">
        <v>1</v>
      </c>
      <c r="E1183">
        <v>49340</v>
      </c>
      <c r="F1183" t="s">
        <v>470</v>
      </c>
      <c r="G1183" t="s">
        <v>3079</v>
      </c>
      <c r="H1183" t="s">
        <v>57</v>
      </c>
      <c r="I1183" t="s">
        <v>3057</v>
      </c>
      <c r="J1183" t="s">
        <v>3924</v>
      </c>
    </row>
    <row r="1184" spans="1:10" hidden="1" x14ac:dyDescent="0.2">
      <c r="A1184" t="s">
        <v>618</v>
      </c>
      <c r="B1184">
        <v>2019</v>
      </c>
      <c r="C1184">
        <v>15</v>
      </c>
      <c r="D1184">
        <v>2</v>
      </c>
      <c r="E1184">
        <v>49330</v>
      </c>
      <c r="F1184" t="s">
        <v>582</v>
      </c>
      <c r="G1184" t="s">
        <v>3086</v>
      </c>
      <c r="H1184" t="s">
        <v>57</v>
      </c>
      <c r="I1184" t="s">
        <v>58</v>
      </c>
      <c r="J1184" t="s">
        <v>3924</v>
      </c>
    </row>
    <row r="1185" spans="1:10" hidden="1" x14ac:dyDescent="0.2">
      <c r="A1185" t="s">
        <v>201</v>
      </c>
      <c r="B1185">
        <v>2013</v>
      </c>
      <c r="C1185">
        <v>4</v>
      </c>
      <c r="D1185">
        <v>2</v>
      </c>
      <c r="E1185">
        <v>49320</v>
      </c>
      <c r="F1185" t="s">
        <v>171</v>
      </c>
      <c r="G1185" t="s">
        <v>3064</v>
      </c>
      <c r="H1185" t="s">
        <v>57</v>
      </c>
      <c r="I1185" t="s">
        <v>58</v>
      </c>
      <c r="J1185" t="s">
        <v>3924</v>
      </c>
    </row>
    <row r="1186" spans="1:10" hidden="1" x14ac:dyDescent="0.2">
      <c r="A1186" t="s">
        <v>1279</v>
      </c>
      <c r="B1186">
        <v>2008</v>
      </c>
      <c r="C1186">
        <v>32</v>
      </c>
      <c r="D1186">
        <v>2</v>
      </c>
      <c r="E1186">
        <v>49310</v>
      </c>
      <c r="F1186" t="s">
        <v>1254</v>
      </c>
      <c r="G1186" t="s">
        <v>3120</v>
      </c>
      <c r="H1186" t="s">
        <v>57</v>
      </c>
      <c r="I1186" t="s">
        <v>58</v>
      </c>
      <c r="J1186" t="s">
        <v>3924</v>
      </c>
    </row>
    <row r="1187" spans="1:10" hidden="1" x14ac:dyDescent="0.2">
      <c r="A1187" t="s">
        <v>2906</v>
      </c>
      <c r="B1187">
        <v>2013</v>
      </c>
      <c r="C1187">
        <v>75</v>
      </c>
      <c r="D1187">
        <v>2</v>
      </c>
      <c r="E1187">
        <v>49310</v>
      </c>
      <c r="F1187" t="s">
        <v>2894</v>
      </c>
      <c r="G1187" t="s">
        <v>3207</v>
      </c>
      <c r="H1187" t="s">
        <v>57</v>
      </c>
      <c r="I1187" t="s">
        <v>58</v>
      </c>
      <c r="J1187" t="s">
        <v>3924</v>
      </c>
    </row>
    <row r="1188" spans="1:10" hidden="1" x14ac:dyDescent="0.2">
      <c r="A1188" t="s">
        <v>716</v>
      </c>
      <c r="B1188">
        <v>2004</v>
      </c>
      <c r="C1188">
        <v>18</v>
      </c>
      <c r="D1188">
        <v>2</v>
      </c>
      <c r="E1188">
        <v>49290</v>
      </c>
      <c r="F1188" t="s">
        <v>695</v>
      </c>
      <c r="G1188" t="s">
        <v>3092</v>
      </c>
      <c r="H1188" t="s">
        <v>57</v>
      </c>
      <c r="I1188" t="s">
        <v>58</v>
      </c>
      <c r="J1188" t="s">
        <v>3924</v>
      </c>
    </row>
    <row r="1189" spans="1:10" hidden="1" x14ac:dyDescent="0.2">
      <c r="A1189" t="s">
        <v>2193</v>
      </c>
      <c r="B1189">
        <v>2020</v>
      </c>
      <c r="C1189">
        <v>55</v>
      </c>
      <c r="D1189">
        <v>2</v>
      </c>
      <c r="E1189">
        <v>49210</v>
      </c>
      <c r="F1189" t="s">
        <v>2156</v>
      </c>
      <c r="G1189" t="s">
        <v>3166</v>
      </c>
      <c r="H1189" t="s">
        <v>57</v>
      </c>
      <c r="I1189" t="s">
        <v>58</v>
      </c>
      <c r="J1189" t="s">
        <v>3924</v>
      </c>
    </row>
    <row r="1190" spans="1:10" hidden="1" x14ac:dyDescent="0.2">
      <c r="A1190" t="s">
        <v>2138</v>
      </c>
      <c r="B1190">
        <v>2005</v>
      </c>
      <c r="C1190">
        <v>54</v>
      </c>
      <c r="D1190">
        <v>2</v>
      </c>
      <c r="E1190">
        <v>49200</v>
      </c>
      <c r="F1190" t="s">
        <v>2116</v>
      </c>
      <c r="G1190" t="s">
        <v>3164</v>
      </c>
      <c r="H1190" t="s">
        <v>57</v>
      </c>
      <c r="I1190" t="s">
        <v>58</v>
      </c>
      <c r="J1190" t="s">
        <v>3924</v>
      </c>
    </row>
    <row r="1191" spans="1:10" hidden="1" x14ac:dyDescent="0.2">
      <c r="A1191" t="s">
        <v>2942</v>
      </c>
      <c r="B1191">
        <v>2010</v>
      </c>
      <c r="C1191">
        <v>76</v>
      </c>
      <c r="D1191">
        <v>2</v>
      </c>
      <c r="E1191">
        <v>49190</v>
      </c>
      <c r="F1191" t="s">
        <v>2915</v>
      </c>
      <c r="G1191" t="s">
        <v>3209</v>
      </c>
      <c r="H1191" t="s">
        <v>57</v>
      </c>
      <c r="I1191" t="s">
        <v>58</v>
      </c>
      <c r="J1191" t="s">
        <v>3924</v>
      </c>
    </row>
    <row r="1192" spans="1:10" hidden="1" x14ac:dyDescent="0.2">
      <c r="A1192" t="s">
        <v>202</v>
      </c>
      <c r="B1192">
        <v>2014</v>
      </c>
      <c r="C1192">
        <v>4</v>
      </c>
      <c r="D1192">
        <v>2</v>
      </c>
      <c r="E1192">
        <v>49180</v>
      </c>
      <c r="F1192" t="s">
        <v>171</v>
      </c>
      <c r="G1192" t="s">
        <v>3064</v>
      </c>
      <c r="H1192" t="s">
        <v>57</v>
      </c>
      <c r="I1192" t="s">
        <v>58</v>
      </c>
      <c r="J1192" t="s">
        <v>3924</v>
      </c>
    </row>
    <row r="1193" spans="1:10" hidden="1" x14ac:dyDescent="0.2">
      <c r="A1193" t="s">
        <v>2219</v>
      </c>
      <c r="B1193">
        <v>2006</v>
      </c>
      <c r="C1193">
        <v>56</v>
      </c>
      <c r="D1193">
        <v>2</v>
      </c>
      <c r="E1193">
        <v>49180</v>
      </c>
      <c r="F1193" t="s">
        <v>2196</v>
      </c>
      <c r="G1193" t="s">
        <v>3168</v>
      </c>
      <c r="H1193" t="s">
        <v>57</v>
      </c>
      <c r="I1193" t="s">
        <v>58</v>
      </c>
      <c r="J1193" t="s">
        <v>3924</v>
      </c>
    </row>
    <row r="1194" spans="1:10" hidden="1" x14ac:dyDescent="0.2">
      <c r="A1194" t="s">
        <v>4132</v>
      </c>
      <c r="B1194">
        <v>2023</v>
      </c>
      <c r="C1194">
        <v>24</v>
      </c>
      <c r="D1194">
        <v>2</v>
      </c>
      <c r="E1194">
        <v>49120</v>
      </c>
      <c r="F1194" t="s">
        <v>933</v>
      </c>
      <c r="G1194" t="s">
        <v>3752</v>
      </c>
      <c r="H1194" t="s">
        <v>57</v>
      </c>
      <c r="I1194" t="s">
        <v>3057</v>
      </c>
      <c r="J1194" t="s">
        <v>4091</v>
      </c>
    </row>
    <row r="1195" spans="1:10" hidden="1" x14ac:dyDescent="0.2">
      <c r="A1195" t="s">
        <v>966</v>
      </c>
      <c r="B1195">
        <v>2016</v>
      </c>
      <c r="C1195">
        <v>24</v>
      </c>
      <c r="D1195">
        <v>2</v>
      </c>
      <c r="E1195">
        <v>49090</v>
      </c>
      <c r="F1195" t="s">
        <v>933</v>
      </c>
      <c r="G1195" t="s">
        <v>3104</v>
      </c>
      <c r="H1195" t="s">
        <v>57</v>
      </c>
      <c r="I1195" t="s">
        <v>58</v>
      </c>
      <c r="J1195" t="s">
        <v>3924</v>
      </c>
    </row>
    <row r="1196" spans="1:10" hidden="1" x14ac:dyDescent="0.2">
      <c r="A1196" t="s">
        <v>1398</v>
      </c>
      <c r="B1196">
        <v>2007</v>
      </c>
      <c r="C1196">
        <v>35</v>
      </c>
      <c r="D1196">
        <v>2</v>
      </c>
      <c r="E1196">
        <v>49010</v>
      </c>
      <c r="F1196" t="s">
        <v>1374</v>
      </c>
      <c r="G1196" t="s">
        <v>3126</v>
      </c>
      <c r="H1196" t="s">
        <v>57</v>
      </c>
      <c r="I1196" t="s">
        <v>58</v>
      </c>
      <c r="J1196" t="s">
        <v>3924</v>
      </c>
    </row>
    <row r="1197" spans="1:10" hidden="1" x14ac:dyDescent="0.2">
      <c r="A1197" t="s">
        <v>761</v>
      </c>
      <c r="B1197">
        <v>2011</v>
      </c>
      <c r="C1197">
        <v>19</v>
      </c>
      <c r="D1197">
        <v>2</v>
      </c>
      <c r="E1197">
        <v>49000</v>
      </c>
      <c r="F1197" t="s">
        <v>734</v>
      </c>
      <c r="G1197" t="s">
        <v>3094</v>
      </c>
      <c r="H1197" t="s">
        <v>57</v>
      </c>
      <c r="I1197" t="s">
        <v>58</v>
      </c>
      <c r="J1197" t="s">
        <v>3924</v>
      </c>
    </row>
    <row r="1198" spans="1:10" hidden="1" x14ac:dyDescent="0.2">
      <c r="A1198" t="s">
        <v>718</v>
      </c>
      <c r="B1198">
        <v>2006</v>
      </c>
      <c r="C1198">
        <v>18</v>
      </c>
      <c r="D1198">
        <v>2</v>
      </c>
      <c r="E1198">
        <v>48980</v>
      </c>
      <c r="F1198" t="s">
        <v>695</v>
      </c>
      <c r="G1198" t="s">
        <v>3092</v>
      </c>
      <c r="H1198" t="s">
        <v>57</v>
      </c>
      <c r="I1198" t="s">
        <v>58</v>
      </c>
      <c r="J1198" t="s">
        <v>3924</v>
      </c>
    </row>
    <row r="1199" spans="1:10" hidden="1" x14ac:dyDescent="0.2">
      <c r="A1199" t="s">
        <v>4185</v>
      </c>
      <c r="B1199">
        <v>2023</v>
      </c>
      <c r="C1199">
        <v>51</v>
      </c>
      <c r="D1199">
        <v>2</v>
      </c>
      <c r="E1199">
        <v>48980</v>
      </c>
      <c r="F1199" t="s">
        <v>38</v>
      </c>
      <c r="G1199" t="s">
        <v>3830</v>
      </c>
      <c r="H1199" t="s">
        <v>57</v>
      </c>
      <c r="I1199" t="s">
        <v>3057</v>
      </c>
      <c r="J1199" t="s">
        <v>4091</v>
      </c>
    </row>
    <row r="1200" spans="1:10" hidden="1" x14ac:dyDescent="0.2">
      <c r="A1200" t="s">
        <v>1840</v>
      </c>
      <c r="B1200">
        <v>2015</v>
      </c>
      <c r="C1200">
        <v>46</v>
      </c>
      <c r="D1200">
        <v>2</v>
      </c>
      <c r="E1200">
        <v>48970</v>
      </c>
      <c r="F1200" t="s">
        <v>1808</v>
      </c>
      <c r="G1200" t="s">
        <v>3148</v>
      </c>
      <c r="H1200" t="s">
        <v>57</v>
      </c>
      <c r="I1200" t="s">
        <v>58</v>
      </c>
      <c r="J1200" t="s">
        <v>3924</v>
      </c>
    </row>
    <row r="1201" spans="1:10" hidden="1" x14ac:dyDescent="0.2">
      <c r="A1201" t="s">
        <v>204</v>
      </c>
      <c r="B1201">
        <v>2016</v>
      </c>
      <c r="C1201">
        <v>4</v>
      </c>
      <c r="D1201">
        <v>2</v>
      </c>
      <c r="E1201">
        <v>48910</v>
      </c>
      <c r="F1201" t="s">
        <v>171</v>
      </c>
      <c r="G1201" t="s">
        <v>3064</v>
      </c>
      <c r="H1201" t="s">
        <v>57</v>
      </c>
      <c r="I1201" t="s">
        <v>58</v>
      </c>
      <c r="J1201" t="s">
        <v>3924</v>
      </c>
    </row>
    <row r="1202" spans="1:10" hidden="1" x14ac:dyDescent="0.2">
      <c r="A1202" t="s">
        <v>2905</v>
      </c>
      <c r="B1202">
        <v>2012</v>
      </c>
      <c r="C1202">
        <v>75</v>
      </c>
      <c r="D1202">
        <v>2</v>
      </c>
      <c r="E1202">
        <v>48910</v>
      </c>
      <c r="F1202" t="s">
        <v>2894</v>
      </c>
      <c r="G1202" t="s">
        <v>3207</v>
      </c>
      <c r="H1202" t="s">
        <v>57</v>
      </c>
      <c r="I1202" t="s">
        <v>58</v>
      </c>
      <c r="J1202" t="s">
        <v>3924</v>
      </c>
    </row>
    <row r="1203" spans="1:10" hidden="1" x14ac:dyDescent="0.2">
      <c r="A1203" t="s">
        <v>1084</v>
      </c>
      <c r="B1203">
        <v>2009</v>
      </c>
      <c r="C1203">
        <v>27</v>
      </c>
      <c r="D1203">
        <v>2</v>
      </c>
      <c r="E1203">
        <v>48870</v>
      </c>
      <c r="F1203" t="s">
        <v>1047</v>
      </c>
      <c r="G1203" t="s">
        <v>3110</v>
      </c>
      <c r="H1203" t="s">
        <v>57</v>
      </c>
      <c r="I1203" t="s">
        <v>58</v>
      </c>
      <c r="J1203" t="s">
        <v>3924</v>
      </c>
    </row>
    <row r="1204" spans="1:10" hidden="1" x14ac:dyDescent="0.2">
      <c r="A1204" t="s">
        <v>641</v>
      </c>
      <c r="B1204">
        <v>2006</v>
      </c>
      <c r="C1204">
        <v>16</v>
      </c>
      <c r="D1204">
        <v>2</v>
      </c>
      <c r="E1204">
        <v>48860</v>
      </c>
      <c r="F1204" t="s">
        <v>622</v>
      </c>
      <c r="G1204" t="s">
        <v>3088</v>
      </c>
      <c r="H1204" t="s">
        <v>57</v>
      </c>
      <c r="I1204" t="s">
        <v>58</v>
      </c>
      <c r="J1204" t="s">
        <v>3924</v>
      </c>
    </row>
    <row r="1205" spans="1:10" hidden="1" x14ac:dyDescent="0.2">
      <c r="A1205" t="s">
        <v>2298</v>
      </c>
      <c r="B1205">
        <v>2005</v>
      </c>
      <c r="C1205">
        <v>58</v>
      </c>
      <c r="D1205">
        <v>2</v>
      </c>
      <c r="E1205">
        <v>48850</v>
      </c>
      <c r="F1205" t="s">
        <v>2276</v>
      </c>
      <c r="G1205" t="s">
        <v>3172</v>
      </c>
      <c r="H1205" t="s">
        <v>57</v>
      </c>
      <c r="I1205" t="s">
        <v>58</v>
      </c>
      <c r="J1205" t="s">
        <v>3924</v>
      </c>
    </row>
    <row r="1206" spans="1:10" hidden="1" x14ac:dyDescent="0.2">
      <c r="A1206" t="s">
        <v>3694</v>
      </c>
      <c r="B1206">
        <v>2022</v>
      </c>
      <c r="C1206">
        <v>2</v>
      </c>
      <c r="D1206">
        <v>1</v>
      </c>
      <c r="E1206">
        <v>48750</v>
      </c>
      <c r="F1206" t="s">
        <v>93</v>
      </c>
      <c r="G1206" t="s">
        <v>3059</v>
      </c>
      <c r="H1206" t="s">
        <v>57</v>
      </c>
      <c r="I1206" t="s">
        <v>3057</v>
      </c>
      <c r="J1206" t="s">
        <v>3924</v>
      </c>
    </row>
    <row r="1207" spans="1:10" hidden="1" x14ac:dyDescent="0.2">
      <c r="A1207" t="s">
        <v>4157</v>
      </c>
      <c r="B1207">
        <v>2023</v>
      </c>
      <c r="C1207">
        <v>36</v>
      </c>
      <c r="D1207">
        <v>2</v>
      </c>
      <c r="E1207">
        <v>48740</v>
      </c>
      <c r="F1207" t="s">
        <v>1414</v>
      </c>
      <c r="G1207" t="s">
        <v>3788</v>
      </c>
      <c r="H1207" t="s">
        <v>57</v>
      </c>
      <c r="I1207" t="s">
        <v>3057</v>
      </c>
      <c r="J1207" t="s">
        <v>4091</v>
      </c>
    </row>
    <row r="1208" spans="1:10" hidden="1" x14ac:dyDescent="0.2">
      <c r="A1208" t="s">
        <v>489</v>
      </c>
      <c r="B1208">
        <v>2021</v>
      </c>
      <c r="C1208">
        <v>12</v>
      </c>
      <c r="D1208">
        <v>1</v>
      </c>
      <c r="E1208">
        <v>48690</v>
      </c>
      <c r="F1208" t="s">
        <v>470</v>
      </c>
      <c r="G1208" t="s">
        <v>3079</v>
      </c>
      <c r="H1208" t="s">
        <v>57</v>
      </c>
      <c r="I1208" t="s">
        <v>3057</v>
      </c>
      <c r="J1208" t="s">
        <v>3924</v>
      </c>
    </row>
    <row r="1209" spans="1:10" hidden="1" x14ac:dyDescent="0.2">
      <c r="A1209" t="s">
        <v>1570</v>
      </c>
      <c r="B1209">
        <v>2021</v>
      </c>
      <c r="C1209">
        <v>39</v>
      </c>
      <c r="D1209">
        <v>2</v>
      </c>
      <c r="E1209">
        <v>48690</v>
      </c>
      <c r="F1209" t="s">
        <v>1532</v>
      </c>
      <c r="G1209" t="s">
        <v>3797</v>
      </c>
      <c r="H1209" t="s">
        <v>57</v>
      </c>
      <c r="I1209" t="s">
        <v>3057</v>
      </c>
      <c r="J1209" t="s">
        <v>3924</v>
      </c>
    </row>
    <row r="1210" spans="1:10" hidden="1" x14ac:dyDescent="0.2">
      <c r="A1210" t="s">
        <v>288</v>
      </c>
      <c r="B1210">
        <v>2021</v>
      </c>
      <c r="C1210">
        <v>6</v>
      </c>
      <c r="D1210">
        <v>2</v>
      </c>
      <c r="E1210">
        <v>48620</v>
      </c>
      <c r="F1210" t="s">
        <v>250</v>
      </c>
      <c r="G1210" t="s">
        <v>3707</v>
      </c>
      <c r="H1210" t="s">
        <v>57</v>
      </c>
      <c r="I1210" t="s">
        <v>3057</v>
      </c>
      <c r="J1210" t="s">
        <v>3924</v>
      </c>
    </row>
    <row r="1211" spans="1:10" hidden="1" x14ac:dyDescent="0.2">
      <c r="A1211" t="s">
        <v>2735</v>
      </c>
      <c r="B1211">
        <v>2021</v>
      </c>
      <c r="C1211">
        <v>70</v>
      </c>
      <c r="D1211">
        <v>2</v>
      </c>
      <c r="E1211">
        <v>48610</v>
      </c>
      <c r="F1211" t="s">
        <v>2697</v>
      </c>
      <c r="G1211" t="s">
        <v>3884</v>
      </c>
      <c r="H1211" t="s">
        <v>57</v>
      </c>
      <c r="I1211" t="s">
        <v>3057</v>
      </c>
      <c r="J1211" t="s">
        <v>3924</v>
      </c>
    </row>
    <row r="1212" spans="1:10" hidden="1" x14ac:dyDescent="0.2">
      <c r="A1212" t="s">
        <v>2950</v>
      </c>
      <c r="B1212">
        <v>2018</v>
      </c>
      <c r="C1212">
        <v>76</v>
      </c>
      <c r="D1212">
        <v>2</v>
      </c>
      <c r="E1212">
        <v>48610</v>
      </c>
      <c r="F1212" t="s">
        <v>2915</v>
      </c>
      <c r="G1212" t="s">
        <v>3209</v>
      </c>
      <c r="H1212" t="s">
        <v>57</v>
      </c>
      <c r="I1212" t="s">
        <v>58</v>
      </c>
      <c r="J1212" t="s">
        <v>3924</v>
      </c>
    </row>
    <row r="1213" spans="1:10" hidden="1" x14ac:dyDescent="0.2">
      <c r="A1213" t="s">
        <v>965</v>
      </c>
      <c r="B1213">
        <v>2015</v>
      </c>
      <c r="C1213">
        <v>24</v>
      </c>
      <c r="D1213">
        <v>2</v>
      </c>
      <c r="E1213">
        <v>48520</v>
      </c>
      <c r="F1213" t="s">
        <v>933</v>
      </c>
      <c r="G1213" t="s">
        <v>3104</v>
      </c>
      <c r="H1213" t="s">
        <v>57</v>
      </c>
      <c r="I1213" t="s">
        <v>58</v>
      </c>
      <c r="J1213" t="s">
        <v>3924</v>
      </c>
    </row>
    <row r="1214" spans="1:10" hidden="1" x14ac:dyDescent="0.2">
      <c r="A1214" t="s">
        <v>1568</v>
      </c>
      <c r="B1214">
        <v>2019</v>
      </c>
      <c r="C1214">
        <v>39</v>
      </c>
      <c r="D1214">
        <v>2</v>
      </c>
      <c r="E1214">
        <v>48500</v>
      </c>
      <c r="F1214" t="s">
        <v>1532</v>
      </c>
      <c r="G1214" t="s">
        <v>3134</v>
      </c>
      <c r="H1214" t="s">
        <v>57</v>
      </c>
      <c r="I1214" t="s">
        <v>58</v>
      </c>
      <c r="J1214" t="s">
        <v>3924</v>
      </c>
    </row>
    <row r="1215" spans="1:10" hidden="1" x14ac:dyDescent="0.2">
      <c r="A1215" t="s">
        <v>1601</v>
      </c>
      <c r="B1215">
        <v>2012</v>
      </c>
      <c r="C1215">
        <v>40</v>
      </c>
      <c r="D1215">
        <v>2</v>
      </c>
      <c r="E1215">
        <v>48500</v>
      </c>
      <c r="F1215" t="s">
        <v>1572</v>
      </c>
      <c r="G1215" t="s">
        <v>3136</v>
      </c>
      <c r="H1215" t="s">
        <v>57</v>
      </c>
      <c r="I1215" t="s">
        <v>58</v>
      </c>
      <c r="J1215" t="s">
        <v>3924</v>
      </c>
    </row>
    <row r="1216" spans="1:10" hidden="1" x14ac:dyDescent="0.2">
      <c r="A1216" t="s">
        <v>2388</v>
      </c>
      <c r="B1216">
        <v>2016</v>
      </c>
      <c r="C1216">
        <v>61</v>
      </c>
      <c r="D1216">
        <v>2</v>
      </c>
      <c r="E1216">
        <v>48500</v>
      </c>
      <c r="F1216" t="s">
        <v>39</v>
      </c>
      <c r="G1216" t="s">
        <v>3178</v>
      </c>
      <c r="H1216" t="s">
        <v>57</v>
      </c>
      <c r="I1216" t="s">
        <v>58</v>
      </c>
      <c r="J1216" t="s">
        <v>3924</v>
      </c>
    </row>
    <row r="1217" spans="1:10" hidden="1" x14ac:dyDescent="0.2">
      <c r="A1217" t="s">
        <v>577</v>
      </c>
      <c r="B1217">
        <v>2015</v>
      </c>
      <c r="C1217">
        <v>14</v>
      </c>
      <c r="D1217">
        <v>2</v>
      </c>
      <c r="E1217">
        <v>48470</v>
      </c>
      <c r="F1217" t="s">
        <v>549</v>
      </c>
      <c r="G1217" t="s">
        <v>3084</v>
      </c>
      <c r="H1217" t="s">
        <v>57</v>
      </c>
      <c r="I1217" t="s">
        <v>58</v>
      </c>
      <c r="J1217" t="s">
        <v>3924</v>
      </c>
    </row>
    <row r="1218" spans="1:10" hidden="1" x14ac:dyDescent="0.2">
      <c r="A1218" t="s">
        <v>534</v>
      </c>
      <c r="B1218">
        <v>2008</v>
      </c>
      <c r="C1218">
        <v>13</v>
      </c>
      <c r="D1218">
        <v>2</v>
      </c>
      <c r="E1218">
        <v>48440</v>
      </c>
      <c r="F1218" t="s">
        <v>509</v>
      </c>
      <c r="G1218" t="s">
        <v>3082</v>
      </c>
      <c r="H1218" t="s">
        <v>57</v>
      </c>
      <c r="I1218" t="s">
        <v>58</v>
      </c>
      <c r="J1218" t="s">
        <v>3924</v>
      </c>
    </row>
    <row r="1219" spans="1:10" hidden="1" x14ac:dyDescent="0.2">
      <c r="A1219" t="s">
        <v>1321</v>
      </c>
      <c r="B1219">
        <v>2010</v>
      </c>
      <c r="C1219">
        <v>33</v>
      </c>
      <c r="D1219">
        <v>2</v>
      </c>
      <c r="E1219">
        <v>48410</v>
      </c>
      <c r="F1219" t="s">
        <v>1294</v>
      </c>
      <c r="G1219" t="s">
        <v>3122</v>
      </c>
      <c r="H1219" t="s">
        <v>57</v>
      </c>
      <c r="I1219" t="s">
        <v>58</v>
      </c>
      <c r="J1219" t="s">
        <v>3924</v>
      </c>
    </row>
    <row r="1220" spans="1:10" hidden="1" x14ac:dyDescent="0.2">
      <c r="A1220" t="s">
        <v>4124</v>
      </c>
      <c r="B1220">
        <v>2023</v>
      </c>
      <c r="C1220">
        <v>20</v>
      </c>
      <c r="D1220">
        <v>2</v>
      </c>
      <c r="E1220">
        <v>48400</v>
      </c>
      <c r="F1220" t="s">
        <v>773</v>
      </c>
      <c r="G1220" t="s">
        <v>3740</v>
      </c>
      <c r="H1220" t="s">
        <v>57</v>
      </c>
      <c r="I1220" t="s">
        <v>3057</v>
      </c>
      <c r="J1220" t="s">
        <v>4091</v>
      </c>
    </row>
    <row r="1221" spans="1:10" hidden="1" x14ac:dyDescent="0.2">
      <c r="A1221" t="s">
        <v>1839</v>
      </c>
      <c r="B1221">
        <v>2014</v>
      </c>
      <c r="C1221">
        <v>46</v>
      </c>
      <c r="D1221">
        <v>2</v>
      </c>
      <c r="E1221">
        <v>48340</v>
      </c>
      <c r="F1221" t="s">
        <v>1808</v>
      </c>
      <c r="G1221" t="s">
        <v>3148</v>
      </c>
      <c r="H1221" t="s">
        <v>57</v>
      </c>
      <c r="I1221" t="s">
        <v>58</v>
      </c>
      <c r="J1221" t="s">
        <v>3924</v>
      </c>
    </row>
    <row r="1222" spans="1:10" hidden="1" x14ac:dyDescent="0.2">
      <c r="A1222" t="s">
        <v>3001</v>
      </c>
      <c r="B1222">
        <v>2006</v>
      </c>
      <c r="C1222">
        <v>78</v>
      </c>
      <c r="D1222">
        <v>2</v>
      </c>
      <c r="E1222">
        <v>48330</v>
      </c>
      <c r="F1222" t="s">
        <v>2984</v>
      </c>
      <c r="G1222" t="s">
        <v>3213</v>
      </c>
      <c r="H1222" t="s">
        <v>57</v>
      </c>
      <c r="I1222" t="s">
        <v>58</v>
      </c>
      <c r="J1222" t="s">
        <v>3924</v>
      </c>
    </row>
    <row r="1223" spans="1:10" hidden="1" x14ac:dyDescent="0.2">
      <c r="A1223" t="s">
        <v>399</v>
      </c>
      <c r="B1223">
        <v>2021</v>
      </c>
      <c r="C1223">
        <v>9</v>
      </c>
      <c r="D1223">
        <v>2</v>
      </c>
      <c r="E1223">
        <v>48310</v>
      </c>
      <c r="F1223" t="s">
        <v>10</v>
      </c>
      <c r="G1223" t="s">
        <v>3716</v>
      </c>
      <c r="H1223" t="s">
        <v>57</v>
      </c>
      <c r="I1223" t="s">
        <v>3057</v>
      </c>
      <c r="J1223" t="s">
        <v>3924</v>
      </c>
    </row>
    <row r="1224" spans="1:10" hidden="1" x14ac:dyDescent="0.2">
      <c r="A1224" t="s">
        <v>3804</v>
      </c>
      <c r="B1224">
        <v>2022</v>
      </c>
      <c r="C1224">
        <v>41</v>
      </c>
      <c r="D1224">
        <v>2</v>
      </c>
      <c r="E1224">
        <v>48280</v>
      </c>
      <c r="F1224" t="s">
        <v>1612</v>
      </c>
      <c r="G1224" t="s">
        <v>3803</v>
      </c>
      <c r="H1224" t="s">
        <v>57</v>
      </c>
      <c r="I1224" t="s">
        <v>3057</v>
      </c>
      <c r="J1224" t="s">
        <v>3924</v>
      </c>
    </row>
    <row r="1225" spans="1:10" hidden="1" x14ac:dyDescent="0.2">
      <c r="A1225" t="s">
        <v>889</v>
      </c>
      <c r="B1225">
        <v>2019</v>
      </c>
      <c r="C1225">
        <v>22</v>
      </c>
      <c r="D1225">
        <v>2</v>
      </c>
      <c r="E1225">
        <v>48260</v>
      </c>
      <c r="F1225" t="s">
        <v>853</v>
      </c>
      <c r="G1225" t="s">
        <v>3100</v>
      </c>
      <c r="H1225" t="s">
        <v>57</v>
      </c>
      <c r="I1225" t="s">
        <v>58</v>
      </c>
      <c r="J1225" t="s">
        <v>3924</v>
      </c>
    </row>
    <row r="1226" spans="1:10" hidden="1" x14ac:dyDescent="0.2">
      <c r="A1226" t="s">
        <v>570</v>
      </c>
      <c r="B1226">
        <v>2008</v>
      </c>
      <c r="C1226">
        <v>14</v>
      </c>
      <c r="D1226">
        <v>2</v>
      </c>
      <c r="E1226">
        <v>48190</v>
      </c>
      <c r="F1226" t="s">
        <v>549</v>
      </c>
      <c r="G1226" t="s">
        <v>3084</v>
      </c>
      <c r="H1226" t="s">
        <v>57</v>
      </c>
      <c r="I1226" t="s">
        <v>58</v>
      </c>
      <c r="J1226" t="s">
        <v>3924</v>
      </c>
    </row>
    <row r="1227" spans="1:10" hidden="1" x14ac:dyDescent="0.2">
      <c r="A1227" t="s">
        <v>2949</v>
      </c>
      <c r="B1227">
        <v>2017</v>
      </c>
      <c r="C1227">
        <v>76</v>
      </c>
      <c r="D1227">
        <v>2</v>
      </c>
      <c r="E1227">
        <v>48150</v>
      </c>
      <c r="F1227" t="s">
        <v>2915</v>
      </c>
      <c r="G1227" t="s">
        <v>3209</v>
      </c>
      <c r="H1227" t="s">
        <v>57</v>
      </c>
      <c r="I1227" t="s">
        <v>58</v>
      </c>
      <c r="J1227" t="s">
        <v>3924</v>
      </c>
    </row>
    <row r="1228" spans="1:10" hidden="1" x14ac:dyDescent="0.2">
      <c r="A1228" t="s">
        <v>964</v>
      </c>
      <c r="B1228">
        <v>2014</v>
      </c>
      <c r="C1228">
        <v>24</v>
      </c>
      <c r="D1228">
        <v>2</v>
      </c>
      <c r="E1228">
        <v>48120</v>
      </c>
      <c r="F1228" t="s">
        <v>933</v>
      </c>
      <c r="G1228" t="s">
        <v>3104</v>
      </c>
      <c r="H1228" t="s">
        <v>57</v>
      </c>
      <c r="I1228" t="s">
        <v>58</v>
      </c>
      <c r="J1228" t="s">
        <v>3924</v>
      </c>
    </row>
    <row r="1229" spans="1:10" hidden="1" x14ac:dyDescent="0.2">
      <c r="A1229" t="s">
        <v>1278</v>
      </c>
      <c r="B1229">
        <v>2007</v>
      </c>
      <c r="C1229">
        <v>32</v>
      </c>
      <c r="D1229">
        <v>2</v>
      </c>
      <c r="E1229">
        <v>48100</v>
      </c>
      <c r="F1229" t="s">
        <v>1254</v>
      </c>
      <c r="G1229" t="s">
        <v>3120</v>
      </c>
      <c r="H1229" t="s">
        <v>57</v>
      </c>
      <c r="I1229" t="s">
        <v>58</v>
      </c>
      <c r="J1229" t="s">
        <v>3924</v>
      </c>
    </row>
    <row r="1230" spans="1:10" hidden="1" x14ac:dyDescent="0.2">
      <c r="A1230" t="s">
        <v>1135</v>
      </c>
      <c r="B1230">
        <v>2020</v>
      </c>
      <c r="C1230">
        <v>28</v>
      </c>
      <c r="D1230">
        <v>2</v>
      </c>
      <c r="E1230">
        <v>48090</v>
      </c>
      <c r="F1230" t="s">
        <v>1098</v>
      </c>
      <c r="G1230" t="s">
        <v>3112</v>
      </c>
      <c r="H1230" t="s">
        <v>57</v>
      </c>
      <c r="I1230" t="s">
        <v>58</v>
      </c>
      <c r="J1230" t="s">
        <v>3924</v>
      </c>
    </row>
    <row r="1231" spans="1:10" hidden="1" x14ac:dyDescent="0.2">
      <c r="A1231" t="s">
        <v>2218</v>
      </c>
      <c r="B1231">
        <v>2005</v>
      </c>
      <c r="C1231">
        <v>56</v>
      </c>
      <c r="D1231">
        <v>2</v>
      </c>
      <c r="E1231">
        <v>48090</v>
      </c>
      <c r="F1231" t="s">
        <v>2196</v>
      </c>
      <c r="G1231" t="s">
        <v>3168</v>
      </c>
      <c r="H1231" t="s">
        <v>57</v>
      </c>
      <c r="I1231" t="s">
        <v>58</v>
      </c>
      <c r="J1231" t="s">
        <v>3924</v>
      </c>
    </row>
    <row r="1232" spans="1:10" hidden="1" x14ac:dyDescent="0.2">
      <c r="A1232" t="s">
        <v>200</v>
      </c>
      <c r="B1232">
        <v>2012</v>
      </c>
      <c r="C1232">
        <v>4</v>
      </c>
      <c r="D1232">
        <v>2</v>
      </c>
      <c r="E1232">
        <v>48080</v>
      </c>
      <c r="F1232" t="s">
        <v>171</v>
      </c>
      <c r="G1232" t="s">
        <v>3064</v>
      </c>
      <c r="H1232" t="s">
        <v>57</v>
      </c>
      <c r="I1232" t="s">
        <v>58</v>
      </c>
      <c r="J1232" t="s">
        <v>3924</v>
      </c>
    </row>
    <row r="1233" spans="1:10" hidden="1" x14ac:dyDescent="0.2">
      <c r="A1233" t="s">
        <v>644</v>
      </c>
      <c r="B1233">
        <v>2009</v>
      </c>
      <c r="C1233">
        <v>16</v>
      </c>
      <c r="D1233">
        <v>2</v>
      </c>
      <c r="E1233">
        <v>48030</v>
      </c>
      <c r="F1233" t="s">
        <v>622</v>
      </c>
      <c r="G1233" t="s">
        <v>3088</v>
      </c>
      <c r="H1233" t="s">
        <v>57</v>
      </c>
      <c r="I1233" t="s">
        <v>58</v>
      </c>
      <c r="J1233" t="s">
        <v>3924</v>
      </c>
    </row>
    <row r="1234" spans="1:10" hidden="1" x14ac:dyDescent="0.2">
      <c r="A1234" t="s">
        <v>674</v>
      </c>
      <c r="B1234">
        <v>2021</v>
      </c>
      <c r="C1234">
        <v>17</v>
      </c>
      <c r="D1234">
        <v>1</v>
      </c>
      <c r="E1234">
        <v>48030</v>
      </c>
      <c r="F1234" t="s">
        <v>655</v>
      </c>
      <c r="G1234" t="s">
        <v>3089</v>
      </c>
      <c r="H1234" t="s">
        <v>57</v>
      </c>
      <c r="I1234" t="s">
        <v>3057</v>
      </c>
      <c r="J1234" t="s">
        <v>3924</v>
      </c>
    </row>
    <row r="1235" spans="1:10" hidden="1" x14ac:dyDescent="0.2">
      <c r="A1235" t="s">
        <v>770</v>
      </c>
      <c r="B1235">
        <v>2020</v>
      </c>
      <c r="C1235">
        <v>19</v>
      </c>
      <c r="D1235">
        <v>2</v>
      </c>
      <c r="E1235">
        <v>47970</v>
      </c>
      <c r="F1235" t="s">
        <v>734</v>
      </c>
      <c r="G1235" t="s">
        <v>3094</v>
      </c>
      <c r="H1235" t="s">
        <v>57</v>
      </c>
      <c r="I1235" t="s">
        <v>58</v>
      </c>
      <c r="J1235" t="s">
        <v>3924</v>
      </c>
    </row>
    <row r="1236" spans="1:10" hidden="1" x14ac:dyDescent="0.2">
      <c r="A1236" t="s">
        <v>4173</v>
      </c>
      <c r="B1236">
        <v>2023</v>
      </c>
      <c r="C1236">
        <v>44</v>
      </c>
      <c r="D1236">
        <v>2</v>
      </c>
      <c r="E1236">
        <v>47950</v>
      </c>
      <c r="F1236" t="s">
        <v>45</v>
      </c>
      <c r="G1236" t="s">
        <v>3812</v>
      </c>
      <c r="H1236" t="s">
        <v>57</v>
      </c>
      <c r="I1236" t="s">
        <v>3057</v>
      </c>
      <c r="J1236" t="s">
        <v>4091</v>
      </c>
    </row>
    <row r="1237" spans="1:10" hidden="1" x14ac:dyDescent="0.2">
      <c r="A1237" t="s">
        <v>1919</v>
      </c>
      <c r="B1237">
        <v>2021</v>
      </c>
      <c r="C1237">
        <v>48</v>
      </c>
      <c r="D1237">
        <v>2</v>
      </c>
      <c r="E1237">
        <v>47940</v>
      </c>
      <c r="F1237" t="s">
        <v>1881</v>
      </c>
      <c r="G1237" t="s">
        <v>3821</v>
      </c>
      <c r="H1237" t="s">
        <v>57</v>
      </c>
      <c r="I1237" t="s">
        <v>3057</v>
      </c>
      <c r="J1237" t="s">
        <v>3924</v>
      </c>
    </row>
    <row r="1238" spans="1:10" hidden="1" x14ac:dyDescent="0.2">
      <c r="A1238" t="s">
        <v>2944</v>
      </c>
      <c r="B1238">
        <v>2012</v>
      </c>
      <c r="C1238">
        <v>76</v>
      </c>
      <c r="D1238">
        <v>2</v>
      </c>
      <c r="E1238">
        <v>47930</v>
      </c>
      <c r="F1238" t="s">
        <v>2915</v>
      </c>
      <c r="G1238" t="s">
        <v>3209</v>
      </c>
      <c r="H1238" t="s">
        <v>57</v>
      </c>
      <c r="I1238" t="s">
        <v>58</v>
      </c>
      <c r="J1238" t="s">
        <v>3924</v>
      </c>
    </row>
    <row r="1239" spans="1:10" hidden="1" x14ac:dyDescent="0.2">
      <c r="A1239" t="s">
        <v>209</v>
      </c>
      <c r="B1239">
        <v>2021</v>
      </c>
      <c r="C1239">
        <v>4</v>
      </c>
      <c r="D1239">
        <v>2</v>
      </c>
      <c r="E1239">
        <v>47880</v>
      </c>
      <c r="F1239" t="s">
        <v>171</v>
      </c>
      <c r="G1239" t="s">
        <v>3701</v>
      </c>
      <c r="H1239" t="s">
        <v>57</v>
      </c>
      <c r="I1239" t="s">
        <v>3057</v>
      </c>
      <c r="J1239" t="s">
        <v>3924</v>
      </c>
    </row>
    <row r="1240" spans="1:10" hidden="1" x14ac:dyDescent="0.2">
      <c r="A1240" t="s">
        <v>535</v>
      </c>
      <c r="B1240">
        <v>2009</v>
      </c>
      <c r="C1240">
        <v>13</v>
      </c>
      <c r="D1240">
        <v>2</v>
      </c>
      <c r="E1240">
        <v>47870</v>
      </c>
      <c r="F1240" t="s">
        <v>509</v>
      </c>
      <c r="G1240" t="s">
        <v>3082</v>
      </c>
      <c r="H1240" t="s">
        <v>57</v>
      </c>
      <c r="I1240" t="s">
        <v>58</v>
      </c>
      <c r="J1240" t="s">
        <v>3924</v>
      </c>
    </row>
    <row r="1241" spans="1:10" hidden="1" x14ac:dyDescent="0.2">
      <c r="A1241" t="s">
        <v>2734</v>
      </c>
      <c r="B1241">
        <v>2020</v>
      </c>
      <c r="C1241">
        <v>70</v>
      </c>
      <c r="D1241">
        <v>2</v>
      </c>
      <c r="E1241">
        <v>47800</v>
      </c>
      <c r="F1241" t="s">
        <v>2697</v>
      </c>
      <c r="G1241" t="s">
        <v>3196</v>
      </c>
      <c r="H1241" t="s">
        <v>57</v>
      </c>
      <c r="I1241" t="s">
        <v>58</v>
      </c>
      <c r="J1241" t="s">
        <v>3924</v>
      </c>
    </row>
    <row r="1242" spans="1:10" hidden="1" x14ac:dyDescent="0.2">
      <c r="A1242" t="s">
        <v>715</v>
      </c>
      <c r="B1242">
        <v>2003</v>
      </c>
      <c r="C1242">
        <v>18</v>
      </c>
      <c r="D1242">
        <v>2</v>
      </c>
      <c r="E1242">
        <v>47770</v>
      </c>
      <c r="F1242" t="s">
        <v>695</v>
      </c>
      <c r="G1242" t="s">
        <v>3092</v>
      </c>
      <c r="H1242" t="s">
        <v>57</v>
      </c>
      <c r="I1242" t="s">
        <v>58</v>
      </c>
      <c r="J1242" t="s">
        <v>3924</v>
      </c>
    </row>
    <row r="1243" spans="1:10" hidden="1" x14ac:dyDescent="0.2">
      <c r="A1243" t="s">
        <v>4161</v>
      </c>
      <c r="B1243">
        <v>2023</v>
      </c>
      <c r="C1243">
        <v>38</v>
      </c>
      <c r="D1243">
        <v>2</v>
      </c>
      <c r="E1243">
        <v>47770</v>
      </c>
      <c r="F1243" t="s">
        <v>16</v>
      </c>
      <c r="G1243" t="s">
        <v>3794</v>
      </c>
      <c r="H1243" t="s">
        <v>57</v>
      </c>
      <c r="I1243" t="s">
        <v>3057</v>
      </c>
      <c r="J1243" t="s">
        <v>4091</v>
      </c>
    </row>
    <row r="1244" spans="1:10" hidden="1" x14ac:dyDescent="0.2">
      <c r="A1244" t="s">
        <v>2946</v>
      </c>
      <c r="B1244">
        <v>2014</v>
      </c>
      <c r="C1244">
        <v>76</v>
      </c>
      <c r="D1244">
        <v>2</v>
      </c>
      <c r="E1244">
        <v>47760</v>
      </c>
      <c r="F1244" t="s">
        <v>2915</v>
      </c>
      <c r="G1244" t="s">
        <v>3209</v>
      </c>
      <c r="H1244" t="s">
        <v>57</v>
      </c>
      <c r="I1244" t="s">
        <v>58</v>
      </c>
      <c r="J1244" t="s">
        <v>3924</v>
      </c>
    </row>
    <row r="1245" spans="1:10" hidden="1" x14ac:dyDescent="0.2">
      <c r="A1245" t="s">
        <v>1397</v>
      </c>
      <c r="B1245">
        <v>2006</v>
      </c>
      <c r="C1245">
        <v>35</v>
      </c>
      <c r="D1245">
        <v>2</v>
      </c>
      <c r="E1245">
        <v>47740</v>
      </c>
      <c r="F1245" t="s">
        <v>1374</v>
      </c>
      <c r="G1245" t="s">
        <v>3126</v>
      </c>
      <c r="H1245" t="s">
        <v>57</v>
      </c>
      <c r="I1245" t="s">
        <v>58</v>
      </c>
      <c r="J1245" t="s">
        <v>3924</v>
      </c>
    </row>
    <row r="1246" spans="1:10" hidden="1" x14ac:dyDescent="0.2">
      <c r="A1246" t="s">
        <v>1600</v>
      </c>
      <c r="B1246">
        <v>2011</v>
      </c>
      <c r="C1246">
        <v>40</v>
      </c>
      <c r="D1246">
        <v>2</v>
      </c>
      <c r="E1246">
        <v>47740</v>
      </c>
      <c r="F1246" t="s">
        <v>1572</v>
      </c>
      <c r="G1246" t="s">
        <v>3136</v>
      </c>
      <c r="H1246" t="s">
        <v>57</v>
      </c>
      <c r="I1246" t="s">
        <v>58</v>
      </c>
      <c r="J1246" t="s">
        <v>3924</v>
      </c>
    </row>
    <row r="1247" spans="1:10" hidden="1" x14ac:dyDescent="0.2">
      <c r="A1247" t="s">
        <v>760</v>
      </c>
      <c r="B1247">
        <v>2010</v>
      </c>
      <c r="C1247">
        <v>19</v>
      </c>
      <c r="D1247">
        <v>2</v>
      </c>
      <c r="E1247">
        <v>47730</v>
      </c>
      <c r="F1247" t="s">
        <v>734</v>
      </c>
      <c r="G1247" t="s">
        <v>3094</v>
      </c>
      <c r="H1247" t="s">
        <v>57</v>
      </c>
      <c r="I1247" t="s">
        <v>58</v>
      </c>
      <c r="J1247" t="s">
        <v>3924</v>
      </c>
    </row>
    <row r="1248" spans="1:10" hidden="1" x14ac:dyDescent="0.2">
      <c r="A1248" t="s">
        <v>643</v>
      </c>
      <c r="B1248">
        <v>2008</v>
      </c>
      <c r="C1248">
        <v>16</v>
      </c>
      <c r="D1248">
        <v>2</v>
      </c>
      <c r="E1248">
        <v>47710</v>
      </c>
      <c r="F1248" t="s">
        <v>622</v>
      </c>
      <c r="G1248" t="s">
        <v>3088</v>
      </c>
      <c r="H1248" t="s">
        <v>57</v>
      </c>
      <c r="I1248" t="s">
        <v>58</v>
      </c>
      <c r="J1248" t="s">
        <v>3924</v>
      </c>
    </row>
    <row r="1249" spans="1:10" hidden="1" x14ac:dyDescent="0.2">
      <c r="A1249" t="s">
        <v>645</v>
      </c>
      <c r="B1249">
        <v>2010</v>
      </c>
      <c r="C1249">
        <v>16</v>
      </c>
      <c r="D1249">
        <v>2</v>
      </c>
      <c r="E1249">
        <v>47670</v>
      </c>
      <c r="F1249" t="s">
        <v>622</v>
      </c>
      <c r="G1249" t="s">
        <v>3088</v>
      </c>
      <c r="H1249" t="s">
        <v>57</v>
      </c>
      <c r="I1249" t="s">
        <v>58</v>
      </c>
      <c r="J1249" t="s">
        <v>3924</v>
      </c>
    </row>
    <row r="1250" spans="1:10" hidden="1" x14ac:dyDescent="0.2">
      <c r="A1250" t="s">
        <v>3789</v>
      </c>
      <c r="B1250">
        <v>2022</v>
      </c>
      <c r="C1250">
        <v>36</v>
      </c>
      <c r="D1250">
        <v>2</v>
      </c>
      <c r="E1250">
        <v>47670</v>
      </c>
      <c r="F1250" t="s">
        <v>1414</v>
      </c>
      <c r="G1250" t="s">
        <v>3788</v>
      </c>
      <c r="H1250" t="s">
        <v>57</v>
      </c>
      <c r="I1250" t="s">
        <v>3057</v>
      </c>
      <c r="J1250" t="s">
        <v>3924</v>
      </c>
    </row>
    <row r="1251" spans="1:10" hidden="1" x14ac:dyDescent="0.2">
      <c r="A1251" t="s">
        <v>771</v>
      </c>
      <c r="B1251">
        <v>2021</v>
      </c>
      <c r="C1251">
        <v>19</v>
      </c>
      <c r="D1251">
        <v>2</v>
      </c>
      <c r="E1251">
        <v>47590</v>
      </c>
      <c r="F1251" t="s">
        <v>734</v>
      </c>
      <c r="G1251" t="s">
        <v>3737</v>
      </c>
      <c r="H1251" t="s">
        <v>57</v>
      </c>
      <c r="I1251" t="s">
        <v>3057</v>
      </c>
      <c r="J1251" t="s">
        <v>3924</v>
      </c>
    </row>
    <row r="1252" spans="1:10" hidden="1" x14ac:dyDescent="0.2">
      <c r="A1252" t="s">
        <v>3000</v>
      </c>
      <c r="B1252">
        <v>2005</v>
      </c>
      <c r="C1252">
        <v>78</v>
      </c>
      <c r="D1252">
        <v>2</v>
      </c>
      <c r="E1252">
        <v>47530</v>
      </c>
      <c r="F1252" t="s">
        <v>2984</v>
      </c>
      <c r="G1252" t="s">
        <v>3213</v>
      </c>
      <c r="H1252" t="s">
        <v>57</v>
      </c>
      <c r="I1252" t="s">
        <v>58</v>
      </c>
      <c r="J1252" t="s">
        <v>3924</v>
      </c>
    </row>
    <row r="1253" spans="1:10" hidden="1" x14ac:dyDescent="0.2">
      <c r="A1253" t="s">
        <v>717</v>
      </c>
      <c r="B1253">
        <v>2005</v>
      </c>
      <c r="C1253">
        <v>18</v>
      </c>
      <c r="D1253">
        <v>2</v>
      </c>
      <c r="E1253">
        <v>47500</v>
      </c>
      <c r="F1253" t="s">
        <v>695</v>
      </c>
      <c r="G1253" t="s">
        <v>3092</v>
      </c>
      <c r="H1253" t="s">
        <v>57</v>
      </c>
      <c r="I1253" t="s">
        <v>58</v>
      </c>
      <c r="J1253" t="s">
        <v>3924</v>
      </c>
    </row>
    <row r="1254" spans="1:10" hidden="1" x14ac:dyDescent="0.2">
      <c r="A1254" t="s">
        <v>3741</v>
      </c>
      <c r="B1254">
        <v>2022</v>
      </c>
      <c r="C1254">
        <v>20</v>
      </c>
      <c r="D1254">
        <v>2</v>
      </c>
      <c r="E1254">
        <v>47490</v>
      </c>
      <c r="F1254" t="s">
        <v>773</v>
      </c>
      <c r="G1254" t="s">
        <v>3740</v>
      </c>
      <c r="H1254" t="s">
        <v>57</v>
      </c>
      <c r="I1254" t="s">
        <v>3057</v>
      </c>
      <c r="J1254" t="s">
        <v>3924</v>
      </c>
    </row>
    <row r="1255" spans="1:10" hidden="1" x14ac:dyDescent="0.2">
      <c r="A1255" t="s">
        <v>2733</v>
      </c>
      <c r="B1255">
        <v>2019</v>
      </c>
      <c r="C1255">
        <v>70</v>
      </c>
      <c r="D1255">
        <v>2</v>
      </c>
      <c r="E1255">
        <v>47480</v>
      </c>
      <c r="F1255" t="s">
        <v>2697</v>
      </c>
      <c r="G1255" t="s">
        <v>3196</v>
      </c>
      <c r="H1255" t="s">
        <v>57</v>
      </c>
      <c r="I1255" t="s">
        <v>58</v>
      </c>
      <c r="J1255" t="s">
        <v>3924</v>
      </c>
    </row>
    <row r="1256" spans="1:10" hidden="1" x14ac:dyDescent="0.2">
      <c r="A1256" t="s">
        <v>1599</v>
      </c>
      <c r="B1256">
        <v>2010</v>
      </c>
      <c r="C1256">
        <v>40</v>
      </c>
      <c r="D1256">
        <v>2</v>
      </c>
      <c r="E1256">
        <v>47410</v>
      </c>
      <c r="F1256" t="s">
        <v>1572</v>
      </c>
      <c r="G1256" t="s">
        <v>3136</v>
      </c>
      <c r="H1256" t="s">
        <v>57</v>
      </c>
      <c r="I1256" t="s">
        <v>58</v>
      </c>
      <c r="J1256" t="s">
        <v>3924</v>
      </c>
    </row>
    <row r="1257" spans="1:10" hidden="1" x14ac:dyDescent="0.2">
      <c r="A1257" t="s">
        <v>4207</v>
      </c>
      <c r="B1257">
        <v>2023</v>
      </c>
      <c r="C1257">
        <v>63</v>
      </c>
      <c r="D1257">
        <v>2</v>
      </c>
      <c r="E1257">
        <v>47410</v>
      </c>
      <c r="F1257" t="s">
        <v>2421</v>
      </c>
      <c r="G1257" t="s">
        <v>3863</v>
      </c>
      <c r="H1257" t="s">
        <v>57</v>
      </c>
      <c r="I1257" t="s">
        <v>3057</v>
      </c>
      <c r="J1257" t="s">
        <v>4091</v>
      </c>
    </row>
    <row r="1258" spans="1:10" hidden="1" x14ac:dyDescent="0.2">
      <c r="A1258" t="s">
        <v>4187</v>
      </c>
      <c r="B1258">
        <v>2023</v>
      </c>
      <c r="C1258">
        <v>52</v>
      </c>
      <c r="D1258">
        <v>2</v>
      </c>
      <c r="E1258">
        <v>47360</v>
      </c>
      <c r="F1258" t="s">
        <v>2036</v>
      </c>
      <c r="G1258" t="s">
        <v>3833</v>
      </c>
      <c r="H1258" t="s">
        <v>57</v>
      </c>
      <c r="I1258" t="s">
        <v>3057</v>
      </c>
      <c r="J1258" t="s">
        <v>4091</v>
      </c>
    </row>
    <row r="1259" spans="1:10" hidden="1" x14ac:dyDescent="0.2">
      <c r="A1259" t="s">
        <v>2948</v>
      </c>
      <c r="B1259">
        <v>2016</v>
      </c>
      <c r="C1259">
        <v>76</v>
      </c>
      <c r="D1259">
        <v>2</v>
      </c>
      <c r="E1259">
        <v>47360</v>
      </c>
      <c r="F1259" t="s">
        <v>2915</v>
      </c>
      <c r="G1259" t="s">
        <v>3209</v>
      </c>
      <c r="H1259" t="s">
        <v>57</v>
      </c>
      <c r="I1259" t="s">
        <v>58</v>
      </c>
      <c r="J1259" t="s">
        <v>3924</v>
      </c>
    </row>
    <row r="1260" spans="1:10" hidden="1" x14ac:dyDescent="0.2">
      <c r="A1260" t="s">
        <v>1567</v>
      </c>
      <c r="B1260">
        <v>2018</v>
      </c>
      <c r="C1260">
        <v>39</v>
      </c>
      <c r="D1260">
        <v>2</v>
      </c>
      <c r="E1260">
        <v>47350</v>
      </c>
      <c r="F1260" t="s">
        <v>1532</v>
      </c>
      <c r="G1260" t="s">
        <v>3134</v>
      </c>
      <c r="H1260" t="s">
        <v>57</v>
      </c>
      <c r="I1260" t="s">
        <v>58</v>
      </c>
      <c r="J1260" t="s">
        <v>3924</v>
      </c>
    </row>
    <row r="1261" spans="1:10" hidden="1" x14ac:dyDescent="0.2">
      <c r="A1261" t="s">
        <v>1838</v>
      </c>
      <c r="B1261">
        <v>2013</v>
      </c>
      <c r="C1261">
        <v>46</v>
      </c>
      <c r="D1261">
        <v>2</v>
      </c>
      <c r="E1261">
        <v>47330</v>
      </c>
      <c r="F1261" t="s">
        <v>1808</v>
      </c>
      <c r="G1261" t="s">
        <v>3148</v>
      </c>
      <c r="H1261" t="s">
        <v>57</v>
      </c>
      <c r="I1261" t="s">
        <v>58</v>
      </c>
      <c r="J1261" t="s">
        <v>3924</v>
      </c>
    </row>
    <row r="1262" spans="1:10" hidden="1" x14ac:dyDescent="0.2">
      <c r="A1262" t="s">
        <v>565</v>
      </c>
      <c r="B1262">
        <v>2003</v>
      </c>
      <c r="C1262">
        <v>14</v>
      </c>
      <c r="D1262">
        <v>2</v>
      </c>
      <c r="E1262">
        <v>47320</v>
      </c>
      <c r="F1262" t="s">
        <v>549</v>
      </c>
      <c r="G1262" t="s">
        <v>3084</v>
      </c>
      <c r="H1262" t="s">
        <v>57</v>
      </c>
      <c r="I1262" t="s">
        <v>58</v>
      </c>
      <c r="J1262" t="s">
        <v>3924</v>
      </c>
    </row>
    <row r="1263" spans="1:10" hidden="1" x14ac:dyDescent="0.2">
      <c r="A1263" t="s">
        <v>1396</v>
      </c>
      <c r="B1263">
        <v>2005</v>
      </c>
      <c r="C1263">
        <v>35</v>
      </c>
      <c r="D1263">
        <v>2</v>
      </c>
      <c r="E1263">
        <v>47310</v>
      </c>
      <c r="F1263" t="s">
        <v>1374</v>
      </c>
      <c r="G1263" t="s">
        <v>3126</v>
      </c>
      <c r="H1263" t="s">
        <v>57</v>
      </c>
      <c r="I1263" t="s">
        <v>58</v>
      </c>
      <c r="J1263" t="s">
        <v>3924</v>
      </c>
    </row>
    <row r="1264" spans="1:10" hidden="1" x14ac:dyDescent="0.2">
      <c r="A1264" t="s">
        <v>3753</v>
      </c>
      <c r="B1264">
        <v>2022</v>
      </c>
      <c r="C1264">
        <v>24</v>
      </c>
      <c r="D1264">
        <v>2</v>
      </c>
      <c r="E1264">
        <v>47280</v>
      </c>
      <c r="F1264" t="s">
        <v>933</v>
      </c>
      <c r="G1264" t="s">
        <v>3752</v>
      </c>
      <c r="H1264" t="s">
        <v>57</v>
      </c>
      <c r="I1264" t="s">
        <v>3057</v>
      </c>
      <c r="J1264" t="s">
        <v>3924</v>
      </c>
    </row>
    <row r="1265" spans="1:10" hidden="1" x14ac:dyDescent="0.2">
      <c r="A1265" t="s">
        <v>1452</v>
      </c>
      <c r="B1265">
        <v>2021</v>
      </c>
      <c r="C1265">
        <v>36</v>
      </c>
      <c r="D1265">
        <v>2</v>
      </c>
      <c r="E1265">
        <v>47270</v>
      </c>
      <c r="F1265" t="s">
        <v>1414</v>
      </c>
      <c r="G1265" t="s">
        <v>3788</v>
      </c>
      <c r="H1265" t="s">
        <v>57</v>
      </c>
      <c r="I1265" t="s">
        <v>3057</v>
      </c>
      <c r="J1265" t="s">
        <v>3924</v>
      </c>
    </row>
    <row r="1266" spans="1:10" hidden="1" x14ac:dyDescent="0.2">
      <c r="A1266" t="s">
        <v>3831</v>
      </c>
      <c r="B1266">
        <v>2022</v>
      </c>
      <c r="C1266">
        <v>51</v>
      </c>
      <c r="D1266">
        <v>2</v>
      </c>
      <c r="E1266">
        <v>47270</v>
      </c>
      <c r="F1266" t="s">
        <v>38</v>
      </c>
      <c r="G1266" t="s">
        <v>3830</v>
      </c>
      <c r="H1266" t="s">
        <v>57</v>
      </c>
      <c r="I1266" t="s">
        <v>3057</v>
      </c>
      <c r="J1266" t="s">
        <v>3924</v>
      </c>
    </row>
    <row r="1267" spans="1:10" hidden="1" x14ac:dyDescent="0.2">
      <c r="A1267" t="s">
        <v>2982</v>
      </c>
      <c r="B1267">
        <v>2016</v>
      </c>
      <c r="C1267">
        <v>77</v>
      </c>
      <c r="D1267">
        <v>2</v>
      </c>
      <c r="E1267">
        <v>47230</v>
      </c>
      <c r="F1267" t="s">
        <v>2955</v>
      </c>
      <c r="G1267" t="s">
        <v>3211</v>
      </c>
      <c r="H1267" t="s">
        <v>57</v>
      </c>
      <c r="I1267" t="s">
        <v>58</v>
      </c>
      <c r="J1267" t="s">
        <v>3924</v>
      </c>
    </row>
    <row r="1268" spans="1:10" hidden="1" x14ac:dyDescent="0.2">
      <c r="A1268" t="s">
        <v>199</v>
      </c>
      <c r="B1268">
        <v>2011</v>
      </c>
      <c r="C1268">
        <v>4</v>
      </c>
      <c r="D1268">
        <v>2</v>
      </c>
      <c r="E1268">
        <v>47180</v>
      </c>
      <c r="F1268" t="s">
        <v>171</v>
      </c>
      <c r="G1268" t="s">
        <v>3064</v>
      </c>
      <c r="H1268" t="s">
        <v>57</v>
      </c>
      <c r="I1268" t="s">
        <v>58</v>
      </c>
      <c r="J1268" t="s">
        <v>3924</v>
      </c>
    </row>
    <row r="1269" spans="1:10" hidden="1" x14ac:dyDescent="0.2">
      <c r="A1269" t="s">
        <v>398</v>
      </c>
      <c r="B1269">
        <v>2020</v>
      </c>
      <c r="C1269">
        <v>9</v>
      </c>
      <c r="D1269">
        <v>2</v>
      </c>
      <c r="E1269">
        <v>47130</v>
      </c>
      <c r="F1269" t="s">
        <v>10</v>
      </c>
      <c r="G1269" t="s">
        <v>3074</v>
      </c>
      <c r="H1269" t="s">
        <v>57</v>
      </c>
      <c r="I1269" t="s">
        <v>58</v>
      </c>
      <c r="J1269" t="s">
        <v>3924</v>
      </c>
    </row>
    <row r="1270" spans="1:10" hidden="1" x14ac:dyDescent="0.2">
      <c r="A1270" t="s">
        <v>3843</v>
      </c>
      <c r="B1270">
        <v>2022</v>
      </c>
      <c r="C1270">
        <v>55</v>
      </c>
      <c r="D1270">
        <v>2</v>
      </c>
      <c r="E1270">
        <v>47090</v>
      </c>
      <c r="F1270" t="s">
        <v>2156</v>
      </c>
      <c r="G1270" t="s">
        <v>3842</v>
      </c>
      <c r="H1270" t="s">
        <v>57</v>
      </c>
      <c r="I1270" t="s">
        <v>3057</v>
      </c>
      <c r="J1270" t="s">
        <v>3924</v>
      </c>
    </row>
    <row r="1271" spans="1:10" hidden="1" x14ac:dyDescent="0.2">
      <c r="A1271" t="s">
        <v>2299</v>
      </c>
      <c r="B1271">
        <v>2006</v>
      </c>
      <c r="C1271">
        <v>58</v>
      </c>
      <c r="D1271">
        <v>2</v>
      </c>
      <c r="E1271">
        <v>47080</v>
      </c>
      <c r="F1271" t="s">
        <v>2276</v>
      </c>
      <c r="G1271" t="s">
        <v>3172</v>
      </c>
      <c r="H1271" t="s">
        <v>57</v>
      </c>
      <c r="I1271" t="s">
        <v>58</v>
      </c>
      <c r="J1271" t="s">
        <v>3924</v>
      </c>
    </row>
    <row r="1272" spans="1:10" hidden="1" x14ac:dyDescent="0.2">
      <c r="A1272" t="s">
        <v>571</v>
      </c>
      <c r="B1272">
        <v>2009</v>
      </c>
      <c r="C1272">
        <v>14</v>
      </c>
      <c r="D1272">
        <v>2</v>
      </c>
      <c r="E1272">
        <v>47060</v>
      </c>
      <c r="F1272" t="s">
        <v>549</v>
      </c>
      <c r="G1272" t="s">
        <v>3084</v>
      </c>
      <c r="H1272" t="s">
        <v>57</v>
      </c>
      <c r="I1272" t="s">
        <v>58</v>
      </c>
      <c r="J1272" t="s">
        <v>3924</v>
      </c>
    </row>
    <row r="1273" spans="1:10" hidden="1" x14ac:dyDescent="0.2">
      <c r="A1273" t="s">
        <v>2192</v>
      </c>
      <c r="B1273">
        <v>2019</v>
      </c>
      <c r="C1273">
        <v>55</v>
      </c>
      <c r="D1273">
        <v>2</v>
      </c>
      <c r="E1273">
        <v>47040</v>
      </c>
      <c r="F1273" t="s">
        <v>2156</v>
      </c>
      <c r="G1273" t="s">
        <v>3166</v>
      </c>
      <c r="H1273" t="s">
        <v>57</v>
      </c>
      <c r="I1273" t="s">
        <v>58</v>
      </c>
      <c r="J1273" t="s">
        <v>3924</v>
      </c>
    </row>
    <row r="1274" spans="1:10" hidden="1" x14ac:dyDescent="0.2">
      <c r="A1274" t="s">
        <v>3795</v>
      </c>
      <c r="B1274">
        <v>2022</v>
      </c>
      <c r="C1274">
        <v>38</v>
      </c>
      <c r="D1274">
        <v>2</v>
      </c>
      <c r="E1274">
        <v>46970</v>
      </c>
      <c r="F1274" t="s">
        <v>16</v>
      </c>
      <c r="G1274" t="s">
        <v>3794</v>
      </c>
      <c r="H1274" t="s">
        <v>57</v>
      </c>
      <c r="I1274" t="s">
        <v>3057</v>
      </c>
      <c r="J1274" t="s">
        <v>3924</v>
      </c>
    </row>
    <row r="1275" spans="1:10" hidden="1" x14ac:dyDescent="0.2">
      <c r="A1275" t="s">
        <v>2034</v>
      </c>
      <c r="B1275">
        <v>2021</v>
      </c>
      <c r="C1275">
        <v>51</v>
      </c>
      <c r="D1275">
        <v>2</v>
      </c>
      <c r="E1275">
        <v>46960</v>
      </c>
      <c r="F1275" t="s">
        <v>38</v>
      </c>
      <c r="G1275" t="s">
        <v>3830</v>
      </c>
      <c r="H1275" t="s">
        <v>57</v>
      </c>
      <c r="I1275" t="s">
        <v>3057</v>
      </c>
      <c r="J1275" t="s">
        <v>3924</v>
      </c>
    </row>
    <row r="1276" spans="1:10" hidden="1" x14ac:dyDescent="0.2">
      <c r="A1276" t="s">
        <v>2981</v>
      </c>
      <c r="B1276">
        <v>2015</v>
      </c>
      <c r="C1276">
        <v>77</v>
      </c>
      <c r="D1276">
        <v>2</v>
      </c>
      <c r="E1276">
        <v>46960</v>
      </c>
      <c r="F1276" t="s">
        <v>2955</v>
      </c>
      <c r="G1276" t="s">
        <v>3211</v>
      </c>
      <c r="H1276" t="s">
        <v>57</v>
      </c>
      <c r="I1276" t="s">
        <v>58</v>
      </c>
      <c r="J1276" t="s">
        <v>3924</v>
      </c>
    </row>
    <row r="1277" spans="1:10" hidden="1" x14ac:dyDescent="0.2">
      <c r="A1277" t="s">
        <v>1277</v>
      </c>
      <c r="B1277">
        <v>2006</v>
      </c>
      <c r="C1277">
        <v>32</v>
      </c>
      <c r="D1277">
        <v>2</v>
      </c>
      <c r="E1277">
        <v>46950</v>
      </c>
      <c r="F1277" t="s">
        <v>1254</v>
      </c>
      <c r="G1277" t="s">
        <v>3120</v>
      </c>
      <c r="H1277" t="s">
        <v>57</v>
      </c>
      <c r="I1277" t="s">
        <v>58</v>
      </c>
      <c r="J1277" t="s">
        <v>3924</v>
      </c>
    </row>
    <row r="1278" spans="1:10" hidden="1" x14ac:dyDescent="0.2">
      <c r="A1278" t="s">
        <v>1530</v>
      </c>
      <c r="B1278">
        <v>2021</v>
      </c>
      <c r="C1278">
        <v>38</v>
      </c>
      <c r="D1278">
        <v>2</v>
      </c>
      <c r="E1278">
        <v>46880</v>
      </c>
      <c r="F1278" t="s">
        <v>16</v>
      </c>
      <c r="G1278" t="s">
        <v>3794</v>
      </c>
      <c r="H1278" t="s">
        <v>57</v>
      </c>
      <c r="I1278" t="s">
        <v>3057</v>
      </c>
      <c r="J1278" t="s">
        <v>3924</v>
      </c>
    </row>
    <row r="1279" spans="1:10" hidden="1" x14ac:dyDescent="0.2">
      <c r="A1279" t="s">
        <v>4213</v>
      </c>
      <c r="B1279">
        <v>2023</v>
      </c>
      <c r="C1279">
        <v>66</v>
      </c>
      <c r="D1279">
        <v>2</v>
      </c>
      <c r="E1279">
        <v>46860</v>
      </c>
      <c r="F1279" t="s">
        <v>2541</v>
      </c>
      <c r="G1279" t="s">
        <v>3872</v>
      </c>
      <c r="H1279" t="s">
        <v>57</v>
      </c>
      <c r="I1279" t="s">
        <v>3057</v>
      </c>
      <c r="J1279" t="s">
        <v>4091</v>
      </c>
    </row>
    <row r="1280" spans="1:10" hidden="1" x14ac:dyDescent="0.2">
      <c r="A1280" t="s">
        <v>4197</v>
      </c>
      <c r="B1280">
        <v>2023</v>
      </c>
      <c r="C1280">
        <v>57</v>
      </c>
      <c r="D1280">
        <v>2</v>
      </c>
      <c r="E1280">
        <v>46840</v>
      </c>
      <c r="F1280" t="s">
        <v>2236</v>
      </c>
      <c r="G1280" t="s">
        <v>3848</v>
      </c>
      <c r="H1280" t="s">
        <v>57</v>
      </c>
      <c r="I1280" t="s">
        <v>3057</v>
      </c>
      <c r="J1280" t="s">
        <v>4091</v>
      </c>
    </row>
    <row r="1281" spans="1:10" hidden="1" x14ac:dyDescent="0.2">
      <c r="A1281" t="s">
        <v>2943</v>
      </c>
      <c r="B1281">
        <v>2011</v>
      </c>
      <c r="C1281">
        <v>76</v>
      </c>
      <c r="D1281">
        <v>2</v>
      </c>
      <c r="E1281">
        <v>46840</v>
      </c>
      <c r="F1281" t="s">
        <v>2915</v>
      </c>
      <c r="G1281" t="s">
        <v>3209</v>
      </c>
      <c r="H1281" t="s">
        <v>57</v>
      </c>
      <c r="I1281" t="s">
        <v>58</v>
      </c>
      <c r="J1281" t="s">
        <v>3924</v>
      </c>
    </row>
    <row r="1282" spans="1:10" hidden="1" x14ac:dyDescent="0.2">
      <c r="A1282" t="s">
        <v>1854</v>
      </c>
      <c r="B1282">
        <v>2009</v>
      </c>
      <c r="C1282">
        <v>47</v>
      </c>
      <c r="D1282">
        <v>1</v>
      </c>
      <c r="E1282">
        <v>46810</v>
      </c>
      <c r="F1282" t="s">
        <v>1848</v>
      </c>
      <c r="G1282" t="s">
        <v>3149</v>
      </c>
      <c r="H1282" t="s">
        <v>57</v>
      </c>
      <c r="I1282" t="s">
        <v>58</v>
      </c>
      <c r="J1282" t="s">
        <v>3924</v>
      </c>
    </row>
    <row r="1283" spans="1:10" hidden="1" x14ac:dyDescent="0.2">
      <c r="A1283" t="s">
        <v>1858</v>
      </c>
      <c r="B1283">
        <v>2013</v>
      </c>
      <c r="C1283">
        <v>47</v>
      </c>
      <c r="D1283">
        <v>1</v>
      </c>
      <c r="E1283">
        <v>46770</v>
      </c>
      <c r="F1283" t="s">
        <v>1848</v>
      </c>
      <c r="G1283" t="s">
        <v>3149</v>
      </c>
      <c r="H1283" t="s">
        <v>57</v>
      </c>
      <c r="I1283" t="s">
        <v>58</v>
      </c>
      <c r="J1283" t="s">
        <v>3924</v>
      </c>
    </row>
    <row r="1284" spans="1:10" hidden="1" x14ac:dyDescent="0.2">
      <c r="A1284" t="s">
        <v>2012</v>
      </c>
      <c r="B1284">
        <v>2018</v>
      </c>
      <c r="C1284">
        <v>51</v>
      </c>
      <c r="D1284">
        <v>1</v>
      </c>
      <c r="E1284">
        <v>46760</v>
      </c>
      <c r="F1284" t="s">
        <v>38</v>
      </c>
      <c r="G1284" t="s">
        <v>3157</v>
      </c>
      <c r="H1284" t="s">
        <v>57</v>
      </c>
      <c r="I1284" t="s">
        <v>58</v>
      </c>
      <c r="J1284" t="s">
        <v>3924</v>
      </c>
    </row>
    <row r="1285" spans="1:10" hidden="1" x14ac:dyDescent="0.2">
      <c r="A1285" t="s">
        <v>576</v>
      </c>
      <c r="B1285">
        <v>2014</v>
      </c>
      <c r="C1285">
        <v>14</v>
      </c>
      <c r="D1285">
        <v>2</v>
      </c>
      <c r="E1285">
        <v>46740</v>
      </c>
      <c r="F1285" t="s">
        <v>549</v>
      </c>
      <c r="G1285" t="s">
        <v>3084</v>
      </c>
      <c r="H1285" t="s">
        <v>57</v>
      </c>
      <c r="I1285" t="s">
        <v>58</v>
      </c>
      <c r="J1285" t="s">
        <v>3924</v>
      </c>
    </row>
    <row r="1286" spans="1:10" hidden="1" x14ac:dyDescent="0.2">
      <c r="A1286" t="s">
        <v>1650</v>
      </c>
      <c r="B1286">
        <v>2021</v>
      </c>
      <c r="C1286">
        <v>41</v>
      </c>
      <c r="D1286">
        <v>2</v>
      </c>
      <c r="E1286">
        <v>46730</v>
      </c>
      <c r="F1286" t="s">
        <v>1612</v>
      </c>
      <c r="G1286" t="s">
        <v>3803</v>
      </c>
      <c r="H1286" t="s">
        <v>57</v>
      </c>
      <c r="I1286" t="s">
        <v>3057</v>
      </c>
      <c r="J1286" t="s">
        <v>3924</v>
      </c>
    </row>
    <row r="1287" spans="1:10" hidden="1" x14ac:dyDescent="0.2">
      <c r="A1287" t="s">
        <v>811</v>
      </c>
      <c r="B1287">
        <v>2021</v>
      </c>
      <c r="C1287">
        <v>20</v>
      </c>
      <c r="D1287">
        <v>2</v>
      </c>
      <c r="E1287">
        <v>46720</v>
      </c>
      <c r="F1287" t="s">
        <v>773</v>
      </c>
      <c r="G1287" t="s">
        <v>3740</v>
      </c>
      <c r="H1287" t="s">
        <v>57</v>
      </c>
      <c r="I1287" t="s">
        <v>3057</v>
      </c>
      <c r="J1287" t="s">
        <v>3924</v>
      </c>
    </row>
    <row r="1288" spans="1:10" hidden="1" x14ac:dyDescent="0.2">
      <c r="A1288" t="s">
        <v>977</v>
      </c>
      <c r="B1288">
        <v>2007</v>
      </c>
      <c r="C1288">
        <v>25</v>
      </c>
      <c r="D1288">
        <v>1</v>
      </c>
      <c r="E1288">
        <v>46720</v>
      </c>
      <c r="F1288" t="s">
        <v>972</v>
      </c>
      <c r="G1288" t="s">
        <v>3105</v>
      </c>
      <c r="H1288" t="s">
        <v>57</v>
      </c>
      <c r="I1288" t="s">
        <v>58</v>
      </c>
      <c r="J1288" t="s">
        <v>3924</v>
      </c>
    </row>
    <row r="1289" spans="1:10" hidden="1" x14ac:dyDescent="0.2">
      <c r="A1289" t="s">
        <v>2980</v>
      </c>
      <c r="B1289">
        <v>2014</v>
      </c>
      <c r="C1289">
        <v>77</v>
      </c>
      <c r="D1289">
        <v>2</v>
      </c>
      <c r="E1289">
        <v>46690</v>
      </c>
      <c r="F1289" t="s">
        <v>2955</v>
      </c>
      <c r="G1289" t="s">
        <v>3211</v>
      </c>
      <c r="H1289" t="s">
        <v>57</v>
      </c>
      <c r="I1289" t="s">
        <v>58</v>
      </c>
      <c r="J1289" t="s">
        <v>3924</v>
      </c>
    </row>
    <row r="1290" spans="1:10" hidden="1" x14ac:dyDescent="0.2">
      <c r="A1290" t="s">
        <v>2301</v>
      </c>
      <c r="B1290">
        <v>2008</v>
      </c>
      <c r="C1290">
        <v>58</v>
      </c>
      <c r="D1290">
        <v>2</v>
      </c>
      <c r="E1290">
        <v>46670</v>
      </c>
      <c r="F1290" t="s">
        <v>2276</v>
      </c>
      <c r="G1290" t="s">
        <v>3172</v>
      </c>
      <c r="H1290" t="s">
        <v>57</v>
      </c>
      <c r="I1290" t="s">
        <v>58</v>
      </c>
      <c r="J1290" t="s">
        <v>3924</v>
      </c>
    </row>
    <row r="1291" spans="1:10" hidden="1" x14ac:dyDescent="0.2">
      <c r="A1291" t="s">
        <v>536</v>
      </c>
      <c r="B1291">
        <v>2010</v>
      </c>
      <c r="C1291">
        <v>13</v>
      </c>
      <c r="D1291">
        <v>2</v>
      </c>
      <c r="E1291">
        <v>46630</v>
      </c>
      <c r="F1291" t="s">
        <v>509</v>
      </c>
      <c r="G1291" t="s">
        <v>3082</v>
      </c>
      <c r="H1291" t="s">
        <v>57</v>
      </c>
      <c r="I1291" t="s">
        <v>58</v>
      </c>
      <c r="J1291" t="s">
        <v>3924</v>
      </c>
    </row>
    <row r="1292" spans="1:10" hidden="1" x14ac:dyDescent="0.2">
      <c r="A1292" t="s">
        <v>1276</v>
      </c>
      <c r="B1292">
        <v>2005</v>
      </c>
      <c r="C1292">
        <v>32</v>
      </c>
      <c r="D1292">
        <v>2</v>
      </c>
      <c r="E1292">
        <v>46630</v>
      </c>
      <c r="F1292" t="s">
        <v>1254</v>
      </c>
      <c r="G1292" t="s">
        <v>3120</v>
      </c>
      <c r="H1292" t="s">
        <v>57</v>
      </c>
      <c r="I1292" t="s">
        <v>58</v>
      </c>
      <c r="J1292" t="s">
        <v>3924</v>
      </c>
    </row>
    <row r="1293" spans="1:10" hidden="1" x14ac:dyDescent="0.2">
      <c r="A1293" t="s">
        <v>1916</v>
      </c>
      <c r="B1293">
        <v>2018</v>
      </c>
      <c r="C1293">
        <v>48</v>
      </c>
      <c r="D1293">
        <v>2</v>
      </c>
      <c r="E1293">
        <v>46630</v>
      </c>
      <c r="F1293" t="s">
        <v>1881</v>
      </c>
      <c r="G1293" t="s">
        <v>3152</v>
      </c>
      <c r="H1293" t="s">
        <v>57</v>
      </c>
      <c r="I1293" t="s">
        <v>58</v>
      </c>
      <c r="J1293" t="s">
        <v>3924</v>
      </c>
    </row>
    <row r="1294" spans="1:10" hidden="1" x14ac:dyDescent="0.2">
      <c r="A1294" t="s">
        <v>1847</v>
      </c>
      <c r="B1294">
        <v>2003</v>
      </c>
      <c r="C1294">
        <v>47</v>
      </c>
      <c r="D1294">
        <v>1</v>
      </c>
      <c r="E1294">
        <v>46600</v>
      </c>
      <c r="F1294" t="s">
        <v>1848</v>
      </c>
      <c r="G1294" t="s">
        <v>3149</v>
      </c>
      <c r="H1294" t="s">
        <v>57</v>
      </c>
      <c r="I1294" t="s">
        <v>58</v>
      </c>
      <c r="J1294" t="s">
        <v>3924</v>
      </c>
    </row>
    <row r="1295" spans="1:10" hidden="1" x14ac:dyDescent="0.2">
      <c r="A1295" t="s">
        <v>2274</v>
      </c>
      <c r="B1295">
        <v>2021</v>
      </c>
      <c r="C1295">
        <v>57</v>
      </c>
      <c r="D1295">
        <v>2</v>
      </c>
      <c r="E1295">
        <v>46590</v>
      </c>
      <c r="F1295" t="s">
        <v>2236</v>
      </c>
      <c r="G1295" t="s">
        <v>3848</v>
      </c>
      <c r="H1295" t="s">
        <v>57</v>
      </c>
      <c r="I1295" t="s">
        <v>3057</v>
      </c>
      <c r="J1295" t="s">
        <v>3924</v>
      </c>
    </row>
    <row r="1296" spans="1:10" hidden="1" x14ac:dyDescent="0.2">
      <c r="A1296" t="s">
        <v>2732</v>
      </c>
      <c r="B1296">
        <v>2018</v>
      </c>
      <c r="C1296">
        <v>70</v>
      </c>
      <c r="D1296">
        <v>2</v>
      </c>
      <c r="E1296">
        <v>46570</v>
      </c>
      <c r="F1296" t="s">
        <v>2697</v>
      </c>
      <c r="G1296" t="s">
        <v>3196</v>
      </c>
      <c r="H1296" t="s">
        <v>57</v>
      </c>
      <c r="I1296" t="s">
        <v>58</v>
      </c>
      <c r="J1296" t="s">
        <v>3924</v>
      </c>
    </row>
    <row r="1297" spans="1:10" hidden="1" x14ac:dyDescent="0.2">
      <c r="A1297" t="s">
        <v>4117</v>
      </c>
      <c r="B1297">
        <v>2023</v>
      </c>
      <c r="C1297">
        <v>17</v>
      </c>
      <c r="D1297">
        <v>1</v>
      </c>
      <c r="E1297">
        <v>46490</v>
      </c>
      <c r="F1297" t="s">
        <v>655</v>
      </c>
      <c r="G1297" t="s">
        <v>3089</v>
      </c>
      <c r="H1297" t="s">
        <v>57</v>
      </c>
      <c r="I1297" t="s">
        <v>3057</v>
      </c>
      <c r="J1297" t="s">
        <v>4091</v>
      </c>
    </row>
    <row r="1298" spans="1:10" hidden="1" x14ac:dyDescent="0.2">
      <c r="A1298" t="s">
        <v>1598</v>
      </c>
      <c r="B1298">
        <v>2009</v>
      </c>
      <c r="C1298">
        <v>40</v>
      </c>
      <c r="D1298">
        <v>2</v>
      </c>
      <c r="E1298">
        <v>46460</v>
      </c>
      <c r="F1298" t="s">
        <v>1572</v>
      </c>
      <c r="G1298" t="s">
        <v>3136</v>
      </c>
      <c r="H1298" t="s">
        <v>57</v>
      </c>
      <c r="I1298" t="s">
        <v>58</v>
      </c>
      <c r="J1298" t="s">
        <v>3924</v>
      </c>
    </row>
    <row r="1299" spans="1:10" hidden="1" x14ac:dyDescent="0.2">
      <c r="A1299" t="s">
        <v>4128</v>
      </c>
      <c r="B1299">
        <v>2023</v>
      </c>
      <c r="C1299">
        <v>22</v>
      </c>
      <c r="D1299">
        <v>2</v>
      </c>
      <c r="E1299">
        <v>46420</v>
      </c>
      <c r="F1299" t="s">
        <v>853</v>
      </c>
      <c r="G1299" t="s">
        <v>3746</v>
      </c>
      <c r="H1299" t="s">
        <v>57</v>
      </c>
      <c r="I1299" t="s">
        <v>3057</v>
      </c>
      <c r="J1299" t="s">
        <v>4091</v>
      </c>
    </row>
    <row r="1300" spans="1:10" hidden="1" x14ac:dyDescent="0.2">
      <c r="A1300" t="s">
        <v>3864</v>
      </c>
      <c r="B1300">
        <v>2022</v>
      </c>
      <c r="C1300">
        <v>63</v>
      </c>
      <c r="D1300">
        <v>2</v>
      </c>
      <c r="E1300">
        <v>46400</v>
      </c>
      <c r="F1300" t="s">
        <v>2421</v>
      </c>
      <c r="G1300" t="s">
        <v>3863</v>
      </c>
      <c r="H1300" t="s">
        <v>57</v>
      </c>
      <c r="I1300" t="s">
        <v>3057</v>
      </c>
      <c r="J1300" t="s">
        <v>3924</v>
      </c>
    </row>
    <row r="1301" spans="1:10" hidden="1" x14ac:dyDescent="0.2">
      <c r="A1301" t="s">
        <v>963</v>
      </c>
      <c r="B1301">
        <v>2013</v>
      </c>
      <c r="C1301">
        <v>24</v>
      </c>
      <c r="D1301">
        <v>2</v>
      </c>
      <c r="E1301">
        <v>46360</v>
      </c>
      <c r="F1301" t="s">
        <v>933</v>
      </c>
      <c r="G1301" t="s">
        <v>3104</v>
      </c>
      <c r="H1301" t="s">
        <v>57</v>
      </c>
      <c r="I1301" t="s">
        <v>58</v>
      </c>
      <c r="J1301" t="s">
        <v>3924</v>
      </c>
    </row>
    <row r="1302" spans="1:10" hidden="1" x14ac:dyDescent="0.2">
      <c r="A1302" t="s">
        <v>1566</v>
      </c>
      <c r="B1302">
        <v>2017</v>
      </c>
      <c r="C1302">
        <v>39</v>
      </c>
      <c r="D1302">
        <v>2</v>
      </c>
      <c r="E1302">
        <v>46360</v>
      </c>
      <c r="F1302" t="s">
        <v>1532</v>
      </c>
      <c r="G1302" t="s">
        <v>3134</v>
      </c>
      <c r="H1302" t="s">
        <v>57</v>
      </c>
      <c r="I1302" t="s">
        <v>58</v>
      </c>
      <c r="J1302" t="s">
        <v>3924</v>
      </c>
    </row>
    <row r="1303" spans="1:10" hidden="1" x14ac:dyDescent="0.2">
      <c r="A1303" t="s">
        <v>2300</v>
      </c>
      <c r="B1303">
        <v>2007</v>
      </c>
      <c r="C1303">
        <v>58</v>
      </c>
      <c r="D1303">
        <v>2</v>
      </c>
      <c r="E1303">
        <v>46360</v>
      </c>
      <c r="F1303" t="s">
        <v>2276</v>
      </c>
      <c r="G1303" t="s">
        <v>3172</v>
      </c>
      <c r="H1303" t="s">
        <v>57</v>
      </c>
      <c r="I1303" t="s">
        <v>58</v>
      </c>
      <c r="J1303" t="s">
        <v>3924</v>
      </c>
    </row>
    <row r="1304" spans="1:10" hidden="1" x14ac:dyDescent="0.2">
      <c r="A1304" t="s">
        <v>676</v>
      </c>
      <c r="B1304">
        <v>2004</v>
      </c>
      <c r="C1304">
        <v>17</v>
      </c>
      <c r="D1304">
        <v>2</v>
      </c>
      <c r="E1304">
        <v>46340</v>
      </c>
      <c r="F1304" t="s">
        <v>655</v>
      </c>
      <c r="G1304" t="s">
        <v>3090</v>
      </c>
      <c r="H1304" t="s">
        <v>57</v>
      </c>
      <c r="I1304" t="s">
        <v>58</v>
      </c>
      <c r="J1304" t="s">
        <v>3924</v>
      </c>
    </row>
    <row r="1305" spans="1:10" hidden="1" x14ac:dyDescent="0.2">
      <c r="A1305" t="s">
        <v>2603</v>
      </c>
      <c r="B1305">
        <v>2005</v>
      </c>
      <c r="C1305">
        <v>67</v>
      </c>
      <c r="D1305">
        <v>2</v>
      </c>
      <c r="E1305">
        <v>46330</v>
      </c>
      <c r="F1305" t="s">
        <v>2581</v>
      </c>
      <c r="G1305" t="s">
        <v>3190</v>
      </c>
      <c r="H1305" t="s">
        <v>57</v>
      </c>
      <c r="I1305" t="s">
        <v>58</v>
      </c>
      <c r="J1305" t="s">
        <v>3924</v>
      </c>
    </row>
    <row r="1306" spans="1:10" hidden="1" x14ac:dyDescent="0.2">
      <c r="A1306" t="s">
        <v>1857</v>
      </c>
      <c r="B1306">
        <v>2012</v>
      </c>
      <c r="C1306">
        <v>47</v>
      </c>
      <c r="D1306">
        <v>1</v>
      </c>
      <c r="E1306">
        <v>46290</v>
      </c>
      <c r="F1306" t="s">
        <v>1848</v>
      </c>
      <c r="G1306" t="s">
        <v>3149</v>
      </c>
      <c r="H1306" t="s">
        <v>57</v>
      </c>
      <c r="I1306" t="s">
        <v>58</v>
      </c>
      <c r="J1306" t="s">
        <v>3924</v>
      </c>
    </row>
    <row r="1307" spans="1:10" hidden="1" x14ac:dyDescent="0.2">
      <c r="A1307" t="s">
        <v>4169</v>
      </c>
      <c r="B1307">
        <v>2023</v>
      </c>
      <c r="C1307">
        <v>42</v>
      </c>
      <c r="D1307">
        <v>2</v>
      </c>
      <c r="E1307">
        <v>46270</v>
      </c>
      <c r="F1307" t="s">
        <v>40</v>
      </c>
      <c r="G1307" t="s">
        <v>3806</v>
      </c>
      <c r="H1307" t="s">
        <v>57</v>
      </c>
      <c r="I1307" t="s">
        <v>3057</v>
      </c>
      <c r="J1307" t="s">
        <v>4091</v>
      </c>
    </row>
    <row r="1308" spans="1:10" hidden="1" x14ac:dyDescent="0.2">
      <c r="A1308" t="s">
        <v>1918</v>
      </c>
      <c r="B1308">
        <v>2020</v>
      </c>
      <c r="C1308">
        <v>48</v>
      </c>
      <c r="D1308">
        <v>2</v>
      </c>
      <c r="E1308">
        <v>46270</v>
      </c>
      <c r="F1308" t="s">
        <v>1881</v>
      </c>
      <c r="G1308" t="s">
        <v>3152</v>
      </c>
      <c r="H1308" t="s">
        <v>57</v>
      </c>
      <c r="I1308" t="s">
        <v>58</v>
      </c>
      <c r="J1308" t="s">
        <v>3924</v>
      </c>
    </row>
    <row r="1309" spans="1:10" hidden="1" x14ac:dyDescent="0.2">
      <c r="A1309" t="s">
        <v>2106</v>
      </c>
      <c r="B1309">
        <v>2013</v>
      </c>
      <c r="C1309">
        <v>53</v>
      </c>
      <c r="D1309">
        <v>2</v>
      </c>
      <c r="E1309">
        <v>46270</v>
      </c>
      <c r="F1309" t="s">
        <v>2076</v>
      </c>
      <c r="G1309" t="s">
        <v>3162</v>
      </c>
      <c r="H1309" t="s">
        <v>57</v>
      </c>
      <c r="I1309" t="s">
        <v>58</v>
      </c>
      <c r="J1309" t="s">
        <v>3924</v>
      </c>
    </row>
    <row r="1310" spans="1:10" hidden="1" x14ac:dyDescent="0.2">
      <c r="A1310" t="s">
        <v>1836</v>
      </c>
      <c r="B1310">
        <v>2011</v>
      </c>
      <c r="C1310">
        <v>46</v>
      </c>
      <c r="D1310">
        <v>2</v>
      </c>
      <c r="E1310">
        <v>46210</v>
      </c>
      <c r="F1310" t="s">
        <v>1808</v>
      </c>
      <c r="G1310" t="s">
        <v>3148</v>
      </c>
      <c r="H1310" t="s">
        <v>57</v>
      </c>
      <c r="I1310" t="s">
        <v>58</v>
      </c>
      <c r="J1310" t="s">
        <v>3924</v>
      </c>
    </row>
    <row r="1311" spans="1:10" hidden="1" x14ac:dyDescent="0.2">
      <c r="A1311" t="s">
        <v>2194</v>
      </c>
      <c r="B1311">
        <v>2021</v>
      </c>
      <c r="C1311">
        <v>55</v>
      </c>
      <c r="D1311">
        <v>2</v>
      </c>
      <c r="E1311">
        <v>46210</v>
      </c>
      <c r="F1311" t="s">
        <v>2156</v>
      </c>
      <c r="G1311" t="s">
        <v>3842</v>
      </c>
      <c r="H1311" t="s">
        <v>57</v>
      </c>
      <c r="I1311" t="s">
        <v>3057</v>
      </c>
      <c r="J1311" t="s">
        <v>3924</v>
      </c>
    </row>
    <row r="1312" spans="1:10" hidden="1" x14ac:dyDescent="0.2">
      <c r="A1312" t="s">
        <v>1917</v>
      </c>
      <c r="B1312">
        <v>2019</v>
      </c>
      <c r="C1312">
        <v>48</v>
      </c>
      <c r="D1312">
        <v>2</v>
      </c>
      <c r="E1312">
        <v>46010</v>
      </c>
      <c r="F1312" t="s">
        <v>1881</v>
      </c>
      <c r="G1312" t="s">
        <v>3152</v>
      </c>
      <c r="H1312" t="s">
        <v>57</v>
      </c>
      <c r="I1312" t="s">
        <v>58</v>
      </c>
      <c r="J1312" t="s">
        <v>3924</v>
      </c>
    </row>
    <row r="1313" spans="1:10" hidden="1" x14ac:dyDescent="0.2">
      <c r="A1313" t="s">
        <v>529</v>
      </c>
      <c r="B1313">
        <v>2003</v>
      </c>
      <c r="C1313">
        <v>13</v>
      </c>
      <c r="D1313">
        <v>2</v>
      </c>
      <c r="E1313">
        <v>45990</v>
      </c>
      <c r="F1313" t="s">
        <v>509</v>
      </c>
      <c r="G1313" t="s">
        <v>3082</v>
      </c>
      <c r="H1313" t="s">
        <v>57</v>
      </c>
      <c r="I1313" t="s">
        <v>58</v>
      </c>
      <c r="J1313" t="s">
        <v>3924</v>
      </c>
    </row>
    <row r="1314" spans="1:10" hidden="1" x14ac:dyDescent="0.2">
      <c r="A1314" t="s">
        <v>2103</v>
      </c>
      <c r="B1314">
        <v>2010</v>
      </c>
      <c r="C1314">
        <v>53</v>
      </c>
      <c r="D1314">
        <v>2</v>
      </c>
      <c r="E1314">
        <v>45970</v>
      </c>
      <c r="F1314" t="s">
        <v>2076</v>
      </c>
      <c r="G1314" t="s">
        <v>3162</v>
      </c>
      <c r="H1314" t="s">
        <v>57</v>
      </c>
      <c r="I1314" t="s">
        <v>58</v>
      </c>
      <c r="J1314" t="s">
        <v>3924</v>
      </c>
    </row>
    <row r="1315" spans="1:10" hidden="1" x14ac:dyDescent="0.2">
      <c r="A1315" t="s">
        <v>1837</v>
      </c>
      <c r="B1315">
        <v>2012</v>
      </c>
      <c r="C1315">
        <v>46</v>
      </c>
      <c r="D1315">
        <v>2</v>
      </c>
      <c r="E1315">
        <v>45950</v>
      </c>
      <c r="F1315" t="s">
        <v>1808</v>
      </c>
      <c r="G1315" t="s">
        <v>3148</v>
      </c>
      <c r="H1315" t="s">
        <v>57</v>
      </c>
      <c r="I1315" t="s">
        <v>58</v>
      </c>
      <c r="J1315" t="s">
        <v>3924</v>
      </c>
    </row>
    <row r="1316" spans="1:10" hidden="1" x14ac:dyDescent="0.2">
      <c r="A1316" t="s">
        <v>961</v>
      </c>
      <c r="B1316">
        <v>2011</v>
      </c>
      <c r="C1316">
        <v>24</v>
      </c>
      <c r="D1316">
        <v>2</v>
      </c>
      <c r="E1316">
        <v>45940</v>
      </c>
      <c r="F1316" t="s">
        <v>933</v>
      </c>
      <c r="G1316" t="s">
        <v>3104</v>
      </c>
      <c r="H1316" t="s">
        <v>57</v>
      </c>
      <c r="I1316" t="s">
        <v>58</v>
      </c>
      <c r="J1316" t="s">
        <v>3924</v>
      </c>
    </row>
    <row r="1317" spans="1:10" hidden="1" x14ac:dyDescent="0.2">
      <c r="A1317" t="s">
        <v>962</v>
      </c>
      <c r="B1317">
        <v>2012</v>
      </c>
      <c r="C1317">
        <v>24</v>
      </c>
      <c r="D1317">
        <v>2</v>
      </c>
      <c r="E1317">
        <v>45940</v>
      </c>
      <c r="F1317" t="s">
        <v>933</v>
      </c>
      <c r="G1317" t="s">
        <v>3104</v>
      </c>
      <c r="H1317" t="s">
        <v>57</v>
      </c>
      <c r="I1317" t="s">
        <v>58</v>
      </c>
      <c r="J1317" t="s">
        <v>3924</v>
      </c>
    </row>
    <row r="1318" spans="1:10" hidden="1" x14ac:dyDescent="0.2">
      <c r="A1318" t="s">
        <v>960</v>
      </c>
      <c r="B1318">
        <v>2010</v>
      </c>
      <c r="C1318">
        <v>24</v>
      </c>
      <c r="D1318">
        <v>2</v>
      </c>
      <c r="E1318">
        <v>45930</v>
      </c>
      <c r="F1318" t="s">
        <v>933</v>
      </c>
      <c r="G1318" t="s">
        <v>3104</v>
      </c>
      <c r="H1318" t="s">
        <v>57</v>
      </c>
      <c r="I1318" t="s">
        <v>58</v>
      </c>
      <c r="J1318" t="s">
        <v>3924</v>
      </c>
    </row>
    <row r="1319" spans="1:10" hidden="1" x14ac:dyDescent="0.2">
      <c r="A1319" t="s">
        <v>2105</v>
      </c>
      <c r="B1319">
        <v>2012</v>
      </c>
      <c r="C1319">
        <v>53</v>
      </c>
      <c r="D1319">
        <v>2</v>
      </c>
      <c r="E1319">
        <v>45920</v>
      </c>
      <c r="F1319" t="s">
        <v>2076</v>
      </c>
      <c r="G1319" t="s">
        <v>3162</v>
      </c>
      <c r="H1319" t="s">
        <v>57</v>
      </c>
      <c r="I1319" t="s">
        <v>58</v>
      </c>
      <c r="J1319" t="s">
        <v>3924</v>
      </c>
    </row>
    <row r="1320" spans="1:10" hidden="1" x14ac:dyDescent="0.2">
      <c r="A1320" t="s">
        <v>287</v>
      </c>
      <c r="B1320">
        <v>2020</v>
      </c>
      <c r="C1320">
        <v>6</v>
      </c>
      <c r="D1320">
        <v>2</v>
      </c>
      <c r="E1320">
        <v>45900</v>
      </c>
      <c r="F1320" t="s">
        <v>250</v>
      </c>
      <c r="G1320" t="s">
        <v>3068</v>
      </c>
      <c r="H1320" t="s">
        <v>57</v>
      </c>
      <c r="I1320" t="s">
        <v>58</v>
      </c>
      <c r="J1320" t="s">
        <v>3924</v>
      </c>
    </row>
    <row r="1321" spans="1:10" hidden="1" x14ac:dyDescent="0.2">
      <c r="A1321" t="s">
        <v>2074</v>
      </c>
      <c r="B1321">
        <v>2021</v>
      </c>
      <c r="C1321">
        <v>52</v>
      </c>
      <c r="D1321">
        <v>2</v>
      </c>
      <c r="E1321">
        <v>45880</v>
      </c>
      <c r="F1321" t="s">
        <v>2036</v>
      </c>
      <c r="G1321" t="s">
        <v>3833</v>
      </c>
      <c r="H1321" t="s">
        <v>57</v>
      </c>
      <c r="I1321" t="s">
        <v>3057</v>
      </c>
      <c r="J1321" t="s">
        <v>3924</v>
      </c>
    </row>
    <row r="1322" spans="1:10" hidden="1" x14ac:dyDescent="0.2">
      <c r="A1322" t="s">
        <v>1320</v>
      </c>
      <c r="B1322">
        <v>2009</v>
      </c>
      <c r="C1322">
        <v>33</v>
      </c>
      <c r="D1322">
        <v>2</v>
      </c>
      <c r="E1322">
        <v>45830</v>
      </c>
      <c r="F1322" t="s">
        <v>1294</v>
      </c>
      <c r="G1322" t="s">
        <v>3122</v>
      </c>
      <c r="H1322" t="s">
        <v>57</v>
      </c>
      <c r="I1322" t="s">
        <v>58</v>
      </c>
      <c r="J1322" t="s">
        <v>3924</v>
      </c>
    </row>
    <row r="1323" spans="1:10" hidden="1" x14ac:dyDescent="0.2">
      <c r="A1323" t="s">
        <v>614</v>
      </c>
      <c r="B1323">
        <v>2015</v>
      </c>
      <c r="C1323">
        <v>15</v>
      </c>
      <c r="D1323">
        <v>2</v>
      </c>
      <c r="E1323">
        <v>45780</v>
      </c>
      <c r="F1323" t="s">
        <v>582</v>
      </c>
      <c r="G1323" t="s">
        <v>3086</v>
      </c>
      <c r="H1323" t="s">
        <v>57</v>
      </c>
      <c r="I1323" t="s">
        <v>58</v>
      </c>
      <c r="J1323" t="s">
        <v>3924</v>
      </c>
    </row>
    <row r="1324" spans="1:10" hidden="1" x14ac:dyDescent="0.2">
      <c r="A1324" t="s">
        <v>2013</v>
      </c>
      <c r="B1324">
        <v>2019</v>
      </c>
      <c r="C1324">
        <v>51</v>
      </c>
      <c r="D1324">
        <v>1</v>
      </c>
      <c r="E1324">
        <v>45770</v>
      </c>
      <c r="F1324" t="s">
        <v>38</v>
      </c>
      <c r="G1324" t="s">
        <v>3157</v>
      </c>
      <c r="H1324" t="s">
        <v>57</v>
      </c>
      <c r="I1324" t="s">
        <v>58</v>
      </c>
      <c r="J1324" t="s">
        <v>3924</v>
      </c>
    </row>
    <row r="1325" spans="1:10" hidden="1" x14ac:dyDescent="0.2">
      <c r="A1325" t="s">
        <v>4225</v>
      </c>
      <c r="B1325">
        <v>2023</v>
      </c>
      <c r="C1325">
        <v>72</v>
      </c>
      <c r="D1325">
        <v>2</v>
      </c>
      <c r="E1325">
        <v>45760</v>
      </c>
      <c r="F1325" t="s">
        <v>2777</v>
      </c>
      <c r="G1325" t="s">
        <v>3890</v>
      </c>
      <c r="H1325" t="s">
        <v>57</v>
      </c>
      <c r="I1325" t="s">
        <v>3057</v>
      </c>
      <c r="J1325" t="s">
        <v>4091</v>
      </c>
    </row>
    <row r="1326" spans="1:10" hidden="1" x14ac:dyDescent="0.2">
      <c r="A1326" t="s">
        <v>2979</v>
      </c>
      <c r="B1326">
        <v>2013</v>
      </c>
      <c r="C1326">
        <v>77</v>
      </c>
      <c r="D1326">
        <v>2</v>
      </c>
      <c r="E1326">
        <v>45750</v>
      </c>
      <c r="F1326" t="s">
        <v>2955</v>
      </c>
      <c r="G1326" t="s">
        <v>3211</v>
      </c>
      <c r="H1326" t="s">
        <v>57</v>
      </c>
      <c r="I1326" t="s">
        <v>58</v>
      </c>
      <c r="J1326" t="s">
        <v>3924</v>
      </c>
    </row>
    <row r="1327" spans="1:10" hidden="1" x14ac:dyDescent="0.2">
      <c r="A1327" t="s">
        <v>672</v>
      </c>
      <c r="B1327">
        <v>2019</v>
      </c>
      <c r="C1327">
        <v>17</v>
      </c>
      <c r="D1327">
        <v>1</v>
      </c>
      <c r="E1327">
        <v>45710</v>
      </c>
      <c r="F1327" t="s">
        <v>655</v>
      </c>
      <c r="G1327" t="s">
        <v>3089</v>
      </c>
      <c r="H1327" t="s">
        <v>57</v>
      </c>
      <c r="I1327" t="s">
        <v>58</v>
      </c>
      <c r="J1327" t="s">
        <v>3924</v>
      </c>
    </row>
    <row r="1328" spans="1:10" hidden="1" x14ac:dyDescent="0.2">
      <c r="A1328" t="s">
        <v>2731</v>
      </c>
      <c r="B1328">
        <v>2017</v>
      </c>
      <c r="C1328">
        <v>70</v>
      </c>
      <c r="D1328">
        <v>2</v>
      </c>
      <c r="E1328">
        <v>45670</v>
      </c>
      <c r="F1328" t="s">
        <v>2697</v>
      </c>
      <c r="G1328" t="s">
        <v>3196</v>
      </c>
      <c r="H1328" t="s">
        <v>57</v>
      </c>
      <c r="I1328" t="s">
        <v>58</v>
      </c>
      <c r="J1328" t="s">
        <v>3924</v>
      </c>
    </row>
    <row r="1329" spans="1:10" hidden="1" x14ac:dyDescent="0.2">
      <c r="A1329" t="s">
        <v>4104</v>
      </c>
      <c r="B1329">
        <v>2023</v>
      </c>
      <c r="C1329">
        <v>7</v>
      </c>
      <c r="D1329">
        <v>2</v>
      </c>
      <c r="E1329">
        <v>45660</v>
      </c>
      <c r="F1329" t="s">
        <v>17</v>
      </c>
      <c r="G1329" t="s">
        <v>3710</v>
      </c>
      <c r="H1329" t="s">
        <v>57</v>
      </c>
      <c r="I1329" t="s">
        <v>3057</v>
      </c>
      <c r="J1329" t="s">
        <v>4091</v>
      </c>
    </row>
    <row r="1330" spans="1:10" hidden="1" x14ac:dyDescent="0.2">
      <c r="A1330" t="s">
        <v>2102</v>
      </c>
      <c r="B1330">
        <v>2009</v>
      </c>
      <c r="C1330">
        <v>53</v>
      </c>
      <c r="D1330">
        <v>2</v>
      </c>
      <c r="E1330">
        <v>45630</v>
      </c>
      <c r="F1330" t="s">
        <v>2076</v>
      </c>
      <c r="G1330" t="s">
        <v>3162</v>
      </c>
      <c r="H1330" t="s">
        <v>57</v>
      </c>
      <c r="I1330" t="s">
        <v>58</v>
      </c>
      <c r="J1330" t="s">
        <v>3924</v>
      </c>
    </row>
    <row r="1331" spans="1:10" hidden="1" x14ac:dyDescent="0.2">
      <c r="A1331" t="s">
        <v>2854</v>
      </c>
      <c r="B1331">
        <v>2020</v>
      </c>
      <c r="C1331">
        <v>73</v>
      </c>
      <c r="D1331">
        <v>2</v>
      </c>
      <c r="E1331">
        <v>45610</v>
      </c>
      <c r="F1331" t="s">
        <v>2817</v>
      </c>
      <c r="G1331" t="s">
        <v>3202</v>
      </c>
      <c r="H1331" t="s">
        <v>57</v>
      </c>
      <c r="I1331" t="s">
        <v>58</v>
      </c>
      <c r="J1331" t="s">
        <v>3924</v>
      </c>
    </row>
    <row r="1332" spans="1:10" hidden="1" x14ac:dyDescent="0.2">
      <c r="A1332" t="s">
        <v>4153</v>
      </c>
      <c r="B1332">
        <v>2023</v>
      </c>
      <c r="C1332">
        <v>34</v>
      </c>
      <c r="D1332">
        <v>2</v>
      </c>
      <c r="E1332">
        <v>45570</v>
      </c>
      <c r="F1332" t="s">
        <v>1334</v>
      </c>
      <c r="G1332" t="s">
        <v>3782</v>
      </c>
      <c r="H1332" t="s">
        <v>57</v>
      </c>
      <c r="I1332" t="s">
        <v>3057</v>
      </c>
      <c r="J1332" t="s">
        <v>4091</v>
      </c>
    </row>
    <row r="1333" spans="1:10" hidden="1" x14ac:dyDescent="0.2">
      <c r="A1333" t="s">
        <v>1834</v>
      </c>
      <c r="B1333">
        <v>2009</v>
      </c>
      <c r="C1333">
        <v>46</v>
      </c>
      <c r="D1333">
        <v>2</v>
      </c>
      <c r="E1333">
        <v>45470</v>
      </c>
      <c r="F1333" t="s">
        <v>1808</v>
      </c>
      <c r="G1333" t="s">
        <v>3148</v>
      </c>
      <c r="H1333" t="s">
        <v>57</v>
      </c>
      <c r="I1333" t="s">
        <v>58</v>
      </c>
      <c r="J1333" t="s">
        <v>3924</v>
      </c>
    </row>
    <row r="1334" spans="1:10" hidden="1" x14ac:dyDescent="0.2">
      <c r="A1334" t="s">
        <v>2947</v>
      </c>
      <c r="B1334">
        <v>2015</v>
      </c>
      <c r="C1334">
        <v>76</v>
      </c>
      <c r="D1334">
        <v>2</v>
      </c>
      <c r="E1334">
        <v>45470</v>
      </c>
      <c r="F1334" t="s">
        <v>2915</v>
      </c>
      <c r="G1334" t="s">
        <v>3209</v>
      </c>
      <c r="H1334" t="s">
        <v>57</v>
      </c>
      <c r="I1334" t="s">
        <v>58</v>
      </c>
      <c r="J1334" t="s">
        <v>3924</v>
      </c>
    </row>
    <row r="1335" spans="1:10" hidden="1" x14ac:dyDescent="0.2">
      <c r="A1335" t="s">
        <v>2297</v>
      </c>
      <c r="B1335">
        <v>2004</v>
      </c>
      <c r="C1335">
        <v>58</v>
      </c>
      <c r="D1335">
        <v>2</v>
      </c>
      <c r="E1335">
        <v>45430</v>
      </c>
      <c r="F1335" t="s">
        <v>2276</v>
      </c>
      <c r="G1335" t="s">
        <v>3172</v>
      </c>
      <c r="H1335" t="s">
        <v>57</v>
      </c>
      <c r="I1335" t="s">
        <v>58</v>
      </c>
      <c r="J1335" t="s">
        <v>3924</v>
      </c>
    </row>
    <row r="1336" spans="1:10" hidden="1" x14ac:dyDescent="0.2">
      <c r="A1336" t="s">
        <v>1832</v>
      </c>
      <c r="B1336">
        <v>2007</v>
      </c>
      <c r="C1336">
        <v>46</v>
      </c>
      <c r="D1336">
        <v>2</v>
      </c>
      <c r="E1336">
        <v>45420</v>
      </c>
      <c r="F1336" t="s">
        <v>1808</v>
      </c>
      <c r="G1336" t="s">
        <v>3148</v>
      </c>
      <c r="H1336" t="s">
        <v>57</v>
      </c>
      <c r="I1336" t="s">
        <v>58</v>
      </c>
      <c r="J1336" t="s">
        <v>3924</v>
      </c>
    </row>
    <row r="1337" spans="1:10" hidden="1" x14ac:dyDescent="0.2">
      <c r="A1337" t="s">
        <v>1831</v>
      </c>
      <c r="B1337">
        <v>2006</v>
      </c>
      <c r="C1337">
        <v>46</v>
      </c>
      <c r="D1337">
        <v>2</v>
      </c>
      <c r="E1337">
        <v>45410</v>
      </c>
      <c r="F1337" t="s">
        <v>1808</v>
      </c>
      <c r="G1337" t="s">
        <v>3148</v>
      </c>
      <c r="H1337" t="s">
        <v>57</v>
      </c>
      <c r="I1337" t="s">
        <v>58</v>
      </c>
      <c r="J1337" t="s">
        <v>3924</v>
      </c>
    </row>
    <row r="1338" spans="1:10" hidden="1" x14ac:dyDescent="0.2">
      <c r="A1338" t="s">
        <v>1081</v>
      </c>
      <c r="B1338">
        <v>2006</v>
      </c>
      <c r="C1338">
        <v>27</v>
      </c>
      <c r="D1338">
        <v>2</v>
      </c>
      <c r="E1338">
        <v>45400</v>
      </c>
      <c r="F1338" t="s">
        <v>1047</v>
      </c>
      <c r="G1338" t="s">
        <v>3110</v>
      </c>
      <c r="H1338" t="s">
        <v>57</v>
      </c>
      <c r="I1338" t="s">
        <v>58</v>
      </c>
      <c r="J1338" t="s">
        <v>3924</v>
      </c>
    </row>
    <row r="1339" spans="1:10" hidden="1" x14ac:dyDescent="0.2">
      <c r="A1339" t="s">
        <v>971</v>
      </c>
      <c r="B1339">
        <v>2021</v>
      </c>
      <c r="C1339">
        <v>24</v>
      </c>
      <c r="D1339">
        <v>2</v>
      </c>
      <c r="E1339">
        <v>45390</v>
      </c>
      <c r="F1339" t="s">
        <v>933</v>
      </c>
      <c r="G1339" t="s">
        <v>3752</v>
      </c>
      <c r="H1339" t="s">
        <v>57</v>
      </c>
      <c r="I1339" t="s">
        <v>3057</v>
      </c>
      <c r="J1339" t="s">
        <v>3924</v>
      </c>
    </row>
    <row r="1340" spans="1:10" hidden="1" x14ac:dyDescent="0.2">
      <c r="A1340" t="s">
        <v>1082</v>
      </c>
      <c r="B1340">
        <v>2007</v>
      </c>
      <c r="C1340">
        <v>27</v>
      </c>
      <c r="D1340">
        <v>2</v>
      </c>
      <c r="E1340">
        <v>45390</v>
      </c>
      <c r="F1340" t="s">
        <v>1047</v>
      </c>
      <c r="G1340" t="s">
        <v>3110</v>
      </c>
      <c r="H1340" t="s">
        <v>57</v>
      </c>
      <c r="I1340" t="s">
        <v>58</v>
      </c>
      <c r="J1340" t="s">
        <v>3924</v>
      </c>
    </row>
    <row r="1341" spans="1:10" hidden="1" x14ac:dyDescent="0.2">
      <c r="A1341" t="s">
        <v>1451</v>
      </c>
      <c r="B1341">
        <v>2020</v>
      </c>
      <c r="C1341">
        <v>36</v>
      </c>
      <c r="D1341">
        <v>2</v>
      </c>
      <c r="E1341">
        <v>45350</v>
      </c>
      <c r="F1341" t="s">
        <v>1414</v>
      </c>
      <c r="G1341" t="s">
        <v>3128</v>
      </c>
      <c r="H1341" t="s">
        <v>57</v>
      </c>
      <c r="I1341" t="s">
        <v>58</v>
      </c>
      <c r="J1341" t="s">
        <v>3924</v>
      </c>
    </row>
    <row r="1342" spans="1:10" hidden="1" x14ac:dyDescent="0.2">
      <c r="A1342" t="s">
        <v>2217</v>
      </c>
      <c r="B1342">
        <v>2004</v>
      </c>
      <c r="C1342">
        <v>56</v>
      </c>
      <c r="D1342">
        <v>2</v>
      </c>
      <c r="E1342">
        <v>45330</v>
      </c>
      <c r="F1342" t="s">
        <v>2196</v>
      </c>
      <c r="G1342" t="s">
        <v>3168</v>
      </c>
      <c r="H1342" t="s">
        <v>57</v>
      </c>
      <c r="I1342" t="s">
        <v>58</v>
      </c>
      <c r="J1342" t="s">
        <v>3924</v>
      </c>
    </row>
    <row r="1343" spans="1:10" hidden="1" x14ac:dyDescent="0.2">
      <c r="A1343" t="s">
        <v>4159</v>
      </c>
      <c r="B1343">
        <v>2023</v>
      </c>
      <c r="C1343">
        <v>37</v>
      </c>
      <c r="D1343">
        <v>2</v>
      </c>
      <c r="E1343">
        <v>45320</v>
      </c>
      <c r="F1343" t="s">
        <v>1454</v>
      </c>
      <c r="G1343" t="s">
        <v>3791</v>
      </c>
      <c r="H1343" t="s">
        <v>57</v>
      </c>
      <c r="I1343" t="s">
        <v>3057</v>
      </c>
      <c r="J1343" t="s">
        <v>4091</v>
      </c>
    </row>
    <row r="1344" spans="1:10" hidden="1" x14ac:dyDescent="0.2">
      <c r="A1344" t="s">
        <v>569</v>
      </c>
      <c r="B1344">
        <v>2007</v>
      </c>
      <c r="C1344">
        <v>14</v>
      </c>
      <c r="D1344">
        <v>2</v>
      </c>
      <c r="E1344">
        <v>45310</v>
      </c>
      <c r="F1344" t="s">
        <v>549</v>
      </c>
      <c r="G1344" t="s">
        <v>3084</v>
      </c>
      <c r="H1344" t="s">
        <v>57</v>
      </c>
      <c r="I1344" t="s">
        <v>58</v>
      </c>
      <c r="J1344" t="s">
        <v>3924</v>
      </c>
    </row>
    <row r="1345" spans="1:10" hidden="1" x14ac:dyDescent="0.2">
      <c r="A1345" t="s">
        <v>1395</v>
      </c>
      <c r="B1345">
        <v>2004</v>
      </c>
      <c r="C1345">
        <v>35</v>
      </c>
      <c r="D1345">
        <v>2</v>
      </c>
      <c r="E1345">
        <v>45290</v>
      </c>
      <c r="F1345" t="s">
        <v>1374</v>
      </c>
      <c r="G1345" t="s">
        <v>3126</v>
      </c>
      <c r="H1345" t="s">
        <v>57</v>
      </c>
      <c r="I1345" t="s">
        <v>58</v>
      </c>
      <c r="J1345" t="s">
        <v>3924</v>
      </c>
    </row>
    <row r="1346" spans="1:10" hidden="1" x14ac:dyDescent="0.2">
      <c r="A1346" t="s">
        <v>397</v>
      </c>
      <c r="B1346">
        <v>2019</v>
      </c>
      <c r="C1346">
        <v>9</v>
      </c>
      <c r="D1346">
        <v>2</v>
      </c>
      <c r="E1346">
        <v>45260</v>
      </c>
      <c r="F1346" t="s">
        <v>10</v>
      </c>
      <c r="G1346" t="s">
        <v>3074</v>
      </c>
      <c r="H1346" t="s">
        <v>57</v>
      </c>
      <c r="I1346" t="s">
        <v>58</v>
      </c>
      <c r="J1346" t="s">
        <v>3924</v>
      </c>
    </row>
    <row r="1347" spans="1:10" hidden="1" x14ac:dyDescent="0.2">
      <c r="A1347" t="s">
        <v>2191</v>
      </c>
      <c r="B1347">
        <v>2018</v>
      </c>
      <c r="C1347">
        <v>55</v>
      </c>
      <c r="D1347">
        <v>2</v>
      </c>
      <c r="E1347">
        <v>45260</v>
      </c>
      <c r="F1347" t="s">
        <v>2156</v>
      </c>
      <c r="G1347" t="s">
        <v>3166</v>
      </c>
      <c r="H1347" t="s">
        <v>57</v>
      </c>
      <c r="I1347" t="s">
        <v>58</v>
      </c>
      <c r="J1347" t="s">
        <v>3924</v>
      </c>
    </row>
    <row r="1348" spans="1:10" hidden="1" x14ac:dyDescent="0.2">
      <c r="A1348" t="s">
        <v>2978</v>
      </c>
      <c r="B1348">
        <v>2012</v>
      </c>
      <c r="C1348">
        <v>77</v>
      </c>
      <c r="D1348">
        <v>2</v>
      </c>
      <c r="E1348">
        <v>45180</v>
      </c>
      <c r="F1348" t="s">
        <v>2955</v>
      </c>
      <c r="G1348" t="s">
        <v>3211</v>
      </c>
      <c r="H1348" t="s">
        <v>57</v>
      </c>
      <c r="I1348" t="s">
        <v>58</v>
      </c>
      <c r="J1348" t="s">
        <v>3924</v>
      </c>
    </row>
    <row r="1349" spans="1:10" hidden="1" x14ac:dyDescent="0.2">
      <c r="A1349" t="s">
        <v>1565</v>
      </c>
      <c r="B1349">
        <v>2016</v>
      </c>
      <c r="C1349">
        <v>39</v>
      </c>
      <c r="D1349">
        <v>2</v>
      </c>
      <c r="E1349">
        <v>45170</v>
      </c>
      <c r="F1349" t="s">
        <v>1532</v>
      </c>
      <c r="G1349" t="s">
        <v>3134</v>
      </c>
      <c r="H1349" t="s">
        <v>57</v>
      </c>
      <c r="I1349" t="s">
        <v>58</v>
      </c>
      <c r="J1349" t="s">
        <v>3924</v>
      </c>
    </row>
    <row r="1350" spans="1:10" hidden="1" x14ac:dyDescent="0.2">
      <c r="A1350" t="s">
        <v>2730</v>
      </c>
      <c r="B1350">
        <v>2016</v>
      </c>
      <c r="C1350">
        <v>70</v>
      </c>
      <c r="D1350">
        <v>2</v>
      </c>
      <c r="E1350">
        <v>45150</v>
      </c>
      <c r="F1350" t="s">
        <v>2697</v>
      </c>
      <c r="G1350" t="s">
        <v>3196</v>
      </c>
      <c r="H1350" t="s">
        <v>57</v>
      </c>
      <c r="I1350" t="s">
        <v>58</v>
      </c>
      <c r="J1350" t="s">
        <v>3924</v>
      </c>
    </row>
    <row r="1351" spans="1:10" hidden="1" x14ac:dyDescent="0.2">
      <c r="A1351" t="s">
        <v>198</v>
      </c>
      <c r="B1351">
        <v>2010</v>
      </c>
      <c r="C1351">
        <v>4</v>
      </c>
      <c r="D1351">
        <v>2</v>
      </c>
      <c r="E1351">
        <v>45080</v>
      </c>
      <c r="F1351" t="s">
        <v>171</v>
      </c>
      <c r="G1351" t="s">
        <v>3064</v>
      </c>
      <c r="H1351" t="s">
        <v>57</v>
      </c>
      <c r="I1351" t="s">
        <v>58</v>
      </c>
      <c r="J1351" t="s">
        <v>3924</v>
      </c>
    </row>
    <row r="1352" spans="1:10" hidden="1" x14ac:dyDescent="0.2">
      <c r="A1352" t="s">
        <v>1134</v>
      </c>
      <c r="B1352">
        <v>2019</v>
      </c>
      <c r="C1352">
        <v>28</v>
      </c>
      <c r="D1352">
        <v>2</v>
      </c>
      <c r="E1352">
        <v>45040</v>
      </c>
      <c r="F1352" t="s">
        <v>1098</v>
      </c>
      <c r="G1352" t="s">
        <v>3112</v>
      </c>
      <c r="H1352" t="s">
        <v>57</v>
      </c>
      <c r="I1352" t="s">
        <v>58</v>
      </c>
      <c r="J1352" t="s">
        <v>3924</v>
      </c>
    </row>
    <row r="1353" spans="1:10" hidden="1" x14ac:dyDescent="0.2">
      <c r="A1353" t="s">
        <v>3813</v>
      </c>
      <c r="B1353">
        <v>2022</v>
      </c>
      <c r="C1353">
        <v>44</v>
      </c>
      <c r="D1353">
        <v>2</v>
      </c>
      <c r="E1353">
        <v>45030</v>
      </c>
      <c r="F1353" t="s">
        <v>45</v>
      </c>
      <c r="G1353" t="s">
        <v>3812</v>
      </c>
      <c r="H1353" t="s">
        <v>57</v>
      </c>
      <c r="I1353" t="s">
        <v>3057</v>
      </c>
      <c r="J1353" t="s">
        <v>3924</v>
      </c>
    </row>
    <row r="1354" spans="1:10" hidden="1" x14ac:dyDescent="0.2">
      <c r="A1354" t="s">
        <v>2104</v>
      </c>
      <c r="B1354">
        <v>2011</v>
      </c>
      <c r="C1354">
        <v>53</v>
      </c>
      <c r="D1354">
        <v>2</v>
      </c>
      <c r="E1354">
        <v>45000</v>
      </c>
      <c r="F1354" t="s">
        <v>2076</v>
      </c>
      <c r="G1354" t="s">
        <v>3162</v>
      </c>
      <c r="H1354" t="s">
        <v>57</v>
      </c>
      <c r="I1354" t="s">
        <v>58</v>
      </c>
      <c r="J1354" t="s">
        <v>3924</v>
      </c>
    </row>
    <row r="1355" spans="1:10" hidden="1" x14ac:dyDescent="0.2">
      <c r="A1355" t="s">
        <v>1596</v>
      </c>
      <c r="B1355">
        <v>2007</v>
      </c>
      <c r="C1355">
        <v>40</v>
      </c>
      <c r="D1355">
        <v>2</v>
      </c>
      <c r="E1355">
        <v>44970</v>
      </c>
      <c r="F1355" t="s">
        <v>1572</v>
      </c>
      <c r="G1355" t="s">
        <v>3136</v>
      </c>
      <c r="H1355" t="s">
        <v>57</v>
      </c>
      <c r="I1355" t="s">
        <v>58</v>
      </c>
      <c r="J1355" t="s">
        <v>3924</v>
      </c>
    </row>
    <row r="1356" spans="1:10" hidden="1" x14ac:dyDescent="0.2">
      <c r="A1356" t="s">
        <v>3834</v>
      </c>
      <c r="B1356">
        <v>2022</v>
      </c>
      <c r="C1356">
        <v>52</v>
      </c>
      <c r="D1356">
        <v>2</v>
      </c>
      <c r="E1356">
        <v>44930</v>
      </c>
      <c r="F1356" t="s">
        <v>2036</v>
      </c>
      <c r="G1356" t="s">
        <v>3833</v>
      </c>
      <c r="H1356" t="s">
        <v>57</v>
      </c>
      <c r="I1356" t="s">
        <v>3057</v>
      </c>
      <c r="J1356" t="s">
        <v>3924</v>
      </c>
    </row>
    <row r="1357" spans="1:10" hidden="1" x14ac:dyDescent="0.2">
      <c r="A1357" t="s">
        <v>574</v>
      </c>
      <c r="B1357">
        <v>2012</v>
      </c>
      <c r="C1357">
        <v>14</v>
      </c>
      <c r="D1357">
        <v>2</v>
      </c>
      <c r="E1357">
        <v>44920</v>
      </c>
      <c r="F1357" t="s">
        <v>549</v>
      </c>
      <c r="G1357" t="s">
        <v>3084</v>
      </c>
      <c r="H1357" t="s">
        <v>57</v>
      </c>
      <c r="I1357" t="s">
        <v>58</v>
      </c>
      <c r="J1357" t="s">
        <v>3924</v>
      </c>
    </row>
    <row r="1358" spans="1:10" hidden="1" x14ac:dyDescent="0.2">
      <c r="A1358" t="s">
        <v>673</v>
      </c>
      <c r="B1358">
        <v>2020</v>
      </c>
      <c r="C1358">
        <v>17</v>
      </c>
      <c r="D1358">
        <v>1</v>
      </c>
      <c r="E1358">
        <v>44920</v>
      </c>
      <c r="F1358" t="s">
        <v>655</v>
      </c>
      <c r="G1358" t="s">
        <v>3089</v>
      </c>
      <c r="H1358" t="s">
        <v>57</v>
      </c>
      <c r="I1358" t="s">
        <v>58</v>
      </c>
      <c r="J1358" t="s">
        <v>3924</v>
      </c>
    </row>
    <row r="1359" spans="1:10" hidden="1" x14ac:dyDescent="0.2">
      <c r="A1359" t="s">
        <v>810</v>
      </c>
      <c r="B1359">
        <v>2020</v>
      </c>
      <c r="C1359">
        <v>20</v>
      </c>
      <c r="D1359">
        <v>2</v>
      </c>
      <c r="E1359">
        <v>44920</v>
      </c>
      <c r="F1359" t="s">
        <v>773</v>
      </c>
      <c r="G1359" t="s">
        <v>3096</v>
      </c>
      <c r="H1359" t="s">
        <v>57</v>
      </c>
      <c r="I1359" t="s">
        <v>58</v>
      </c>
      <c r="J1359" t="s">
        <v>3924</v>
      </c>
    </row>
    <row r="1360" spans="1:10" hidden="1" x14ac:dyDescent="0.2">
      <c r="A1360" t="s">
        <v>575</v>
      </c>
      <c r="B1360">
        <v>2013</v>
      </c>
      <c r="C1360">
        <v>14</v>
      </c>
      <c r="D1360">
        <v>2</v>
      </c>
      <c r="E1360">
        <v>44910</v>
      </c>
      <c r="F1360" t="s">
        <v>549</v>
      </c>
      <c r="G1360" t="s">
        <v>3084</v>
      </c>
      <c r="H1360" t="s">
        <v>57</v>
      </c>
      <c r="I1360" t="s">
        <v>58</v>
      </c>
      <c r="J1360" t="s">
        <v>3924</v>
      </c>
    </row>
    <row r="1361" spans="1:10" hidden="1" x14ac:dyDescent="0.2">
      <c r="A1361" t="s">
        <v>638</v>
      </c>
      <c r="B1361">
        <v>2003</v>
      </c>
      <c r="C1361">
        <v>16</v>
      </c>
      <c r="D1361">
        <v>2</v>
      </c>
      <c r="E1361">
        <v>44900</v>
      </c>
      <c r="F1361" t="s">
        <v>622</v>
      </c>
      <c r="G1361" t="s">
        <v>3088</v>
      </c>
      <c r="H1361" t="s">
        <v>57</v>
      </c>
      <c r="I1361" t="s">
        <v>58</v>
      </c>
      <c r="J1361" t="s">
        <v>3924</v>
      </c>
    </row>
    <row r="1362" spans="1:10" hidden="1" x14ac:dyDescent="0.2">
      <c r="A1362" t="s">
        <v>2387</v>
      </c>
      <c r="B1362">
        <v>2015</v>
      </c>
      <c r="C1362">
        <v>61</v>
      </c>
      <c r="D1362">
        <v>2</v>
      </c>
      <c r="E1362">
        <v>44860</v>
      </c>
      <c r="F1362" t="s">
        <v>39</v>
      </c>
      <c r="G1362" t="s">
        <v>3178</v>
      </c>
      <c r="H1362" t="s">
        <v>57</v>
      </c>
      <c r="I1362" t="s">
        <v>58</v>
      </c>
      <c r="J1362" t="s">
        <v>3924</v>
      </c>
    </row>
    <row r="1363" spans="1:10" hidden="1" x14ac:dyDescent="0.2">
      <c r="A1363" t="s">
        <v>566</v>
      </c>
      <c r="B1363">
        <v>2004</v>
      </c>
      <c r="C1363">
        <v>14</v>
      </c>
      <c r="D1363">
        <v>2</v>
      </c>
      <c r="E1363">
        <v>44840</v>
      </c>
      <c r="F1363" t="s">
        <v>549</v>
      </c>
      <c r="G1363" t="s">
        <v>3084</v>
      </c>
      <c r="H1363" t="s">
        <v>57</v>
      </c>
      <c r="I1363" t="s">
        <v>58</v>
      </c>
      <c r="J1363" t="s">
        <v>3924</v>
      </c>
    </row>
    <row r="1364" spans="1:10" hidden="1" x14ac:dyDescent="0.2">
      <c r="A1364" t="s">
        <v>2945</v>
      </c>
      <c r="B1364">
        <v>2013</v>
      </c>
      <c r="C1364">
        <v>76</v>
      </c>
      <c r="D1364">
        <v>2</v>
      </c>
      <c r="E1364">
        <v>44840</v>
      </c>
      <c r="F1364" t="s">
        <v>2915</v>
      </c>
      <c r="G1364" t="s">
        <v>3209</v>
      </c>
      <c r="H1364" t="s">
        <v>57</v>
      </c>
      <c r="I1364" t="s">
        <v>58</v>
      </c>
      <c r="J1364" t="s">
        <v>3924</v>
      </c>
    </row>
    <row r="1365" spans="1:10" hidden="1" x14ac:dyDescent="0.2">
      <c r="A1365" t="s">
        <v>3873</v>
      </c>
      <c r="B1365">
        <v>2022</v>
      </c>
      <c r="C1365">
        <v>66</v>
      </c>
      <c r="D1365">
        <v>2</v>
      </c>
      <c r="E1365">
        <v>44830</v>
      </c>
      <c r="F1365" t="s">
        <v>2541</v>
      </c>
      <c r="G1365" t="s">
        <v>3872</v>
      </c>
      <c r="H1365" t="s">
        <v>57</v>
      </c>
      <c r="I1365" t="s">
        <v>3057</v>
      </c>
      <c r="J1365" t="s">
        <v>3924</v>
      </c>
    </row>
    <row r="1366" spans="1:10" hidden="1" x14ac:dyDescent="0.2">
      <c r="A1366" t="s">
        <v>1835</v>
      </c>
      <c r="B1366">
        <v>2010</v>
      </c>
      <c r="C1366">
        <v>46</v>
      </c>
      <c r="D1366">
        <v>2</v>
      </c>
      <c r="E1366">
        <v>44820</v>
      </c>
      <c r="F1366" t="s">
        <v>1808</v>
      </c>
      <c r="G1366" t="s">
        <v>3148</v>
      </c>
      <c r="H1366" t="s">
        <v>57</v>
      </c>
      <c r="I1366" t="s">
        <v>58</v>
      </c>
      <c r="J1366" t="s">
        <v>3924</v>
      </c>
    </row>
    <row r="1367" spans="1:10" hidden="1" x14ac:dyDescent="0.2">
      <c r="A1367" t="s">
        <v>2999</v>
      </c>
      <c r="B1367">
        <v>2004</v>
      </c>
      <c r="C1367">
        <v>78</v>
      </c>
      <c r="D1367">
        <v>2</v>
      </c>
      <c r="E1367">
        <v>44810</v>
      </c>
      <c r="F1367" t="s">
        <v>2984</v>
      </c>
      <c r="G1367" t="s">
        <v>3213</v>
      </c>
      <c r="H1367" t="s">
        <v>57</v>
      </c>
      <c r="I1367" t="s">
        <v>58</v>
      </c>
      <c r="J1367" t="s">
        <v>3924</v>
      </c>
    </row>
    <row r="1368" spans="1:10" hidden="1" x14ac:dyDescent="0.2">
      <c r="A1368" t="s">
        <v>1856</v>
      </c>
      <c r="B1368">
        <v>2011</v>
      </c>
      <c r="C1368">
        <v>47</v>
      </c>
      <c r="D1368">
        <v>1</v>
      </c>
      <c r="E1368">
        <v>44730</v>
      </c>
      <c r="F1368" t="s">
        <v>1848</v>
      </c>
      <c r="G1368" t="s">
        <v>3149</v>
      </c>
      <c r="H1368" t="s">
        <v>57</v>
      </c>
      <c r="I1368" t="s">
        <v>58</v>
      </c>
      <c r="J1368" t="s">
        <v>3924</v>
      </c>
    </row>
    <row r="1369" spans="1:10" hidden="1" x14ac:dyDescent="0.2">
      <c r="A1369" t="s">
        <v>573</v>
      </c>
      <c r="B1369">
        <v>2011</v>
      </c>
      <c r="C1369">
        <v>14</v>
      </c>
      <c r="D1369">
        <v>2</v>
      </c>
      <c r="E1369">
        <v>44720</v>
      </c>
      <c r="F1369" t="s">
        <v>549</v>
      </c>
      <c r="G1369" t="s">
        <v>3084</v>
      </c>
      <c r="H1369" t="s">
        <v>57</v>
      </c>
      <c r="I1369" t="s">
        <v>58</v>
      </c>
      <c r="J1369" t="s">
        <v>3924</v>
      </c>
    </row>
    <row r="1370" spans="1:10" hidden="1" x14ac:dyDescent="0.2">
      <c r="A1370" t="s">
        <v>1597</v>
      </c>
      <c r="B1370">
        <v>2008</v>
      </c>
      <c r="C1370">
        <v>40</v>
      </c>
      <c r="D1370">
        <v>2</v>
      </c>
      <c r="E1370">
        <v>44680</v>
      </c>
      <c r="F1370" t="s">
        <v>1572</v>
      </c>
      <c r="G1370" t="s">
        <v>3136</v>
      </c>
      <c r="H1370" t="s">
        <v>57</v>
      </c>
      <c r="I1370" t="s">
        <v>58</v>
      </c>
      <c r="J1370" t="s">
        <v>3924</v>
      </c>
    </row>
    <row r="1371" spans="1:10" hidden="1" x14ac:dyDescent="0.2">
      <c r="A1371" t="s">
        <v>4122</v>
      </c>
      <c r="B1371">
        <v>2023</v>
      </c>
      <c r="C1371">
        <v>19</v>
      </c>
      <c r="D1371">
        <v>2</v>
      </c>
      <c r="E1371">
        <v>44660</v>
      </c>
      <c r="F1371" t="s">
        <v>734</v>
      </c>
      <c r="G1371" t="s">
        <v>3737</v>
      </c>
      <c r="H1371" t="s">
        <v>57</v>
      </c>
      <c r="I1371" t="s">
        <v>3057</v>
      </c>
      <c r="J1371" t="s">
        <v>4091</v>
      </c>
    </row>
    <row r="1372" spans="1:10" hidden="1" x14ac:dyDescent="0.2">
      <c r="A1372" t="s">
        <v>639</v>
      </c>
      <c r="B1372">
        <v>2004</v>
      </c>
      <c r="C1372">
        <v>16</v>
      </c>
      <c r="D1372">
        <v>2</v>
      </c>
      <c r="E1372">
        <v>44640</v>
      </c>
      <c r="F1372" t="s">
        <v>622</v>
      </c>
      <c r="G1372" t="s">
        <v>3088</v>
      </c>
      <c r="H1372" t="s">
        <v>57</v>
      </c>
      <c r="I1372" t="s">
        <v>58</v>
      </c>
      <c r="J1372" t="s">
        <v>3924</v>
      </c>
    </row>
    <row r="1373" spans="1:10" hidden="1" x14ac:dyDescent="0.2">
      <c r="A1373" t="s">
        <v>1083</v>
      </c>
      <c r="B1373">
        <v>2008</v>
      </c>
      <c r="C1373">
        <v>27</v>
      </c>
      <c r="D1373">
        <v>2</v>
      </c>
      <c r="E1373">
        <v>44610</v>
      </c>
      <c r="F1373" t="s">
        <v>1047</v>
      </c>
      <c r="G1373" t="s">
        <v>3110</v>
      </c>
      <c r="H1373" t="s">
        <v>57</v>
      </c>
      <c r="I1373" t="s">
        <v>58</v>
      </c>
      <c r="J1373" t="s">
        <v>3924</v>
      </c>
    </row>
    <row r="1374" spans="1:10" hidden="1" x14ac:dyDescent="0.2">
      <c r="A1374" t="s">
        <v>1127</v>
      </c>
      <c r="B1374">
        <v>2012</v>
      </c>
      <c r="C1374">
        <v>28</v>
      </c>
      <c r="D1374">
        <v>2</v>
      </c>
      <c r="E1374">
        <v>44610</v>
      </c>
      <c r="F1374" t="s">
        <v>1098</v>
      </c>
      <c r="G1374" t="s">
        <v>3112</v>
      </c>
      <c r="H1374" t="s">
        <v>57</v>
      </c>
      <c r="I1374" t="s">
        <v>58</v>
      </c>
      <c r="J1374" t="s">
        <v>3924</v>
      </c>
    </row>
    <row r="1375" spans="1:10" hidden="1" x14ac:dyDescent="0.2">
      <c r="A1375" t="s">
        <v>887</v>
      </c>
      <c r="B1375">
        <v>2017</v>
      </c>
      <c r="C1375">
        <v>22</v>
      </c>
      <c r="D1375">
        <v>2</v>
      </c>
      <c r="E1375">
        <v>44600</v>
      </c>
      <c r="F1375" t="s">
        <v>853</v>
      </c>
      <c r="G1375" t="s">
        <v>3100</v>
      </c>
      <c r="H1375" t="s">
        <v>57</v>
      </c>
      <c r="I1375" t="s">
        <v>58</v>
      </c>
      <c r="J1375" t="s">
        <v>3924</v>
      </c>
    </row>
    <row r="1376" spans="1:10" hidden="1" x14ac:dyDescent="0.2">
      <c r="A1376" t="s">
        <v>2977</v>
      </c>
      <c r="B1376">
        <v>2011</v>
      </c>
      <c r="C1376">
        <v>77</v>
      </c>
      <c r="D1376">
        <v>2</v>
      </c>
      <c r="E1376">
        <v>44580</v>
      </c>
      <c r="F1376" t="s">
        <v>2955</v>
      </c>
      <c r="G1376" t="s">
        <v>3211</v>
      </c>
      <c r="H1376" t="s">
        <v>57</v>
      </c>
      <c r="I1376" t="s">
        <v>58</v>
      </c>
      <c r="J1376" t="s">
        <v>3924</v>
      </c>
    </row>
    <row r="1377" spans="1:10" hidden="1" x14ac:dyDescent="0.2">
      <c r="A1377" t="s">
        <v>2137</v>
      </c>
      <c r="B1377">
        <v>2004</v>
      </c>
      <c r="C1377">
        <v>54</v>
      </c>
      <c r="D1377">
        <v>2</v>
      </c>
      <c r="E1377">
        <v>44570</v>
      </c>
      <c r="F1377" t="s">
        <v>2116</v>
      </c>
      <c r="G1377" t="s">
        <v>3164</v>
      </c>
      <c r="H1377" t="s">
        <v>57</v>
      </c>
      <c r="I1377" t="s">
        <v>58</v>
      </c>
      <c r="J1377" t="s">
        <v>3924</v>
      </c>
    </row>
    <row r="1378" spans="1:10" hidden="1" x14ac:dyDescent="0.2">
      <c r="A1378" t="s">
        <v>2014</v>
      </c>
      <c r="B1378">
        <v>2020</v>
      </c>
      <c r="C1378">
        <v>51</v>
      </c>
      <c r="D1378">
        <v>1</v>
      </c>
      <c r="E1378">
        <v>44560</v>
      </c>
      <c r="F1378" t="s">
        <v>38</v>
      </c>
      <c r="G1378" t="s">
        <v>3157</v>
      </c>
      <c r="H1378" t="s">
        <v>57</v>
      </c>
      <c r="I1378" t="s">
        <v>58</v>
      </c>
      <c r="J1378" t="s">
        <v>3924</v>
      </c>
    </row>
    <row r="1379" spans="1:10" hidden="1" x14ac:dyDescent="0.2">
      <c r="A1379" t="s">
        <v>1564</v>
      </c>
      <c r="B1379">
        <v>2015</v>
      </c>
      <c r="C1379">
        <v>39</v>
      </c>
      <c r="D1379">
        <v>2</v>
      </c>
      <c r="E1379">
        <v>44520</v>
      </c>
      <c r="F1379" t="s">
        <v>1532</v>
      </c>
      <c r="G1379" t="s">
        <v>3134</v>
      </c>
      <c r="H1379" t="s">
        <v>57</v>
      </c>
      <c r="I1379" t="s">
        <v>58</v>
      </c>
      <c r="J1379" t="s">
        <v>3924</v>
      </c>
    </row>
    <row r="1380" spans="1:10" hidden="1" x14ac:dyDescent="0.2">
      <c r="A1380" t="s">
        <v>2605</v>
      </c>
      <c r="B1380">
        <v>2007</v>
      </c>
      <c r="C1380">
        <v>67</v>
      </c>
      <c r="D1380">
        <v>2</v>
      </c>
      <c r="E1380">
        <v>44500</v>
      </c>
      <c r="F1380" t="s">
        <v>2581</v>
      </c>
      <c r="G1380" t="s">
        <v>3190</v>
      </c>
      <c r="H1380" t="s">
        <v>57</v>
      </c>
      <c r="I1380" t="s">
        <v>58</v>
      </c>
      <c r="J1380" t="s">
        <v>3924</v>
      </c>
    </row>
    <row r="1381" spans="1:10" hidden="1" x14ac:dyDescent="0.2">
      <c r="A1381" t="s">
        <v>670</v>
      </c>
      <c r="B1381">
        <v>2017</v>
      </c>
      <c r="C1381">
        <v>17</v>
      </c>
      <c r="D1381">
        <v>1</v>
      </c>
      <c r="E1381">
        <v>44490</v>
      </c>
      <c r="F1381" t="s">
        <v>655</v>
      </c>
      <c r="G1381" t="s">
        <v>3089</v>
      </c>
      <c r="H1381" t="s">
        <v>57</v>
      </c>
      <c r="I1381" t="s">
        <v>58</v>
      </c>
      <c r="J1381" t="s">
        <v>3924</v>
      </c>
    </row>
    <row r="1382" spans="1:10" hidden="1" x14ac:dyDescent="0.2">
      <c r="A1382" t="s">
        <v>4137</v>
      </c>
      <c r="B1382">
        <v>2023</v>
      </c>
      <c r="C1382">
        <v>26</v>
      </c>
      <c r="D1382">
        <v>2</v>
      </c>
      <c r="E1382">
        <v>44470</v>
      </c>
      <c r="F1382" t="s">
        <v>1007</v>
      </c>
      <c r="G1382" t="s">
        <v>3758</v>
      </c>
      <c r="H1382" t="s">
        <v>57</v>
      </c>
      <c r="I1382" t="s">
        <v>3057</v>
      </c>
      <c r="J1382" t="s">
        <v>4091</v>
      </c>
    </row>
    <row r="1383" spans="1:10" hidden="1" x14ac:dyDescent="0.2">
      <c r="A1383" t="s">
        <v>1319</v>
      </c>
      <c r="B1383">
        <v>2008</v>
      </c>
      <c r="C1383">
        <v>33</v>
      </c>
      <c r="D1383">
        <v>2</v>
      </c>
      <c r="E1383">
        <v>44450</v>
      </c>
      <c r="F1383" t="s">
        <v>1294</v>
      </c>
      <c r="G1383" t="s">
        <v>3122</v>
      </c>
      <c r="H1383" t="s">
        <v>57</v>
      </c>
      <c r="I1383" t="s">
        <v>58</v>
      </c>
      <c r="J1383" t="s">
        <v>3924</v>
      </c>
    </row>
    <row r="1384" spans="1:10" hidden="1" x14ac:dyDescent="0.2">
      <c r="A1384" t="s">
        <v>2602</v>
      </c>
      <c r="B1384">
        <v>2004</v>
      </c>
      <c r="C1384">
        <v>67</v>
      </c>
      <c r="D1384">
        <v>2</v>
      </c>
      <c r="E1384">
        <v>44450</v>
      </c>
      <c r="F1384" t="s">
        <v>2581</v>
      </c>
      <c r="G1384" t="s">
        <v>3190</v>
      </c>
      <c r="H1384" t="s">
        <v>57</v>
      </c>
      <c r="I1384" t="s">
        <v>58</v>
      </c>
      <c r="J1384" t="s">
        <v>3924</v>
      </c>
    </row>
    <row r="1385" spans="1:10" hidden="1" x14ac:dyDescent="0.2">
      <c r="A1385" t="s">
        <v>1133</v>
      </c>
      <c r="B1385">
        <v>2018</v>
      </c>
      <c r="C1385">
        <v>28</v>
      </c>
      <c r="D1385">
        <v>2</v>
      </c>
      <c r="E1385">
        <v>44380</v>
      </c>
      <c r="F1385" t="s">
        <v>1098</v>
      </c>
      <c r="G1385" t="s">
        <v>3112</v>
      </c>
      <c r="H1385" t="s">
        <v>57</v>
      </c>
      <c r="I1385" t="s">
        <v>58</v>
      </c>
      <c r="J1385" t="s">
        <v>3924</v>
      </c>
    </row>
    <row r="1386" spans="1:10" hidden="1" x14ac:dyDescent="0.2">
      <c r="A1386" t="s">
        <v>2604</v>
      </c>
      <c r="B1386">
        <v>2006</v>
      </c>
      <c r="C1386">
        <v>67</v>
      </c>
      <c r="D1386">
        <v>2</v>
      </c>
      <c r="E1386">
        <v>44350</v>
      </c>
      <c r="F1386" t="s">
        <v>2581</v>
      </c>
      <c r="G1386" t="s">
        <v>3190</v>
      </c>
      <c r="H1386" t="s">
        <v>57</v>
      </c>
      <c r="I1386" t="s">
        <v>58</v>
      </c>
      <c r="J1386" t="s">
        <v>3924</v>
      </c>
    </row>
    <row r="1387" spans="1:10" hidden="1" x14ac:dyDescent="0.2">
      <c r="A1387" t="s">
        <v>675</v>
      </c>
      <c r="B1387">
        <v>2003</v>
      </c>
      <c r="C1387">
        <v>17</v>
      </c>
      <c r="D1387">
        <v>2</v>
      </c>
      <c r="E1387">
        <v>44320</v>
      </c>
      <c r="F1387" t="s">
        <v>655</v>
      </c>
      <c r="G1387" t="s">
        <v>3090</v>
      </c>
      <c r="H1387" t="s">
        <v>57</v>
      </c>
      <c r="I1387" t="s">
        <v>58</v>
      </c>
      <c r="J1387" t="s">
        <v>3924</v>
      </c>
    </row>
    <row r="1388" spans="1:10" hidden="1" x14ac:dyDescent="0.2">
      <c r="A1388" t="s">
        <v>1275</v>
      </c>
      <c r="B1388">
        <v>2004</v>
      </c>
      <c r="C1388">
        <v>32</v>
      </c>
      <c r="D1388">
        <v>2</v>
      </c>
      <c r="E1388">
        <v>44310</v>
      </c>
      <c r="F1388" t="s">
        <v>1254</v>
      </c>
      <c r="G1388" t="s">
        <v>3120</v>
      </c>
      <c r="H1388" t="s">
        <v>57</v>
      </c>
      <c r="I1388" t="s">
        <v>58</v>
      </c>
      <c r="J1388" t="s">
        <v>3924</v>
      </c>
    </row>
    <row r="1389" spans="1:10" hidden="1" x14ac:dyDescent="0.2">
      <c r="A1389" t="s">
        <v>664</v>
      </c>
      <c r="B1389">
        <v>2011</v>
      </c>
      <c r="C1389">
        <v>17</v>
      </c>
      <c r="D1389">
        <v>1</v>
      </c>
      <c r="E1389">
        <v>44280</v>
      </c>
      <c r="F1389" t="s">
        <v>655</v>
      </c>
      <c r="G1389" t="s">
        <v>3089</v>
      </c>
      <c r="H1389" t="s">
        <v>57</v>
      </c>
      <c r="I1389" t="s">
        <v>58</v>
      </c>
      <c r="J1389" t="s">
        <v>3924</v>
      </c>
    </row>
    <row r="1390" spans="1:10" hidden="1" x14ac:dyDescent="0.2">
      <c r="A1390" t="s">
        <v>2101</v>
      </c>
      <c r="B1390">
        <v>2008</v>
      </c>
      <c r="C1390">
        <v>53</v>
      </c>
      <c r="D1390">
        <v>2</v>
      </c>
      <c r="E1390">
        <v>44220</v>
      </c>
      <c r="F1390" t="s">
        <v>2076</v>
      </c>
      <c r="G1390" t="s">
        <v>3162</v>
      </c>
      <c r="H1390" t="s">
        <v>57</v>
      </c>
      <c r="I1390" t="s">
        <v>58</v>
      </c>
      <c r="J1390" t="s">
        <v>3924</v>
      </c>
    </row>
    <row r="1391" spans="1:10" hidden="1" x14ac:dyDescent="0.2">
      <c r="A1391" t="s">
        <v>2015</v>
      </c>
      <c r="B1391">
        <v>2021</v>
      </c>
      <c r="C1391">
        <v>51</v>
      </c>
      <c r="D1391">
        <v>1</v>
      </c>
      <c r="E1391">
        <v>44200</v>
      </c>
      <c r="F1391" t="s">
        <v>38</v>
      </c>
      <c r="G1391" t="s">
        <v>3157</v>
      </c>
      <c r="H1391" t="s">
        <v>57</v>
      </c>
      <c r="I1391" t="s">
        <v>3057</v>
      </c>
      <c r="J1391" t="s">
        <v>3924</v>
      </c>
    </row>
    <row r="1392" spans="1:10" hidden="1" x14ac:dyDescent="0.2">
      <c r="A1392" t="s">
        <v>2296</v>
      </c>
      <c r="B1392">
        <v>2003</v>
      </c>
      <c r="C1392">
        <v>58</v>
      </c>
      <c r="D1392">
        <v>2</v>
      </c>
      <c r="E1392">
        <v>44160</v>
      </c>
      <c r="F1392" t="s">
        <v>2276</v>
      </c>
      <c r="G1392" t="s">
        <v>3172</v>
      </c>
      <c r="H1392" t="s">
        <v>57</v>
      </c>
      <c r="I1392" t="s">
        <v>58</v>
      </c>
      <c r="J1392" t="s">
        <v>3924</v>
      </c>
    </row>
    <row r="1393" spans="1:10" hidden="1" x14ac:dyDescent="0.2">
      <c r="A1393" t="s">
        <v>1833</v>
      </c>
      <c r="B1393">
        <v>2008</v>
      </c>
      <c r="C1393">
        <v>46</v>
      </c>
      <c r="D1393">
        <v>2</v>
      </c>
      <c r="E1393">
        <v>44130</v>
      </c>
      <c r="F1393" t="s">
        <v>1808</v>
      </c>
      <c r="G1393" t="s">
        <v>3148</v>
      </c>
      <c r="H1393" t="s">
        <v>57</v>
      </c>
      <c r="I1393" t="s">
        <v>58</v>
      </c>
      <c r="J1393" t="s">
        <v>3924</v>
      </c>
    </row>
    <row r="1394" spans="1:10" hidden="1" x14ac:dyDescent="0.2">
      <c r="A1394" t="s">
        <v>2846</v>
      </c>
      <c r="B1394">
        <v>2012</v>
      </c>
      <c r="C1394">
        <v>73</v>
      </c>
      <c r="D1394">
        <v>2</v>
      </c>
      <c r="E1394">
        <v>44100</v>
      </c>
      <c r="F1394" t="s">
        <v>2817</v>
      </c>
      <c r="G1394" t="s">
        <v>3202</v>
      </c>
      <c r="H1394" t="s">
        <v>57</v>
      </c>
      <c r="I1394" t="s">
        <v>58</v>
      </c>
      <c r="J1394" t="s">
        <v>3924</v>
      </c>
    </row>
    <row r="1395" spans="1:10" hidden="1" x14ac:dyDescent="0.2">
      <c r="A1395" t="s">
        <v>1529</v>
      </c>
      <c r="B1395">
        <v>2020</v>
      </c>
      <c r="C1395">
        <v>38</v>
      </c>
      <c r="D1395">
        <v>2</v>
      </c>
      <c r="E1395">
        <v>44050</v>
      </c>
      <c r="F1395" t="s">
        <v>16</v>
      </c>
      <c r="G1395" t="s">
        <v>3132</v>
      </c>
      <c r="H1395" t="s">
        <v>57</v>
      </c>
      <c r="I1395" t="s">
        <v>58</v>
      </c>
      <c r="J1395" t="s">
        <v>3924</v>
      </c>
    </row>
    <row r="1396" spans="1:10" hidden="1" x14ac:dyDescent="0.2">
      <c r="A1396" t="s">
        <v>2579</v>
      </c>
      <c r="B1396">
        <v>2021</v>
      </c>
      <c r="C1396">
        <v>66</v>
      </c>
      <c r="D1396">
        <v>2</v>
      </c>
      <c r="E1396">
        <v>44050</v>
      </c>
      <c r="F1396" t="s">
        <v>2541</v>
      </c>
      <c r="G1396" t="s">
        <v>3872</v>
      </c>
      <c r="H1396" t="s">
        <v>57</v>
      </c>
      <c r="I1396" t="s">
        <v>3057</v>
      </c>
      <c r="J1396" t="s">
        <v>3924</v>
      </c>
    </row>
    <row r="1397" spans="1:10" hidden="1" x14ac:dyDescent="0.2">
      <c r="A1397" t="s">
        <v>1830</v>
      </c>
      <c r="B1397">
        <v>2005</v>
      </c>
      <c r="C1397">
        <v>46</v>
      </c>
      <c r="D1397">
        <v>2</v>
      </c>
      <c r="E1397">
        <v>43990</v>
      </c>
      <c r="F1397" t="s">
        <v>1808</v>
      </c>
      <c r="G1397" t="s">
        <v>3148</v>
      </c>
      <c r="H1397" t="s">
        <v>57</v>
      </c>
      <c r="I1397" t="s">
        <v>58</v>
      </c>
      <c r="J1397" t="s">
        <v>3924</v>
      </c>
    </row>
    <row r="1398" spans="1:10" hidden="1" x14ac:dyDescent="0.2">
      <c r="A1398" t="s">
        <v>1318</v>
      </c>
      <c r="B1398">
        <v>2007</v>
      </c>
      <c r="C1398">
        <v>33</v>
      </c>
      <c r="D1398">
        <v>2</v>
      </c>
      <c r="E1398">
        <v>43940</v>
      </c>
      <c r="F1398" t="s">
        <v>1294</v>
      </c>
      <c r="G1398" t="s">
        <v>3122</v>
      </c>
      <c r="H1398" t="s">
        <v>57</v>
      </c>
      <c r="I1398" t="s">
        <v>58</v>
      </c>
      <c r="J1398" t="s">
        <v>3924</v>
      </c>
    </row>
    <row r="1399" spans="1:10" hidden="1" x14ac:dyDescent="0.2">
      <c r="A1399" t="s">
        <v>758</v>
      </c>
      <c r="B1399">
        <v>2008</v>
      </c>
      <c r="C1399">
        <v>19</v>
      </c>
      <c r="D1399">
        <v>2</v>
      </c>
      <c r="E1399">
        <v>43930</v>
      </c>
      <c r="F1399" t="s">
        <v>734</v>
      </c>
      <c r="G1399" t="s">
        <v>3094</v>
      </c>
      <c r="H1399" t="s">
        <v>57</v>
      </c>
      <c r="I1399" t="s">
        <v>58</v>
      </c>
      <c r="J1399" t="s">
        <v>3924</v>
      </c>
    </row>
    <row r="1400" spans="1:10" hidden="1" x14ac:dyDescent="0.2">
      <c r="A1400" t="s">
        <v>2729</v>
      </c>
      <c r="B1400">
        <v>2015</v>
      </c>
      <c r="C1400">
        <v>70</v>
      </c>
      <c r="D1400">
        <v>2</v>
      </c>
      <c r="E1400">
        <v>43930</v>
      </c>
      <c r="F1400" t="s">
        <v>2697</v>
      </c>
      <c r="G1400" t="s">
        <v>3196</v>
      </c>
      <c r="H1400" t="s">
        <v>57</v>
      </c>
      <c r="I1400" t="s">
        <v>58</v>
      </c>
      <c r="J1400" t="s">
        <v>3924</v>
      </c>
    </row>
    <row r="1401" spans="1:10" hidden="1" x14ac:dyDescent="0.2">
      <c r="A1401" t="s">
        <v>613</v>
      </c>
      <c r="B1401">
        <v>2014</v>
      </c>
      <c r="C1401">
        <v>15</v>
      </c>
      <c r="D1401">
        <v>2</v>
      </c>
      <c r="E1401">
        <v>43880</v>
      </c>
      <c r="F1401" t="s">
        <v>582</v>
      </c>
      <c r="G1401" t="s">
        <v>3086</v>
      </c>
      <c r="H1401" t="s">
        <v>57</v>
      </c>
      <c r="I1401" t="s">
        <v>58</v>
      </c>
      <c r="J1401" t="s">
        <v>3924</v>
      </c>
    </row>
    <row r="1402" spans="1:10" hidden="1" x14ac:dyDescent="0.2">
      <c r="A1402" t="s">
        <v>1126</v>
      </c>
      <c r="B1402">
        <v>2011</v>
      </c>
      <c r="C1402">
        <v>28</v>
      </c>
      <c r="D1402">
        <v>2</v>
      </c>
      <c r="E1402">
        <v>43870</v>
      </c>
      <c r="F1402" t="s">
        <v>1098</v>
      </c>
      <c r="G1402" t="s">
        <v>3112</v>
      </c>
      <c r="H1402" t="s">
        <v>57</v>
      </c>
      <c r="I1402" t="s">
        <v>58</v>
      </c>
      <c r="J1402" t="s">
        <v>3924</v>
      </c>
    </row>
    <row r="1403" spans="1:10" hidden="1" x14ac:dyDescent="0.2">
      <c r="A1403" t="s">
        <v>2998</v>
      </c>
      <c r="B1403">
        <v>2003</v>
      </c>
      <c r="C1403">
        <v>78</v>
      </c>
      <c r="D1403">
        <v>2</v>
      </c>
      <c r="E1403">
        <v>43850</v>
      </c>
      <c r="F1403" t="s">
        <v>2984</v>
      </c>
      <c r="G1403" t="s">
        <v>3213</v>
      </c>
      <c r="H1403" t="s">
        <v>57</v>
      </c>
      <c r="I1403" t="s">
        <v>58</v>
      </c>
      <c r="J1403" t="s">
        <v>3924</v>
      </c>
    </row>
    <row r="1404" spans="1:10" hidden="1" x14ac:dyDescent="0.2">
      <c r="A1404" t="s">
        <v>1080</v>
      </c>
      <c r="B1404">
        <v>2005</v>
      </c>
      <c r="C1404">
        <v>27</v>
      </c>
      <c r="D1404">
        <v>2</v>
      </c>
      <c r="E1404">
        <v>43830</v>
      </c>
      <c r="F1404" t="s">
        <v>1047</v>
      </c>
      <c r="G1404" t="s">
        <v>3110</v>
      </c>
      <c r="H1404" t="s">
        <v>57</v>
      </c>
      <c r="I1404" t="s">
        <v>58</v>
      </c>
      <c r="J1404" t="s">
        <v>3924</v>
      </c>
    </row>
    <row r="1405" spans="1:10" hidden="1" x14ac:dyDescent="0.2">
      <c r="A1405" t="s">
        <v>1079</v>
      </c>
      <c r="B1405">
        <v>2004</v>
      </c>
      <c r="C1405">
        <v>27</v>
      </c>
      <c r="D1405">
        <v>2</v>
      </c>
      <c r="E1405">
        <v>43820</v>
      </c>
      <c r="F1405" t="s">
        <v>1047</v>
      </c>
      <c r="G1405" t="s">
        <v>3110</v>
      </c>
      <c r="H1405" t="s">
        <v>57</v>
      </c>
      <c r="I1405" t="s">
        <v>58</v>
      </c>
      <c r="J1405" t="s">
        <v>3924</v>
      </c>
    </row>
    <row r="1406" spans="1:10" hidden="1" x14ac:dyDescent="0.2">
      <c r="A1406" t="s">
        <v>2459</v>
      </c>
      <c r="B1406">
        <v>2021</v>
      </c>
      <c r="C1406">
        <v>63</v>
      </c>
      <c r="D1406">
        <v>2</v>
      </c>
      <c r="E1406">
        <v>43810</v>
      </c>
      <c r="F1406" t="s">
        <v>2421</v>
      </c>
      <c r="G1406" t="s">
        <v>3863</v>
      </c>
      <c r="H1406" t="s">
        <v>57</v>
      </c>
      <c r="I1406" t="s">
        <v>3057</v>
      </c>
      <c r="J1406" t="s">
        <v>3924</v>
      </c>
    </row>
    <row r="1407" spans="1:10" hidden="1" x14ac:dyDescent="0.2">
      <c r="A1407" t="s">
        <v>2976</v>
      </c>
      <c r="B1407">
        <v>2010</v>
      </c>
      <c r="C1407">
        <v>77</v>
      </c>
      <c r="D1407">
        <v>2</v>
      </c>
      <c r="E1407">
        <v>43800</v>
      </c>
      <c r="F1407" t="s">
        <v>2955</v>
      </c>
      <c r="G1407" t="s">
        <v>3211</v>
      </c>
      <c r="H1407" t="s">
        <v>57</v>
      </c>
      <c r="I1407" t="s">
        <v>58</v>
      </c>
      <c r="J1407" t="s">
        <v>3924</v>
      </c>
    </row>
    <row r="1408" spans="1:10" hidden="1" x14ac:dyDescent="0.2">
      <c r="A1408" t="s">
        <v>1125</v>
      </c>
      <c r="B1408">
        <v>2010</v>
      </c>
      <c r="C1408">
        <v>28</v>
      </c>
      <c r="D1408">
        <v>2</v>
      </c>
      <c r="E1408">
        <v>43740</v>
      </c>
      <c r="F1408" t="s">
        <v>1098</v>
      </c>
      <c r="G1408" t="s">
        <v>3112</v>
      </c>
      <c r="H1408" t="s">
        <v>57</v>
      </c>
      <c r="I1408" t="s">
        <v>58</v>
      </c>
      <c r="J1408" t="s">
        <v>3924</v>
      </c>
    </row>
    <row r="1409" spans="1:10" hidden="1" x14ac:dyDescent="0.2">
      <c r="A1409" t="s">
        <v>3792</v>
      </c>
      <c r="B1409">
        <v>2022</v>
      </c>
      <c r="C1409">
        <v>37</v>
      </c>
      <c r="D1409">
        <v>2</v>
      </c>
      <c r="E1409">
        <v>43700</v>
      </c>
      <c r="F1409" t="s">
        <v>1454</v>
      </c>
      <c r="G1409" t="s">
        <v>3791</v>
      </c>
      <c r="H1409" t="s">
        <v>57</v>
      </c>
      <c r="I1409" t="s">
        <v>3057</v>
      </c>
      <c r="J1409" t="s">
        <v>3924</v>
      </c>
    </row>
    <row r="1410" spans="1:10" hidden="1" x14ac:dyDescent="0.2">
      <c r="A1410" t="s">
        <v>2136</v>
      </c>
      <c r="B1410">
        <v>2003</v>
      </c>
      <c r="C1410">
        <v>54</v>
      </c>
      <c r="D1410">
        <v>2</v>
      </c>
      <c r="E1410">
        <v>43690</v>
      </c>
      <c r="F1410" t="s">
        <v>2116</v>
      </c>
      <c r="G1410" t="s">
        <v>3164</v>
      </c>
      <c r="H1410" t="s">
        <v>57</v>
      </c>
      <c r="I1410" t="s">
        <v>58</v>
      </c>
      <c r="J1410" t="s">
        <v>3924</v>
      </c>
    </row>
    <row r="1411" spans="1:10" hidden="1" x14ac:dyDescent="0.2">
      <c r="A1411" t="s">
        <v>396</v>
      </c>
      <c r="B1411">
        <v>2018</v>
      </c>
      <c r="C1411">
        <v>9</v>
      </c>
      <c r="D1411">
        <v>2</v>
      </c>
      <c r="E1411">
        <v>43680</v>
      </c>
      <c r="F1411" t="s">
        <v>10</v>
      </c>
      <c r="G1411" t="s">
        <v>3074</v>
      </c>
      <c r="H1411" t="s">
        <v>57</v>
      </c>
      <c r="I1411" t="s">
        <v>58</v>
      </c>
      <c r="J1411" t="s">
        <v>3924</v>
      </c>
    </row>
    <row r="1412" spans="1:10" hidden="1" x14ac:dyDescent="0.2">
      <c r="A1412" t="s">
        <v>2216</v>
      </c>
      <c r="B1412">
        <v>2003</v>
      </c>
      <c r="C1412">
        <v>56</v>
      </c>
      <c r="D1412">
        <v>2</v>
      </c>
      <c r="E1412">
        <v>43650</v>
      </c>
      <c r="F1412" t="s">
        <v>2196</v>
      </c>
      <c r="G1412" t="s">
        <v>3168</v>
      </c>
      <c r="H1412" t="s">
        <v>57</v>
      </c>
      <c r="I1412" t="s">
        <v>58</v>
      </c>
      <c r="J1412" t="s">
        <v>3924</v>
      </c>
    </row>
    <row r="1413" spans="1:10" hidden="1" x14ac:dyDescent="0.2">
      <c r="A1413" t="s">
        <v>1563</v>
      </c>
      <c r="B1413">
        <v>2014</v>
      </c>
      <c r="C1413">
        <v>39</v>
      </c>
      <c r="D1413">
        <v>2</v>
      </c>
      <c r="E1413">
        <v>43630</v>
      </c>
      <c r="F1413" t="s">
        <v>1532</v>
      </c>
      <c r="G1413" t="s">
        <v>3134</v>
      </c>
      <c r="H1413" t="s">
        <v>57</v>
      </c>
      <c r="I1413" t="s">
        <v>58</v>
      </c>
      <c r="J1413" t="s">
        <v>3924</v>
      </c>
    </row>
    <row r="1414" spans="1:10" hidden="1" x14ac:dyDescent="0.2">
      <c r="A1414" t="s">
        <v>1078</v>
      </c>
      <c r="B1414">
        <v>2003</v>
      </c>
      <c r="C1414">
        <v>27</v>
      </c>
      <c r="D1414">
        <v>2</v>
      </c>
      <c r="E1414">
        <v>43610</v>
      </c>
      <c r="F1414" t="s">
        <v>1047</v>
      </c>
      <c r="G1414" t="s">
        <v>3110</v>
      </c>
      <c r="H1414" t="s">
        <v>57</v>
      </c>
      <c r="I1414" t="s">
        <v>58</v>
      </c>
      <c r="J1414" t="s">
        <v>3924</v>
      </c>
    </row>
    <row r="1415" spans="1:10" hidden="1" x14ac:dyDescent="0.2">
      <c r="A1415" t="s">
        <v>1450</v>
      </c>
      <c r="B1415">
        <v>2019</v>
      </c>
      <c r="C1415">
        <v>36</v>
      </c>
      <c r="D1415">
        <v>2</v>
      </c>
      <c r="E1415">
        <v>43580</v>
      </c>
      <c r="F1415" t="s">
        <v>1414</v>
      </c>
      <c r="G1415" t="s">
        <v>3128</v>
      </c>
      <c r="H1415" t="s">
        <v>57</v>
      </c>
      <c r="I1415" t="s">
        <v>58</v>
      </c>
      <c r="J1415" t="s">
        <v>3924</v>
      </c>
    </row>
    <row r="1416" spans="1:10" hidden="1" x14ac:dyDescent="0.2">
      <c r="A1416" t="s">
        <v>516</v>
      </c>
      <c r="B1416">
        <v>2009</v>
      </c>
      <c r="C1416">
        <v>13</v>
      </c>
      <c r="D1416">
        <v>1</v>
      </c>
      <c r="E1416">
        <v>43560</v>
      </c>
      <c r="F1416" t="s">
        <v>509</v>
      </c>
      <c r="G1416" t="s">
        <v>3081</v>
      </c>
      <c r="H1416" t="s">
        <v>57</v>
      </c>
      <c r="I1416" t="s">
        <v>58</v>
      </c>
      <c r="J1416" t="s">
        <v>3924</v>
      </c>
    </row>
    <row r="1417" spans="1:10" hidden="1" x14ac:dyDescent="0.2">
      <c r="A1417" t="s">
        <v>1394</v>
      </c>
      <c r="B1417">
        <v>2003</v>
      </c>
      <c r="C1417">
        <v>35</v>
      </c>
      <c r="D1417">
        <v>2</v>
      </c>
      <c r="E1417">
        <v>43560</v>
      </c>
      <c r="F1417" t="s">
        <v>1374</v>
      </c>
      <c r="G1417" t="s">
        <v>3126</v>
      </c>
      <c r="H1417" t="s">
        <v>57</v>
      </c>
      <c r="I1417" t="s">
        <v>58</v>
      </c>
      <c r="J1417" t="s">
        <v>3924</v>
      </c>
    </row>
    <row r="1418" spans="1:10" hidden="1" x14ac:dyDescent="0.2">
      <c r="A1418" t="s">
        <v>1766</v>
      </c>
      <c r="B1418">
        <v>2021</v>
      </c>
      <c r="C1418">
        <v>44</v>
      </c>
      <c r="D1418">
        <v>2</v>
      </c>
      <c r="E1418">
        <v>43560</v>
      </c>
      <c r="F1418" t="s">
        <v>45</v>
      </c>
      <c r="G1418" t="s">
        <v>3812</v>
      </c>
      <c r="H1418" t="s">
        <v>57</v>
      </c>
      <c r="I1418" t="s">
        <v>3057</v>
      </c>
      <c r="J1418" t="s">
        <v>3924</v>
      </c>
    </row>
    <row r="1419" spans="1:10" hidden="1" x14ac:dyDescent="0.2">
      <c r="A1419" t="s">
        <v>3891</v>
      </c>
      <c r="B1419">
        <v>2022</v>
      </c>
      <c r="C1419">
        <v>72</v>
      </c>
      <c r="D1419">
        <v>2</v>
      </c>
      <c r="E1419">
        <v>43540</v>
      </c>
      <c r="F1419" t="s">
        <v>2777</v>
      </c>
      <c r="G1419" t="s">
        <v>3890</v>
      </c>
      <c r="H1419" t="s">
        <v>57</v>
      </c>
      <c r="I1419" t="s">
        <v>3057</v>
      </c>
      <c r="J1419" t="s">
        <v>3924</v>
      </c>
    </row>
    <row r="1420" spans="1:10" hidden="1" x14ac:dyDescent="0.2">
      <c r="A1420" t="s">
        <v>759</v>
      </c>
      <c r="B1420">
        <v>2009</v>
      </c>
      <c r="C1420">
        <v>19</v>
      </c>
      <c r="D1420">
        <v>2</v>
      </c>
      <c r="E1420">
        <v>43520</v>
      </c>
      <c r="F1420" t="s">
        <v>734</v>
      </c>
      <c r="G1420" t="s">
        <v>3094</v>
      </c>
      <c r="H1420" t="s">
        <v>57</v>
      </c>
      <c r="I1420" t="s">
        <v>58</v>
      </c>
      <c r="J1420" t="s">
        <v>3924</v>
      </c>
    </row>
    <row r="1421" spans="1:10" hidden="1" x14ac:dyDescent="0.2">
      <c r="A1421" t="s">
        <v>572</v>
      </c>
      <c r="B1421">
        <v>2010</v>
      </c>
      <c r="C1421">
        <v>14</v>
      </c>
      <c r="D1421">
        <v>2</v>
      </c>
      <c r="E1421">
        <v>43510</v>
      </c>
      <c r="F1421" t="s">
        <v>549</v>
      </c>
      <c r="G1421" t="s">
        <v>3084</v>
      </c>
      <c r="H1421" t="s">
        <v>57</v>
      </c>
      <c r="I1421" t="s">
        <v>58</v>
      </c>
      <c r="J1421" t="s">
        <v>3924</v>
      </c>
    </row>
    <row r="1422" spans="1:10" hidden="1" x14ac:dyDescent="0.2">
      <c r="A1422" t="s">
        <v>1129</v>
      </c>
      <c r="B1422">
        <v>2014</v>
      </c>
      <c r="C1422">
        <v>28</v>
      </c>
      <c r="D1422">
        <v>2</v>
      </c>
      <c r="E1422">
        <v>43500</v>
      </c>
      <c r="F1422" t="s">
        <v>1098</v>
      </c>
      <c r="G1422" t="s">
        <v>3112</v>
      </c>
      <c r="H1422" t="s">
        <v>57</v>
      </c>
      <c r="I1422" t="s">
        <v>58</v>
      </c>
      <c r="J1422" t="s">
        <v>3924</v>
      </c>
    </row>
    <row r="1423" spans="1:10" hidden="1" x14ac:dyDescent="0.2">
      <c r="A1423" t="s">
        <v>1132</v>
      </c>
      <c r="B1423">
        <v>2017</v>
      </c>
      <c r="C1423">
        <v>28</v>
      </c>
      <c r="D1423">
        <v>2</v>
      </c>
      <c r="E1423">
        <v>43500</v>
      </c>
      <c r="F1423" t="s">
        <v>1098</v>
      </c>
      <c r="G1423" t="s">
        <v>3112</v>
      </c>
      <c r="H1423" t="s">
        <v>57</v>
      </c>
      <c r="I1423" t="s">
        <v>58</v>
      </c>
      <c r="J1423" t="s">
        <v>3924</v>
      </c>
    </row>
    <row r="1424" spans="1:10" hidden="1" x14ac:dyDescent="0.2">
      <c r="A1424" t="s">
        <v>809</v>
      </c>
      <c r="B1424">
        <v>2019</v>
      </c>
      <c r="C1424">
        <v>20</v>
      </c>
      <c r="D1424">
        <v>2</v>
      </c>
      <c r="E1424">
        <v>43480</v>
      </c>
      <c r="F1424" t="s">
        <v>773</v>
      </c>
      <c r="G1424" t="s">
        <v>3096</v>
      </c>
      <c r="H1424" t="s">
        <v>57</v>
      </c>
      <c r="I1424" t="s">
        <v>58</v>
      </c>
      <c r="J1424" t="s">
        <v>3924</v>
      </c>
    </row>
    <row r="1425" spans="1:10" hidden="1" x14ac:dyDescent="0.2">
      <c r="A1425" t="s">
        <v>2728</v>
      </c>
      <c r="B1425">
        <v>2014</v>
      </c>
      <c r="C1425">
        <v>70</v>
      </c>
      <c r="D1425">
        <v>2</v>
      </c>
      <c r="E1425">
        <v>43430</v>
      </c>
      <c r="F1425" t="s">
        <v>2697</v>
      </c>
      <c r="G1425" t="s">
        <v>3196</v>
      </c>
      <c r="H1425" t="s">
        <v>57</v>
      </c>
      <c r="I1425" t="s">
        <v>58</v>
      </c>
      <c r="J1425" t="s">
        <v>3924</v>
      </c>
    </row>
    <row r="1426" spans="1:10" hidden="1" x14ac:dyDescent="0.2">
      <c r="A1426" t="s">
        <v>3807</v>
      </c>
      <c r="B1426">
        <v>2022</v>
      </c>
      <c r="C1426">
        <v>42</v>
      </c>
      <c r="D1426">
        <v>2</v>
      </c>
      <c r="E1426">
        <v>43370</v>
      </c>
      <c r="F1426" t="s">
        <v>40</v>
      </c>
      <c r="G1426" t="s">
        <v>3806</v>
      </c>
      <c r="H1426" t="s">
        <v>57</v>
      </c>
      <c r="I1426" t="s">
        <v>3057</v>
      </c>
      <c r="J1426" t="s">
        <v>3924</v>
      </c>
    </row>
    <row r="1427" spans="1:10" hidden="1" x14ac:dyDescent="0.2">
      <c r="A1427" t="s">
        <v>978</v>
      </c>
      <c r="B1427">
        <v>2008</v>
      </c>
      <c r="C1427">
        <v>25</v>
      </c>
      <c r="D1427">
        <v>1</v>
      </c>
      <c r="E1427">
        <v>43330</v>
      </c>
      <c r="F1427" t="s">
        <v>972</v>
      </c>
      <c r="G1427" t="s">
        <v>3105</v>
      </c>
      <c r="H1427" t="s">
        <v>57</v>
      </c>
      <c r="I1427" t="s">
        <v>58</v>
      </c>
      <c r="J1427" t="s">
        <v>3924</v>
      </c>
    </row>
    <row r="1428" spans="1:10" hidden="1" x14ac:dyDescent="0.2">
      <c r="A1428" t="s">
        <v>1814</v>
      </c>
      <c r="B1428">
        <v>2008</v>
      </c>
      <c r="C1428">
        <v>46</v>
      </c>
      <c r="D1428">
        <v>1</v>
      </c>
      <c r="E1428">
        <v>43330</v>
      </c>
      <c r="F1428" t="s">
        <v>1808</v>
      </c>
      <c r="G1428" t="s">
        <v>3147</v>
      </c>
      <c r="H1428" t="s">
        <v>57</v>
      </c>
      <c r="I1428" t="s">
        <v>58</v>
      </c>
      <c r="J1428" t="s">
        <v>3924</v>
      </c>
    </row>
    <row r="1429" spans="1:10" hidden="1" x14ac:dyDescent="0.2">
      <c r="A1429" t="s">
        <v>1595</v>
      </c>
      <c r="B1429">
        <v>2006</v>
      </c>
      <c r="C1429">
        <v>40</v>
      </c>
      <c r="D1429">
        <v>2</v>
      </c>
      <c r="E1429">
        <v>43320</v>
      </c>
      <c r="F1429" t="s">
        <v>1572</v>
      </c>
      <c r="G1429" t="s">
        <v>3136</v>
      </c>
      <c r="H1429" t="s">
        <v>57</v>
      </c>
      <c r="I1429" t="s">
        <v>58</v>
      </c>
      <c r="J1429" t="s">
        <v>3924</v>
      </c>
    </row>
    <row r="1430" spans="1:10" hidden="1" x14ac:dyDescent="0.2">
      <c r="A1430" t="s">
        <v>1649</v>
      </c>
      <c r="B1430">
        <v>2020</v>
      </c>
      <c r="C1430">
        <v>41</v>
      </c>
      <c r="D1430">
        <v>2</v>
      </c>
      <c r="E1430">
        <v>43320</v>
      </c>
      <c r="F1430" t="s">
        <v>1612</v>
      </c>
      <c r="G1430" t="s">
        <v>3138</v>
      </c>
      <c r="H1430" t="s">
        <v>57</v>
      </c>
      <c r="I1430" t="s">
        <v>58</v>
      </c>
      <c r="J1430" t="s">
        <v>3924</v>
      </c>
    </row>
    <row r="1431" spans="1:10" hidden="1" x14ac:dyDescent="0.2">
      <c r="A1431" t="s">
        <v>1855</v>
      </c>
      <c r="B1431">
        <v>2010</v>
      </c>
      <c r="C1431">
        <v>47</v>
      </c>
      <c r="D1431">
        <v>1</v>
      </c>
      <c r="E1431">
        <v>43300</v>
      </c>
      <c r="F1431" t="s">
        <v>1848</v>
      </c>
      <c r="G1431" t="s">
        <v>3149</v>
      </c>
      <c r="H1431" t="s">
        <v>57</v>
      </c>
      <c r="I1431" t="s">
        <v>58</v>
      </c>
      <c r="J1431" t="s">
        <v>3924</v>
      </c>
    </row>
    <row r="1432" spans="1:10" hidden="1" x14ac:dyDescent="0.2">
      <c r="A1432" t="s">
        <v>1128</v>
      </c>
      <c r="B1432">
        <v>2013</v>
      </c>
      <c r="C1432">
        <v>28</v>
      </c>
      <c r="D1432">
        <v>2</v>
      </c>
      <c r="E1432">
        <v>43270</v>
      </c>
      <c r="F1432" t="s">
        <v>1098</v>
      </c>
      <c r="G1432" t="s">
        <v>3112</v>
      </c>
      <c r="H1432" t="s">
        <v>57</v>
      </c>
      <c r="I1432" t="s">
        <v>58</v>
      </c>
      <c r="J1432" t="s">
        <v>3924</v>
      </c>
    </row>
    <row r="1433" spans="1:10" hidden="1" x14ac:dyDescent="0.2">
      <c r="A1433" t="s">
        <v>2190</v>
      </c>
      <c r="B1433">
        <v>2017</v>
      </c>
      <c r="C1433">
        <v>55</v>
      </c>
      <c r="D1433">
        <v>2</v>
      </c>
      <c r="E1433">
        <v>43230</v>
      </c>
      <c r="F1433" t="s">
        <v>2156</v>
      </c>
      <c r="G1433" t="s">
        <v>3166</v>
      </c>
      <c r="H1433" t="s">
        <v>57</v>
      </c>
      <c r="I1433" t="s">
        <v>58</v>
      </c>
      <c r="J1433" t="s">
        <v>3924</v>
      </c>
    </row>
    <row r="1434" spans="1:10" hidden="1" x14ac:dyDescent="0.2">
      <c r="A1434" t="s">
        <v>1824</v>
      </c>
      <c r="B1434">
        <v>2018</v>
      </c>
      <c r="C1434">
        <v>46</v>
      </c>
      <c r="D1434">
        <v>1</v>
      </c>
      <c r="E1434">
        <v>43150</v>
      </c>
      <c r="F1434" t="s">
        <v>1808</v>
      </c>
      <c r="G1434" t="s">
        <v>3147</v>
      </c>
      <c r="H1434" t="s">
        <v>57</v>
      </c>
      <c r="I1434" t="s">
        <v>58</v>
      </c>
      <c r="J1434" t="s">
        <v>3924</v>
      </c>
    </row>
    <row r="1435" spans="1:10" hidden="1" x14ac:dyDescent="0.2">
      <c r="A1435" t="s">
        <v>1274</v>
      </c>
      <c r="B1435">
        <v>2003</v>
      </c>
      <c r="C1435">
        <v>32</v>
      </c>
      <c r="D1435">
        <v>2</v>
      </c>
      <c r="E1435">
        <v>43110</v>
      </c>
      <c r="F1435" t="s">
        <v>1254</v>
      </c>
      <c r="G1435" t="s">
        <v>3120</v>
      </c>
      <c r="H1435" t="s">
        <v>57</v>
      </c>
      <c r="I1435" t="s">
        <v>58</v>
      </c>
      <c r="J1435" t="s">
        <v>3924</v>
      </c>
    </row>
    <row r="1436" spans="1:10" hidden="1" x14ac:dyDescent="0.2">
      <c r="A1436" t="s">
        <v>1317</v>
      </c>
      <c r="B1436">
        <v>2006</v>
      </c>
      <c r="C1436">
        <v>33</v>
      </c>
      <c r="D1436">
        <v>2</v>
      </c>
      <c r="E1436">
        <v>43110</v>
      </c>
      <c r="F1436" t="s">
        <v>1294</v>
      </c>
      <c r="G1436" t="s">
        <v>3122</v>
      </c>
      <c r="H1436" t="s">
        <v>57</v>
      </c>
      <c r="I1436" t="s">
        <v>58</v>
      </c>
      <c r="J1436" t="s">
        <v>3924</v>
      </c>
    </row>
    <row r="1437" spans="1:10" hidden="1" x14ac:dyDescent="0.2">
      <c r="A1437" t="s">
        <v>666</v>
      </c>
      <c r="B1437">
        <v>2013</v>
      </c>
      <c r="C1437">
        <v>17</v>
      </c>
      <c r="D1437">
        <v>1</v>
      </c>
      <c r="E1437">
        <v>43100</v>
      </c>
      <c r="F1437" t="s">
        <v>655</v>
      </c>
      <c r="G1437" t="s">
        <v>3089</v>
      </c>
      <c r="H1437" t="s">
        <v>57</v>
      </c>
      <c r="I1437" t="s">
        <v>58</v>
      </c>
      <c r="J1437" t="s">
        <v>3924</v>
      </c>
    </row>
    <row r="1438" spans="1:10" hidden="1" x14ac:dyDescent="0.2">
      <c r="A1438" t="s">
        <v>4184</v>
      </c>
      <c r="B1438">
        <v>2023</v>
      </c>
      <c r="C1438">
        <v>51</v>
      </c>
      <c r="D1438">
        <v>1</v>
      </c>
      <c r="E1438">
        <v>43080</v>
      </c>
      <c r="F1438" t="s">
        <v>38</v>
      </c>
      <c r="G1438" t="s">
        <v>3157</v>
      </c>
      <c r="H1438" t="s">
        <v>57</v>
      </c>
      <c r="I1438" t="s">
        <v>3057</v>
      </c>
      <c r="J1438" t="s">
        <v>4091</v>
      </c>
    </row>
    <row r="1439" spans="1:10" hidden="1" x14ac:dyDescent="0.2">
      <c r="A1439" t="s">
        <v>286</v>
      </c>
      <c r="B1439">
        <v>2019</v>
      </c>
      <c r="C1439">
        <v>6</v>
      </c>
      <c r="D1439">
        <v>2</v>
      </c>
      <c r="E1439">
        <v>43030</v>
      </c>
      <c r="F1439" t="s">
        <v>250</v>
      </c>
      <c r="G1439" t="s">
        <v>3068</v>
      </c>
      <c r="H1439" t="s">
        <v>57</v>
      </c>
      <c r="I1439" t="s">
        <v>58</v>
      </c>
      <c r="J1439" t="s">
        <v>3924</v>
      </c>
    </row>
    <row r="1440" spans="1:10" hidden="1" x14ac:dyDescent="0.2">
      <c r="A1440" t="s">
        <v>1825</v>
      </c>
      <c r="B1440">
        <v>2019</v>
      </c>
      <c r="C1440">
        <v>46</v>
      </c>
      <c r="D1440">
        <v>1</v>
      </c>
      <c r="E1440">
        <v>42940</v>
      </c>
      <c r="F1440" t="s">
        <v>1808</v>
      </c>
      <c r="G1440" t="s">
        <v>3147</v>
      </c>
      <c r="H1440" t="s">
        <v>57</v>
      </c>
      <c r="I1440" t="s">
        <v>58</v>
      </c>
      <c r="J1440" t="s">
        <v>3924</v>
      </c>
    </row>
    <row r="1441" spans="1:10" hidden="1" x14ac:dyDescent="0.2">
      <c r="A1441" t="s">
        <v>2975</v>
      </c>
      <c r="B1441">
        <v>2009</v>
      </c>
      <c r="C1441">
        <v>77</v>
      </c>
      <c r="D1441">
        <v>2</v>
      </c>
      <c r="E1441">
        <v>42940</v>
      </c>
      <c r="F1441" t="s">
        <v>2955</v>
      </c>
      <c r="G1441" t="s">
        <v>3211</v>
      </c>
      <c r="H1441" t="s">
        <v>57</v>
      </c>
      <c r="I1441" t="s">
        <v>58</v>
      </c>
      <c r="J1441" t="s">
        <v>3924</v>
      </c>
    </row>
    <row r="1442" spans="1:10" hidden="1" x14ac:dyDescent="0.2">
      <c r="A1442" t="s">
        <v>667</v>
      </c>
      <c r="B1442">
        <v>2014</v>
      </c>
      <c r="C1442">
        <v>17</v>
      </c>
      <c r="D1442">
        <v>1</v>
      </c>
      <c r="E1442">
        <v>42900</v>
      </c>
      <c r="F1442" t="s">
        <v>655</v>
      </c>
      <c r="G1442" t="s">
        <v>3089</v>
      </c>
      <c r="H1442" t="s">
        <v>57</v>
      </c>
      <c r="I1442" t="s">
        <v>58</v>
      </c>
      <c r="J1442" t="s">
        <v>3924</v>
      </c>
    </row>
    <row r="1443" spans="1:10" hidden="1" x14ac:dyDescent="0.2">
      <c r="A1443" t="s">
        <v>669</v>
      </c>
      <c r="B1443">
        <v>2016</v>
      </c>
      <c r="C1443">
        <v>17</v>
      </c>
      <c r="D1443">
        <v>1</v>
      </c>
      <c r="E1443">
        <v>42880</v>
      </c>
      <c r="F1443" t="s">
        <v>655</v>
      </c>
      <c r="G1443" t="s">
        <v>3089</v>
      </c>
      <c r="H1443" t="s">
        <v>57</v>
      </c>
      <c r="I1443" t="s">
        <v>58</v>
      </c>
      <c r="J1443" t="s">
        <v>3924</v>
      </c>
    </row>
    <row r="1444" spans="1:10" hidden="1" x14ac:dyDescent="0.2">
      <c r="A1444" t="s">
        <v>1819</v>
      </c>
      <c r="B1444">
        <v>2013</v>
      </c>
      <c r="C1444">
        <v>46</v>
      </c>
      <c r="D1444">
        <v>1</v>
      </c>
      <c r="E1444">
        <v>42810</v>
      </c>
      <c r="F1444" t="s">
        <v>1808</v>
      </c>
      <c r="G1444" t="s">
        <v>3147</v>
      </c>
      <c r="H1444" t="s">
        <v>57</v>
      </c>
      <c r="I1444" t="s">
        <v>58</v>
      </c>
      <c r="J1444" t="s">
        <v>3924</v>
      </c>
    </row>
    <row r="1445" spans="1:10" hidden="1" x14ac:dyDescent="0.2">
      <c r="A1445" t="s">
        <v>1821</v>
      </c>
      <c r="B1445">
        <v>2015</v>
      </c>
      <c r="C1445">
        <v>46</v>
      </c>
      <c r="D1445">
        <v>1</v>
      </c>
      <c r="E1445">
        <v>42810</v>
      </c>
      <c r="F1445" t="s">
        <v>1808</v>
      </c>
      <c r="G1445" t="s">
        <v>3147</v>
      </c>
      <c r="H1445" t="s">
        <v>57</v>
      </c>
      <c r="I1445" t="s">
        <v>58</v>
      </c>
      <c r="J1445" t="s">
        <v>3924</v>
      </c>
    </row>
    <row r="1446" spans="1:10" hidden="1" x14ac:dyDescent="0.2">
      <c r="A1446" t="s">
        <v>2844</v>
      </c>
      <c r="B1446">
        <v>2010</v>
      </c>
      <c r="C1446">
        <v>73</v>
      </c>
      <c r="D1446">
        <v>2</v>
      </c>
      <c r="E1446">
        <v>42780</v>
      </c>
      <c r="F1446" t="s">
        <v>2817</v>
      </c>
      <c r="G1446" t="s">
        <v>3202</v>
      </c>
      <c r="H1446" t="s">
        <v>57</v>
      </c>
      <c r="I1446" t="s">
        <v>58</v>
      </c>
      <c r="J1446" t="s">
        <v>3924</v>
      </c>
    </row>
    <row r="1447" spans="1:10" hidden="1" x14ac:dyDescent="0.2">
      <c r="A1447" t="s">
        <v>112</v>
      </c>
      <c r="B1447">
        <v>2021</v>
      </c>
      <c r="C1447">
        <v>2</v>
      </c>
      <c r="D1447">
        <v>1</v>
      </c>
      <c r="E1447">
        <v>42770</v>
      </c>
      <c r="F1447" t="s">
        <v>93</v>
      </c>
      <c r="G1447" t="s">
        <v>3059</v>
      </c>
      <c r="H1447" t="s">
        <v>57</v>
      </c>
      <c r="I1447" t="s">
        <v>3057</v>
      </c>
      <c r="J1447" t="s">
        <v>3924</v>
      </c>
    </row>
    <row r="1448" spans="1:10" hidden="1" x14ac:dyDescent="0.2">
      <c r="A1448" t="s">
        <v>515</v>
      </c>
      <c r="B1448">
        <v>2008</v>
      </c>
      <c r="C1448">
        <v>13</v>
      </c>
      <c r="D1448">
        <v>1</v>
      </c>
      <c r="E1448">
        <v>42760</v>
      </c>
      <c r="F1448" t="s">
        <v>509</v>
      </c>
      <c r="G1448" t="s">
        <v>3081</v>
      </c>
      <c r="H1448" t="s">
        <v>57</v>
      </c>
      <c r="I1448" t="s">
        <v>58</v>
      </c>
      <c r="J1448" t="s">
        <v>3924</v>
      </c>
    </row>
    <row r="1449" spans="1:10" hidden="1" x14ac:dyDescent="0.2">
      <c r="A1449" t="s">
        <v>665</v>
      </c>
      <c r="B1449">
        <v>2012</v>
      </c>
      <c r="C1449">
        <v>17</v>
      </c>
      <c r="D1449">
        <v>1</v>
      </c>
      <c r="E1449">
        <v>42740</v>
      </c>
      <c r="F1449" t="s">
        <v>655</v>
      </c>
      <c r="G1449" t="s">
        <v>3089</v>
      </c>
      <c r="H1449" t="s">
        <v>57</v>
      </c>
      <c r="I1449" t="s">
        <v>58</v>
      </c>
      <c r="J1449" t="s">
        <v>3924</v>
      </c>
    </row>
    <row r="1450" spans="1:10" hidden="1" x14ac:dyDescent="0.2">
      <c r="A1450" t="s">
        <v>1449</v>
      </c>
      <c r="B1450">
        <v>2018</v>
      </c>
      <c r="C1450">
        <v>36</v>
      </c>
      <c r="D1450">
        <v>2</v>
      </c>
      <c r="E1450">
        <v>42730</v>
      </c>
      <c r="F1450" t="s">
        <v>1414</v>
      </c>
      <c r="G1450" t="s">
        <v>3128</v>
      </c>
      <c r="H1450" t="s">
        <v>57</v>
      </c>
      <c r="I1450" t="s">
        <v>58</v>
      </c>
      <c r="J1450" t="s">
        <v>3924</v>
      </c>
    </row>
    <row r="1451" spans="1:10" hidden="1" x14ac:dyDescent="0.2">
      <c r="A1451" t="s">
        <v>1562</v>
      </c>
      <c r="B1451">
        <v>2013</v>
      </c>
      <c r="C1451">
        <v>39</v>
      </c>
      <c r="D1451">
        <v>2</v>
      </c>
      <c r="E1451">
        <v>42730</v>
      </c>
      <c r="F1451" t="s">
        <v>1532</v>
      </c>
      <c r="G1451" t="s">
        <v>3134</v>
      </c>
      <c r="H1451" t="s">
        <v>57</v>
      </c>
      <c r="I1451" t="s">
        <v>58</v>
      </c>
      <c r="J1451" t="s">
        <v>3924</v>
      </c>
    </row>
    <row r="1452" spans="1:10" hidden="1" x14ac:dyDescent="0.2">
      <c r="A1452" t="s">
        <v>663</v>
      </c>
      <c r="B1452">
        <v>2010</v>
      </c>
      <c r="C1452">
        <v>17</v>
      </c>
      <c r="D1452">
        <v>1</v>
      </c>
      <c r="E1452">
        <v>42700</v>
      </c>
      <c r="F1452" t="s">
        <v>655</v>
      </c>
      <c r="G1452" t="s">
        <v>3089</v>
      </c>
      <c r="H1452" t="s">
        <v>57</v>
      </c>
      <c r="I1452" t="s">
        <v>58</v>
      </c>
      <c r="J1452" t="s">
        <v>3924</v>
      </c>
    </row>
    <row r="1453" spans="1:10" hidden="1" x14ac:dyDescent="0.2">
      <c r="A1453" t="s">
        <v>1912</v>
      </c>
      <c r="B1453">
        <v>2014</v>
      </c>
      <c r="C1453">
        <v>48</v>
      </c>
      <c r="D1453">
        <v>2</v>
      </c>
      <c r="E1453">
        <v>42540</v>
      </c>
      <c r="F1453" t="s">
        <v>1881</v>
      </c>
      <c r="G1453" t="s">
        <v>3152</v>
      </c>
      <c r="H1453" t="s">
        <v>57</v>
      </c>
      <c r="I1453" t="s">
        <v>58</v>
      </c>
      <c r="J1453" t="s">
        <v>3924</v>
      </c>
    </row>
    <row r="1454" spans="1:10" hidden="1" x14ac:dyDescent="0.2">
      <c r="A1454" t="s">
        <v>1594</v>
      </c>
      <c r="B1454">
        <v>2005</v>
      </c>
      <c r="C1454">
        <v>40</v>
      </c>
      <c r="D1454">
        <v>2</v>
      </c>
      <c r="E1454">
        <v>42530</v>
      </c>
      <c r="F1454" t="s">
        <v>1572</v>
      </c>
      <c r="G1454" t="s">
        <v>3136</v>
      </c>
      <c r="H1454" t="s">
        <v>57</v>
      </c>
      <c r="I1454" t="s">
        <v>58</v>
      </c>
      <c r="J1454" t="s">
        <v>3924</v>
      </c>
    </row>
    <row r="1455" spans="1:10" hidden="1" x14ac:dyDescent="0.2">
      <c r="A1455" t="s">
        <v>2941</v>
      </c>
      <c r="B1455">
        <v>2009</v>
      </c>
      <c r="C1455">
        <v>76</v>
      </c>
      <c r="D1455">
        <v>2</v>
      </c>
      <c r="E1455">
        <v>42490</v>
      </c>
      <c r="F1455" t="s">
        <v>2915</v>
      </c>
      <c r="G1455" t="s">
        <v>3209</v>
      </c>
      <c r="H1455" t="s">
        <v>57</v>
      </c>
      <c r="I1455" t="s">
        <v>58</v>
      </c>
      <c r="J1455" t="s">
        <v>3924</v>
      </c>
    </row>
    <row r="1456" spans="1:10" hidden="1" x14ac:dyDescent="0.2">
      <c r="A1456" t="s">
        <v>395</v>
      </c>
      <c r="B1456">
        <v>2017</v>
      </c>
      <c r="C1456">
        <v>9</v>
      </c>
      <c r="D1456">
        <v>2</v>
      </c>
      <c r="E1456">
        <v>42480</v>
      </c>
      <c r="F1456" t="s">
        <v>10</v>
      </c>
      <c r="G1456" t="s">
        <v>3074</v>
      </c>
      <c r="H1456" t="s">
        <v>57</v>
      </c>
      <c r="I1456" t="s">
        <v>58</v>
      </c>
      <c r="J1456" t="s">
        <v>3924</v>
      </c>
    </row>
    <row r="1457" spans="1:10" hidden="1" x14ac:dyDescent="0.2">
      <c r="A1457" t="s">
        <v>4110</v>
      </c>
      <c r="B1457">
        <v>2023</v>
      </c>
      <c r="C1457">
        <v>10</v>
      </c>
      <c r="D1457">
        <v>2</v>
      </c>
      <c r="E1457">
        <v>42470</v>
      </c>
      <c r="F1457" t="s">
        <v>12</v>
      </c>
      <c r="G1457" t="s">
        <v>3719</v>
      </c>
      <c r="H1457" t="s">
        <v>57</v>
      </c>
      <c r="I1457" t="s">
        <v>3057</v>
      </c>
      <c r="J1457" t="s">
        <v>4091</v>
      </c>
    </row>
    <row r="1458" spans="1:10" hidden="1" x14ac:dyDescent="0.2">
      <c r="A1458" t="s">
        <v>1131</v>
      </c>
      <c r="B1458">
        <v>2016</v>
      </c>
      <c r="C1458">
        <v>28</v>
      </c>
      <c r="D1458">
        <v>2</v>
      </c>
      <c r="E1458">
        <v>42470</v>
      </c>
      <c r="F1458" t="s">
        <v>1098</v>
      </c>
      <c r="G1458" t="s">
        <v>3112</v>
      </c>
      <c r="H1458" t="s">
        <v>57</v>
      </c>
      <c r="I1458" t="s">
        <v>58</v>
      </c>
      <c r="J1458" t="s">
        <v>3924</v>
      </c>
    </row>
    <row r="1459" spans="1:10" hidden="1" x14ac:dyDescent="0.2">
      <c r="A1459" t="s">
        <v>1130</v>
      </c>
      <c r="B1459">
        <v>2015</v>
      </c>
      <c r="C1459">
        <v>28</v>
      </c>
      <c r="D1459">
        <v>2</v>
      </c>
      <c r="E1459">
        <v>42420</v>
      </c>
      <c r="F1459" t="s">
        <v>1098</v>
      </c>
      <c r="G1459" t="s">
        <v>3112</v>
      </c>
      <c r="H1459" t="s">
        <v>57</v>
      </c>
      <c r="I1459" t="s">
        <v>58</v>
      </c>
      <c r="J1459" t="s">
        <v>3924</v>
      </c>
    </row>
    <row r="1460" spans="1:10" hidden="1" x14ac:dyDescent="0.2">
      <c r="A1460" t="s">
        <v>2189</v>
      </c>
      <c r="B1460">
        <v>2016</v>
      </c>
      <c r="C1460">
        <v>55</v>
      </c>
      <c r="D1460">
        <v>2</v>
      </c>
      <c r="E1460">
        <v>42420</v>
      </c>
      <c r="F1460" t="s">
        <v>2156</v>
      </c>
      <c r="G1460" t="s">
        <v>3166</v>
      </c>
      <c r="H1460" t="s">
        <v>57</v>
      </c>
      <c r="I1460" t="s">
        <v>58</v>
      </c>
      <c r="J1460" t="s">
        <v>3924</v>
      </c>
    </row>
    <row r="1461" spans="1:10" hidden="1" x14ac:dyDescent="0.2">
      <c r="A1461" t="s">
        <v>959</v>
      </c>
      <c r="B1461">
        <v>2009</v>
      </c>
      <c r="C1461">
        <v>24</v>
      </c>
      <c r="D1461">
        <v>2</v>
      </c>
      <c r="E1461">
        <v>42380</v>
      </c>
      <c r="F1461" t="s">
        <v>933</v>
      </c>
      <c r="G1461" t="s">
        <v>3104</v>
      </c>
      <c r="H1461" t="s">
        <v>57</v>
      </c>
      <c r="I1461" t="s">
        <v>58</v>
      </c>
      <c r="J1461" t="s">
        <v>3924</v>
      </c>
    </row>
    <row r="1462" spans="1:10" hidden="1" x14ac:dyDescent="0.2">
      <c r="A1462" t="s">
        <v>671</v>
      </c>
      <c r="B1462">
        <v>2018</v>
      </c>
      <c r="C1462">
        <v>17</v>
      </c>
      <c r="D1462">
        <v>1</v>
      </c>
      <c r="E1462">
        <v>42360</v>
      </c>
      <c r="F1462" t="s">
        <v>655</v>
      </c>
      <c r="G1462" t="s">
        <v>3089</v>
      </c>
      <c r="H1462" t="s">
        <v>57</v>
      </c>
      <c r="I1462" t="s">
        <v>58</v>
      </c>
      <c r="J1462" t="s">
        <v>3924</v>
      </c>
    </row>
    <row r="1463" spans="1:10" hidden="1" x14ac:dyDescent="0.2">
      <c r="A1463" t="s">
        <v>2853</v>
      </c>
      <c r="B1463">
        <v>2019</v>
      </c>
      <c r="C1463">
        <v>73</v>
      </c>
      <c r="D1463">
        <v>2</v>
      </c>
      <c r="E1463">
        <v>42360</v>
      </c>
      <c r="F1463" t="s">
        <v>2817</v>
      </c>
      <c r="G1463" t="s">
        <v>3202</v>
      </c>
      <c r="H1463" t="s">
        <v>57</v>
      </c>
      <c r="I1463" t="s">
        <v>58</v>
      </c>
      <c r="J1463" t="s">
        <v>3924</v>
      </c>
    </row>
    <row r="1464" spans="1:10" hidden="1" x14ac:dyDescent="0.2">
      <c r="A1464" t="s">
        <v>2458</v>
      </c>
      <c r="B1464">
        <v>2020</v>
      </c>
      <c r="C1464">
        <v>63</v>
      </c>
      <c r="D1464">
        <v>2</v>
      </c>
      <c r="E1464">
        <v>42350</v>
      </c>
      <c r="F1464" t="s">
        <v>2421</v>
      </c>
      <c r="G1464" t="s">
        <v>3182</v>
      </c>
      <c r="H1464" t="s">
        <v>57</v>
      </c>
      <c r="I1464" t="s">
        <v>58</v>
      </c>
      <c r="J1464" t="s">
        <v>3924</v>
      </c>
    </row>
    <row r="1465" spans="1:10" hidden="1" x14ac:dyDescent="0.2">
      <c r="A1465" t="s">
        <v>668</v>
      </c>
      <c r="B1465">
        <v>2015</v>
      </c>
      <c r="C1465">
        <v>17</v>
      </c>
      <c r="D1465">
        <v>1</v>
      </c>
      <c r="E1465">
        <v>42330</v>
      </c>
      <c r="F1465" t="s">
        <v>655</v>
      </c>
      <c r="G1465" t="s">
        <v>3089</v>
      </c>
      <c r="H1465" t="s">
        <v>57</v>
      </c>
      <c r="I1465" t="s">
        <v>58</v>
      </c>
      <c r="J1465" t="s">
        <v>3924</v>
      </c>
    </row>
    <row r="1466" spans="1:10" hidden="1" x14ac:dyDescent="0.2">
      <c r="A1466" t="s">
        <v>1561</v>
      </c>
      <c r="B1466">
        <v>2012</v>
      </c>
      <c r="C1466">
        <v>39</v>
      </c>
      <c r="D1466">
        <v>2</v>
      </c>
      <c r="E1466">
        <v>42320</v>
      </c>
      <c r="F1466" t="s">
        <v>1532</v>
      </c>
      <c r="G1466" t="s">
        <v>3134</v>
      </c>
      <c r="H1466" t="s">
        <v>57</v>
      </c>
      <c r="I1466" t="s">
        <v>58</v>
      </c>
      <c r="J1466" t="s">
        <v>3924</v>
      </c>
    </row>
    <row r="1467" spans="1:10" hidden="1" x14ac:dyDescent="0.2">
      <c r="A1467" t="s">
        <v>2725</v>
      </c>
      <c r="B1467">
        <v>2011</v>
      </c>
      <c r="C1467">
        <v>70</v>
      </c>
      <c r="D1467">
        <v>2</v>
      </c>
      <c r="E1467">
        <v>42300</v>
      </c>
      <c r="F1467" t="s">
        <v>2697</v>
      </c>
      <c r="G1467" t="s">
        <v>3196</v>
      </c>
      <c r="H1467" t="s">
        <v>57</v>
      </c>
      <c r="I1467" t="s">
        <v>58</v>
      </c>
      <c r="J1467" t="s">
        <v>3924</v>
      </c>
    </row>
    <row r="1468" spans="1:10" hidden="1" x14ac:dyDescent="0.2">
      <c r="A1468" t="s">
        <v>2386</v>
      </c>
      <c r="B1468">
        <v>2014</v>
      </c>
      <c r="C1468">
        <v>61</v>
      </c>
      <c r="D1468">
        <v>2</v>
      </c>
      <c r="E1468">
        <v>42290</v>
      </c>
      <c r="F1468" t="s">
        <v>39</v>
      </c>
      <c r="G1468" t="s">
        <v>3178</v>
      </c>
      <c r="H1468" t="s">
        <v>57</v>
      </c>
      <c r="I1468" t="s">
        <v>58</v>
      </c>
      <c r="J1468" t="s">
        <v>3924</v>
      </c>
    </row>
    <row r="1469" spans="1:10" hidden="1" x14ac:dyDescent="0.2">
      <c r="A1469" t="s">
        <v>612</v>
      </c>
      <c r="B1469">
        <v>2013</v>
      </c>
      <c r="C1469">
        <v>15</v>
      </c>
      <c r="D1469">
        <v>2</v>
      </c>
      <c r="E1469">
        <v>42280</v>
      </c>
      <c r="F1469" t="s">
        <v>582</v>
      </c>
      <c r="G1469" t="s">
        <v>3086</v>
      </c>
      <c r="H1469" t="s">
        <v>57</v>
      </c>
      <c r="I1469" t="s">
        <v>58</v>
      </c>
      <c r="J1469" t="s">
        <v>3924</v>
      </c>
    </row>
    <row r="1470" spans="1:10" hidden="1" x14ac:dyDescent="0.2">
      <c r="A1470" t="s">
        <v>3738</v>
      </c>
      <c r="B1470">
        <v>2022</v>
      </c>
      <c r="C1470">
        <v>19</v>
      </c>
      <c r="D1470">
        <v>2</v>
      </c>
      <c r="E1470">
        <v>42280</v>
      </c>
      <c r="F1470" t="s">
        <v>734</v>
      </c>
      <c r="G1470" t="s">
        <v>3737</v>
      </c>
      <c r="H1470" t="s">
        <v>57</v>
      </c>
      <c r="I1470" t="s">
        <v>3057</v>
      </c>
      <c r="J1470" t="s">
        <v>3924</v>
      </c>
    </row>
    <row r="1471" spans="1:10" hidden="1" x14ac:dyDescent="0.2">
      <c r="A1471" t="s">
        <v>1879</v>
      </c>
      <c r="B1471">
        <v>2018</v>
      </c>
      <c r="C1471">
        <v>47</v>
      </c>
      <c r="D1471">
        <v>2</v>
      </c>
      <c r="E1471">
        <v>42280</v>
      </c>
      <c r="F1471" t="s">
        <v>1848</v>
      </c>
      <c r="G1471" t="s">
        <v>3150</v>
      </c>
      <c r="H1471" t="s">
        <v>57</v>
      </c>
      <c r="I1471" t="s">
        <v>58</v>
      </c>
      <c r="J1471" t="s">
        <v>3924</v>
      </c>
    </row>
    <row r="1472" spans="1:10" hidden="1" x14ac:dyDescent="0.2">
      <c r="A1472" t="s">
        <v>2847</v>
      </c>
      <c r="B1472">
        <v>2013</v>
      </c>
      <c r="C1472">
        <v>73</v>
      </c>
      <c r="D1472">
        <v>2</v>
      </c>
      <c r="E1472">
        <v>42280</v>
      </c>
      <c r="F1472" t="s">
        <v>2817</v>
      </c>
      <c r="G1472" t="s">
        <v>3202</v>
      </c>
      <c r="H1472" t="s">
        <v>57</v>
      </c>
      <c r="I1472" t="s">
        <v>58</v>
      </c>
      <c r="J1472" t="s">
        <v>3924</v>
      </c>
    </row>
    <row r="1473" spans="1:10" hidden="1" x14ac:dyDescent="0.2">
      <c r="A1473" t="s">
        <v>1877</v>
      </c>
      <c r="B1473">
        <v>2016</v>
      </c>
      <c r="C1473">
        <v>47</v>
      </c>
      <c r="D1473">
        <v>2</v>
      </c>
      <c r="E1473">
        <v>42150</v>
      </c>
      <c r="F1473" t="s">
        <v>1848</v>
      </c>
      <c r="G1473" t="s">
        <v>3150</v>
      </c>
      <c r="H1473" t="s">
        <v>57</v>
      </c>
      <c r="I1473" t="s">
        <v>58</v>
      </c>
      <c r="J1473" t="s">
        <v>3924</v>
      </c>
    </row>
    <row r="1474" spans="1:10" hidden="1" x14ac:dyDescent="0.2">
      <c r="A1474" t="s">
        <v>976</v>
      </c>
      <c r="B1474">
        <v>2006</v>
      </c>
      <c r="C1474">
        <v>25</v>
      </c>
      <c r="D1474">
        <v>1</v>
      </c>
      <c r="E1474">
        <v>42130</v>
      </c>
      <c r="F1474" t="s">
        <v>972</v>
      </c>
      <c r="G1474" t="s">
        <v>3105</v>
      </c>
      <c r="H1474" t="s">
        <v>57</v>
      </c>
      <c r="I1474" t="s">
        <v>58</v>
      </c>
      <c r="J1474" t="s">
        <v>3924</v>
      </c>
    </row>
    <row r="1475" spans="1:10" hidden="1" x14ac:dyDescent="0.2">
      <c r="A1475" t="s">
        <v>2100</v>
      </c>
      <c r="B1475">
        <v>2007</v>
      </c>
      <c r="C1475">
        <v>53</v>
      </c>
      <c r="D1475">
        <v>2</v>
      </c>
      <c r="E1475">
        <v>42120</v>
      </c>
      <c r="F1475" t="s">
        <v>2076</v>
      </c>
      <c r="G1475" t="s">
        <v>3162</v>
      </c>
      <c r="H1475" t="s">
        <v>57</v>
      </c>
      <c r="I1475" t="s">
        <v>58</v>
      </c>
      <c r="J1475" t="s">
        <v>3924</v>
      </c>
    </row>
    <row r="1476" spans="1:10" hidden="1" x14ac:dyDescent="0.2">
      <c r="A1476" t="s">
        <v>1528</v>
      </c>
      <c r="B1476">
        <v>2019</v>
      </c>
      <c r="C1476">
        <v>38</v>
      </c>
      <c r="D1476">
        <v>2</v>
      </c>
      <c r="E1476">
        <v>42090</v>
      </c>
      <c r="F1476" t="s">
        <v>16</v>
      </c>
      <c r="G1476" t="s">
        <v>3132</v>
      </c>
      <c r="H1476" t="s">
        <v>57</v>
      </c>
      <c r="I1476" t="s">
        <v>58</v>
      </c>
      <c r="J1476" t="s">
        <v>3924</v>
      </c>
    </row>
    <row r="1477" spans="1:10" hidden="1" x14ac:dyDescent="0.2">
      <c r="A1477" t="s">
        <v>285</v>
      </c>
      <c r="B1477">
        <v>2018</v>
      </c>
      <c r="C1477">
        <v>6</v>
      </c>
      <c r="D1477">
        <v>2</v>
      </c>
      <c r="E1477">
        <v>42080</v>
      </c>
      <c r="F1477" t="s">
        <v>250</v>
      </c>
      <c r="G1477" t="s">
        <v>3068</v>
      </c>
      <c r="H1477" t="s">
        <v>57</v>
      </c>
      <c r="I1477" t="s">
        <v>58</v>
      </c>
      <c r="J1477" t="s">
        <v>3924</v>
      </c>
    </row>
    <row r="1478" spans="1:10" hidden="1" x14ac:dyDescent="0.2">
      <c r="A1478" t="s">
        <v>2273</v>
      </c>
      <c r="B1478">
        <v>2020</v>
      </c>
      <c r="C1478">
        <v>57</v>
      </c>
      <c r="D1478">
        <v>2</v>
      </c>
      <c r="E1478">
        <v>42070</v>
      </c>
      <c r="F1478" t="s">
        <v>2236</v>
      </c>
      <c r="G1478" t="s">
        <v>3170</v>
      </c>
      <c r="H1478" t="s">
        <v>57</v>
      </c>
      <c r="I1478" t="s">
        <v>58</v>
      </c>
      <c r="J1478" t="s">
        <v>3924</v>
      </c>
    </row>
    <row r="1479" spans="1:10" hidden="1" x14ac:dyDescent="0.2">
      <c r="A1479" t="s">
        <v>806</v>
      </c>
      <c r="B1479">
        <v>2016</v>
      </c>
      <c r="C1479">
        <v>20</v>
      </c>
      <c r="D1479">
        <v>2</v>
      </c>
      <c r="E1479">
        <v>42060</v>
      </c>
      <c r="F1479" t="s">
        <v>773</v>
      </c>
      <c r="G1479" t="s">
        <v>3096</v>
      </c>
      <c r="H1479" t="s">
        <v>57</v>
      </c>
      <c r="I1479" t="s">
        <v>58</v>
      </c>
      <c r="J1479" t="s">
        <v>3924</v>
      </c>
    </row>
    <row r="1480" spans="1:10" hidden="1" x14ac:dyDescent="0.2">
      <c r="A1480" t="s">
        <v>1822</v>
      </c>
      <c r="B1480">
        <v>2016</v>
      </c>
      <c r="C1480">
        <v>46</v>
      </c>
      <c r="D1480">
        <v>1</v>
      </c>
      <c r="E1480">
        <v>42010</v>
      </c>
      <c r="F1480" t="s">
        <v>1808</v>
      </c>
      <c r="G1480" t="s">
        <v>3147</v>
      </c>
      <c r="H1480" t="s">
        <v>57</v>
      </c>
      <c r="I1480" t="s">
        <v>58</v>
      </c>
      <c r="J1480" t="s">
        <v>3924</v>
      </c>
    </row>
    <row r="1481" spans="1:10" hidden="1" x14ac:dyDescent="0.2">
      <c r="A1481" t="s">
        <v>1448</v>
      </c>
      <c r="B1481">
        <v>2017</v>
      </c>
      <c r="C1481">
        <v>36</v>
      </c>
      <c r="D1481">
        <v>2</v>
      </c>
      <c r="E1481">
        <v>41970</v>
      </c>
      <c r="F1481" t="s">
        <v>1414</v>
      </c>
      <c r="G1481" t="s">
        <v>3128</v>
      </c>
      <c r="H1481" t="s">
        <v>57</v>
      </c>
      <c r="I1481" t="s">
        <v>58</v>
      </c>
      <c r="J1481" t="s">
        <v>3924</v>
      </c>
    </row>
    <row r="1482" spans="1:10" hidden="1" x14ac:dyDescent="0.2">
      <c r="A1482" t="s">
        <v>2974</v>
      </c>
      <c r="B1482">
        <v>2008</v>
      </c>
      <c r="C1482">
        <v>77</v>
      </c>
      <c r="D1482">
        <v>2</v>
      </c>
      <c r="E1482">
        <v>41970</v>
      </c>
      <c r="F1482" t="s">
        <v>2955</v>
      </c>
      <c r="G1482" t="s">
        <v>3211</v>
      </c>
      <c r="H1482" t="s">
        <v>57</v>
      </c>
      <c r="I1482" t="s">
        <v>58</v>
      </c>
      <c r="J1482" t="s">
        <v>3924</v>
      </c>
    </row>
    <row r="1483" spans="1:10" hidden="1" x14ac:dyDescent="0.2">
      <c r="A1483" t="s">
        <v>1878</v>
      </c>
      <c r="B1483">
        <v>2017</v>
      </c>
      <c r="C1483">
        <v>47</v>
      </c>
      <c r="D1483">
        <v>2</v>
      </c>
      <c r="E1483">
        <v>41850</v>
      </c>
      <c r="F1483" t="s">
        <v>1848</v>
      </c>
      <c r="G1483" t="s">
        <v>3150</v>
      </c>
      <c r="H1483" t="s">
        <v>57</v>
      </c>
      <c r="I1483" t="s">
        <v>58</v>
      </c>
      <c r="J1483" t="s">
        <v>3924</v>
      </c>
    </row>
    <row r="1484" spans="1:10" hidden="1" x14ac:dyDescent="0.2">
      <c r="A1484" t="s">
        <v>197</v>
      </c>
      <c r="B1484">
        <v>2009</v>
      </c>
      <c r="C1484">
        <v>4</v>
      </c>
      <c r="D1484">
        <v>2</v>
      </c>
      <c r="E1484">
        <v>41800</v>
      </c>
      <c r="F1484" t="s">
        <v>171</v>
      </c>
      <c r="G1484" t="s">
        <v>3064</v>
      </c>
      <c r="H1484" t="s">
        <v>57</v>
      </c>
      <c r="I1484" t="s">
        <v>58</v>
      </c>
      <c r="J1484" t="s">
        <v>3924</v>
      </c>
    </row>
    <row r="1485" spans="1:10" hidden="1" x14ac:dyDescent="0.2">
      <c r="A1485" t="s">
        <v>514</v>
      </c>
      <c r="B1485">
        <v>2007</v>
      </c>
      <c r="C1485">
        <v>13</v>
      </c>
      <c r="D1485">
        <v>1</v>
      </c>
      <c r="E1485">
        <v>41760</v>
      </c>
      <c r="F1485" t="s">
        <v>509</v>
      </c>
      <c r="G1485" t="s">
        <v>3081</v>
      </c>
      <c r="H1485" t="s">
        <v>57</v>
      </c>
      <c r="I1485" t="s">
        <v>58</v>
      </c>
      <c r="J1485" t="s">
        <v>3924</v>
      </c>
    </row>
    <row r="1486" spans="1:10" hidden="1" x14ac:dyDescent="0.2">
      <c r="A1486" t="s">
        <v>1905</v>
      </c>
      <c r="B1486">
        <v>2007</v>
      </c>
      <c r="C1486">
        <v>48</v>
      </c>
      <c r="D1486">
        <v>2</v>
      </c>
      <c r="E1486">
        <v>41720</v>
      </c>
      <c r="F1486" t="s">
        <v>1881</v>
      </c>
      <c r="G1486" t="s">
        <v>3152</v>
      </c>
      <c r="H1486" t="s">
        <v>57</v>
      </c>
      <c r="I1486" t="s">
        <v>58</v>
      </c>
      <c r="J1486" t="s">
        <v>3924</v>
      </c>
    </row>
    <row r="1487" spans="1:10" hidden="1" x14ac:dyDescent="0.2">
      <c r="A1487" t="s">
        <v>1914</v>
      </c>
      <c r="B1487">
        <v>2016</v>
      </c>
      <c r="C1487">
        <v>48</v>
      </c>
      <c r="D1487">
        <v>2</v>
      </c>
      <c r="E1487">
        <v>41680</v>
      </c>
      <c r="F1487" t="s">
        <v>1881</v>
      </c>
      <c r="G1487" t="s">
        <v>3152</v>
      </c>
      <c r="H1487" t="s">
        <v>57</v>
      </c>
      <c r="I1487" t="s">
        <v>58</v>
      </c>
      <c r="J1487" t="s">
        <v>3924</v>
      </c>
    </row>
    <row r="1488" spans="1:10" hidden="1" x14ac:dyDescent="0.2">
      <c r="A1488" t="s">
        <v>2073</v>
      </c>
      <c r="B1488">
        <v>2020</v>
      </c>
      <c r="C1488">
        <v>52</v>
      </c>
      <c r="D1488">
        <v>2</v>
      </c>
      <c r="E1488">
        <v>41660</v>
      </c>
      <c r="F1488" t="s">
        <v>2036</v>
      </c>
      <c r="G1488" t="s">
        <v>3160</v>
      </c>
      <c r="H1488" t="s">
        <v>57</v>
      </c>
      <c r="I1488" t="s">
        <v>58</v>
      </c>
      <c r="J1488" t="s">
        <v>3924</v>
      </c>
    </row>
    <row r="1489" spans="1:10" hidden="1" x14ac:dyDescent="0.2">
      <c r="A1489" t="s">
        <v>1560</v>
      </c>
      <c r="B1489">
        <v>2011</v>
      </c>
      <c r="C1489">
        <v>39</v>
      </c>
      <c r="D1489">
        <v>2</v>
      </c>
      <c r="E1489">
        <v>41640</v>
      </c>
      <c r="F1489" t="s">
        <v>1532</v>
      </c>
      <c r="G1489" t="s">
        <v>3134</v>
      </c>
      <c r="H1489" t="s">
        <v>57</v>
      </c>
      <c r="I1489" t="s">
        <v>58</v>
      </c>
      <c r="J1489" t="s">
        <v>3924</v>
      </c>
    </row>
    <row r="1490" spans="1:10" hidden="1" x14ac:dyDescent="0.2">
      <c r="A1490" t="s">
        <v>3783</v>
      </c>
      <c r="B1490">
        <v>2022</v>
      </c>
      <c r="C1490">
        <v>34</v>
      </c>
      <c r="D1490">
        <v>2</v>
      </c>
      <c r="E1490">
        <v>41600</v>
      </c>
      <c r="F1490" t="s">
        <v>1334</v>
      </c>
      <c r="G1490" t="s">
        <v>3782</v>
      </c>
      <c r="H1490" t="s">
        <v>57</v>
      </c>
      <c r="I1490" t="s">
        <v>3057</v>
      </c>
      <c r="J1490" t="s">
        <v>3924</v>
      </c>
    </row>
    <row r="1491" spans="1:10" hidden="1" x14ac:dyDescent="0.2">
      <c r="A1491" t="s">
        <v>3849</v>
      </c>
      <c r="B1491">
        <v>2022</v>
      </c>
      <c r="C1491">
        <v>57</v>
      </c>
      <c r="D1491">
        <v>2</v>
      </c>
      <c r="E1491">
        <v>41570</v>
      </c>
      <c r="F1491" t="s">
        <v>2236</v>
      </c>
      <c r="G1491" t="s">
        <v>3848</v>
      </c>
      <c r="H1491" t="s">
        <v>57</v>
      </c>
      <c r="I1491" t="s">
        <v>3057</v>
      </c>
      <c r="J1491" t="s">
        <v>3924</v>
      </c>
    </row>
    <row r="1492" spans="1:10" hidden="1" x14ac:dyDescent="0.2">
      <c r="A1492" t="s">
        <v>662</v>
      </c>
      <c r="B1492">
        <v>2009</v>
      </c>
      <c r="C1492">
        <v>17</v>
      </c>
      <c r="D1492">
        <v>1</v>
      </c>
      <c r="E1492">
        <v>41540</v>
      </c>
      <c r="F1492" t="s">
        <v>655</v>
      </c>
      <c r="G1492" t="s">
        <v>3089</v>
      </c>
      <c r="H1492" t="s">
        <v>57</v>
      </c>
      <c r="I1492" t="s">
        <v>58</v>
      </c>
      <c r="J1492" t="s">
        <v>3924</v>
      </c>
    </row>
    <row r="1493" spans="1:10" hidden="1" x14ac:dyDescent="0.2">
      <c r="A1493" t="s">
        <v>1447</v>
      </c>
      <c r="B1493">
        <v>2016</v>
      </c>
      <c r="C1493">
        <v>36</v>
      </c>
      <c r="D1493">
        <v>2</v>
      </c>
      <c r="E1493">
        <v>41540</v>
      </c>
      <c r="F1493" t="s">
        <v>1414</v>
      </c>
      <c r="G1493" t="s">
        <v>3128</v>
      </c>
      <c r="H1493" t="s">
        <v>57</v>
      </c>
      <c r="I1493" t="s">
        <v>58</v>
      </c>
      <c r="J1493" t="s">
        <v>3924</v>
      </c>
    </row>
    <row r="1494" spans="1:10" hidden="1" x14ac:dyDescent="0.2">
      <c r="A1494" t="s">
        <v>2033</v>
      </c>
      <c r="B1494">
        <v>2020</v>
      </c>
      <c r="C1494">
        <v>51</v>
      </c>
      <c r="D1494">
        <v>2</v>
      </c>
      <c r="E1494">
        <v>41540</v>
      </c>
      <c r="F1494" t="s">
        <v>38</v>
      </c>
      <c r="G1494" t="s">
        <v>3158</v>
      </c>
      <c r="H1494" t="s">
        <v>57</v>
      </c>
      <c r="I1494" t="s">
        <v>58</v>
      </c>
      <c r="J1494" t="s">
        <v>3924</v>
      </c>
    </row>
    <row r="1495" spans="1:10" hidden="1" x14ac:dyDescent="0.2">
      <c r="A1495" t="s">
        <v>1316</v>
      </c>
      <c r="B1495">
        <v>2005</v>
      </c>
      <c r="C1495">
        <v>33</v>
      </c>
      <c r="D1495">
        <v>2</v>
      </c>
      <c r="E1495">
        <v>41490</v>
      </c>
      <c r="F1495" t="s">
        <v>1294</v>
      </c>
      <c r="G1495" t="s">
        <v>3122</v>
      </c>
      <c r="H1495" t="s">
        <v>57</v>
      </c>
      <c r="I1495" t="s">
        <v>58</v>
      </c>
      <c r="J1495" t="s">
        <v>3924</v>
      </c>
    </row>
    <row r="1496" spans="1:10" hidden="1" x14ac:dyDescent="0.2">
      <c r="A1496" t="s">
        <v>3829</v>
      </c>
      <c r="B1496">
        <v>2022</v>
      </c>
      <c r="C1496">
        <v>51</v>
      </c>
      <c r="D1496">
        <v>1</v>
      </c>
      <c r="E1496">
        <v>41470</v>
      </c>
      <c r="F1496" t="s">
        <v>38</v>
      </c>
      <c r="G1496" t="s">
        <v>3157</v>
      </c>
      <c r="H1496" t="s">
        <v>57</v>
      </c>
      <c r="I1496" t="s">
        <v>3057</v>
      </c>
      <c r="J1496" t="s">
        <v>3924</v>
      </c>
    </row>
    <row r="1497" spans="1:10" hidden="1" x14ac:dyDescent="0.2">
      <c r="A1497" t="s">
        <v>3747</v>
      </c>
      <c r="B1497">
        <v>2022</v>
      </c>
      <c r="C1497">
        <v>22</v>
      </c>
      <c r="D1497">
        <v>2</v>
      </c>
      <c r="E1497">
        <v>41430</v>
      </c>
      <c r="F1497" t="s">
        <v>853</v>
      </c>
      <c r="G1497" t="s">
        <v>3746</v>
      </c>
      <c r="H1497" t="s">
        <v>57</v>
      </c>
      <c r="I1497" t="s">
        <v>3057</v>
      </c>
      <c r="J1497" t="s">
        <v>3924</v>
      </c>
    </row>
    <row r="1498" spans="1:10" hidden="1" x14ac:dyDescent="0.2">
      <c r="A1498" t="s">
        <v>196</v>
      </c>
      <c r="B1498">
        <v>2008</v>
      </c>
      <c r="C1498">
        <v>4</v>
      </c>
      <c r="D1498">
        <v>2</v>
      </c>
      <c r="E1498">
        <v>41360</v>
      </c>
      <c r="F1498" t="s">
        <v>171</v>
      </c>
      <c r="G1498" t="s">
        <v>3064</v>
      </c>
      <c r="H1498" t="s">
        <v>57</v>
      </c>
      <c r="I1498" t="s">
        <v>58</v>
      </c>
      <c r="J1498" t="s">
        <v>3924</v>
      </c>
    </row>
    <row r="1499" spans="1:10" hidden="1" x14ac:dyDescent="0.2">
      <c r="A1499" t="s">
        <v>394</v>
      </c>
      <c r="B1499">
        <v>2016</v>
      </c>
      <c r="C1499">
        <v>9</v>
      </c>
      <c r="D1499">
        <v>2</v>
      </c>
      <c r="E1499">
        <v>41340</v>
      </c>
      <c r="F1499" t="s">
        <v>10</v>
      </c>
      <c r="G1499" t="s">
        <v>3074</v>
      </c>
      <c r="H1499" t="s">
        <v>57</v>
      </c>
      <c r="I1499" t="s">
        <v>58</v>
      </c>
      <c r="J1499" t="s">
        <v>3924</v>
      </c>
    </row>
    <row r="1500" spans="1:10" hidden="1" x14ac:dyDescent="0.2">
      <c r="A1500" t="s">
        <v>1648</v>
      </c>
      <c r="B1500">
        <v>2019</v>
      </c>
      <c r="C1500">
        <v>41</v>
      </c>
      <c r="D1500">
        <v>2</v>
      </c>
      <c r="E1500">
        <v>41330</v>
      </c>
      <c r="F1500" t="s">
        <v>1612</v>
      </c>
      <c r="G1500" t="s">
        <v>3138</v>
      </c>
      <c r="H1500" t="s">
        <v>57</v>
      </c>
      <c r="I1500" t="s">
        <v>58</v>
      </c>
      <c r="J1500" t="s">
        <v>3924</v>
      </c>
    </row>
    <row r="1501" spans="1:10" hidden="1" x14ac:dyDescent="0.2">
      <c r="A1501" t="s">
        <v>2723</v>
      </c>
      <c r="B1501">
        <v>2009</v>
      </c>
      <c r="C1501">
        <v>70</v>
      </c>
      <c r="D1501">
        <v>2</v>
      </c>
      <c r="E1501">
        <v>41330</v>
      </c>
      <c r="F1501" t="s">
        <v>2697</v>
      </c>
      <c r="G1501" t="s">
        <v>3196</v>
      </c>
      <c r="H1501" t="s">
        <v>57</v>
      </c>
      <c r="I1501" t="s">
        <v>58</v>
      </c>
      <c r="J1501" t="s">
        <v>3924</v>
      </c>
    </row>
    <row r="1502" spans="1:10" hidden="1" x14ac:dyDescent="0.2">
      <c r="A1502" t="s">
        <v>568</v>
      </c>
      <c r="B1502">
        <v>2006</v>
      </c>
      <c r="C1502">
        <v>14</v>
      </c>
      <c r="D1502">
        <v>2</v>
      </c>
      <c r="E1502">
        <v>41290</v>
      </c>
      <c r="F1502" t="s">
        <v>549</v>
      </c>
      <c r="G1502" t="s">
        <v>3084</v>
      </c>
      <c r="H1502" t="s">
        <v>57</v>
      </c>
      <c r="I1502" t="s">
        <v>58</v>
      </c>
      <c r="J1502" t="s">
        <v>3924</v>
      </c>
    </row>
    <row r="1503" spans="1:10" hidden="1" x14ac:dyDescent="0.2">
      <c r="A1503" t="s">
        <v>3711</v>
      </c>
      <c r="B1503">
        <v>2022</v>
      </c>
      <c r="C1503">
        <v>7</v>
      </c>
      <c r="D1503">
        <v>2</v>
      </c>
      <c r="E1503">
        <v>41270</v>
      </c>
      <c r="F1503" t="s">
        <v>17</v>
      </c>
      <c r="G1503" t="s">
        <v>3710</v>
      </c>
      <c r="H1503" t="s">
        <v>57</v>
      </c>
      <c r="I1503" t="s">
        <v>3057</v>
      </c>
      <c r="J1503" t="s">
        <v>3924</v>
      </c>
    </row>
    <row r="1504" spans="1:10" hidden="1" x14ac:dyDescent="0.2">
      <c r="A1504" t="s">
        <v>805</v>
      </c>
      <c r="B1504">
        <v>2015</v>
      </c>
      <c r="C1504">
        <v>20</v>
      </c>
      <c r="D1504">
        <v>2</v>
      </c>
      <c r="E1504">
        <v>41260</v>
      </c>
      <c r="F1504" t="s">
        <v>773</v>
      </c>
      <c r="G1504" t="s">
        <v>3096</v>
      </c>
      <c r="H1504" t="s">
        <v>57</v>
      </c>
      <c r="I1504" t="s">
        <v>58</v>
      </c>
      <c r="J1504" t="s">
        <v>3924</v>
      </c>
    </row>
    <row r="1505" spans="1:10" hidden="1" x14ac:dyDescent="0.2">
      <c r="A1505" t="s">
        <v>611</v>
      </c>
      <c r="B1505">
        <v>2012</v>
      </c>
      <c r="C1505">
        <v>15</v>
      </c>
      <c r="D1505">
        <v>2</v>
      </c>
      <c r="E1505">
        <v>41230</v>
      </c>
      <c r="F1505" t="s">
        <v>582</v>
      </c>
      <c r="G1505" t="s">
        <v>3086</v>
      </c>
      <c r="H1505" t="s">
        <v>57</v>
      </c>
      <c r="I1505" t="s">
        <v>58</v>
      </c>
      <c r="J1505" t="s">
        <v>3924</v>
      </c>
    </row>
    <row r="1506" spans="1:10" hidden="1" x14ac:dyDescent="0.2">
      <c r="A1506" t="s">
        <v>3759</v>
      </c>
      <c r="B1506">
        <v>2022</v>
      </c>
      <c r="C1506">
        <v>26</v>
      </c>
      <c r="D1506">
        <v>2</v>
      </c>
      <c r="E1506">
        <v>41230</v>
      </c>
      <c r="F1506" t="s">
        <v>1007</v>
      </c>
      <c r="G1506" t="s">
        <v>3758</v>
      </c>
      <c r="H1506" t="s">
        <v>57</v>
      </c>
      <c r="I1506" t="s">
        <v>3057</v>
      </c>
      <c r="J1506" t="s">
        <v>3924</v>
      </c>
    </row>
    <row r="1507" spans="1:10" hidden="1" x14ac:dyDescent="0.2">
      <c r="A1507" t="s">
        <v>1910</v>
      </c>
      <c r="B1507">
        <v>2012</v>
      </c>
      <c r="C1507">
        <v>48</v>
      </c>
      <c r="D1507">
        <v>2</v>
      </c>
      <c r="E1507">
        <v>41210</v>
      </c>
      <c r="F1507" t="s">
        <v>1881</v>
      </c>
      <c r="G1507" t="s">
        <v>3152</v>
      </c>
      <c r="H1507" t="s">
        <v>57</v>
      </c>
      <c r="I1507" t="s">
        <v>58</v>
      </c>
      <c r="J1507" t="s">
        <v>3924</v>
      </c>
    </row>
    <row r="1508" spans="1:10" hidden="1" x14ac:dyDescent="0.2">
      <c r="A1508" t="s">
        <v>1818</v>
      </c>
      <c r="B1508">
        <v>2012</v>
      </c>
      <c r="C1508">
        <v>46</v>
      </c>
      <c r="D1508">
        <v>1</v>
      </c>
      <c r="E1508">
        <v>41180</v>
      </c>
      <c r="F1508" t="s">
        <v>1808</v>
      </c>
      <c r="G1508" t="s">
        <v>3147</v>
      </c>
      <c r="H1508" t="s">
        <v>57</v>
      </c>
      <c r="I1508" t="s">
        <v>58</v>
      </c>
      <c r="J1508" t="s">
        <v>3924</v>
      </c>
    </row>
    <row r="1509" spans="1:10" hidden="1" x14ac:dyDescent="0.2">
      <c r="A1509" t="s">
        <v>2848</v>
      </c>
      <c r="B1509">
        <v>2014</v>
      </c>
      <c r="C1509">
        <v>73</v>
      </c>
      <c r="D1509">
        <v>2</v>
      </c>
      <c r="E1509">
        <v>41180</v>
      </c>
      <c r="F1509" t="s">
        <v>2817</v>
      </c>
      <c r="G1509" t="s">
        <v>3202</v>
      </c>
      <c r="H1509" t="s">
        <v>57</v>
      </c>
      <c r="I1509" t="s">
        <v>58</v>
      </c>
      <c r="J1509" t="s">
        <v>3924</v>
      </c>
    </row>
    <row r="1510" spans="1:10" hidden="1" x14ac:dyDescent="0.2">
      <c r="A1510" t="s">
        <v>1876</v>
      </c>
      <c r="B1510">
        <v>2015</v>
      </c>
      <c r="C1510">
        <v>47</v>
      </c>
      <c r="D1510">
        <v>2</v>
      </c>
      <c r="E1510">
        <v>41150</v>
      </c>
      <c r="F1510" t="s">
        <v>1848</v>
      </c>
      <c r="G1510" t="s">
        <v>3150</v>
      </c>
      <c r="H1510" t="s">
        <v>57</v>
      </c>
      <c r="I1510" t="s">
        <v>58</v>
      </c>
      <c r="J1510" t="s">
        <v>3924</v>
      </c>
    </row>
    <row r="1511" spans="1:10" hidden="1" x14ac:dyDescent="0.2">
      <c r="A1511" t="s">
        <v>1823</v>
      </c>
      <c r="B1511">
        <v>2017</v>
      </c>
      <c r="C1511">
        <v>46</v>
      </c>
      <c r="D1511">
        <v>1</v>
      </c>
      <c r="E1511">
        <v>41130</v>
      </c>
      <c r="F1511" t="s">
        <v>1808</v>
      </c>
      <c r="G1511" t="s">
        <v>3147</v>
      </c>
      <c r="H1511" t="s">
        <v>57</v>
      </c>
      <c r="I1511" t="s">
        <v>58</v>
      </c>
      <c r="J1511" t="s">
        <v>3924</v>
      </c>
    </row>
    <row r="1512" spans="1:10" hidden="1" x14ac:dyDescent="0.2">
      <c r="A1512" t="s">
        <v>2724</v>
      </c>
      <c r="B1512">
        <v>2010</v>
      </c>
      <c r="C1512">
        <v>70</v>
      </c>
      <c r="D1512">
        <v>2</v>
      </c>
      <c r="E1512">
        <v>41130</v>
      </c>
      <c r="F1512" t="s">
        <v>2697</v>
      </c>
      <c r="G1512" t="s">
        <v>3196</v>
      </c>
      <c r="H1512" t="s">
        <v>57</v>
      </c>
      <c r="I1512" t="s">
        <v>58</v>
      </c>
      <c r="J1512" t="s">
        <v>3924</v>
      </c>
    </row>
    <row r="1513" spans="1:10" hidden="1" x14ac:dyDescent="0.2">
      <c r="A1513" t="s">
        <v>610</v>
      </c>
      <c r="B1513">
        <v>2011</v>
      </c>
      <c r="C1513">
        <v>15</v>
      </c>
      <c r="D1513">
        <v>2</v>
      </c>
      <c r="E1513">
        <v>40990</v>
      </c>
      <c r="F1513" t="s">
        <v>582</v>
      </c>
      <c r="G1513" t="s">
        <v>3086</v>
      </c>
      <c r="H1513" t="s">
        <v>57</v>
      </c>
      <c r="I1513" t="s">
        <v>58</v>
      </c>
      <c r="J1513" t="s">
        <v>3924</v>
      </c>
    </row>
    <row r="1514" spans="1:10" hidden="1" x14ac:dyDescent="0.2">
      <c r="A1514" t="s">
        <v>2578</v>
      </c>
      <c r="B1514">
        <v>2020</v>
      </c>
      <c r="C1514">
        <v>66</v>
      </c>
      <c r="D1514">
        <v>2</v>
      </c>
      <c r="E1514">
        <v>40980</v>
      </c>
      <c r="F1514" t="s">
        <v>2541</v>
      </c>
      <c r="G1514" t="s">
        <v>3188</v>
      </c>
      <c r="H1514" t="s">
        <v>57</v>
      </c>
      <c r="I1514" t="s">
        <v>58</v>
      </c>
      <c r="J1514" t="s">
        <v>3924</v>
      </c>
    </row>
    <row r="1515" spans="1:10" hidden="1" x14ac:dyDescent="0.2">
      <c r="A1515" t="s">
        <v>1446</v>
      </c>
      <c r="B1515">
        <v>2015</v>
      </c>
      <c r="C1515">
        <v>36</v>
      </c>
      <c r="D1515">
        <v>2</v>
      </c>
      <c r="E1515">
        <v>40970</v>
      </c>
      <c r="F1515" t="s">
        <v>1414</v>
      </c>
      <c r="G1515" t="s">
        <v>3128</v>
      </c>
      <c r="H1515" t="s">
        <v>57</v>
      </c>
      <c r="I1515" t="s">
        <v>58</v>
      </c>
      <c r="J1515" t="s">
        <v>3924</v>
      </c>
    </row>
    <row r="1516" spans="1:10" hidden="1" x14ac:dyDescent="0.2">
      <c r="A1516" t="s">
        <v>2187</v>
      </c>
      <c r="B1516">
        <v>2014</v>
      </c>
      <c r="C1516">
        <v>55</v>
      </c>
      <c r="D1516">
        <v>2</v>
      </c>
      <c r="E1516">
        <v>40950</v>
      </c>
      <c r="F1516" t="s">
        <v>2156</v>
      </c>
      <c r="G1516" t="s">
        <v>3166</v>
      </c>
      <c r="H1516" t="s">
        <v>57</v>
      </c>
      <c r="I1516" t="s">
        <v>58</v>
      </c>
      <c r="J1516" t="s">
        <v>3924</v>
      </c>
    </row>
    <row r="1517" spans="1:10" hidden="1" x14ac:dyDescent="0.2">
      <c r="A1517" t="s">
        <v>3730</v>
      </c>
      <c r="B1517">
        <v>2022</v>
      </c>
      <c r="C1517">
        <v>17</v>
      </c>
      <c r="D1517">
        <v>1</v>
      </c>
      <c r="E1517">
        <v>40940</v>
      </c>
      <c r="F1517" t="s">
        <v>655</v>
      </c>
      <c r="G1517" t="s">
        <v>3089</v>
      </c>
      <c r="H1517" t="s">
        <v>57</v>
      </c>
      <c r="I1517" t="s">
        <v>3057</v>
      </c>
      <c r="J1517" t="s">
        <v>3924</v>
      </c>
    </row>
    <row r="1518" spans="1:10" hidden="1" x14ac:dyDescent="0.2">
      <c r="A1518" t="s">
        <v>2272</v>
      </c>
      <c r="B1518">
        <v>2019</v>
      </c>
      <c r="C1518">
        <v>57</v>
      </c>
      <c r="D1518">
        <v>2</v>
      </c>
      <c r="E1518">
        <v>40920</v>
      </c>
      <c r="F1518" t="s">
        <v>2236</v>
      </c>
      <c r="G1518" t="s">
        <v>3170</v>
      </c>
      <c r="H1518" t="s">
        <v>57</v>
      </c>
      <c r="I1518" t="s">
        <v>58</v>
      </c>
      <c r="J1518" t="s">
        <v>3924</v>
      </c>
    </row>
    <row r="1519" spans="1:10" hidden="1" x14ac:dyDescent="0.2">
      <c r="A1519" t="s">
        <v>808</v>
      </c>
      <c r="B1519">
        <v>2018</v>
      </c>
      <c r="C1519">
        <v>20</v>
      </c>
      <c r="D1519">
        <v>2</v>
      </c>
      <c r="E1519">
        <v>40900</v>
      </c>
      <c r="F1519" t="s">
        <v>773</v>
      </c>
      <c r="G1519" t="s">
        <v>3096</v>
      </c>
      <c r="H1519" t="s">
        <v>57</v>
      </c>
      <c r="I1519" t="s">
        <v>58</v>
      </c>
      <c r="J1519" t="s">
        <v>3924</v>
      </c>
    </row>
    <row r="1520" spans="1:10" hidden="1" x14ac:dyDescent="0.2">
      <c r="A1520" t="s">
        <v>1559</v>
      </c>
      <c r="B1520">
        <v>2010</v>
      </c>
      <c r="C1520">
        <v>39</v>
      </c>
      <c r="D1520">
        <v>2</v>
      </c>
      <c r="E1520">
        <v>40850</v>
      </c>
      <c r="F1520" t="s">
        <v>1532</v>
      </c>
      <c r="G1520" t="s">
        <v>3134</v>
      </c>
      <c r="H1520" t="s">
        <v>57</v>
      </c>
      <c r="I1520" t="s">
        <v>58</v>
      </c>
      <c r="J1520" t="s">
        <v>3924</v>
      </c>
    </row>
    <row r="1521" spans="1:10" hidden="1" x14ac:dyDescent="0.2">
      <c r="A1521" t="s">
        <v>284</v>
      </c>
      <c r="B1521">
        <v>2017</v>
      </c>
      <c r="C1521">
        <v>6</v>
      </c>
      <c r="D1521">
        <v>2</v>
      </c>
      <c r="E1521">
        <v>40780</v>
      </c>
      <c r="F1521" t="s">
        <v>250</v>
      </c>
      <c r="G1521" t="s">
        <v>3068</v>
      </c>
      <c r="H1521" t="s">
        <v>57</v>
      </c>
      <c r="I1521" t="s">
        <v>58</v>
      </c>
      <c r="J1521" t="s">
        <v>3924</v>
      </c>
    </row>
    <row r="1522" spans="1:10" hidden="1" x14ac:dyDescent="0.2">
      <c r="A1522" t="s">
        <v>1875</v>
      </c>
      <c r="B1522">
        <v>2014</v>
      </c>
      <c r="C1522">
        <v>47</v>
      </c>
      <c r="D1522">
        <v>2</v>
      </c>
      <c r="E1522">
        <v>40770</v>
      </c>
      <c r="F1522" t="s">
        <v>1848</v>
      </c>
      <c r="G1522" t="s">
        <v>3150</v>
      </c>
      <c r="H1522" t="s">
        <v>57</v>
      </c>
      <c r="I1522" t="s">
        <v>58</v>
      </c>
      <c r="J1522" t="s">
        <v>3924</v>
      </c>
    </row>
    <row r="1523" spans="1:10" hidden="1" x14ac:dyDescent="0.2">
      <c r="A1523" t="s">
        <v>1909</v>
      </c>
      <c r="B1523">
        <v>2011</v>
      </c>
      <c r="C1523">
        <v>48</v>
      </c>
      <c r="D1523">
        <v>2</v>
      </c>
      <c r="E1523">
        <v>40760</v>
      </c>
      <c r="F1523" t="s">
        <v>1881</v>
      </c>
      <c r="G1523" t="s">
        <v>3152</v>
      </c>
      <c r="H1523" t="s">
        <v>57</v>
      </c>
      <c r="I1523" t="s">
        <v>58</v>
      </c>
      <c r="J1523" t="s">
        <v>3924</v>
      </c>
    </row>
    <row r="1524" spans="1:10" hidden="1" x14ac:dyDescent="0.2">
      <c r="A1524" t="s">
        <v>517</v>
      </c>
      <c r="B1524">
        <v>2010</v>
      </c>
      <c r="C1524">
        <v>13</v>
      </c>
      <c r="D1524">
        <v>1</v>
      </c>
      <c r="E1524">
        <v>40750</v>
      </c>
      <c r="F1524" t="s">
        <v>509</v>
      </c>
      <c r="G1524" t="s">
        <v>3081</v>
      </c>
      <c r="H1524" t="s">
        <v>57</v>
      </c>
      <c r="I1524" t="s">
        <v>58</v>
      </c>
      <c r="J1524" t="s">
        <v>3924</v>
      </c>
    </row>
    <row r="1525" spans="1:10" hidden="1" x14ac:dyDescent="0.2">
      <c r="A1525" t="s">
        <v>807</v>
      </c>
      <c r="B1525">
        <v>2017</v>
      </c>
      <c r="C1525">
        <v>20</v>
      </c>
      <c r="D1525">
        <v>2</v>
      </c>
      <c r="E1525">
        <v>40730</v>
      </c>
      <c r="F1525" t="s">
        <v>773</v>
      </c>
      <c r="G1525" t="s">
        <v>3096</v>
      </c>
      <c r="H1525" t="s">
        <v>57</v>
      </c>
      <c r="I1525" t="s">
        <v>58</v>
      </c>
      <c r="J1525" t="s">
        <v>3924</v>
      </c>
    </row>
    <row r="1526" spans="1:10" hidden="1" x14ac:dyDescent="0.2">
      <c r="A1526" t="s">
        <v>2072</v>
      </c>
      <c r="B1526">
        <v>2019</v>
      </c>
      <c r="C1526">
        <v>52</v>
      </c>
      <c r="D1526">
        <v>2</v>
      </c>
      <c r="E1526">
        <v>40730</v>
      </c>
      <c r="F1526" t="s">
        <v>2036</v>
      </c>
      <c r="G1526" t="s">
        <v>3160</v>
      </c>
      <c r="H1526" t="s">
        <v>57</v>
      </c>
      <c r="I1526" t="s">
        <v>58</v>
      </c>
      <c r="J1526" t="s">
        <v>3924</v>
      </c>
    </row>
    <row r="1527" spans="1:10" hidden="1" x14ac:dyDescent="0.2">
      <c r="A1527" t="s">
        <v>754</v>
      </c>
      <c r="B1527">
        <v>2004</v>
      </c>
      <c r="C1527">
        <v>19</v>
      </c>
      <c r="D1527">
        <v>2</v>
      </c>
      <c r="E1527">
        <v>40710</v>
      </c>
      <c r="F1527" t="s">
        <v>734</v>
      </c>
      <c r="G1527" t="s">
        <v>3094</v>
      </c>
      <c r="H1527" t="s">
        <v>57</v>
      </c>
      <c r="I1527" t="s">
        <v>58</v>
      </c>
      <c r="J1527" t="s">
        <v>3924</v>
      </c>
    </row>
    <row r="1528" spans="1:10" hidden="1" x14ac:dyDescent="0.2">
      <c r="A1528" t="s">
        <v>1527</v>
      </c>
      <c r="B1528">
        <v>2018</v>
      </c>
      <c r="C1528">
        <v>38</v>
      </c>
      <c r="D1528">
        <v>2</v>
      </c>
      <c r="E1528">
        <v>40710</v>
      </c>
      <c r="F1528" t="s">
        <v>16</v>
      </c>
      <c r="G1528" t="s">
        <v>3132</v>
      </c>
      <c r="H1528" t="s">
        <v>57</v>
      </c>
      <c r="I1528" t="s">
        <v>58</v>
      </c>
      <c r="J1528" t="s">
        <v>3924</v>
      </c>
    </row>
    <row r="1529" spans="1:10" hidden="1" x14ac:dyDescent="0.2">
      <c r="A1529" t="s">
        <v>1372</v>
      </c>
      <c r="B1529">
        <v>2021</v>
      </c>
      <c r="C1529">
        <v>34</v>
      </c>
      <c r="D1529">
        <v>2</v>
      </c>
      <c r="E1529">
        <v>40670</v>
      </c>
      <c r="F1529" t="s">
        <v>1334</v>
      </c>
      <c r="G1529" t="s">
        <v>3782</v>
      </c>
      <c r="H1529" t="s">
        <v>57</v>
      </c>
      <c r="I1529" t="s">
        <v>3057</v>
      </c>
      <c r="J1529" t="s">
        <v>3924</v>
      </c>
    </row>
    <row r="1530" spans="1:10" hidden="1" x14ac:dyDescent="0.2">
      <c r="A1530" t="s">
        <v>2457</v>
      </c>
      <c r="B1530">
        <v>2019</v>
      </c>
      <c r="C1530">
        <v>63</v>
      </c>
      <c r="D1530">
        <v>2</v>
      </c>
      <c r="E1530">
        <v>40660</v>
      </c>
      <c r="F1530" t="s">
        <v>2421</v>
      </c>
      <c r="G1530" t="s">
        <v>3182</v>
      </c>
      <c r="H1530" t="s">
        <v>57</v>
      </c>
      <c r="I1530" t="s">
        <v>58</v>
      </c>
      <c r="J1530" t="s">
        <v>3924</v>
      </c>
    </row>
    <row r="1531" spans="1:10" hidden="1" x14ac:dyDescent="0.2">
      <c r="A1531" t="s">
        <v>958</v>
      </c>
      <c r="B1531">
        <v>2008</v>
      </c>
      <c r="C1531">
        <v>24</v>
      </c>
      <c r="D1531">
        <v>2</v>
      </c>
      <c r="E1531">
        <v>40640</v>
      </c>
      <c r="F1531" t="s">
        <v>933</v>
      </c>
      <c r="G1531" t="s">
        <v>3104</v>
      </c>
      <c r="H1531" t="s">
        <v>57</v>
      </c>
      <c r="I1531" t="s">
        <v>58</v>
      </c>
      <c r="J1531" t="s">
        <v>3924</v>
      </c>
    </row>
    <row r="1532" spans="1:10" hidden="1" x14ac:dyDescent="0.2">
      <c r="A1532" t="s">
        <v>2973</v>
      </c>
      <c r="B1532">
        <v>2007</v>
      </c>
      <c r="C1532">
        <v>77</v>
      </c>
      <c r="D1532">
        <v>2</v>
      </c>
      <c r="E1532">
        <v>40640</v>
      </c>
      <c r="F1532" t="s">
        <v>2955</v>
      </c>
      <c r="G1532" t="s">
        <v>3211</v>
      </c>
      <c r="H1532" t="s">
        <v>57</v>
      </c>
      <c r="I1532" t="s">
        <v>58</v>
      </c>
      <c r="J1532" t="s">
        <v>3924</v>
      </c>
    </row>
    <row r="1533" spans="1:10" hidden="1" x14ac:dyDescent="0.2">
      <c r="A1533" t="s">
        <v>1820</v>
      </c>
      <c r="B1533">
        <v>2014</v>
      </c>
      <c r="C1533">
        <v>46</v>
      </c>
      <c r="D1533">
        <v>1</v>
      </c>
      <c r="E1533">
        <v>40630</v>
      </c>
      <c r="F1533" t="s">
        <v>1808</v>
      </c>
      <c r="G1533" t="s">
        <v>3147</v>
      </c>
      <c r="H1533" t="s">
        <v>57</v>
      </c>
      <c r="I1533" t="s">
        <v>58</v>
      </c>
      <c r="J1533" t="s">
        <v>3924</v>
      </c>
    </row>
    <row r="1534" spans="1:10" hidden="1" x14ac:dyDescent="0.2">
      <c r="A1534" t="s">
        <v>4209</v>
      </c>
      <c r="B1534">
        <v>2023</v>
      </c>
      <c r="C1534">
        <v>64</v>
      </c>
      <c r="D1534">
        <v>2</v>
      </c>
      <c r="E1534">
        <v>40610</v>
      </c>
      <c r="F1534" t="s">
        <v>2461</v>
      </c>
      <c r="G1534" t="s">
        <v>3866</v>
      </c>
      <c r="H1534" t="s">
        <v>57</v>
      </c>
      <c r="I1534" t="s">
        <v>3057</v>
      </c>
      <c r="J1534" t="s">
        <v>4091</v>
      </c>
    </row>
    <row r="1535" spans="1:10" hidden="1" x14ac:dyDescent="0.2">
      <c r="A1535" t="s">
        <v>1765</v>
      </c>
      <c r="B1535">
        <v>2020</v>
      </c>
      <c r="C1535">
        <v>44</v>
      </c>
      <c r="D1535">
        <v>2</v>
      </c>
      <c r="E1535">
        <v>40520</v>
      </c>
      <c r="F1535" t="s">
        <v>45</v>
      </c>
      <c r="G1535" t="s">
        <v>3144</v>
      </c>
      <c r="H1535" t="s">
        <v>57</v>
      </c>
      <c r="I1535" t="s">
        <v>58</v>
      </c>
      <c r="J1535" t="s">
        <v>3924</v>
      </c>
    </row>
    <row r="1536" spans="1:10" hidden="1" x14ac:dyDescent="0.2">
      <c r="A1536" t="s">
        <v>2385</v>
      </c>
      <c r="B1536">
        <v>2013</v>
      </c>
      <c r="C1536">
        <v>61</v>
      </c>
      <c r="D1536">
        <v>2</v>
      </c>
      <c r="E1536">
        <v>40520</v>
      </c>
      <c r="F1536" t="s">
        <v>39</v>
      </c>
      <c r="G1536" t="s">
        <v>3178</v>
      </c>
      <c r="H1536" t="s">
        <v>57</v>
      </c>
      <c r="I1536" t="s">
        <v>58</v>
      </c>
      <c r="J1536" t="s">
        <v>3924</v>
      </c>
    </row>
    <row r="1537" spans="1:10" hidden="1" x14ac:dyDescent="0.2">
      <c r="A1537" t="s">
        <v>1593</v>
      </c>
      <c r="B1537">
        <v>2004</v>
      </c>
      <c r="C1537">
        <v>40</v>
      </c>
      <c r="D1537">
        <v>2</v>
      </c>
      <c r="E1537">
        <v>40510</v>
      </c>
      <c r="F1537" t="s">
        <v>1572</v>
      </c>
      <c r="G1537" t="s">
        <v>3136</v>
      </c>
      <c r="H1537" t="s">
        <v>57</v>
      </c>
      <c r="I1537" t="s">
        <v>58</v>
      </c>
      <c r="J1537" t="s">
        <v>3924</v>
      </c>
    </row>
    <row r="1538" spans="1:10" hidden="1" x14ac:dyDescent="0.2">
      <c r="A1538" t="s">
        <v>3720</v>
      </c>
      <c r="B1538">
        <v>2022</v>
      </c>
      <c r="C1538">
        <v>10</v>
      </c>
      <c r="D1538">
        <v>2</v>
      </c>
      <c r="E1538">
        <v>40410</v>
      </c>
      <c r="F1538" t="s">
        <v>12</v>
      </c>
      <c r="G1538" t="s">
        <v>3719</v>
      </c>
      <c r="H1538" t="s">
        <v>57</v>
      </c>
      <c r="I1538" t="s">
        <v>3057</v>
      </c>
      <c r="J1538" t="s">
        <v>3924</v>
      </c>
    </row>
    <row r="1539" spans="1:10" hidden="1" x14ac:dyDescent="0.2">
      <c r="A1539" t="s">
        <v>1445</v>
      </c>
      <c r="B1539">
        <v>2014</v>
      </c>
      <c r="C1539">
        <v>36</v>
      </c>
      <c r="D1539">
        <v>2</v>
      </c>
      <c r="E1539">
        <v>40320</v>
      </c>
      <c r="F1539" t="s">
        <v>1414</v>
      </c>
      <c r="G1539" t="s">
        <v>3128</v>
      </c>
      <c r="H1539" t="s">
        <v>57</v>
      </c>
      <c r="I1539" t="s">
        <v>58</v>
      </c>
      <c r="J1539" t="s">
        <v>3924</v>
      </c>
    </row>
    <row r="1540" spans="1:10" hidden="1" x14ac:dyDescent="0.2">
      <c r="A1540" t="s">
        <v>4135</v>
      </c>
      <c r="B1540">
        <v>2023</v>
      </c>
      <c r="C1540">
        <v>25</v>
      </c>
      <c r="D1540">
        <v>2</v>
      </c>
      <c r="E1540">
        <v>40300</v>
      </c>
      <c r="F1540" t="s">
        <v>972</v>
      </c>
      <c r="G1540" t="s">
        <v>3755</v>
      </c>
      <c r="H1540" t="s">
        <v>57</v>
      </c>
      <c r="I1540" t="s">
        <v>3057</v>
      </c>
      <c r="J1540" t="s">
        <v>4134</v>
      </c>
    </row>
    <row r="1541" spans="1:10" hidden="1" x14ac:dyDescent="0.2">
      <c r="A1541" t="s">
        <v>983</v>
      </c>
      <c r="B1541">
        <v>2013</v>
      </c>
      <c r="C1541">
        <v>25</v>
      </c>
      <c r="D1541">
        <v>1</v>
      </c>
      <c r="E1541">
        <v>40290</v>
      </c>
      <c r="F1541" t="s">
        <v>972</v>
      </c>
      <c r="G1541" t="s">
        <v>3105</v>
      </c>
      <c r="H1541" t="s">
        <v>57</v>
      </c>
      <c r="I1541" t="s">
        <v>58</v>
      </c>
      <c r="J1541" t="s">
        <v>3924</v>
      </c>
    </row>
    <row r="1542" spans="1:10" hidden="1" x14ac:dyDescent="0.2">
      <c r="A1542" t="s">
        <v>393</v>
      </c>
      <c r="B1542">
        <v>2015</v>
      </c>
      <c r="C1542">
        <v>9</v>
      </c>
      <c r="D1542">
        <v>2</v>
      </c>
      <c r="E1542">
        <v>40260</v>
      </c>
      <c r="F1542" t="s">
        <v>10</v>
      </c>
      <c r="G1542" t="s">
        <v>3074</v>
      </c>
      <c r="H1542" t="s">
        <v>57</v>
      </c>
      <c r="I1542" t="s">
        <v>58</v>
      </c>
      <c r="J1542" t="s">
        <v>3924</v>
      </c>
    </row>
    <row r="1543" spans="1:10" hidden="1" x14ac:dyDescent="0.2">
      <c r="A1543" t="s">
        <v>1558</v>
      </c>
      <c r="B1543">
        <v>2009</v>
      </c>
      <c r="C1543">
        <v>39</v>
      </c>
      <c r="D1543">
        <v>2</v>
      </c>
      <c r="E1543">
        <v>40250</v>
      </c>
      <c r="F1543" t="s">
        <v>1532</v>
      </c>
      <c r="G1543" t="s">
        <v>3134</v>
      </c>
      <c r="H1543" t="s">
        <v>57</v>
      </c>
      <c r="I1543" t="s">
        <v>58</v>
      </c>
      <c r="J1543" t="s">
        <v>3924</v>
      </c>
    </row>
    <row r="1544" spans="1:10" hidden="1" x14ac:dyDescent="0.2">
      <c r="A1544" t="s">
        <v>1906</v>
      </c>
      <c r="B1544">
        <v>2008</v>
      </c>
      <c r="C1544">
        <v>48</v>
      </c>
      <c r="D1544">
        <v>2</v>
      </c>
      <c r="E1544">
        <v>40240</v>
      </c>
      <c r="F1544" t="s">
        <v>1881</v>
      </c>
      <c r="G1544" t="s">
        <v>3152</v>
      </c>
      <c r="H1544" t="s">
        <v>57</v>
      </c>
      <c r="I1544" t="s">
        <v>58</v>
      </c>
      <c r="J1544" t="s">
        <v>3924</v>
      </c>
    </row>
    <row r="1545" spans="1:10" hidden="1" x14ac:dyDescent="0.2">
      <c r="A1545" t="s">
        <v>1915</v>
      </c>
      <c r="B1545">
        <v>2017</v>
      </c>
      <c r="C1545">
        <v>48</v>
      </c>
      <c r="D1545">
        <v>2</v>
      </c>
      <c r="E1545">
        <v>40230</v>
      </c>
      <c r="F1545" t="s">
        <v>1881</v>
      </c>
      <c r="G1545" t="s">
        <v>3152</v>
      </c>
      <c r="H1545" t="s">
        <v>57</v>
      </c>
      <c r="I1545" t="s">
        <v>58</v>
      </c>
      <c r="J1545" t="s">
        <v>3924</v>
      </c>
    </row>
    <row r="1546" spans="1:10" hidden="1" x14ac:dyDescent="0.2">
      <c r="A1546" t="s">
        <v>886</v>
      </c>
      <c r="B1546">
        <v>2016</v>
      </c>
      <c r="C1546">
        <v>22</v>
      </c>
      <c r="D1546">
        <v>2</v>
      </c>
      <c r="E1546">
        <v>40210</v>
      </c>
      <c r="F1546" t="s">
        <v>853</v>
      </c>
      <c r="G1546" t="s">
        <v>3100</v>
      </c>
      <c r="H1546" t="s">
        <v>57</v>
      </c>
      <c r="I1546" t="s">
        <v>58</v>
      </c>
      <c r="J1546" t="s">
        <v>3924</v>
      </c>
    </row>
    <row r="1547" spans="1:10" hidden="1" x14ac:dyDescent="0.2">
      <c r="A1547" t="s">
        <v>2577</v>
      </c>
      <c r="B1547">
        <v>2019</v>
      </c>
      <c r="C1547">
        <v>66</v>
      </c>
      <c r="D1547">
        <v>2</v>
      </c>
      <c r="E1547">
        <v>40190</v>
      </c>
      <c r="F1547" t="s">
        <v>2541</v>
      </c>
      <c r="G1547" t="s">
        <v>3188</v>
      </c>
      <c r="H1547" t="s">
        <v>57</v>
      </c>
      <c r="I1547" t="s">
        <v>58</v>
      </c>
      <c r="J1547" t="s">
        <v>3924</v>
      </c>
    </row>
    <row r="1548" spans="1:10" hidden="1" x14ac:dyDescent="0.2">
      <c r="A1548" t="s">
        <v>1647</v>
      </c>
      <c r="B1548">
        <v>2018</v>
      </c>
      <c r="C1548">
        <v>41</v>
      </c>
      <c r="D1548">
        <v>2</v>
      </c>
      <c r="E1548">
        <v>40180</v>
      </c>
      <c r="F1548" t="s">
        <v>1612</v>
      </c>
      <c r="G1548" t="s">
        <v>3138</v>
      </c>
      <c r="H1548" t="s">
        <v>57</v>
      </c>
      <c r="I1548" t="s">
        <v>58</v>
      </c>
      <c r="J1548" t="s">
        <v>3924</v>
      </c>
    </row>
    <row r="1549" spans="1:10" hidden="1" x14ac:dyDescent="0.2">
      <c r="A1549" t="s">
        <v>2032</v>
      </c>
      <c r="B1549">
        <v>2019</v>
      </c>
      <c r="C1549">
        <v>51</v>
      </c>
      <c r="D1549">
        <v>2</v>
      </c>
      <c r="E1549">
        <v>40130</v>
      </c>
      <c r="F1549" t="s">
        <v>38</v>
      </c>
      <c r="G1549" t="s">
        <v>3158</v>
      </c>
      <c r="H1549" t="s">
        <v>57</v>
      </c>
      <c r="I1549" t="s">
        <v>58</v>
      </c>
      <c r="J1549" t="s">
        <v>3924</v>
      </c>
    </row>
    <row r="1550" spans="1:10" hidden="1" x14ac:dyDescent="0.2">
      <c r="A1550" t="s">
        <v>2188</v>
      </c>
      <c r="B1550">
        <v>2015</v>
      </c>
      <c r="C1550">
        <v>55</v>
      </c>
      <c r="D1550">
        <v>2</v>
      </c>
      <c r="E1550">
        <v>40060</v>
      </c>
      <c r="F1550" t="s">
        <v>2156</v>
      </c>
      <c r="G1550" t="s">
        <v>3166</v>
      </c>
      <c r="H1550" t="s">
        <v>57</v>
      </c>
      <c r="I1550" t="s">
        <v>58</v>
      </c>
      <c r="J1550" t="s">
        <v>3924</v>
      </c>
    </row>
    <row r="1551" spans="1:10" hidden="1" x14ac:dyDescent="0.2">
      <c r="A1551" t="s">
        <v>1315</v>
      </c>
      <c r="B1551">
        <v>2004</v>
      </c>
      <c r="C1551">
        <v>33</v>
      </c>
      <c r="D1551">
        <v>2</v>
      </c>
      <c r="E1551">
        <v>40040</v>
      </c>
      <c r="F1551" t="s">
        <v>1294</v>
      </c>
      <c r="G1551" t="s">
        <v>3122</v>
      </c>
      <c r="H1551" t="s">
        <v>57</v>
      </c>
      <c r="I1551" t="s">
        <v>58</v>
      </c>
      <c r="J1551" t="s">
        <v>3924</v>
      </c>
    </row>
    <row r="1552" spans="1:10" hidden="1" x14ac:dyDescent="0.2">
      <c r="A1552" t="s">
        <v>2099</v>
      </c>
      <c r="B1552">
        <v>2006</v>
      </c>
      <c r="C1552">
        <v>53</v>
      </c>
      <c r="D1552">
        <v>2</v>
      </c>
      <c r="E1552">
        <v>40000</v>
      </c>
      <c r="F1552" t="s">
        <v>2076</v>
      </c>
      <c r="G1552" t="s">
        <v>3162</v>
      </c>
      <c r="H1552" t="s">
        <v>57</v>
      </c>
      <c r="I1552" t="s">
        <v>58</v>
      </c>
      <c r="J1552" t="s">
        <v>3924</v>
      </c>
    </row>
    <row r="1553" spans="1:10" hidden="1" x14ac:dyDescent="0.2">
      <c r="A1553" t="s">
        <v>2098</v>
      </c>
      <c r="B1553">
        <v>2005</v>
      </c>
      <c r="C1553">
        <v>53</v>
      </c>
      <c r="D1553">
        <v>2</v>
      </c>
      <c r="E1553">
        <v>39990</v>
      </c>
      <c r="F1553" t="s">
        <v>2076</v>
      </c>
      <c r="G1553" t="s">
        <v>3162</v>
      </c>
      <c r="H1553" t="s">
        <v>57</v>
      </c>
      <c r="I1553" t="s">
        <v>58</v>
      </c>
      <c r="J1553" t="s">
        <v>3924</v>
      </c>
    </row>
    <row r="1554" spans="1:10" hidden="1" x14ac:dyDescent="0.2">
      <c r="A1554" t="s">
        <v>2940</v>
      </c>
      <c r="B1554">
        <v>2008</v>
      </c>
      <c r="C1554">
        <v>76</v>
      </c>
      <c r="D1554">
        <v>2</v>
      </c>
      <c r="E1554">
        <v>39990</v>
      </c>
      <c r="F1554" t="s">
        <v>2915</v>
      </c>
      <c r="G1554" t="s">
        <v>3209</v>
      </c>
      <c r="H1554" t="s">
        <v>57</v>
      </c>
      <c r="I1554" t="s">
        <v>58</v>
      </c>
      <c r="J1554" t="s">
        <v>3924</v>
      </c>
    </row>
    <row r="1555" spans="1:10" hidden="1" x14ac:dyDescent="0.2">
      <c r="A1555" t="s">
        <v>523</v>
      </c>
      <c r="B1555">
        <v>2016</v>
      </c>
      <c r="C1555">
        <v>13</v>
      </c>
      <c r="D1555">
        <v>1</v>
      </c>
      <c r="E1555">
        <v>39900</v>
      </c>
      <c r="F1555" t="s">
        <v>509</v>
      </c>
      <c r="G1555" t="s">
        <v>3081</v>
      </c>
      <c r="H1555" t="s">
        <v>57</v>
      </c>
      <c r="I1555" t="s">
        <v>58</v>
      </c>
      <c r="J1555" t="s">
        <v>3924</v>
      </c>
    </row>
    <row r="1556" spans="1:10" hidden="1" x14ac:dyDescent="0.2">
      <c r="A1556" t="s">
        <v>2499</v>
      </c>
      <c r="B1556">
        <v>2021</v>
      </c>
      <c r="C1556">
        <v>64</v>
      </c>
      <c r="D1556">
        <v>2</v>
      </c>
      <c r="E1556">
        <v>39900</v>
      </c>
      <c r="F1556" t="s">
        <v>2461</v>
      </c>
      <c r="G1556" t="s">
        <v>3866</v>
      </c>
      <c r="H1556" t="s">
        <v>57</v>
      </c>
      <c r="I1556" t="s">
        <v>3057</v>
      </c>
      <c r="J1556" t="s">
        <v>3924</v>
      </c>
    </row>
    <row r="1557" spans="1:10" hidden="1" x14ac:dyDescent="0.2">
      <c r="A1557" t="s">
        <v>984</v>
      </c>
      <c r="B1557">
        <v>2014</v>
      </c>
      <c r="C1557">
        <v>25</v>
      </c>
      <c r="D1557">
        <v>1</v>
      </c>
      <c r="E1557">
        <v>39890</v>
      </c>
      <c r="F1557" t="s">
        <v>972</v>
      </c>
      <c r="G1557" t="s">
        <v>3105</v>
      </c>
      <c r="H1557" t="s">
        <v>57</v>
      </c>
      <c r="I1557" t="s">
        <v>58</v>
      </c>
      <c r="J1557" t="s">
        <v>3924</v>
      </c>
    </row>
    <row r="1558" spans="1:10" hidden="1" x14ac:dyDescent="0.2">
      <c r="A1558" t="s">
        <v>979</v>
      </c>
      <c r="B1558">
        <v>2009</v>
      </c>
      <c r="C1558">
        <v>25</v>
      </c>
      <c r="D1558">
        <v>1</v>
      </c>
      <c r="E1558">
        <v>39870</v>
      </c>
      <c r="F1558" t="s">
        <v>972</v>
      </c>
      <c r="G1558" t="s">
        <v>3105</v>
      </c>
      <c r="H1558" t="s">
        <v>57</v>
      </c>
      <c r="I1558" t="s">
        <v>58</v>
      </c>
      <c r="J1558" t="s">
        <v>3924</v>
      </c>
    </row>
    <row r="1559" spans="1:10" hidden="1" x14ac:dyDescent="0.2">
      <c r="A1559" t="s">
        <v>1815</v>
      </c>
      <c r="B1559">
        <v>2009</v>
      </c>
      <c r="C1559">
        <v>46</v>
      </c>
      <c r="D1559">
        <v>1</v>
      </c>
      <c r="E1559">
        <v>39870</v>
      </c>
      <c r="F1559" t="s">
        <v>1808</v>
      </c>
      <c r="G1559" t="s">
        <v>3147</v>
      </c>
      <c r="H1559" t="s">
        <v>57</v>
      </c>
      <c r="I1559" t="s">
        <v>58</v>
      </c>
      <c r="J1559" t="s">
        <v>3924</v>
      </c>
    </row>
    <row r="1560" spans="1:10" hidden="1" x14ac:dyDescent="0.2">
      <c r="A1560" t="s">
        <v>2845</v>
      </c>
      <c r="B1560">
        <v>2011</v>
      </c>
      <c r="C1560">
        <v>73</v>
      </c>
      <c r="D1560">
        <v>2</v>
      </c>
      <c r="E1560">
        <v>39860</v>
      </c>
      <c r="F1560" t="s">
        <v>2817</v>
      </c>
      <c r="G1560" t="s">
        <v>3202</v>
      </c>
      <c r="H1560" t="s">
        <v>57</v>
      </c>
      <c r="I1560" t="s">
        <v>58</v>
      </c>
      <c r="J1560" t="s">
        <v>3924</v>
      </c>
    </row>
    <row r="1561" spans="1:10" hidden="1" x14ac:dyDescent="0.2">
      <c r="A1561" t="s">
        <v>2271</v>
      </c>
      <c r="B1561">
        <v>2018</v>
      </c>
      <c r="C1561">
        <v>57</v>
      </c>
      <c r="D1561">
        <v>2</v>
      </c>
      <c r="E1561">
        <v>39840</v>
      </c>
      <c r="F1561" t="s">
        <v>2236</v>
      </c>
      <c r="G1561" t="s">
        <v>3170</v>
      </c>
      <c r="H1561" t="s">
        <v>57</v>
      </c>
      <c r="I1561" t="s">
        <v>58</v>
      </c>
      <c r="J1561" t="s">
        <v>3924</v>
      </c>
    </row>
    <row r="1562" spans="1:10" hidden="1" x14ac:dyDescent="0.2">
      <c r="A1562" t="s">
        <v>2938</v>
      </c>
      <c r="B1562">
        <v>2006</v>
      </c>
      <c r="C1562">
        <v>76</v>
      </c>
      <c r="D1562">
        <v>2</v>
      </c>
      <c r="E1562">
        <v>39840</v>
      </c>
      <c r="F1562" t="s">
        <v>2915</v>
      </c>
      <c r="G1562" t="s">
        <v>3209</v>
      </c>
      <c r="H1562" t="s">
        <v>57</v>
      </c>
      <c r="I1562" t="s">
        <v>58</v>
      </c>
      <c r="J1562" t="s">
        <v>3924</v>
      </c>
    </row>
    <row r="1563" spans="1:10" hidden="1" x14ac:dyDescent="0.2">
      <c r="A1563" t="s">
        <v>2727</v>
      </c>
      <c r="B1563">
        <v>2013</v>
      </c>
      <c r="C1563">
        <v>70</v>
      </c>
      <c r="D1563">
        <v>2</v>
      </c>
      <c r="E1563">
        <v>39830</v>
      </c>
      <c r="F1563" t="s">
        <v>2697</v>
      </c>
      <c r="G1563" t="s">
        <v>3196</v>
      </c>
      <c r="H1563" t="s">
        <v>57</v>
      </c>
      <c r="I1563" t="s">
        <v>58</v>
      </c>
      <c r="J1563" t="s">
        <v>3924</v>
      </c>
    </row>
    <row r="1564" spans="1:10" hidden="1" x14ac:dyDescent="0.2">
      <c r="A1564" t="s">
        <v>1121</v>
      </c>
      <c r="B1564">
        <v>2006</v>
      </c>
      <c r="C1564">
        <v>28</v>
      </c>
      <c r="D1564">
        <v>2</v>
      </c>
      <c r="E1564">
        <v>39800</v>
      </c>
      <c r="F1564" t="s">
        <v>1098</v>
      </c>
      <c r="G1564" t="s">
        <v>3112</v>
      </c>
      <c r="H1564" t="s">
        <v>57</v>
      </c>
      <c r="I1564" t="s">
        <v>58</v>
      </c>
      <c r="J1564" t="s">
        <v>3924</v>
      </c>
    </row>
    <row r="1565" spans="1:10" hidden="1" x14ac:dyDescent="0.2">
      <c r="A1565" t="s">
        <v>283</v>
      </c>
      <c r="B1565">
        <v>2016</v>
      </c>
      <c r="C1565">
        <v>6</v>
      </c>
      <c r="D1565">
        <v>2</v>
      </c>
      <c r="E1565">
        <v>39790</v>
      </c>
      <c r="F1565" t="s">
        <v>250</v>
      </c>
      <c r="G1565" t="s">
        <v>3068</v>
      </c>
      <c r="H1565" t="s">
        <v>57</v>
      </c>
      <c r="I1565" t="s">
        <v>58</v>
      </c>
      <c r="J1565" t="s">
        <v>3924</v>
      </c>
    </row>
    <row r="1566" spans="1:10" hidden="1" x14ac:dyDescent="0.2">
      <c r="A1566" t="s">
        <v>2031</v>
      </c>
      <c r="B1566">
        <v>2018</v>
      </c>
      <c r="C1566">
        <v>51</v>
      </c>
      <c r="D1566">
        <v>2</v>
      </c>
      <c r="E1566">
        <v>39780</v>
      </c>
      <c r="F1566" t="s">
        <v>38</v>
      </c>
      <c r="G1566" t="s">
        <v>3158</v>
      </c>
      <c r="H1566" t="s">
        <v>57</v>
      </c>
      <c r="I1566" t="s">
        <v>58</v>
      </c>
      <c r="J1566" t="s">
        <v>3924</v>
      </c>
    </row>
    <row r="1567" spans="1:10" hidden="1" x14ac:dyDescent="0.2">
      <c r="A1567" t="s">
        <v>4217</v>
      </c>
      <c r="B1567">
        <v>2023</v>
      </c>
      <c r="C1567">
        <v>68</v>
      </c>
      <c r="D1567">
        <v>2</v>
      </c>
      <c r="E1567">
        <v>39780</v>
      </c>
      <c r="F1567" t="s">
        <v>14</v>
      </c>
      <c r="G1567" t="s">
        <v>3878</v>
      </c>
      <c r="H1567" t="s">
        <v>57</v>
      </c>
      <c r="I1567" t="s">
        <v>3057</v>
      </c>
      <c r="J1567" t="s">
        <v>4091</v>
      </c>
    </row>
    <row r="1568" spans="1:10" hidden="1" x14ac:dyDescent="0.2">
      <c r="A1568" t="s">
        <v>106</v>
      </c>
      <c r="B1568">
        <v>2015</v>
      </c>
      <c r="C1568">
        <v>2</v>
      </c>
      <c r="D1568">
        <v>1</v>
      </c>
      <c r="E1568">
        <v>39760</v>
      </c>
      <c r="F1568" t="s">
        <v>93</v>
      </c>
      <c r="G1568" t="s">
        <v>3059</v>
      </c>
      <c r="H1568" t="s">
        <v>57</v>
      </c>
      <c r="I1568" t="s">
        <v>58</v>
      </c>
      <c r="J1568" t="s">
        <v>3924</v>
      </c>
    </row>
    <row r="1569" spans="1:10" hidden="1" x14ac:dyDescent="0.2">
      <c r="A1569" t="s">
        <v>1911</v>
      </c>
      <c r="B1569">
        <v>2013</v>
      </c>
      <c r="C1569">
        <v>48</v>
      </c>
      <c r="D1569">
        <v>2</v>
      </c>
      <c r="E1569">
        <v>39710</v>
      </c>
      <c r="F1569" t="s">
        <v>1881</v>
      </c>
      <c r="G1569" t="s">
        <v>3152</v>
      </c>
      <c r="H1569" t="s">
        <v>57</v>
      </c>
      <c r="I1569" t="s">
        <v>58</v>
      </c>
      <c r="J1569" t="s">
        <v>3924</v>
      </c>
    </row>
    <row r="1570" spans="1:10" hidden="1" x14ac:dyDescent="0.2">
      <c r="A1570" t="s">
        <v>2071</v>
      </c>
      <c r="B1570">
        <v>2018</v>
      </c>
      <c r="C1570">
        <v>52</v>
      </c>
      <c r="D1570">
        <v>2</v>
      </c>
      <c r="E1570">
        <v>39690</v>
      </c>
      <c r="F1570" t="s">
        <v>2036</v>
      </c>
      <c r="G1570" t="s">
        <v>3160</v>
      </c>
      <c r="H1570" t="s">
        <v>57</v>
      </c>
      <c r="I1570" t="s">
        <v>58</v>
      </c>
      <c r="J1570" t="s">
        <v>3924</v>
      </c>
    </row>
    <row r="1571" spans="1:10" hidden="1" x14ac:dyDescent="0.2">
      <c r="A1571" t="s">
        <v>2601</v>
      </c>
      <c r="B1571">
        <v>2003</v>
      </c>
      <c r="C1571">
        <v>67</v>
      </c>
      <c r="D1571">
        <v>2</v>
      </c>
      <c r="E1571">
        <v>39620</v>
      </c>
      <c r="F1571" t="s">
        <v>2581</v>
      </c>
      <c r="G1571" t="s">
        <v>3190</v>
      </c>
      <c r="H1571" t="s">
        <v>57</v>
      </c>
      <c r="I1571" t="s">
        <v>58</v>
      </c>
      <c r="J1571" t="s">
        <v>3924</v>
      </c>
    </row>
    <row r="1572" spans="1:10" hidden="1" x14ac:dyDescent="0.2">
      <c r="A1572" t="s">
        <v>1592</v>
      </c>
      <c r="B1572">
        <v>2003</v>
      </c>
      <c r="C1572">
        <v>40</v>
      </c>
      <c r="D1572">
        <v>2</v>
      </c>
      <c r="E1572">
        <v>39610</v>
      </c>
      <c r="F1572" t="s">
        <v>1572</v>
      </c>
      <c r="G1572" t="s">
        <v>3136</v>
      </c>
      <c r="H1572" t="s">
        <v>57</v>
      </c>
      <c r="I1572" t="s">
        <v>58</v>
      </c>
      <c r="J1572" t="s">
        <v>3924</v>
      </c>
    </row>
    <row r="1573" spans="1:10" hidden="1" x14ac:dyDescent="0.2">
      <c r="A1573" t="s">
        <v>1874</v>
      </c>
      <c r="B1573">
        <v>2013</v>
      </c>
      <c r="C1573">
        <v>47</v>
      </c>
      <c r="D1573">
        <v>2</v>
      </c>
      <c r="E1573">
        <v>39610</v>
      </c>
      <c r="F1573" t="s">
        <v>1848</v>
      </c>
      <c r="G1573" t="s">
        <v>3150</v>
      </c>
      <c r="H1573" t="s">
        <v>57</v>
      </c>
      <c r="I1573" t="s">
        <v>58</v>
      </c>
      <c r="J1573" t="s">
        <v>3924</v>
      </c>
    </row>
    <row r="1574" spans="1:10" hidden="1" x14ac:dyDescent="0.2">
      <c r="A1574" t="s">
        <v>1872</v>
      </c>
      <c r="B1574">
        <v>2011</v>
      </c>
      <c r="C1574">
        <v>47</v>
      </c>
      <c r="D1574">
        <v>2</v>
      </c>
      <c r="E1574">
        <v>39600</v>
      </c>
      <c r="F1574" t="s">
        <v>1848</v>
      </c>
      <c r="G1574" t="s">
        <v>3150</v>
      </c>
      <c r="H1574" t="s">
        <v>57</v>
      </c>
      <c r="I1574" t="s">
        <v>58</v>
      </c>
      <c r="J1574" t="s">
        <v>3924</v>
      </c>
    </row>
    <row r="1575" spans="1:10" hidden="1" x14ac:dyDescent="0.2">
      <c r="A1575" t="s">
        <v>1873</v>
      </c>
      <c r="B1575">
        <v>2012</v>
      </c>
      <c r="C1575">
        <v>47</v>
      </c>
      <c r="D1575">
        <v>2</v>
      </c>
      <c r="E1575">
        <v>39600</v>
      </c>
      <c r="F1575" t="s">
        <v>1848</v>
      </c>
      <c r="G1575" t="s">
        <v>3150</v>
      </c>
      <c r="H1575" t="s">
        <v>57</v>
      </c>
      <c r="I1575" t="s">
        <v>58</v>
      </c>
      <c r="J1575" t="s">
        <v>3924</v>
      </c>
    </row>
    <row r="1576" spans="1:10" hidden="1" x14ac:dyDescent="0.2">
      <c r="A1576" t="s">
        <v>2186</v>
      </c>
      <c r="B1576">
        <v>2013</v>
      </c>
      <c r="C1576">
        <v>55</v>
      </c>
      <c r="D1576">
        <v>2</v>
      </c>
      <c r="E1576">
        <v>39590</v>
      </c>
      <c r="F1576" t="s">
        <v>2156</v>
      </c>
      <c r="G1576" t="s">
        <v>3166</v>
      </c>
      <c r="H1576" t="s">
        <v>57</v>
      </c>
      <c r="I1576" t="s">
        <v>58</v>
      </c>
      <c r="J1576" t="s">
        <v>3924</v>
      </c>
    </row>
    <row r="1577" spans="1:10" hidden="1" x14ac:dyDescent="0.2">
      <c r="A1577" t="s">
        <v>661</v>
      </c>
      <c r="B1577">
        <v>2008</v>
      </c>
      <c r="C1577">
        <v>17</v>
      </c>
      <c r="D1577">
        <v>1</v>
      </c>
      <c r="E1577">
        <v>39580</v>
      </c>
      <c r="F1577" t="s">
        <v>655</v>
      </c>
      <c r="G1577" t="s">
        <v>3089</v>
      </c>
      <c r="H1577" t="s">
        <v>57</v>
      </c>
      <c r="I1577" t="s">
        <v>58</v>
      </c>
      <c r="J1577" t="s">
        <v>3924</v>
      </c>
    </row>
    <row r="1578" spans="1:10" hidden="1" x14ac:dyDescent="0.2">
      <c r="A1578" t="s">
        <v>1371</v>
      </c>
      <c r="B1578">
        <v>2020</v>
      </c>
      <c r="C1578">
        <v>34</v>
      </c>
      <c r="D1578">
        <v>2</v>
      </c>
      <c r="E1578">
        <v>39570</v>
      </c>
      <c r="F1578" t="s">
        <v>1334</v>
      </c>
      <c r="G1578" t="s">
        <v>3124</v>
      </c>
      <c r="H1578" t="s">
        <v>57</v>
      </c>
      <c r="I1578" t="s">
        <v>58</v>
      </c>
      <c r="J1578" t="s">
        <v>3924</v>
      </c>
    </row>
    <row r="1579" spans="1:10" hidden="1" x14ac:dyDescent="0.2">
      <c r="A1579" t="s">
        <v>2972</v>
      </c>
      <c r="B1579">
        <v>2006</v>
      </c>
      <c r="C1579">
        <v>77</v>
      </c>
      <c r="D1579">
        <v>2</v>
      </c>
      <c r="E1579">
        <v>39570</v>
      </c>
      <c r="F1579" t="s">
        <v>2955</v>
      </c>
      <c r="G1579" t="s">
        <v>3211</v>
      </c>
      <c r="H1579" t="s">
        <v>57</v>
      </c>
      <c r="I1579" t="s">
        <v>58</v>
      </c>
      <c r="J1579" t="s">
        <v>3924</v>
      </c>
    </row>
    <row r="1580" spans="1:10" hidden="1" x14ac:dyDescent="0.2">
      <c r="A1580" t="s">
        <v>1526</v>
      </c>
      <c r="B1580">
        <v>2017</v>
      </c>
      <c r="C1580">
        <v>38</v>
      </c>
      <c r="D1580">
        <v>2</v>
      </c>
      <c r="E1580">
        <v>39550</v>
      </c>
      <c r="F1580" t="s">
        <v>16</v>
      </c>
      <c r="G1580" t="s">
        <v>3132</v>
      </c>
      <c r="H1580" t="s">
        <v>57</v>
      </c>
      <c r="I1580" t="s">
        <v>58</v>
      </c>
      <c r="J1580" t="s">
        <v>3924</v>
      </c>
    </row>
    <row r="1581" spans="1:10" hidden="1" x14ac:dyDescent="0.2">
      <c r="A1581" t="s">
        <v>1901</v>
      </c>
      <c r="B1581">
        <v>2003</v>
      </c>
      <c r="C1581">
        <v>48</v>
      </c>
      <c r="D1581">
        <v>2</v>
      </c>
      <c r="E1581">
        <v>39550</v>
      </c>
      <c r="F1581" t="s">
        <v>1881</v>
      </c>
      <c r="G1581" t="s">
        <v>3152</v>
      </c>
      <c r="H1581" t="s">
        <v>57</v>
      </c>
      <c r="I1581" t="s">
        <v>58</v>
      </c>
      <c r="J1581" t="s">
        <v>3924</v>
      </c>
    </row>
    <row r="1582" spans="1:10" hidden="1" x14ac:dyDescent="0.2">
      <c r="A1582" t="s">
        <v>2722</v>
      </c>
      <c r="B1582">
        <v>2008</v>
      </c>
      <c r="C1582">
        <v>70</v>
      </c>
      <c r="D1582">
        <v>2</v>
      </c>
      <c r="E1582">
        <v>39530</v>
      </c>
      <c r="F1582" t="s">
        <v>2697</v>
      </c>
      <c r="G1582" t="s">
        <v>3196</v>
      </c>
      <c r="H1582" t="s">
        <v>57</v>
      </c>
      <c r="I1582" t="s">
        <v>58</v>
      </c>
      <c r="J1582" t="s">
        <v>3924</v>
      </c>
    </row>
    <row r="1583" spans="1:10" hidden="1" x14ac:dyDescent="0.2">
      <c r="A1583" t="s">
        <v>392</v>
      </c>
      <c r="B1583">
        <v>2014</v>
      </c>
      <c r="C1583">
        <v>9</v>
      </c>
      <c r="D1583">
        <v>2</v>
      </c>
      <c r="E1583">
        <v>39520</v>
      </c>
      <c r="F1583" t="s">
        <v>10</v>
      </c>
      <c r="G1583" t="s">
        <v>3074</v>
      </c>
      <c r="H1583" t="s">
        <v>57</v>
      </c>
      <c r="I1583" t="s">
        <v>58</v>
      </c>
      <c r="J1583" t="s">
        <v>3924</v>
      </c>
    </row>
    <row r="1584" spans="1:10" hidden="1" x14ac:dyDescent="0.2">
      <c r="A1584" t="s">
        <v>2576</v>
      </c>
      <c r="B1584">
        <v>2018</v>
      </c>
      <c r="C1584">
        <v>66</v>
      </c>
      <c r="D1584">
        <v>2</v>
      </c>
      <c r="E1584">
        <v>39470</v>
      </c>
      <c r="F1584" t="s">
        <v>2541</v>
      </c>
      <c r="G1584" t="s">
        <v>3188</v>
      </c>
      <c r="H1584" t="s">
        <v>57</v>
      </c>
      <c r="I1584" t="s">
        <v>58</v>
      </c>
      <c r="J1584" t="s">
        <v>3924</v>
      </c>
    </row>
    <row r="1585" spans="1:10" hidden="1" x14ac:dyDescent="0.2">
      <c r="A1585" t="s">
        <v>1124</v>
      </c>
      <c r="B1585">
        <v>2009</v>
      </c>
      <c r="C1585">
        <v>28</v>
      </c>
      <c r="D1585">
        <v>2</v>
      </c>
      <c r="E1585">
        <v>39460</v>
      </c>
      <c r="F1585" t="s">
        <v>1098</v>
      </c>
      <c r="G1585" t="s">
        <v>3112</v>
      </c>
      <c r="H1585" t="s">
        <v>57</v>
      </c>
      <c r="I1585" t="s">
        <v>58</v>
      </c>
      <c r="J1585" t="s">
        <v>3924</v>
      </c>
    </row>
    <row r="1586" spans="1:10" hidden="1" x14ac:dyDescent="0.2">
      <c r="A1586" t="s">
        <v>2498</v>
      </c>
      <c r="B1586">
        <v>2020</v>
      </c>
      <c r="C1586">
        <v>64</v>
      </c>
      <c r="D1586">
        <v>2</v>
      </c>
      <c r="E1586">
        <v>39430</v>
      </c>
      <c r="F1586" t="s">
        <v>2461</v>
      </c>
      <c r="G1586" t="s">
        <v>3184</v>
      </c>
      <c r="H1586" t="s">
        <v>57</v>
      </c>
      <c r="I1586" t="s">
        <v>58</v>
      </c>
      <c r="J1586" t="s">
        <v>3924</v>
      </c>
    </row>
    <row r="1587" spans="1:10" hidden="1" x14ac:dyDescent="0.2">
      <c r="A1587" t="s">
        <v>1907</v>
      </c>
      <c r="B1587">
        <v>2009</v>
      </c>
      <c r="C1587">
        <v>48</v>
      </c>
      <c r="D1587">
        <v>2</v>
      </c>
      <c r="E1587">
        <v>39420</v>
      </c>
      <c r="F1587" t="s">
        <v>1881</v>
      </c>
      <c r="G1587" t="s">
        <v>3152</v>
      </c>
      <c r="H1587" t="s">
        <v>57</v>
      </c>
      <c r="I1587" t="s">
        <v>58</v>
      </c>
      <c r="J1587" t="s">
        <v>3924</v>
      </c>
    </row>
    <row r="1588" spans="1:10" hidden="1" x14ac:dyDescent="0.2">
      <c r="A1588" t="s">
        <v>1557</v>
      </c>
      <c r="B1588">
        <v>2008</v>
      </c>
      <c r="C1588">
        <v>39</v>
      </c>
      <c r="D1588">
        <v>2</v>
      </c>
      <c r="E1588">
        <v>39390</v>
      </c>
      <c r="F1588" t="s">
        <v>1532</v>
      </c>
      <c r="G1588" t="s">
        <v>3134</v>
      </c>
      <c r="H1588" t="s">
        <v>57</v>
      </c>
      <c r="I1588" t="s">
        <v>58</v>
      </c>
      <c r="J1588" t="s">
        <v>3924</v>
      </c>
    </row>
    <row r="1589" spans="1:10" hidden="1" x14ac:dyDescent="0.2">
      <c r="A1589" t="s">
        <v>1314</v>
      </c>
      <c r="B1589">
        <v>2003</v>
      </c>
      <c r="C1589">
        <v>33</v>
      </c>
      <c r="D1589">
        <v>2</v>
      </c>
      <c r="E1589">
        <v>39300</v>
      </c>
      <c r="F1589" t="s">
        <v>1294</v>
      </c>
      <c r="G1589" t="s">
        <v>3122</v>
      </c>
      <c r="H1589" t="s">
        <v>57</v>
      </c>
      <c r="I1589" t="s">
        <v>58</v>
      </c>
      <c r="J1589" t="s">
        <v>3924</v>
      </c>
    </row>
    <row r="1590" spans="1:10" hidden="1" x14ac:dyDescent="0.2">
      <c r="A1590" t="s">
        <v>757</v>
      </c>
      <c r="B1590">
        <v>2007</v>
      </c>
      <c r="C1590">
        <v>19</v>
      </c>
      <c r="D1590">
        <v>2</v>
      </c>
      <c r="E1590">
        <v>39260</v>
      </c>
      <c r="F1590" t="s">
        <v>734</v>
      </c>
      <c r="G1590" t="s">
        <v>3094</v>
      </c>
      <c r="H1590" t="s">
        <v>57</v>
      </c>
      <c r="I1590" t="s">
        <v>58</v>
      </c>
      <c r="J1590" t="s">
        <v>3924</v>
      </c>
    </row>
    <row r="1591" spans="1:10" hidden="1" x14ac:dyDescent="0.2">
      <c r="A1591" t="s">
        <v>1908</v>
      </c>
      <c r="B1591">
        <v>2010</v>
      </c>
      <c r="C1591">
        <v>48</v>
      </c>
      <c r="D1591">
        <v>2</v>
      </c>
      <c r="E1591">
        <v>39250</v>
      </c>
      <c r="F1591" t="s">
        <v>1881</v>
      </c>
      <c r="G1591" t="s">
        <v>3152</v>
      </c>
      <c r="H1591" t="s">
        <v>57</v>
      </c>
      <c r="I1591" t="s">
        <v>58</v>
      </c>
      <c r="J1591" t="s">
        <v>3924</v>
      </c>
    </row>
    <row r="1592" spans="1:10" hidden="1" x14ac:dyDescent="0.2">
      <c r="A1592" t="s">
        <v>957</v>
      </c>
      <c r="B1592">
        <v>2007</v>
      </c>
      <c r="C1592">
        <v>24</v>
      </c>
      <c r="D1592">
        <v>2</v>
      </c>
      <c r="E1592">
        <v>39230</v>
      </c>
      <c r="F1592" t="s">
        <v>933</v>
      </c>
      <c r="G1592" t="s">
        <v>3104</v>
      </c>
      <c r="H1592" t="s">
        <v>57</v>
      </c>
      <c r="I1592" t="s">
        <v>58</v>
      </c>
      <c r="J1592" t="s">
        <v>3924</v>
      </c>
    </row>
    <row r="1593" spans="1:10" hidden="1" x14ac:dyDescent="0.2">
      <c r="A1593" t="s">
        <v>3867</v>
      </c>
      <c r="B1593">
        <v>2022</v>
      </c>
      <c r="C1593">
        <v>64</v>
      </c>
      <c r="D1593">
        <v>2</v>
      </c>
      <c r="E1593">
        <v>39160</v>
      </c>
      <c r="F1593" t="s">
        <v>2461</v>
      </c>
      <c r="G1593" t="s">
        <v>3866</v>
      </c>
      <c r="H1593" t="s">
        <v>57</v>
      </c>
      <c r="I1593" t="s">
        <v>3057</v>
      </c>
      <c r="J1593" t="s">
        <v>3924</v>
      </c>
    </row>
    <row r="1594" spans="1:10" hidden="1" x14ac:dyDescent="0.2">
      <c r="A1594" t="s">
        <v>756</v>
      </c>
      <c r="B1594">
        <v>2006</v>
      </c>
      <c r="C1594">
        <v>19</v>
      </c>
      <c r="D1594">
        <v>2</v>
      </c>
      <c r="E1594">
        <v>39150</v>
      </c>
      <c r="F1594" t="s">
        <v>734</v>
      </c>
      <c r="G1594" t="s">
        <v>3094</v>
      </c>
      <c r="H1594" t="s">
        <v>57</v>
      </c>
      <c r="I1594" t="s">
        <v>58</v>
      </c>
      <c r="J1594" t="s">
        <v>3924</v>
      </c>
    </row>
    <row r="1595" spans="1:10" hidden="1" x14ac:dyDescent="0.2">
      <c r="A1595" t="s">
        <v>1123</v>
      </c>
      <c r="B1595">
        <v>2008</v>
      </c>
      <c r="C1595">
        <v>28</v>
      </c>
      <c r="D1595">
        <v>2</v>
      </c>
      <c r="E1595">
        <v>39130</v>
      </c>
      <c r="F1595" t="s">
        <v>1098</v>
      </c>
      <c r="G1595" t="s">
        <v>3112</v>
      </c>
      <c r="H1595" t="s">
        <v>57</v>
      </c>
      <c r="I1595" t="s">
        <v>58</v>
      </c>
      <c r="J1595" t="s">
        <v>3924</v>
      </c>
    </row>
    <row r="1596" spans="1:10" hidden="1" x14ac:dyDescent="0.2">
      <c r="A1596" t="s">
        <v>1913</v>
      </c>
      <c r="B1596">
        <v>2015</v>
      </c>
      <c r="C1596">
        <v>48</v>
      </c>
      <c r="D1596">
        <v>2</v>
      </c>
      <c r="E1596">
        <v>39120</v>
      </c>
      <c r="F1596" t="s">
        <v>1881</v>
      </c>
      <c r="G1596" t="s">
        <v>3152</v>
      </c>
      <c r="H1596" t="s">
        <v>57</v>
      </c>
      <c r="I1596" t="s">
        <v>58</v>
      </c>
      <c r="J1596" t="s">
        <v>3924</v>
      </c>
    </row>
    <row r="1597" spans="1:10" hidden="1" x14ac:dyDescent="0.2">
      <c r="A1597" t="s">
        <v>2030</v>
      </c>
      <c r="B1597">
        <v>2017</v>
      </c>
      <c r="C1597">
        <v>51</v>
      </c>
      <c r="D1597">
        <v>2</v>
      </c>
      <c r="E1597">
        <v>39120</v>
      </c>
      <c r="F1597" t="s">
        <v>38</v>
      </c>
      <c r="G1597" t="s">
        <v>3158</v>
      </c>
      <c r="H1597" t="s">
        <v>57</v>
      </c>
      <c r="I1597" t="s">
        <v>58</v>
      </c>
      <c r="J1597" t="s">
        <v>3924</v>
      </c>
    </row>
    <row r="1598" spans="1:10" hidden="1" x14ac:dyDescent="0.2">
      <c r="A1598" t="s">
        <v>4245</v>
      </c>
      <c r="B1598">
        <v>2023</v>
      </c>
      <c r="C1598">
        <v>89</v>
      </c>
      <c r="D1598">
        <v>2</v>
      </c>
      <c r="E1598">
        <v>39110</v>
      </c>
      <c r="F1598" t="s">
        <v>3051</v>
      </c>
      <c r="G1598" t="s">
        <v>3914</v>
      </c>
      <c r="H1598" t="s">
        <v>57</v>
      </c>
      <c r="I1598" t="s">
        <v>3057</v>
      </c>
      <c r="J1598" t="s">
        <v>4244</v>
      </c>
    </row>
    <row r="1599" spans="1:10" hidden="1" x14ac:dyDescent="0.2">
      <c r="A1599" t="s">
        <v>804</v>
      </c>
      <c r="B1599">
        <v>2014</v>
      </c>
      <c r="C1599">
        <v>20</v>
      </c>
      <c r="D1599">
        <v>2</v>
      </c>
      <c r="E1599">
        <v>39100</v>
      </c>
      <c r="F1599" t="s">
        <v>773</v>
      </c>
      <c r="G1599" t="s">
        <v>3096</v>
      </c>
      <c r="H1599" t="s">
        <v>57</v>
      </c>
      <c r="I1599" t="s">
        <v>58</v>
      </c>
      <c r="J1599" t="s">
        <v>3924</v>
      </c>
    </row>
    <row r="1600" spans="1:10" hidden="1" x14ac:dyDescent="0.2">
      <c r="A1600" t="s">
        <v>2814</v>
      </c>
      <c r="B1600">
        <v>2020</v>
      </c>
      <c r="C1600">
        <v>72</v>
      </c>
      <c r="D1600">
        <v>2</v>
      </c>
      <c r="E1600">
        <v>39100</v>
      </c>
      <c r="F1600" t="s">
        <v>2777</v>
      </c>
      <c r="G1600" t="s">
        <v>3200</v>
      </c>
      <c r="H1600" t="s">
        <v>57</v>
      </c>
      <c r="I1600" t="s">
        <v>58</v>
      </c>
      <c r="J1600" t="s">
        <v>3924</v>
      </c>
    </row>
    <row r="1601" spans="1:10" hidden="1" x14ac:dyDescent="0.2">
      <c r="A1601" t="s">
        <v>191</v>
      </c>
      <c r="B1601">
        <v>2003</v>
      </c>
      <c r="C1601">
        <v>4</v>
      </c>
      <c r="D1601">
        <v>2</v>
      </c>
      <c r="E1601">
        <v>39090</v>
      </c>
      <c r="F1601" t="s">
        <v>171</v>
      </c>
      <c r="G1601" t="s">
        <v>3064</v>
      </c>
      <c r="H1601" t="s">
        <v>57</v>
      </c>
      <c r="I1601" t="s">
        <v>58</v>
      </c>
      <c r="J1601" t="s">
        <v>3924</v>
      </c>
    </row>
    <row r="1602" spans="1:10" hidden="1" x14ac:dyDescent="0.2">
      <c r="A1602" t="s">
        <v>1871</v>
      </c>
      <c r="B1602">
        <v>2010</v>
      </c>
      <c r="C1602">
        <v>47</v>
      </c>
      <c r="D1602">
        <v>2</v>
      </c>
      <c r="E1602">
        <v>39040</v>
      </c>
      <c r="F1602" t="s">
        <v>1848</v>
      </c>
      <c r="G1602" t="s">
        <v>3150</v>
      </c>
      <c r="H1602" t="s">
        <v>57</v>
      </c>
      <c r="I1602" t="s">
        <v>58</v>
      </c>
      <c r="J1602" t="s">
        <v>3924</v>
      </c>
    </row>
    <row r="1603" spans="1:10" hidden="1" x14ac:dyDescent="0.2">
      <c r="A1603" t="s">
        <v>2270</v>
      </c>
      <c r="B1603">
        <v>2017</v>
      </c>
      <c r="C1603">
        <v>57</v>
      </c>
      <c r="D1603">
        <v>2</v>
      </c>
      <c r="E1603">
        <v>39030</v>
      </c>
      <c r="F1603" t="s">
        <v>2236</v>
      </c>
      <c r="G1603" t="s">
        <v>3170</v>
      </c>
      <c r="H1603" t="s">
        <v>57</v>
      </c>
      <c r="I1603" t="s">
        <v>58</v>
      </c>
      <c r="J1603" t="s">
        <v>3924</v>
      </c>
    </row>
    <row r="1604" spans="1:10" hidden="1" x14ac:dyDescent="0.2">
      <c r="A1604" t="s">
        <v>606</v>
      </c>
      <c r="B1604">
        <v>2007</v>
      </c>
      <c r="C1604">
        <v>15</v>
      </c>
      <c r="D1604">
        <v>2</v>
      </c>
      <c r="E1604">
        <v>39020</v>
      </c>
      <c r="F1604" t="s">
        <v>582</v>
      </c>
      <c r="G1604" t="s">
        <v>3086</v>
      </c>
      <c r="H1604" t="s">
        <v>57</v>
      </c>
      <c r="I1604" t="s">
        <v>58</v>
      </c>
      <c r="J1604" t="s">
        <v>3924</v>
      </c>
    </row>
    <row r="1605" spans="1:10" hidden="1" x14ac:dyDescent="0.2">
      <c r="A1605" t="s">
        <v>2843</v>
      </c>
      <c r="B1605">
        <v>2009</v>
      </c>
      <c r="C1605">
        <v>73</v>
      </c>
      <c r="D1605">
        <v>2</v>
      </c>
      <c r="E1605">
        <v>39020</v>
      </c>
      <c r="F1605" t="s">
        <v>2817</v>
      </c>
      <c r="G1605" t="s">
        <v>3202</v>
      </c>
      <c r="H1605" t="s">
        <v>57</v>
      </c>
      <c r="I1605" t="s">
        <v>58</v>
      </c>
      <c r="J1605" t="s">
        <v>3924</v>
      </c>
    </row>
    <row r="1606" spans="1:10" hidden="1" x14ac:dyDescent="0.2">
      <c r="A1606" t="s">
        <v>956</v>
      </c>
      <c r="B1606">
        <v>2006</v>
      </c>
      <c r="C1606">
        <v>24</v>
      </c>
      <c r="D1606">
        <v>2</v>
      </c>
      <c r="E1606">
        <v>39010</v>
      </c>
      <c r="F1606" t="s">
        <v>933</v>
      </c>
      <c r="G1606" t="s">
        <v>3104</v>
      </c>
      <c r="H1606" t="s">
        <v>57</v>
      </c>
      <c r="I1606" t="s">
        <v>58</v>
      </c>
      <c r="J1606" t="s">
        <v>3924</v>
      </c>
    </row>
    <row r="1607" spans="1:10" hidden="1" x14ac:dyDescent="0.2">
      <c r="A1607" t="s">
        <v>1122</v>
      </c>
      <c r="B1607">
        <v>2007</v>
      </c>
      <c r="C1607">
        <v>28</v>
      </c>
      <c r="D1607">
        <v>2</v>
      </c>
      <c r="E1607">
        <v>39000</v>
      </c>
      <c r="F1607" t="s">
        <v>1098</v>
      </c>
      <c r="G1607" t="s">
        <v>3112</v>
      </c>
      <c r="H1607" t="s">
        <v>57</v>
      </c>
      <c r="I1607" t="s">
        <v>58</v>
      </c>
      <c r="J1607" t="s">
        <v>3924</v>
      </c>
    </row>
    <row r="1608" spans="1:10" hidden="1" x14ac:dyDescent="0.2">
      <c r="A1608" t="s">
        <v>2971</v>
      </c>
      <c r="B1608">
        <v>2005</v>
      </c>
      <c r="C1608">
        <v>77</v>
      </c>
      <c r="D1608">
        <v>2</v>
      </c>
      <c r="E1608">
        <v>39000</v>
      </c>
      <c r="F1608" t="s">
        <v>2955</v>
      </c>
      <c r="G1608" t="s">
        <v>3211</v>
      </c>
      <c r="H1608" t="s">
        <v>57</v>
      </c>
      <c r="I1608" t="s">
        <v>58</v>
      </c>
      <c r="J1608" t="s">
        <v>3924</v>
      </c>
    </row>
    <row r="1609" spans="1:10" hidden="1" x14ac:dyDescent="0.2">
      <c r="A1609" t="s">
        <v>755</v>
      </c>
      <c r="B1609">
        <v>2005</v>
      </c>
      <c r="C1609">
        <v>19</v>
      </c>
      <c r="D1609">
        <v>2</v>
      </c>
      <c r="E1609">
        <v>38990</v>
      </c>
      <c r="F1609" t="s">
        <v>734</v>
      </c>
      <c r="G1609" t="s">
        <v>3094</v>
      </c>
      <c r="H1609" t="s">
        <v>57</v>
      </c>
      <c r="I1609" t="s">
        <v>58</v>
      </c>
      <c r="J1609" t="s">
        <v>3924</v>
      </c>
    </row>
    <row r="1610" spans="1:10" hidden="1" x14ac:dyDescent="0.2">
      <c r="A1610" t="s">
        <v>107</v>
      </c>
      <c r="B1610">
        <v>2016</v>
      </c>
      <c r="C1610">
        <v>2</v>
      </c>
      <c r="D1610">
        <v>1</v>
      </c>
      <c r="E1610">
        <v>38980</v>
      </c>
      <c r="F1610" t="s">
        <v>93</v>
      </c>
      <c r="G1610" t="s">
        <v>3059</v>
      </c>
      <c r="H1610" t="s">
        <v>57</v>
      </c>
      <c r="I1610" t="s">
        <v>58</v>
      </c>
      <c r="J1610" t="s">
        <v>3924</v>
      </c>
    </row>
    <row r="1611" spans="1:10" hidden="1" x14ac:dyDescent="0.2">
      <c r="A1611" t="s">
        <v>528</v>
      </c>
      <c r="B1611">
        <v>2021</v>
      </c>
      <c r="C1611">
        <v>13</v>
      </c>
      <c r="D1611">
        <v>1</v>
      </c>
      <c r="E1611">
        <v>38980</v>
      </c>
      <c r="F1611" t="s">
        <v>509</v>
      </c>
      <c r="G1611" t="s">
        <v>3081</v>
      </c>
      <c r="H1611" t="s">
        <v>57</v>
      </c>
      <c r="I1611" t="s">
        <v>3057</v>
      </c>
      <c r="J1611" t="s">
        <v>3924</v>
      </c>
    </row>
    <row r="1612" spans="1:10" hidden="1" x14ac:dyDescent="0.2">
      <c r="A1612" t="s">
        <v>2029</v>
      </c>
      <c r="B1612">
        <v>2016</v>
      </c>
      <c r="C1612">
        <v>51</v>
      </c>
      <c r="D1612">
        <v>2</v>
      </c>
      <c r="E1612">
        <v>38970</v>
      </c>
      <c r="F1612" t="s">
        <v>38</v>
      </c>
      <c r="G1612" t="s">
        <v>3158</v>
      </c>
      <c r="H1612" t="s">
        <v>57</v>
      </c>
      <c r="I1612" t="s">
        <v>58</v>
      </c>
      <c r="J1612" t="s">
        <v>3924</v>
      </c>
    </row>
    <row r="1613" spans="1:10" hidden="1" x14ac:dyDescent="0.2">
      <c r="A1613" t="s">
        <v>803</v>
      </c>
      <c r="B1613">
        <v>2013</v>
      </c>
      <c r="C1613">
        <v>20</v>
      </c>
      <c r="D1613">
        <v>2</v>
      </c>
      <c r="E1613">
        <v>38960</v>
      </c>
      <c r="F1613" t="s">
        <v>773</v>
      </c>
      <c r="G1613" t="s">
        <v>3096</v>
      </c>
      <c r="H1613" t="s">
        <v>57</v>
      </c>
      <c r="I1613" t="s">
        <v>58</v>
      </c>
      <c r="J1613" t="s">
        <v>3924</v>
      </c>
    </row>
    <row r="1614" spans="1:10" hidden="1" x14ac:dyDescent="0.2">
      <c r="A1614" t="s">
        <v>1646</v>
      </c>
      <c r="B1614">
        <v>2017</v>
      </c>
      <c r="C1614">
        <v>41</v>
      </c>
      <c r="D1614">
        <v>2</v>
      </c>
      <c r="E1614">
        <v>38960</v>
      </c>
      <c r="F1614" t="s">
        <v>1612</v>
      </c>
      <c r="G1614" t="s">
        <v>3138</v>
      </c>
      <c r="H1614" t="s">
        <v>57</v>
      </c>
      <c r="I1614" t="s">
        <v>58</v>
      </c>
      <c r="J1614" t="s">
        <v>3924</v>
      </c>
    </row>
    <row r="1615" spans="1:10" hidden="1" x14ac:dyDescent="0.2">
      <c r="A1615" t="s">
        <v>2721</v>
      </c>
      <c r="B1615">
        <v>2007</v>
      </c>
      <c r="C1615">
        <v>70</v>
      </c>
      <c r="D1615">
        <v>2</v>
      </c>
      <c r="E1615">
        <v>38880</v>
      </c>
      <c r="F1615" t="s">
        <v>2697</v>
      </c>
      <c r="G1615" t="s">
        <v>3196</v>
      </c>
      <c r="H1615" t="s">
        <v>57</v>
      </c>
      <c r="I1615" t="s">
        <v>58</v>
      </c>
      <c r="J1615" t="s">
        <v>3924</v>
      </c>
    </row>
    <row r="1616" spans="1:10" hidden="1" x14ac:dyDescent="0.2">
      <c r="A1616" t="s">
        <v>1444</v>
      </c>
      <c r="B1616">
        <v>2013</v>
      </c>
      <c r="C1616">
        <v>36</v>
      </c>
      <c r="D1616">
        <v>2</v>
      </c>
      <c r="E1616">
        <v>38850</v>
      </c>
      <c r="F1616" t="s">
        <v>1414</v>
      </c>
      <c r="G1616" t="s">
        <v>3128</v>
      </c>
      <c r="H1616" t="s">
        <v>57</v>
      </c>
      <c r="I1616" t="s">
        <v>58</v>
      </c>
      <c r="J1616" t="s">
        <v>3924</v>
      </c>
    </row>
    <row r="1617" spans="1:10" hidden="1" x14ac:dyDescent="0.2">
      <c r="A1617" t="s">
        <v>518</v>
      </c>
      <c r="B1617">
        <v>2011</v>
      </c>
      <c r="C1617">
        <v>13</v>
      </c>
      <c r="D1617">
        <v>1</v>
      </c>
      <c r="E1617">
        <v>38790</v>
      </c>
      <c r="F1617" t="s">
        <v>509</v>
      </c>
      <c r="G1617" t="s">
        <v>3081</v>
      </c>
      <c r="H1617" t="s">
        <v>57</v>
      </c>
      <c r="I1617" t="s">
        <v>58</v>
      </c>
      <c r="J1617" t="s">
        <v>3924</v>
      </c>
    </row>
    <row r="1618" spans="1:10" hidden="1" x14ac:dyDescent="0.2">
      <c r="A1618" t="s">
        <v>567</v>
      </c>
      <c r="B1618">
        <v>2005</v>
      </c>
      <c r="C1618">
        <v>14</v>
      </c>
      <c r="D1618">
        <v>2</v>
      </c>
      <c r="E1618">
        <v>38790</v>
      </c>
      <c r="F1618" t="s">
        <v>549</v>
      </c>
      <c r="G1618" t="s">
        <v>3084</v>
      </c>
      <c r="H1618" t="s">
        <v>57</v>
      </c>
      <c r="I1618" t="s">
        <v>58</v>
      </c>
      <c r="J1618" t="s">
        <v>3924</v>
      </c>
    </row>
    <row r="1619" spans="1:10" hidden="1" x14ac:dyDescent="0.2">
      <c r="A1619" t="s">
        <v>2575</v>
      </c>
      <c r="B1619">
        <v>2017</v>
      </c>
      <c r="C1619">
        <v>66</v>
      </c>
      <c r="D1619">
        <v>2</v>
      </c>
      <c r="E1619">
        <v>38790</v>
      </c>
      <c r="F1619" t="s">
        <v>2541</v>
      </c>
      <c r="G1619" t="s">
        <v>3188</v>
      </c>
      <c r="H1619" t="s">
        <v>57</v>
      </c>
      <c r="I1619" t="s">
        <v>58</v>
      </c>
      <c r="J1619" t="s">
        <v>3924</v>
      </c>
    </row>
    <row r="1620" spans="1:10" hidden="1" x14ac:dyDescent="0.2">
      <c r="A1620" t="s">
        <v>1645</v>
      </c>
      <c r="B1620">
        <v>2016</v>
      </c>
      <c r="C1620">
        <v>41</v>
      </c>
      <c r="D1620">
        <v>2</v>
      </c>
      <c r="E1620">
        <v>38780</v>
      </c>
      <c r="F1620" t="s">
        <v>1612</v>
      </c>
      <c r="G1620" t="s">
        <v>3138</v>
      </c>
      <c r="H1620" t="s">
        <v>57</v>
      </c>
      <c r="I1620" t="s">
        <v>58</v>
      </c>
      <c r="J1620" t="s">
        <v>3924</v>
      </c>
    </row>
    <row r="1621" spans="1:10" hidden="1" x14ac:dyDescent="0.2">
      <c r="A1621" t="s">
        <v>391</v>
      </c>
      <c r="B1621">
        <v>2013</v>
      </c>
      <c r="C1621">
        <v>9</v>
      </c>
      <c r="D1621">
        <v>2</v>
      </c>
      <c r="E1621">
        <v>38700</v>
      </c>
      <c r="F1621" t="s">
        <v>10</v>
      </c>
      <c r="G1621" t="s">
        <v>3074</v>
      </c>
      <c r="H1621" t="s">
        <v>57</v>
      </c>
      <c r="I1621" t="s">
        <v>58</v>
      </c>
      <c r="J1621" t="s">
        <v>3924</v>
      </c>
    </row>
    <row r="1622" spans="1:10" hidden="1" x14ac:dyDescent="0.2">
      <c r="A1622" t="s">
        <v>2070</v>
      </c>
      <c r="B1622">
        <v>2017</v>
      </c>
      <c r="C1622">
        <v>52</v>
      </c>
      <c r="D1622">
        <v>2</v>
      </c>
      <c r="E1622">
        <v>38700</v>
      </c>
      <c r="F1622" t="s">
        <v>2036</v>
      </c>
      <c r="G1622" t="s">
        <v>3160</v>
      </c>
      <c r="H1622" t="s">
        <v>57</v>
      </c>
      <c r="I1622" t="s">
        <v>58</v>
      </c>
      <c r="J1622" t="s">
        <v>3924</v>
      </c>
    </row>
    <row r="1623" spans="1:10" hidden="1" x14ac:dyDescent="0.2">
      <c r="A1623" t="s">
        <v>2456</v>
      </c>
      <c r="B1623">
        <v>2018</v>
      </c>
      <c r="C1623">
        <v>63</v>
      </c>
      <c r="D1623">
        <v>2</v>
      </c>
      <c r="E1623">
        <v>38700</v>
      </c>
      <c r="F1623" t="s">
        <v>2421</v>
      </c>
      <c r="G1623" t="s">
        <v>3182</v>
      </c>
      <c r="H1623" t="s">
        <v>57</v>
      </c>
      <c r="I1623" t="s">
        <v>58</v>
      </c>
      <c r="J1623" t="s">
        <v>3924</v>
      </c>
    </row>
    <row r="1624" spans="1:10" hidden="1" x14ac:dyDescent="0.2">
      <c r="A1624" t="s">
        <v>1828</v>
      </c>
      <c r="B1624">
        <v>2003</v>
      </c>
      <c r="C1624">
        <v>46</v>
      </c>
      <c r="D1624">
        <v>2</v>
      </c>
      <c r="E1624">
        <v>38680</v>
      </c>
      <c r="F1624" t="s">
        <v>1808</v>
      </c>
      <c r="G1624" t="s">
        <v>3148</v>
      </c>
      <c r="H1624" t="s">
        <v>57</v>
      </c>
      <c r="I1624" t="s">
        <v>58</v>
      </c>
      <c r="J1624" t="s">
        <v>3924</v>
      </c>
    </row>
    <row r="1625" spans="1:10" hidden="1" x14ac:dyDescent="0.2">
      <c r="A1625" t="s">
        <v>891</v>
      </c>
      <c r="B1625">
        <v>2021</v>
      </c>
      <c r="C1625">
        <v>22</v>
      </c>
      <c r="D1625">
        <v>2</v>
      </c>
      <c r="E1625">
        <v>38670</v>
      </c>
      <c r="F1625" t="s">
        <v>853</v>
      </c>
      <c r="G1625" t="s">
        <v>3746</v>
      </c>
      <c r="H1625" t="s">
        <v>57</v>
      </c>
      <c r="I1625" t="s">
        <v>3057</v>
      </c>
      <c r="J1625" t="s">
        <v>3924</v>
      </c>
    </row>
    <row r="1626" spans="1:10" hidden="1" x14ac:dyDescent="0.2">
      <c r="A1626" t="s">
        <v>2027</v>
      </c>
      <c r="B1626">
        <v>2014</v>
      </c>
      <c r="C1626">
        <v>51</v>
      </c>
      <c r="D1626">
        <v>2</v>
      </c>
      <c r="E1626">
        <v>38660</v>
      </c>
      <c r="F1626" t="s">
        <v>38</v>
      </c>
      <c r="G1626" t="s">
        <v>3158</v>
      </c>
      <c r="H1626" t="s">
        <v>57</v>
      </c>
      <c r="I1626" t="s">
        <v>58</v>
      </c>
      <c r="J1626" t="s">
        <v>3924</v>
      </c>
    </row>
    <row r="1627" spans="1:10" hidden="1" x14ac:dyDescent="0.2">
      <c r="A1627" t="s">
        <v>1556</v>
      </c>
      <c r="B1627">
        <v>2007</v>
      </c>
      <c r="C1627">
        <v>39</v>
      </c>
      <c r="D1627">
        <v>2</v>
      </c>
      <c r="E1627">
        <v>38640</v>
      </c>
      <c r="F1627" t="s">
        <v>1532</v>
      </c>
      <c r="G1627" t="s">
        <v>3134</v>
      </c>
      <c r="H1627" t="s">
        <v>57</v>
      </c>
      <c r="I1627" t="s">
        <v>58</v>
      </c>
      <c r="J1627" t="s">
        <v>3924</v>
      </c>
    </row>
    <row r="1628" spans="1:10" hidden="1" x14ac:dyDescent="0.2">
      <c r="A1628" t="s">
        <v>1764</v>
      </c>
      <c r="B1628">
        <v>2019</v>
      </c>
      <c r="C1628">
        <v>44</v>
      </c>
      <c r="D1628">
        <v>2</v>
      </c>
      <c r="E1628">
        <v>38570</v>
      </c>
      <c r="F1628" t="s">
        <v>45</v>
      </c>
      <c r="G1628" t="s">
        <v>3144</v>
      </c>
      <c r="H1628" t="s">
        <v>57</v>
      </c>
      <c r="I1628" t="s">
        <v>58</v>
      </c>
      <c r="J1628" t="s">
        <v>3924</v>
      </c>
    </row>
    <row r="1629" spans="1:10" hidden="1" x14ac:dyDescent="0.2">
      <c r="A1629" t="s">
        <v>880</v>
      </c>
      <c r="B1629">
        <v>2010</v>
      </c>
      <c r="C1629">
        <v>22</v>
      </c>
      <c r="D1629">
        <v>2</v>
      </c>
      <c r="E1629">
        <v>38510</v>
      </c>
      <c r="F1629" t="s">
        <v>853</v>
      </c>
      <c r="G1629" t="s">
        <v>3100</v>
      </c>
      <c r="H1629" t="s">
        <v>57</v>
      </c>
      <c r="I1629" t="s">
        <v>58</v>
      </c>
      <c r="J1629" t="s">
        <v>3924</v>
      </c>
    </row>
    <row r="1630" spans="1:10" hidden="1" x14ac:dyDescent="0.2">
      <c r="A1630" t="s">
        <v>2815</v>
      </c>
      <c r="B1630">
        <v>2021</v>
      </c>
      <c r="C1630">
        <v>72</v>
      </c>
      <c r="D1630">
        <v>2</v>
      </c>
      <c r="E1630">
        <v>38500</v>
      </c>
      <c r="F1630" t="s">
        <v>2777</v>
      </c>
      <c r="G1630" t="s">
        <v>3890</v>
      </c>
      <c r="H1630" t="s">
        <v>57</v>
      </c>
      <c r="I1630" t="s">
        <v>3057</v>
      </c>
      <c r="J1630" t="s">
        <v>3924</v>
      </c>
    </row>
    <row r="1631" spans="1:10" hidden="1" x14ac:dyDescent="0.2">
      <c r="A1631" t="s">
        <v>108</v>
      </c>
      <c r="B1631">
        <v>2017</v>
      </c>
      <c r="C1631">
        <v>2</v>
      </c>
      <c r="D1631">
        <v>1</v>
      </c>
      <c r="E1631">
        <v>38490</v>
      </c>
      <c r="F1631" t="s">
        <v>93</v>
      </c>
      <c r="G1631" t="s">
        <v>3059</v>
      </c>
      <c r="H1631" t="s">
        <v>57</v>
      </c>
      <c r="I1631" t="s">
        <v>58</v>
      </c>
      <c r="J1631" t="s">
        <v>3924</v>
      </c>
    </row>
    <row r="1632" spans="1:10" hidden="1" x14ac:dyDescent="0.2">
      <c r="A1632" t="s">
        <v>521</v>
      </c>
      <c r="B1632">
        <v>2014</v>
      </c>
      <c r="C1632">
        <v>13</v>
      </c>
      <c r="D1632">
        <v>1</v>
      </c>
      <c r="E1632">
        <v>38470</v>
      </c>
      <c r="F1632" t="s">
        <v>509</v>
      </c>
      <c r="G1632" t="s">
        <v>3081</v>
      </c>
      <c r="H1632" t="s">
        <v>57</v>
      </c>
      <c r="I1632" t="s">
        <v>58</v>
      </c>
      <c r="J1632" t="s">
        <v>3924</v>
      </c>
    </row>
    <row r="1633" spans="1:10" hidden="1" x14ac:dyDescent="0.2">
      <c r="A1633" t="s">
        <v>1525</v>
      </c>
      <c r="B1633">
        <v>2016</v>
      </c>
      <c r="C1633">
        <v>38</v>
      </c>
      <c r="D1633">
        <v>2</v>
      </c>
      <c r="E1633">
        <v>38470</v>
      </c>
      <c r="F1633" t="s">
        <v>16</v>
      </c>
      <c r="G1633" t="s">
        <v>3132</v>
      </c>
      <c r="H1633" t="s">
        <v>57</v>
      </c>
      <c r="I1633" t="s">
        <v>58</v>
      </c>
      <c r="J1633" t="s">
        <v>3924</v>
      </c>
    </row>
    <row r="1634" spans="1:10" hidden="1" x14ac:dyDescent="0.2">
      <c r="A1634" t="s">
        <v>987</v>
      </c>
      <c r="B1634">
        <v>2017</v>
      </c>
      <c r="C1634">
        <v>25</v>
      </c>
      <c r="D1634">
        <v>1</v>
      </c>
      <c r="E1634">
        <v>38460</v>
      </c>
      <c r="F1634" t="s">
        <v>972</v>
      </c>
      <c r="G1634" t="s">
        <v>3105</v>
      </c>
      <c r="H1634" t="s">
        <v>57</v>
      </c>
      <c r="I1634" t="s">
        <v>58</v>
      </c>
      <c r="J1634" t="s">
        <v>3924</v>
      </c>
    </row>
    <row r="1635" spans="1:10" hidden="1" x14ac:dyDescent="0.2">
      <c r="A1635" t="s">
        <v>1826</v>
      </c>
      <c r="B1635">
        <v>2020</v>
      </c>
      <c r="C1635">
        <v>46</v>
      </c>
      <c r="D1635">
        <v>1</v>
      </c>
      <c r="E1635">
        <v>38460</v>
      </c>
      <c r="F1635" t="s">
        <v>1808</v>
      </c>
      <c r="G1635" t="s">
        <v>3147</v>
      </c>
      <c r="H1635" t="s">
        <v>57</v>
      </c>
      <c r="I1635" t="s">
        <v>58</v>
      </c>
      <c r="J1635" t="s">
        <v>3924</v>
      </c>
    </row>
    <row r="1636" spans="1:10" hidden="1" x14ac:dyDescent="0.2">
      <c r="A1636" t="s">
        <v>1045</v>
      </c>
      <c r="B1636">
        <v>2021</v>
      </c>
      <c r="C1636">
        <v>26</v>
      </c>
      <c r="D1636">
        <v>2</v>
      </c>
      <c r="E1636">
        <v>38380</v>
      </c>
      <c r="F1636" t="s">
        <v>1007</v>
      </c>
      <c r="G1636" t="s">
        <v>3758</v>
      </c>
      <c r="H1636" t="s">
        <v>57</v>
      </c>
      <c r="I1636" t="s">
        <v>3057</v>
      </c>
      <c r="J1636" t="s">
        <v>3924</v>
      </c>
    </row>
    <row r="1637" spans="1:10" hidden="1" x14ac:dyDescent="0.2">
      <c r="A1637" t="s">
        <v>1443</v>
      </c>
      <c r="B1637">
        <v>2012</v>
      </c>
      <c r="C1637">
        <v>36</v>
      </c>
      <c r="D1637">
        <v>2</v>
      </c>
      <c r="E1637">
        <v>38380</v>
      </c>
      <c r="F1637" t="s">
        <v>1414</v>
      </c>
      <c r="G1637" t="s">
        <v>3128</v>
      </c>
      <c r="H1637" t="s">
        <v>57</v>
      </c>
      <c r="I1637" t="s">
        <v>58</v>
      </c>
      <c r="J1637" t="s">
        <v>3924</v>
      </c>
    </row>
    <row r="1638" spans="1:10" hidden="1" x14ac:dyDescent="0.2">
      <c r="A1638" t="s">
        <v>2497</v>
      </c>
      <c r="B1638">
        <v>2019</v>
      </c>
      <c r="C1638">
        <v>64</v>
      </c>
      <c r="D1638">
        <v>2</v>
      </c>
      <c r="E1638">
        <v>38380</v>
      </c>
      <c r="F1638" t="s">
        <v>2461</v>
      </c>
      <c r="G1638" t="s">
        <v>3184</v>
      </c>
      <c r="H1638" t="s">
        <v>57</v>
      </c>
      <c r="I1638" t="s">
        <v>58</v>
      </c>
      <c r="J1638" t="s">
        <v>3924</v>
      </c>
    </row>
    <row r="1639" spans="1:10" hidden="1" x14ac:dyDescent="0.2">
      <c r="A1639" t="s">
        <v>2726</v>
      </c>
      <c r="B1639">
        <v>2012</v>
      </c>
      <c r="C1639">
        <v>70</v>
      </c>
      <c r="D1639">
        <v>2</v>
      </c>
      <c r="E1639">
        <v>38380</v>
      </c>
      <c r="F1639" t="s">
        <v>2697</v>
      </c>
      <c r="G1639" t="s">
        <v>3196</v>
      </c>
      <c r="H1639" t="s">
        <v>57</v>
      </c>
      <c r="I1639" t="s">
        <v>58</v>
      </c>
      <c r="J1639" t="s">
        <v>3924</v>
      </c>
    </row>
    <row r="1640" spans="1:10" hidden="1" x14ac:dyDescent="0.2">
      <c r="A1640" t="s">
        <v>658</v>
      </c>
      <c r="B1640">
        <v>2005</v>
      </c>
      <c r="C1640">
        <v>17</v>
      </c>
      <c r="D1640">
        <v>1</v>
      </c>
      <c r="E1640">
        <v>38330</v>
      </c>
      <c r="F1640" t="s">
        <v>655</v>
      </c>
      <c r="G1640" t="s">
        <v>3089</v>
      </c>
      <c r="H1640" t="s">
        <v>57</v>
      </c>
      <c r="I1640" t="s">
        <v>58</v>
      </c>
      <c r="J1640" t="s">
        <v>3924</v>
      </c>
    </row>
    <row r="1641" spans="1:10" hidden="1" x14ac:dyDescent="0.2">
      <c r="A1641" t="s">
        <v>195</v>
      </c>
      <c r="B1641">
        <v>2007</v>
      </c>
      <c r="C1641">
        <v>4</v>
      </c>
      <c r="D1641">
        <v>2</v>
      </c>
      <c r="E1641">
        <v>38320</v>
      </c>
      <c r="F1641" t="s">
        <v>171</v>
      </c>
      <c r="G1641" t="s">
        <v>3064</v>
      </c>
      <c r="H1641" t="s">
        <v>57</v>
      </c>
      <c r="I1641" t="s">
        <v>58</v>
      </c>
      <c r="J1641" t="s">
        <v>3924</v>
      </c>
    </row>
    <row r="1642" spans="1:10" hidden="1" x14ac:dyDescent="0.2">
      <c r="A1642" t="s">
        <v>4171</v>
      </c>
      <c r="B1642">
        <v>2023</v>
      </c>
      <c r="C1642">
        <v>43</v>
      </c>
      <c r="D1642">
        <v>2</v>
      </c>
      <c r="E1642">
        <v>38320</v>
      </c>
      <c r="F1642" t="s">
        <v>1690</v>
      </c>
      <c r="G1642" t="s">
        <v>3809</v>
      </c>
      <c r="H1642" t="s">
        <v>57</v>
      </c>
      <c r="I1642" t="s">
        <v>3057</v>
      </c>
      <c r="J1642" t="s">
        <v>4091</v>
      </c>
    </row>
    <row r="1643" spans="1:10" hidden="1" x14ac:dyDescent="0.2">
      <c r="A1643" t="s">
        <v>282</v>
      </c>
      <c r="B1643">
        <v>2015</v>
      </c>
      <c r="C1643">
        <v>6</v>
      </c>
      <c r="D1643">
        <v>2</v>
      </c>
      <c r="E1643">
        <v>38290</v>
      </c>
      <c r="F1643" t="s">
        <v>250</v>
      </c>
      <c r="G1643" t="s">
        <v>3068</v>
      </c>
      <c r="H1643" t="s">
        <v>57</v>
      </c>
      <c r="I1643" t="s">
        <v>58</v>
      </c>
      <c r="J1643" t="s">
        <v>3924</v>
      </c>
    </row>
    <row r="1644" spans="1:10" hidden="1" x14ac:dyDescent="0.2">
      <c r="A1644" t="s">
        <v>437</v>
      </c>
      <c r="B1644">
        <v>2021</v>
      </c>
      <c r="C1644">
        <v>10</v>
      </c>
      <c r="D1644">
        <v>2</v>
      </c>
      <c r="E1644">
        <v>38280</v>
      </c>
      <c r="F1644" t="s">
        <v>12</v>
      </c>
      <c r="G1644" t="s">
        <v>3719</v>
      </c>
      <c r="H1644" t="s">
        <v>57</v>
      </c>
      <c r="I1644" t="s">
        <v>3057</v>
      </c>
      <c r="J1644" t="s">
        <v>3924</v>
      </c>
    </row>
    <row r="1645" spans="1:10" hidden="1" x14ac:dyDescent="0.2">
      <c r="A1645" t="s">
        <v>1644</v>
      </c>
      <c r="B1645">
        <v>2015</v>
      </c>
      <c r="C1645">
        <v>41</v>
      </c>
      <c r="D1645">
        <v>2</v>
      </c>
      <c r="E1645">
        <v>38280</v>
      </c>
      <c r="F1645" t="s">
        <v>1612</v>
      </c>
      <c r="G1645" t="s">
        <v>3138</v>
      </c>
      <c r="H1645" t="s">
        <v>57</v>
      </c>
      <c r="I1645" t="s">
        <v>58</v>
      </c>
      <c r="J1645" t="s">
        <v>3924</v>
      </c>
    </row>
    <row r="1646" spans="1:10" hidden="1" x14ac:dyDescent="0.2">
      <c r="A1646" t="s">
        <v>2970</v>
      </c>
      <c r="B1646">
        <v>2004</v>
      </c>
      <c r="C1646">
        <v>77</v>
      </c>
      <c r="D1646">
        <v>2</v>
      </c>
      <c r="E1646">
        <v>38280</v>
      </c>
      <c r="F1646" t="s">
        <v>2955</v>
      </c>
      <c r="G1646" t="s">
        <v>3211</v>
      </c>
      <c r="H1646" t="s">
        <v>57</v>
      </c>
      <c r="I1646" t="s">
        <v>58</v>
      </c>
      <c r="J1646" t="s">
        <v>3924</v>
      </c>
    </row>
    <row r="1647" spans="1:10" hidden="1" x14ac:dyDescent="0.2">
      <c r="A1647" t="s">
        <v>2028</v>
      </c>
      <c r="B1647">
        <v>2015</v>
      </c>
      <c r="C1647">
        <v>51</v>
      </c>
      <c r="D1647">
        <v>2</v>
      </c>
      <c r="E1647">
        <v>38270</v>
      </c>
      <c r="F1647" t="s">
        <v>38</v>
      </c>
      <c r="G1647" t="s">
        <v>3158</v>
      </c>
      <c r="H1647" t="s">
        <v>57</v>
      </c>
      <c r="I1647" t="s">
        <v>58</v>
      </c>
      <c r="J1647" t="s">
        <v>3924</v>
      </c>
    </row>
    <row r="1648" spans="1:10" hidden="1" x14ac:dyDescent="0.2">
      <c r="A1648" t="s">
        <v>1870</v>
      </c>
      <c r="B1648">
        <v>2009</v>
      </c>
      <c r="C1648">
        <v>47</v>
      </c>
      <c r="D1648">
        <v>2</v>
      </c>
      <c r="E1648">
        <v>38230</v>
      </c>
      <c r="F1648" t="s">
        <v>1848</v>
      </c>
      <c r="G1648" t="s">
        <v>3150</v>
      </c>
      <c r="H1648" t="s">
        <v>57</v>
      </c>
      <c r="I1648" t="s">
        <v>58</v>
      </c>
      <c r="J1648" t="s">
        <v>3924</v>
      </c>
    </row>
    <row r="1649" spans="1:10" hidden="1" x14ac:dyDescent="0.2">
      <c r="A1649" t="s">
        <v>2852</v>
      </c>
      <c r="B1649">
        <v>2018</v>
      </c>
      <c r="C1649">
        <v>73</v>
      </c>
      <c r="D1649">
        <v>2</v>
      </c>
      <c r="E1649">
        <v>38220</v>
      </c>
      <c r="F1649" t="s">
        <v>2817</v>
      </c>
      <c r="G1649" t="s">
        <v>3202</v>
      </c>
      <c r="H1649" t="s">
        <v>57</v>
      </c>
      <c r="I1649" t="s">
        <v>58</v>
      </c>
      <c r="J1649" t="s">
        <v>3924</v>
      </c>
    </row>
    <row r="1650" spans="1:10" hidden="1" x14ac:dyDescent="0.2">
      <c r="A1650" t="s">
        <v>390</v>
      </c>
      <c r="B1650">
        <v>2012</v>
      </c>
      <c r="C1650">
        <v>9</v>
      </c>
      <c r="D1650">
        <v>2</v>
      </c>
      <c r="E1650">
        <v>38200</v>
      </c>
      <c r="F1650" t="s">
        <v>10</v>
      </c>
      <c r="G1650" t="s">
        <v>3074</v>
      </c>
      <c r="H1650" t="s">
        <v>57</v>
      </c>
      <c r="I1650" t="s">
        <v>58</v>
      </c>
      <c r="J1650" t="s">
        <v>3924</v>
      </c>
    </row>
    <row r="1651" spans="1:10" hidden="1" x14ac:dyDescent="0.2">
      <c r="A1651" t="s">
        <v>802</v>
      </c>
      <c r="B1651">
        <v>2012</v>
      </c>
      <c r="C1651">
        <v>20</v>
      </c>
      <c r="D1651">
        <v>2</v>
      </c>
      <c r="E1651">
        <v>38190</v>
      </c>
      <c r="F1651" t="s">
        <v>773</v>
      </c>
      <c r="G1651" t="s">
        <v>3096</v>
      </c>
      <c r="H1651" t="s">
        <v>57</v>
      </c>
      <c r="I1651" t="s">
        <v>58</v>
      </c>
      <c r="J1651" t="s">
        <v>3924</v>
      </c>
    </row>
    <row r="1652" spans="1:10" hidden="1" x14ac:dyDescent="0.2">
      <c r="A1652" t="s">
        <v>1442</v>
      </c>
      <c r="B1652">
        <v>2011</v>
      </c>
      <c r="C1652">
        <v>36</v>
      </c>
      <c r="D1652">
        <v>2</v>
      </c>
      <c r="E1652">
        <v>38180</v>
      </c>
      <c r="F1652" t="s">
        <v>1414</v>
      </c>
      <c r="G1652" t="s">
        <v>3128</v>
      </c>
      <c r="H1652" t="s">
        <v>57</v>
      </c>
      <c r="I1652" t="s">
        <v>58</v>
      </c>
      <c r="J1652" t="s">
        <v>3924</v>
      </c>
    </row>
    <row r="1653" spans="1:10" hidden="1" x14ac:dyDescent="0.2">
      <c r="A1653" t="s">
        <v>105</v>
      </c>
      <c r="B1653">
        <v>2014</v>
      </c>
      <c r="C1653">
        <v>2</v>
      </c>
      <c r="D1653">
        <v>1</v>
      </c>
      <c r="E1653">
        <v>38170</v>
      </c>
      <c r="F1653" t="s">
        <v>93</v>
      </c>
      <c r="G1653" t="s">
        <v>3059</v>
      </c>
      <c r="H1653" t="s">
        <v>57</v>
      </c>
      <c r="I1653" t="s">
        <v>58</v>
      </c>
      <c r="J1653" t="s">
        <v>3924</v>
      </c>
    </row>
    <row r="1654" spans="1:10" hidden="1" x14ac:dyDescent="0.2">
      <c r="A1654" t="s">
        <v>1688</v>
      </c>
      <c r="B1654">
        <v>2021</v>
      </c>
      <c r="C1654">
        <v>42</v>
      </c>
      <c r="D1654">
        <v>2</v>
      </c>
      <c r="E1654">
        <v>38170</v>
      </c>
      <c r="F1654" t="s">
        <v>40</v>
      </c>
      <c r="G1654" t="s">
        <v>3806</v>
      </c>
      <c r="H1654" t="s">
        <v>57</v>
      </c>
      <c r="I1654" t="s">
        <v>3057</v>
      </c>
      <c r="J1654" t="s">
        <v>3924</v>
      </c>
    </row>
    <row r="1655" spans="1:10" hidden="1" x14ac:dyDescent="0.2">
      <c r="A1655" t="s">
        <v>1763</v>
      </c>
      <c r="B1655">
        <v>2018</v>
      </c>
      <c r="C1655">
        <v>44</v>
      </c>
      <c r="D1655">
        <v>2</v>
      </c>
      <c r="E1655">
        <v>38160</v>
      </c>
      <c r="F1655" t="s">
        <v>45</v>
      </c>
      <c r="G1655" t="s">
        <v>3144</v>
      </c>
      <c r="H1655" t="s">
        <v>57</v>
      </c>
      <c r="I1655" t="s">
        <v>58</v>
      </c>
      <c r="J1655" t="s">
        <v>3924</v>
      </c>
    </row>
    <row r="1656" spans="1:10" hidden="1" x14ac:dyDescent="0.2">
      <c r="A1656" t="s">
        <v>2097</v>
      </c>
      <c r="B1656">
        <v>2004</v>
      </c>
      <c r="C1656">
        <v>53</v>
      </c>
      <c r="D1656">
        <v>2</v>
      </c>
      <c r="E1656">
        <v>38160</v>
      </c>
      <c r="F1656" t="s">
        <v>2076</v>
      </c>
      <c r="G1656" t="s">
        <v>3162</v>
      </c>
      <c r="H1656" t="s">
        <v>57</v>
      </c>
      <c r="I1656" t="s">
        <v>58</v>
      </c>
      <c r="J1656" t="s">
        <v>3924</v>
      </c>
    </row>
    <row r="1657" spans="1:10" hidden="1" x14ac:dyDescent="0.2">
      <c r="A1657" t="s">
        <v>1441</v>
      </c>
      <c r="B1657">
        <v>2010</v>
      </c>
      <c r="C1657">
        <v>36</v>
      </c>
      <c r="D1657">
        <v>2</v>
      </c>
      <c r="E1657">
        <v>38130</v>
      </c>
      <c r="F1657" t="s">
        <v>1414</v>
      </c>
      <c r="G1657" t="s">
        <v>3128</v>
      </c>
      <c r="H1657" t="s">
        <v>57</v>
      </c>
      <c r="I1657" t="s">
        <v>58</v>
      </c>
      <c r="J1657" t="s">
        <v>3924</v>
      </c>
    </row>
    <row r="1658" spans="1:10" hidden="1" x14ac:dyDescent="0.2">
      <c r="A1658" t="s">
        <v>2069</v>
      </c>
      <c r="B1658">
        <v>2016</v>
      </c>
      <c r="C1658">
        <v>52</v>
      </c>
      <c r="D1658">
        <v>2</v>
      </c>
      <c r="E1658">
        <v>38130</v>
      </c>
      <c r="F1658" t="s">
        <v>2036</v>
      </c>
      <c r="G1658" t="s">
        <v>3160</v>
      </c>
      <c r="H1658" t="s">
        <v>57</v>
      </c>
      <c r="I1658" t="s">
        <v>58</v>
      </c>
      <c r="J1658" t="s">
        <v>3924</v>
      </c>
    </row>
    <row r="1659" spans="1:10" hidden="1" x14ac:dyDescent="0.2">
      <c r="A1659" t="s">
        <v>1904</v>
      </c>
      <c r="B1659">
        <v>2006</v>
      </c>
      <c r="C1659">
        <v>48</v>
      </c>
      <c r="D1659">
        <v>2</v>
      </c>
      <c r="E1659">
        <v>38120</v>
      </c>
      <c r="F1659" t="s">
        <v>1881</v>
      </c>
      <c r="G1659" t="s">
        <v>3152</v>
      </c>
      <c r="H1659" t="s">
        <v>57</v>
      </c>
      <c r="I1659" t="s">
        <v>58</v>
      </c>
      <c r="J1659" t="s">
        <v>3924</v>
      </c>
    </row>
    <row r="1660" spans="1:10" hidden="1" x14ac:dyDescent="0.2">
      <c r="A1660" t="s">
        <v>604</v>
      </c>
      <c r="B1660">
        <v>2005</v>
      </c>
      <c r="C1660">
        <v>15</v>
      </c>
      <c r="D1660">
        <v>2</v>
      </c>
      <c r="E1660">
        <v>38020</v>
      </c>
      <c r="F1660" t="s">
        <v>582</v>
      </c>
      <c r="G1660" t="s">
        <v>3086</v>
      </c>
      <c r="H1660" t="s">
        <v>57</v>
      </c>
      <c r="I1660" t="s">
        <v>58</v>
      </c>
      <c r="J1660" t="s">
        <v>3924</v>
      </c>
    </row>
    <row r="1661" spans="1:10" hidden="1" x14ac:dyDescent="0.2">
      <c r="A1661" t="s">
        <v>2383</v>
      </c>
      <c r="B1661">
        <v>2011</v>
      </c>
      <c r="C1661">
        <v>61</v>
      </c>
      <c r="D1661">
        <v>2</v>
      </c>
      <c r="E1661">
        <v>38020</v>
      </c>
      <c r="F1661" t="s">
        <v>39</v>
      </c>
      <c r="G1661" t="s">
        <v>3178</v>
      </c>
      <c r="H1661" t="s">
        <v>57</v>
      </c>
      <c r="I1661" t="s">
        <v>58</v>
      </c>
      <c r="J1661" t="s">
        <v>3924</v>
      </c>
    </row>
    <row r="1662" spans="1:10" hidden="1" x14ac:dyDescent="0.2">
      <c r="A1662" t="s">
        <v>1687</v>
      </c>
      <c r="B1662">
        <v>2020</v>
      </c>
      <c r="C1662">
        <v>42</v>
      </c>
      <c r="D1662">
        <v>2</v>
      </c>
      <c r="E1662">
        <v>38010</v>
      </c>
      <c r="F1662" t="s">
        <v>40</v>
      </c>
      <c r="G1662" t="s">
        <v>3140</v>
      </c>
      <c r="H1662" t="s">
        <v>57</v>
      </c>
      <c r="I1662" t="s">
        <v>58</v>
      </c>
      <c r="J1662" t="s">
        <v>3924</v>
      </c>
    </row>
    <row r="1663" spans="1:10" hidden="1" x14ac:dyDescent="0.2">
      <c r="A1663" t="s">
        <v>955</v>
      </c>
      <c r="B1663">
        <v>2005</v>
      </c>
      <c r="C1663">
        <v>24</v>
      </c>
      <c r="D1663">
        <v>2</v>
      </c>
      <c r="E1663">
        <v>37980</v>
      </c>
      <c r="F1663" t="s">
        <v>933</v>
      </c>
      <c r="G1663" t="s">
        <v>3104</v>
      </c>
      <c r="H1663" t="s">
        <v>57</v>
      </c>
      <c r="I1663" t="s">
        <v>58</v>
      </c>
      <c r="J1663" t="s">
        <v>3924</v>
      </c>
    </row>
    <row r="1664" spans="1:10" hidden="1" x14ac:dyDescent="0.2">
      <c r="A1664" t="s">
        <v>1440</v>
      </c>
      <c r="B1664">
        <v>2009</v>
      </c>
      <c r="C1664">
        <v>36</v>
      </c>
      <c r="D1664">
        <v>2</v>
      </c>
      <c r="E1664">
        <v>37980</v>
      </c>
      <c r="F1664" t="s">
        <v>1414</v>
      </c>
      <c r="G1664" t="s">
        <v>3128</v>
      </c>
      <c r="H1664" t="s">
        <v>57</v>
      </c>
      <c r="I1664" t="s">
        <v>58</v>
      </c>
      <c r="J1664" t="s">
        <v>3924</v>
      </c>
    </row>
    <row r="1665" spans="1:10" hidden="1" x14ac:dyDescent="0.2">
      <c r="A1665" t="s">
        <v>2269</v>
      </c>
      <c r="B1665">
        <v>2016</v>
      </c>
      <c r="C1665">
        <v>57</v>
      </c>
      <c r="D1665">
        <v>2</v>
      </c>
      <c r="E1665">
        <v>37950</v>
      </c>
      <c r="F1665" t="s">
        <v>2236</v>
      </c>
      <c r="G1665" t="s">
        <v>3170</v>
      </c>
      <c r="H1665" t="s">
        <v>57</v>
      </c>
      <c r="I1665" t="s">
        <v>58</v>
      </c>
      <c r="J1665" t="s">
        <v>3924</v>
      </c>
    </row>
    <row r="1666" spans="1:10" hidden="1" x14ac:dyDescent="0.2">
      <c r="A1666" t="s">
        <v>2574</v>
      </c>
      <c r="B1666">
        <v>2016</v>
      </c>
      <c r="C1666">
        <v>66</v>
      </c>
      <c r="D1666">
        <v>2</v>
      </c>
      <c r="E1666">
        <v>37940</v>
      </c>
      <c r="F1666" t="s">
        <v>2541</v>
      </c>
      <c r="G1666" t="s">
        <v>3188</v>
      </c>
      <c r="H1666" t="s">
        <v>57</v>
      </c>
      <c r="I1666" t="s">
        <v>58</v>
      </c>
      <c r="J1666" t="s">
        <v>3924</v>
      </c>
    </row>
    <row r="1667" spans="1:10" hidden="1" x14ac:dyDescent="0.2">
      <c r="A1667" t="s">
        <v>389</v>
      </c>
      <c r="B1667">
        <v>2011</v>
      </c>
      <c r="C1667">
        <v>9</v>
      </c>
      <c r="D1667">
        <v>2</v>
      </c>
      <c r="E1667">
        <v>37930</v>
      </c>
      <c r="F1667" t="s">
        <v>10</v>
      </c>
      <c r="G1667" t="s">
        <v>3074</v>
      </c>
      <c r="H1667" t="s">
        <v>57</v>
      </c>
      <c r="I1667" t="s">
        <v>58</v>
      </c>
      <c r="J1667" t="s">
        <v>3924</v>
      </c>
    </row>
    <row r="1668" spans="1:10" hidden="1" x14ac:dyDescent="0.2">
      <c r="A1668" t="s">
        <v>1492</v>
      </c>
      <c r="B1668">
        <v>2021</v>
      </c>
      <c r="C1668">
        <v>37</v>
      </c>
      <c r="D1668">
        <v>2</v>
      </c>
      <c r="E1668">
        <v>37920</v>
      </c>
      <c r="F1668" t="s">
        <v>1454</v>
      </c>
      <c r="G1668" t="s">
        <v>3791</v>
      </c>
      <c r="H1668" t="s">
        <v>57</v>
      </c>
      <c r="I1668" t="s">
        <v>3057</v>
      </c>
      <c r="J1668" t="s">
        <v>3924</v>
      </c>
    </row>
    <row r="1669" spans="1:10" hidden="1" x14ac:dyDescent="0.2">
      <c r="A1669" t="s">
        <v>323</v>
      </c>
      <c r="B1669">
        <v>2021</v>
      </c>
      <c r="C1669">
        <v>7</v>
      </c>
      <c r="D1669">
        <v>2</v>
      </c>
      <c r="E1669">
        <v>37910</v>
      </c>
      <c r="F1669" t="s">
        <v>17</v>
      </c>
      <c r="G1669" t="s">
        <v>3710</v>
      </c>
      <c r="H1669" t="s">
        <v>57</v>
      </c>
      <c r="I1669" t="s">
        <v>3057</v>
      </c>
      <c r="J1669" t="s">
        <v>3924</v>
      </c>
    </row>
    <row r="1670" spans="1:10" hidden="1" x14ac:dyDescent="0.2">
      <c r="A1670" t="s">
        <v>985</v>
      </c>
      <c r="B1670">
        <v>2015</v>
      </c>
      <c r="C1670">
        <v>25</v>
      </c>
      <c r="D1670">
        <v>1</v>
      </c>
      <c r="E1670">
        <v>37900</v>
      </c>
      <c r="F1670" t="s">
        <v>972</v>
      </c>
      <c r="G1670" t="s">
        <v>3105</v>
      </c>
      <c r="H1670" t="s">
        <v>57</v>
      </c>
      <c r="I1670" t="s">
        <v>58</v>
      </c>
      <c r="J1670" t="s">
        <v>3924</v>
      </c>
    </row>
    <row r="1671" spans="1:10" hidden="1" x14ac:dyDescent="0.2">
      <c r="A1671" t="s">
        <v>605</v>
      </c>
      <c r="B1671">
        <v>2006</v>
      </c>
      <c r="C1671">
        <v>15</v>
      </c>
      <c r="D1671">
        <v>2</v>
      </c>
      <c r="E1671">
        <v>37880</v>
      </c>
      <c r="F1671" t="s">
        <v>582</v>
      </c>
      <c r="G1671" t="s">
        <v>3086</v>
      </c>
      <c r="H1671" t="s">
        <v>57</v>
      </c>
      <c r="I1671" t="s">
        <v>58</v>
      </c>
      <c r="J1671" t="s">
        <v>3924</v>
      </c>
    </row>
    <row r="1672" spans="1:10" hidden="1" x14ac:dyDescent="0.2">
      <c r="A1672" t="s">
        <v>109</v>
      </c>
      <c r="B1672">
        <v>2018</v>
      </c>
      <c r="C1672">
        <v>2</v>
      </c>
      <c r="D1672">
        <v>1</v>
      </c>
      <c r="E1672">
        <v>37870</v>
      </c>
      <c r="F1672" t="s">
        <v>93</v>
      </c>
      <c r="G1672" t="s">
        <v>3059</v>
      </c>
      <c r="H1672" t="s">
        <v>57</v>
      </c>
      <c r="I1672" t="s">
        <v>58</v>
      </c>
      <c r="J1672" t="s">
        <v>3924</v>
      </c>
    </row>
    <row r="1673" spans="1:10" hidden="1" x14ac:dyDescent="0.2">
      <c r="A1673" t="s">
        <v>1524</v>
      </c>
      <c r="B1673">
        <v>2015</v>
      </c>
      <c r="C1673">
        <v>38</v>
      </c>
      <c r="D1673">
        <v>2</v>
      </c>
      <c r="E1673">
        <v>37850</v>
      </c>
      <c r="F1673" t="s">
        <v>16</v>
      </c>
      <c r="G1673" t="s">
        <v>3132</v>
      </c>
      <c r="H1673" t="s">
        <v>57</v>
      </c>
      <c r="I1673" t="s">
        <v>58</v>
      </c>
      <c r="J1673" t="s">
        <v>3924</v>
      </c>
    </row>
    <row r="1674" spans="1:10" hidden="1" x14ac:dyDescent="0.2">
      <c r="A1674" t="s">
        <v>2813</v>
      </c>
      <c r="B1674">
        <v>2019</v>
      </c>
      <c r="C1674">
        <v>72</v>
      </c>
      <c r="D1674">
        <v>2</v>
      </c>
      <c r="E1674">
        <v>37840</v>
      </c>
      <c r="F1674" t="s">
        <v>2777</v>
      </c>
      <c r="G1674" t="s">
        <v>3200</v>
      </c>
      <c r="H1674" t="s">
        <v>57</v>
      </c>
      <c r="I1674" t="s">
        <v>58</v>
      </c>
      <c r="J1674" t="s">
        <v>3924</v>
      </c>
    </row>
    <row r="1675" spans="1:10" hidden="1" x14ac:dyDescent="0.2">
      <c r="A1675" t="s">
        <v>110</v>
      </c>
      <c r="B1675">
        <v>2019</v>
      </c>
      <c r="C1675">
        <v>2</v>
      </c>
      <c r="D1675">
        <v>1</v>
      </c>
      <c r="E1675">
        <v>37830</v>
      </c>
      <c r="F1675" t="s">
        <v>93</v>
      </c>
      <c r="G1675" t="s">
        <v>3059</v>
      </c>
      <c r="H1675" t="s">
        <v>57</v>
      </c>
      <c r="I1675" t="s">
        <v>58</v>
      </c>
      <c r="J1675" t="s">
        <v>3924</v>
      </c>
    </row>
    <row r="1676" spans="1:10" hidden="1" x14ac:dyDescent="0.2">
      <c r="A1676" t="s">
        <v>3024</v>
      </c>
      <c r="B1676">
        <v>2020</v>
      </c>
      <c r="C1676">
        <v>81</v>
      </c>
      <c r="D1676">
        <v>2</v>
      </c>
      <c r="E1676">
        <v>37790</v>
      </c>
      <c r="F1676" t="s">
        <v>3020</v>
      </c>
      <c r="G1676" t="s">
        <v>3217</v>
      </c>
      <c r="H1676" t="s">
        <v>57</v>
      </c>
      <c r="I1676" t="s">
        <v>58</v>
      </c>
      <c r="J1676" t="s">
        <v>3924</v>
      </c>
    </row>
    <row r="1677" spans="1:10" hidden="1" x14ac:dyDescent="0.2">
      <c r="A1677" t="s">
        <v>2026</v>
      </c>
      <c r="B1677">
        <v>2013</v>
      </c>
      <c r="C1677">
        <v>51</v>
      </c>
      <c r="D1677">
        <v>2</v>
      </c>
      <c r="E1677">
        <v>37780</v>
      </c>
      <c r="F1677" t="s">
        <v>38</v>
      </c>
      <c r="G1677" t="s">
        <v>3158</v>
      </c>
      <c r="H1677" t="s">
        <v>57</v>
      </c>
      <c r="I1677" t="s">
        <v>58</v>
      </c>
      <c r="J1677" t="s">
        <v>3924</v>
      </c>
    </row>
    <row r="1678" spans="1:10" hidden="1" x14ac:dyDescent="0.2">
      <c r="A1678" t="s">
        <v>388</v>
      </c>
      <c r="B1678">
        <v>2010</v>
      </c>
      <c r="C1678">
        <v>9</v>
      </c>
      <c r="D1678">
        <v>2</v>
      </c>
      <c r="E1678">
        <v>37770</v>
      </c>
      <c r="F1678" t="s">
        <v>10</v>
      </c>
      <c r="G1678" t="s">
        <v>3074</v>
      </c>
      <c r="H1678" t="s">
        <v>57</v>
      </c>
      <c r="I1678" t="s">
        <v>58</v>
      </c>
      <c r="J1678" t="s">
        <v>3924</v>
      </c>
    </row>
    <row r="1679" spans="1:10" hidden="1" x14ac:dyDescent="0.2">
      <c r="A1679" t="s">
        <v>2969</v>
      </c>
      <c r="B1679">
        <v>2003</v>
      </c>
      <c r="C1679">
        <v>77</v>
      </c>
      <c r="D1679">
        <v>2</v>
      </c>
      <c r="E1679">
        <v>37770</v>
      </c>
      <c r="F1679" t="s">
        <v>2955</v>
      </c>
      <c r="G1679" t="s">
        <v>3211</v>
      </c>
      <c r="H1679" t="s">
        <v>57</v>
      </c>
      <c r="I1679" t="s">
        <v>58</v>
      </c>
      <c r="J1679" t="s">
        <v>3924</v>
      </c>
    </row>
    <row r="1680" spans="1:10" hidden="1" x14ac:dyDescent="0.2">
      <c r="A1680" t="s">
        <v>3879</v>
      </c>
      <c r="B1680">
        <v>2022</v>
      </c>
      <c r="C1680">
        <v>68</v>
      </c>
      <c r="D1680">
        <v>2</v>
      </c>
      <c r="E1680">
        <v>37760</v>
      </c>
      <c r="F1680" t="s">
        <v>14</v>
      </c>
      <c r="G1680" t="s">
        <v>3878</v>
      </c>
      <c r="H1680" t="s">
        <v>57</v>
      </c>
      <c r="I1680" t="s">
        <v>3057</v>
      </c>
      <c r="J1680" t="s">
        <v>3924</v>
      </c>
    </row>
    <row r="1681" spans="1:10" hidden="1" x14ac:dyDescent="0.2">
      <c r="A1681" t="s">
        <v>2939</v>
      </c>
      <c r="B1681">
        <v>2007</v>
      </c>
      <c r="C1681">
        <v>76</v>
      </c>
      <c r="D1681">
        <v>2</v>
      </c>
      <c r="E1681">
        <v>37760</v>
      </c>
      <c r="F1681" t="s">
        <v>2915</v>
      </c>
      <c r="G1681" t="s">
        <v>3209</v>
      </c>
      <c r="H1681" t="s">
        <v>57</v>
      </c>
      <c r="I1681" t="s">
        <v>58</v>
      </c>
      <c r="J1681" t="s">
        <v>3924</v>
      </c>
    </row>
    <row r="1682" spans="1:10" hidden="1" x14ac:dyDescent="0.2">
      <c r="A1682" t="s">
        <v>2382</v>
      </c>
      <c r="B1682">
        <v>2010</v>
      </c>
      <c r="C1682">
        <v>61</v>
      </c>
      <c r="D1682">
        <v>2</v>
      </c>
      <c r="E1682">
        <v>37740</v>
      </c>
      <c r="F1682" t="s">
        <v>39</v>
      </c>
      <c r="G1682" t="s">
        <v>3178</v>
      </c>
      <c r="H1682" t="s">
        <v>57</v>
      </c>
      <c r="I1682" t="s">
        <v>58</v>
      </c>
      <c r="J1682" t="s">
        <v>3924</v>
      </c>
    </row>
    <row r="1683" spans="1:10" hidden="1" x14ac:dyDescent="0.2">
      <c r="A1683" t="s">
        <v>387</v>
      </c>
      <c r="B1683">
        <v>2009</v>
      </c>
      <c r="C1683">
        <v>9</v>
      </c>
      <c r="D1683">
        <v>2</v>
      </c>
      <c r="E1683">
        <v>37730</v>
      </c>
      <c r="F1683" t="s">
        <v>10</v>
      </c>
      <c r="G1683" t="s">
        <v>3074</v>
      </c>
      <c r="H1683" t="s">
        <v>57</v>
      </c>
      <c r="I1683" t="s">
        <v>58</v>
      </c>
      <c r="J1683" t="s">
        <v>3924</v>
      </c>
    </row>
    <row r="1684" spans="1:10" hidden="1" x14ac:dyDescent="0.2">
      <c r="A1684" t="s">
        <v>2842</v>
      </c>
      <c r="B1684">
        <v>2008</v>
      </c>
      <c r="C1684">
        <v>73</v>
      </c>
      <c r="D1684">
        <v>2</v>
      </c>
      <c r="E1684">
        <v>37730</v>
      </c>
      <c r="F1684" t="s">
        <v>2817</v>
      </c>
      <c r="G1684" t="s">
        <v>3202</v>
      </c>
      <c r="H1684" t="s">
        <v>57</v>
      </c>
      <c r="I1684" t="s">
        <v>58</v>
      </c>
      <c r="J1684" t="s">
        <v>3924</v>
      </c>
    </row>
    <row r="1685" spans="1:10" hidden="1" x14ac:dyDescent="0.2">
      <c r="A1685" t="s">
        <v>1491</v>
      </c>
      <c r="B1685">
        <v>2020</v>
      </c>
      <c r="C1685">
        <v>37</v>
      </c>
      <c r="D1685">
        <v>2</v>
      </c>
      <c r="E1685">
        <v>37710</v>
      </c>
      <c r="F1685" t="s">
        <v>1454</v>
      </c>
      <c r="G1685" t="s">
        <v>3130</v>
      </c>
      <c r="H1685" t="s">
        <v>57</v>
      </c>
      <c r="I1685" t="s">
        <v>58</v>
      </c>
      <c r="J1685" t="s">
        <v>3924</v>
      </c>
    </row>
    <row r="1686" spans="1:10" hidden="1" x14ac:dyDescent="0.2">
      <c r="A1686" t="s">
        <v>986</v>
      </c>
      <c r="B1686">
        <v>2016</v>
      </c>
      <c r="C1686">
        <v>25</v>
      </c>
      <c r="D1686">
        <v>1</v>
      </c>
      <c r="E1686">
        <v>37660</v>
      </c>
      <c r="F1686" t="s">
        <v>972</v>
      </c>
      <c r="G1686" t="s">
        <v>3105</v>
      </c>
      <c r="H1686" t="s">
        <v>57</v>
      </c>
      <c r="I1686" t="s">
        <v>58</v>
      </c>
      <c r="J1686" t="s">
        <v>3924</v>
      </c>
    </row>
    <row r="1687" spans="1:10" hidden="1" x14ac:dyDescent="0.2">
      <c r="A1687" t="s">
        <v>1555</v>
      </c>
      <c r="B1687">
        <v>2006</v>
      </c>
      <c r="C1687">
        <v>39</v>
      </c>
      <c r="D1687">
        <v>2</v>
      </c>
      <c r="E1687">
        <v>37660</v>
      </c>
      <c r="F1687" t="s">
        <v>1532</v>
      </c>
      <c r="G1687" t="s">
        <v>3134</v>
      </c>
      <c r="H1687" t="s">
        <v>57</v>
      </c>
      <c r="I1687" t="s">
        <v>58</v>
      </c>
      <c r="J1687" t="s">
        <v>3924</v>
      </c>
    </row>
    <row r="1688" spans="1:10" hidden="1" x14ac:dyDescent="0.2">
      <c r="A1688" t="s">
        <v>194</v>
      </c>
      <c r="B1688">
        <v>2006</v>
      </c>
      <c r="C1688">
        <v>4</v>
      </c>
      <c r="D1688">
        <v>2</v>
      </c>
      <c r="E1688">
        <v>37630</v>
      </c>
      <c r="F1688" t="s">
        <v>171</v>
      </c>
      <c r="G1688" t="s">
        <v>3064</v>
      </c>
      <c r="H1688" t="s">
        <v>57</v>
      </c>
      <c r="I1688" t="s">
        <v>58</v>
      </c>
      <c r="J1688" t="s">
        <v>3924</v>
      </c>
    </row>
    <row r="1689" spans="1:10" hidden="1" x14ac:dyDescent="0.2">
      <c r="A1689" t="s">
        <v>1686</v>
      </c>
      <c r="B1689">
        <v>2019</v>
      </c>
      <c r="C1689">
        <v>42</v>
      </c>
      <c r="D1689">
        <v>2</v>
      </c>
      <c r="E1689">
        <v>37600</v>
      </c>
      <c r="F1689" t="s">
        <v>40</v>
      </c>
      <c r="G1689" t="s">
        <v>3140</v>
      </c>
      <c r="H1689" t="s">
        <v>57</v>
      </c>
      <c r="I1689" t="s">
        <v>58</v>
      </c>
      <c r="J1689" t="s">
        <v>3924</v>
      </c>
    </row>
    <row r="1690" spans="1:10" hidden="1" x14ac:dyDescent="0.2">
      <c r="A1690" t="s">
        <v>988</v>
      </c>
      <c r="B1690">
        <v>2018</v>
      </c>
      <c r="C1690">
        <v>25</v>
      </c>
      <c r="D1690">
        <v>1</v>
      </c>
      <c r="E1690">
        <v>37560</v>
      </c>
      <c r="F1690" t="s">
        <v>972</v>
      </c>
      <c r="G1690" t="s">
        <v>3105</v>
      </c>
      <c r="H1690" t="s">
        <v>57</v>
      </c>
      <c r="I1690" t="s">
        <v>58</v>
      </c>
      <c r="J1690" t="s">
        <v>3924</v>
      </c>
    </row>
    <row r="1691" spans="1:10" hidden="1" x14ac:dyDescent="0.2">
      <c r="A1691" t="s">
        <v>1044</v>
      </c>
      <c r="B1691">
        <v>2020</v>
      </c>
      <c r="C1691">
        <v>26</v>
      </c>
      <c r="D1691">
        <v>2</v>
      </c>
      <c r="E1691">
        <v>37560</v>
      </c>
      <c r="F1691" t="s">
        <v>1007</v>
      </c>
      <c r="G1691" t="s">
        <v>3108</v>
      </c>
      <c r="H1691" t="s">
        <v>57</v>
      </c>
      <c r="I1691" t="s">
        <v>58</v>
      </c>
      <c r="J1691" t="s">
        <v>3924</v>
      </c>
    </row>
    <row r="1692" spans="1:10" hidden="1" x14ac:dyDescent="0.2">
      <c r="A1692" t="s">
        <v>660</v>
      </c>
      <c r="B1692">
        <v>2007</v>
      </c>
      <c r="C1692">
        <v>17</v>
      </c>
      <c r="D1692">
        <v>1</v>
      </c>
      <c r="E1692">
        <v>37540</v>
      </c>
      <c r="F1692" t="s">
        <v>655</v>
      </c>
      <c r="G1692" t="s">
        <v>3089</v>
      </c>
      <c r="H1692" t="s">
        <v>57</v>
      </c>
      <c r="I1692" t="s">
        <v>58</v>
      </c>
      <c r="J1692" t="s">
        <v>3924</v>
      </c>
    </row>
    <row r="1693" spans="1:10" hidden="1" x14ac:dyDescent="0.2">
      <c r="A1693" t="s">
        <v>522</v>
      </c>
      <c r="B1693">
        <v>2015</v>
      </c>
      <c r="C1693">
        <v>13</v>
      </c>
      <c r="D1693">
        <v>1</v>
      </c>
      <c r="E1693">
        <v>37490</v>
      </c>
      <c r="F1693" t="s">
        <v>509</v>
      </c>
      <c r="G1693" t="s">
        <v>3081</v>
      </c>
      <c r="H1693" t="s">
        <v>57</v>
      </c>
      <c r="I1693" t="s">
        <v>58</v>
      </c>
      <c r="J1693" t="s">
        <v>3924</v>
      </c>
    </row>
    <row r="1694" spans="1:10" hidden="1" x14ac:dyDescent="0.2">
      <c r="A1694" t="s">
        <v>1004</v>
      </c>
      <c r="B1694">
        <v>2018</v>
      </c>
      <c r="C1694">
        <v>25</v>
      </c>
      <c r="D1694">
        <v>2</v>
      </c>
      <c r="E1694">
        <v>37490</v>
      </c>
      <c r="F1694" t="s">
        <v>972</v>
      </c>
      <c r="G1694" t="s">
        <v>3106</v>
      </c>
      <c r="H1694" t="s">
        <v>57</v>
      </c>
      <c r="I1694" t="s">
        <v>58</v>
      </c>
      <c r="J1694" t="s">
        <v>3924</v>
      </c>
    </row>
    <row r="1695" spans="1:10" hidden="1" x14ac:dyDescent="0.2">
      <c r="A1695" t="s">
        <v>281</v>
      </c>
      <c r="B1695">
        <v>2014</v>
      </c>
      <c r="C1695">
        <v>6</v>
      </c>
      <c r="D1695">
        <v>2</v>
      </c>
      <c r="E1695">
        <v>37470</v>
      </c>
      <c r="F1695" t="s">
        <v>250</v>
      </c>
      <c r="G1695" t="s">
        <v>3068</v>
      </c>
      <c r="H1695" t="s">
        <v>57</v>
      </c>
      <c r="I1695" t="s">
        <v>58</v>
      </c>
      <c r="J1695" t="s">
        <v>3924</v>
      </c>
    </row>
    <row r="1696" spans="1:10" hidden="1" x14ac:dyDescent="0.2">
      <c r="A1696" t="s">
        <v>602</v>
      </c>
      <c r="B1696">
        <v>2003</v>
      </c>
      <c r="C1696">
        <v>15</v>
      </c>
      <c r="D1696">
        <v>2</v>
      </c>
      <c r="E1696">
        <v>37450</v>
      </c>
      <c r="F1696" t="s">
        <v>582</v>
      </c>
      <c r="G1696" t="s">
        <v>3086</v>
      </c>
      <c r="H1696" t="s">
        <v>57</v>
      </c>
      <c r="I1696" t="s">
        <v>58</v>
      </c>
      <c r="J1696" t="s">
        <v>3924</v>
      </c>
    </row>
    <row r="1697" spans="1:10" hidden="1" x14ac:dyDescent="0.2">
      <c r="A1697" t="s">
        <v>3756</v>
      </c>
      <c r="B1697">
        <v>2022</v>
      </c>
      <c r="C1697">
        <v>25</v>
      </c>
      <c r="D1697">
        <v>2</v>
      </c>
      <c r="E1697">
        <v>37430</v>
      </c>
      <c r="F1697" t="s">
        <v>972</v>
      </c>
      <c r="G1697" t="s">
        <v>3755</v>
      </c>
      <c r="H1697" t="s">
        <v>57</v>
      </c>
      <c r="I1697" t="s">
        <v>3057</v>
      </c>
      <c r="J1697" t="s">
        <v>3924</v>
      </c>
    </row>
    <row r="1698" spans="1:10" hidden="1" x14ac:dyDescent="0.2">
      <c r="A1698" t="s">
        <v>1118</v>
      </c>
      <c r="B1698">
        <v>2003</v>
      </c>
      <c r="C1698">
        <v>28</v>
      </c>
      <c r="D1698">
        <v>2</v>
      </c>
      <c r="E1698">
        <v>37430</v>
      </c>
      <c r="F1698" t="s">
        <v>1098</v>
      </c>
      <c r="G1698" t="s">
        <v>3112</v>
      </c>
      <c r="H1698" t="s">
        <v>57</v>
      </c>
      <c r="I1698" t="s">
        <v>58</v>
      </c>
      <c r="J1698" t="s">
        <v>3924</v>
      </c>
    </row>
    <row r="1699" spans="1:10" hidden="1" x14ac:dyDescent="0.2">
      <c r="A1699" t="s">
        <v>512</v>
      </c>
      <c r="B1699">
        <v>2005</v>
      </c>
      <c r="C1699">
        <v>13</v>
      </c>
      <c r="D1699">
        <v>1</v>
      </c>
      <c r="E1699">
        <v>37390</v>
      </c>
      <c r="F1699" t="s">
        <v>509</v>
      </c>
      <c r="G1699" t="s">
        <v>3081</v>
      </c>
      <c r="H1699" t="s">
        <v>57</v>
      </c>
      <c r="I1699" t="s">
        <v>58</v>
      </c>
      <c r="J1699" t="s">
        <v>3924</v>
      </c>
    </row>
    <row r="1700" spans="1:10" hidden="1" x14ac:dyDescent="0.2">
      <c r="A1700" t="s">
        <v>954</v>
      </c>
      <c r="B1700">
        <v>2004</v>
      </c>
      <c r="C1700">
        <v>24</v>
      </c>
      <c r="D1700">
        <v>2</v>
      </c>
      <c r="E1700">
        <v>37390</v>
      </c>
      <c r="F1700" t="s">
        <v>933</v>
      </c>
      <c r="G1700" t="s">
        <v>3104</v>
      </c>
      <c r="H1700" t="s">
        <v>57</v>
      </c>
      <c r="I1700" t="s">
        <v>58</v>
      </c>
      <c r="J1700" t="s">
        <v>3924</v>
      </c>
    </row>
    <row r="1701" spans="1:10" hidden="1" x14ac:dyDescent="0.2">
      <c r="A1701" t="s">
        <v>953</v>
      </c>
      <c r="B1701">
        <v>2003</v>
      </c>
      <c r="C1701">
        <v>24</v>
      </c>
      <c r="D1701">
        <v>2</v>
      </c>
      <c r="E1701">
        <v>37380</v>
      </c>
      <c r="F1701" t="s">
        <v>933</v>
      </c>
      <c r="G1701" t="s">
        <v>3104</v>
      </c>
      <c r="H1701" t="s">
        <v>57</v>
      </c>
      <c r="I1701" t="s">
        <v>58</v>
      </c>
      <c r="J1701" t="s">
        <v>3924</v>
      </c>
    </row>
    <row r="1702" spans="1:10" hidden="1" x14ac:dyDescent="0.2">
      <c r="A1702" t="s">
        <v>1370</v>
      </c>
      <c r="B1702">
        <v>2019</v>
      </c>
      <c r="C1702">
        <v>34</v>
      </c>
      <c r="D1702">
        <v>2</v>
      </c>
      <c r="E1702">
        <v>37380</v>
      </c>
      <c r="F1702" t="s">
        <v>1334</v>
      </c>
      <c r="G1702" t="s">
        <v>3124</v>
      </c>
      <c r="H1702" t="s">
        <v>57</v>
      </c>
      <c r="I1702" t="s">
        <v>58</v>
      </c>
      <c r="J1702" t="s">
        <v>3924</v>
      </c>
    </row>
    <row r="1703" spans="1:10" hidden="1" x14ac:dyDescent="0.2">
      <c r="A1703" t="s">
        <v>104</v>
      </c>
      <c r="B1703">
        <v>2013</v>
      </c>
      <c r="C1703">
        <v>2</v>
      </c>
      <c r="D1703">
        <v>1</v>
      </c>
      <c r="E1703">
        <v>37340</v>
      </c>
      <c r="F1703" t="s">
        <v>93</v>
      </c>
      <c r="G1703" t="s">
        <v>3059</v>
      </c>
      <c r="H1703" t="s">
        <v>57</v>
      </c>
      <c r="I1703" t="s">
        <v>58</v>
      </c>
      <c r="J1703" t="s">
        <v>3924</v>
      </c>
    </row>
    <row r="1704" spans="1:10" hidden="1" x14ac:dyDescent="0.2">
      <c r="A1704" t="s">
        <v>1643</v>
      </c>
      <c r="B1704">
        <v>2014</v>
      </c>
      <c r="C1704">
        <v>41</v>
      </c>
      <c r="D1704">
        <v>2</v>
      </c>
      <c r="E1704">
        <v>37340</v>
      </c>
      <c r="F1704" t="s">
        <v>1612</v>
      </c>
      <c r="G1704" t="s">
        <v>3138</v>
      </c>
      <c r="H1704" t="s">
        <v>57</v>
      </c>
      <c r="I1704" t="s">
        <v>58</v>
      </c>
      <c r="J1704" t="s">
        <v>3924</v>
      </c>
    </row>
    <row r="1705" spans="1:10" hidden="1" x14ac:dyDescent="0.2">
      <c r="A1705" t="s">
        <v>193</v>
      </c>
      <c r="B1705">
        <v>2005</v>
      </c>
      <c r="C1705">
        <v>4</v>
      </c>
      <c r="D1705">
        <v>2</v>
      </c>
      <c r="E1705">
        <v>37330</v>
      </c>
      <c r="F1705" t="s">
        <v>171</v>
      </c>
      <c r="G1705" t="s">
        <v>3064</v>
      </c>
      <c r="H1705" t="s">
        <v>57</v>
      </c>
      <c r="I1705" t="s">
        <v>58</v>
      </c>
      <c r="J1705" t="s">
        <v>3924</v>
      </c>
    </row>
    <row r="1706" spans="1:10" hidden="1" x14ac:dyDescent="0.2">
      <c r="A1706" t="s">
        <v>386</v>
      </c>
      <c r="B1706">
        <v>2008</v>
      </c>
      <c r="C1706">
        <v>9</v>
      </c>
      <c r="D1706">
        <v>2</v>
      </c>
      <c r="E1706">
        <v>37270</v>
      </c>
      <c r="F1706" t="s">
        <v>10</v>
      </c>
      <c r="G1706" t="s">
        <v>3074</v>
      </c>
      <c r="H1706" t="s">
        <v>57</v>
      </c>
      <c r="I1706" t="s">
        <v>58</v>
      </c>
      <c r="J1706" t="s">
        <v>3924</v>
      </c>
    </row>
    <row r="1707" spans="1:10" hidden="1" x14ac:dyDescent="0.2">
      <c r="A1707" t="s">
        <v>2812</v>
      </c>
      <c r="B1707">
        <v>2018</v>
      </c>
      <c r="C1707">
        <v>72</v>
      </c>
      <c r="D1707">
        <v>2</v>
      </c>
      <c r="E1707">
        <v>37260</v>
      </c>
      <c r="F1707" t="s">
        <v>2777</v>
      </c>
      <c r="G1707" t="s">
        <v>3200</v>
      </c>
      <c r="H1707" t="s">
        <v>57</v>
      </c>
      <c r="I1707" t="s">
        <v>58</v>
      </c>
      <c r="J1707" t="s">
        <v>3924</v>
      </c>
    </row>
    <row r="1708" spans="1:10" hidden="1" x14ac:dyDescent="0.2">
      <c r="A1708" t="s">
        <v>2384</v>
      </c>
      <c r="B1708">
        <v>2012</v>
      </c>
      <c r="C1708">
        <v>61</v>
      </c>
      <c r="D1708">
        <v>2</v>
      </c>
      <c r="E1708">
        <v>37240</v>
      </c>
      <c r="F1708" t="s">
        <v>39</v>
      </c>
      <c r="G1708" t="s">
        <v>3178</v>
      </c>
      <c r="H1708" t="s">
        <v>57</v>
      </c>
      <c r="I1708" t="s">
        <v>58</v>
      </c>
      <c r="J1708" t="s">
        <v>3924</v>
      </c>
    </row>
    <row r="1709" spans="1:10" hidden="1" x14ac:dyDescent="0.2">
      <c r="A1709" t="s">
        <v>2496</v>
      </c>
      <c r="B1709">
        <v>2018</v>
      </c>
      <c r="C1709">
        <v>64</v>
      </c>
      <c r="D1709">
        <v>2</v>
      </c>
      <c r="E1709">
        <v>37220</v>
      </c>
      <c r="F1709" t="s">
        <v>2461</v>
      </c>
      <c r="G1709" t="s">
        <v>3184</v>
      </c>
      <c r="H1709" t="s">
        <v>57</v>
      </c>
      <c r="I1709" t="s">
        <v>58</v>
      </c>
      <c r="J1709" t="s">
        <v>3924</v>
      </c>
    </row>
    <row r="1710" spans="1:10" hidden="1" x14ac:dyDescent="0.2">
      <c r="A1710" t="s">
        <v>1762</v>
      </c>
      <c r="B1710">
        <v>2017</v>
      </c>
      <c r="C1710">
        <v>44</v>
      </c>
      <c r="D1710">
        <v>2</v>
      </c>
      <c r="E1710">
        <v>37200</v>
      </c>
      <c r="F1710" t="s">
        <v>45</v>
      </c>
      <c r="G1710" t="s">
        <v>3144</v>
      </c>
      <c r="H1710" t="s">
        <v>57</v>
      </c>
      <c r="I1710" t="s">
        <v>58</v>
      </c>
      <c r="J1710" t="s">
        <v>3924</v>
      </c>
    </row>
    <row r="1711" spans="1:10" hidden="1" x14ac:dyDescent="0.2">
      <c r="A1711" t="s">
        <v>2440</v>
      </c>
      <c r="B1711">
        <v>2021</v>
      </c>
      <c r="C1711">
        <v>63</v>
      </c>
      <c r="D1711">
        <v>1</v>
      </c>
      <c r="E1711">
        <v>37190</v>
      </c>
      <c r="F1711" t="s">
        <v>2421</v>
      </c>
      <c r="G1711" t="s">
        <v>3181</v>
      </c>
      <c r="H1711" t="s">
        <v>57</v>
      </c>
      <c r="I1711" t="s">
        <v>3057</v>
      </c>
      <c r="J1711" t="s">
        <v>3924</v>
      </c>
    </row>
    <row r="1712" spans="1:10" hidden="1" x14ac:dyDescent="0.2">
      <c r="A1712" t="s">
        <v>506</v>
      </c>
      <c r="B1712">
        <v>2020</v>
      </c>
      <c r="C1712">
        <v>12</v>
      </c>
      <c r="D1712">
        <v>2</v>
      </c>
      <c r="E1712">
        <v>37170</v>
      </c>
      <c r="F1712" t="s">
        <v>470</v>
      </c>
      <c r="G1712" t="s">
        <v>3080</v>
      </c>
      <c r="H1712" t="s">
        <v>57</v>
      </c>
      <c r="I1712" t="s">
        <v>58</v>
      </c>
      <c r="J1712" t="s">
        <v>3924</v>
      </c>
    </row>
    <row r="1713" spans="1:10" hidden="1" x14ac:dyDescent="0.2">
      <c r="A1713" t="s">
        <v>2185</v>
      </c>
      <c r="B1713">
        <v>2012</v>
      </c>
      <c r="C1713">
        <v>55</v>
      </c>
      <c r="D1713">
        <v>2</v>
      </c>
      <c r="E1713">
        <v>37170</v>
      </c>
      <c r="F1713" t="s">
        <v>2156</v>
      </c>
      <c r="G1713" t="s">
        <v>3166</v>
      </c>
      <c r="H1713" t="s">
        <v>57</v>
      </c>
      <c r="I1713" t="s">
        <v>58</v>
      </c>
      <c r="J1713" t="s">
        <v>3924</v>
      </c>
    </row>
    <row r="1714" spans="1:10" hidden="1" x14ac:dyDescent="0.2">
      <c r="A1714" t="s">
        <v>1869</v>
      </c>
      <c r="B1714">
        <v>2008</v>
      </c>
      <c r="C1714">
        <v>47</v>
      </c>
      <c r="D1714">
        <v>2</v>
      </c>
      <c r="E1714">
        <v>37150</v>
      </c>
      <c r="F1714" t="s">
        <v>1848</v>
      </c>
      <c r="G1714" t="s">
        <v>3150</v>
      </c>
      <c r="H1714" t="s">
        <v>57</v>
      </c>
      <c r="I1714" t="s">
        <v>58</v>
      </c>
      <c r="J1714" t="s">
        <v>3924</v>
      </c>
    </row>
    <row r="1715" spans="1:10" hidden="1" x14ac:dyDescent="0.2">
      <c r="A1715" t="s">
        <v>2573</v>
      </c>
      <c r="B1715">
        <v>2015</v>
      </c>
      <c r="C1715">
        <v>66</v>
      </c>
      <c r="D1715">
        <v>2</v>
      </c>
      <c r="E1715">
        <v>37150</v>
      </c>
      <c r="F1715" t="s">
        <v>2541</v>
      </c>
      <c r="G1715" t="s">
        <v>3188</v>
      </c>
      <c r="H1715" t="s">
        <v>57</v>
      </c>
      <c r="I1715" t="s">
        <v>58</v>
      </c>
      <c r="J1715" t="s">
        <v>3924</v>
      </c>
    </row>
    <row r="1716" spans="1:10" hidden="1" x14ac:dyDescent="0.2">
      <c r="A1716" t="s">
        <v>2720</v>
      </c>
      <c r="B1716">
        <v>2006</v>
      </c>
      <c r="C1716">
        <v>70</v>
      </c>
      <c r="D1716">
        <v>2</v>
      </c>
      <c r="E1716">
        <v>37140</v>
      </c>
      <c r="F1716" t="s">
        <v>2697</v>
      </c>
      <c r="G1716" t="s">
        <v>3196</v>
      </c>
      <c r="H1716" t="s">
        <v>57</v>
      </c>
      <c r="I1716" t="s">
        <v>58</v>
      </c>
      <c r="J1716" t="s">
        <v>3924</v>
      </c>
    </row>
    <row r="1717" spans="1:10" hidden="1" x14ac:dyDescent="0.2">
      <c r="A1717" t="s">
        <v>111</v>
      </c>
      <c r="B1717">
        <v>2020</v>
      </c>
      <c r="C1717">
        <v>2</v>
      </c>
      <c r="D1717">
        <v>1</v>
      </c>
      <c r="E1717">
        <v>37120</v>
      </c>
      <c r="F1717" t="s">
        <v>93</v>
      </c>
      <c r="G1717" t="s">
        <v>3059</v>
      </c>
      <c r="H1717" t="s">
        <v>57</v>
      </c>
      <c r="I1717" t="s">
        <v>58</v>
      </c>
      <c r="J1717" t="s">
        <v>3924</v>
      </c>
    </row>
    <row r="1718" spans="1:10" hidden="1" x14ac:dyDescent="0.2">
      <c r="A1718" t="s">
        <v>884</v>
      </c>
      <c r="B1718">
        <v>2014</v>
      </c>
      <c r="C1718">
        <v>22</v>
      </c>
      <c r="D1718">
        <v>2</v>
      </c>
      <c r="E1718">
        <v>37120</v>
      </c>
      <c r="F1718" t="s">
        <v>853</v>
      </c>
      <c r="G1718" t="s">
        <v>3100</v>
      </c>
      <c r="H1718" t="s">
        <v>57</v>
      </c>
      <c r="I1718" t="s">
        <v>58</v>
      </c>
      <c r="J1718" t="s">
        <v>3924</v>
      </c>
    </row>
    <row r="1719" spans="1:10" hidden="1" x14ac:dyDescent="0.2">
      <c r="A1719" t="s">
        <v>1523</v>
      </c>
      <c r="B1719">
        <v>2014</v>
      </c>
      <c r="C1719">
        <v>38</v>
      </c>
      <c r="D1719">
        <v>2</v>
      </c>
      <c r="E1719">
        <v>37120</v>
      </c>
      <c r="F1719" t="s">
        <v>16</v>
      </c>
      <c r="G1719" t="s">
        <v>3132</v>
      </c>
      <c r="H1719" t="s">
        <v>57</v>
      </c>
      <c r="I1719" t="s">
        <v>58</v>
      </c>
      <c r="J1719" t="s">
        <v>3924</v>
      </c>
    </row>
    <row r="1720" spans="1:10" hidden="1" x14ac:dyDescent="0.2">
      <c r="A1720" t="s">
        <v>527</v>
      </c>
      <c r="B1720">
        <v>2020</v>
      </c>
      <c r="C1720">
        <v>13</v>
      </c>
      <c r="D1720">
        <v>1</v>
      </c>
      <c r="E1720">
        <v>37110</v>
      </c>
      <c r="F1720" t="s">
        <v>509</v>
      </c>
      <c r="G1720" t="s">
        <v>3081</v>
      </c>
      <c r="H1720" t="s">
        <v>57</v>
      </c>
      <c r="I1720" t="s">
        <v>58</v>
      </c>
      <c r="J1720" t="s">
        <v>3924</v>
      </c>
    </row>
    <row r="1721" spans="1:10" hidden="1" x14ac:dyDescent="0.2">
      <c r="A1721" t="s">
        <v>659</v>
      </c>
      <c r="B1721">
        <v>2006</v>
      </c>
      <c r="C1721">
        <v>17</v>
      </c>
      <c r="D1721">
        <v>1</v>
      </c>
      <c r="E1721">
        <v>37110</v>
      </c>
      <c r="F1721" t="s">
        <v>655</v>
      </c>
      <c r="G1721" t="s">
        <v>3089</v>
      </c>
      <c r="H1721" t="s">
        <v>57</v>
      </c>
      <c r="I1721" t="s">
        <v>58</v>
      </c>
      <c r="J1721" t="s">
        <v>3924</v>
      </c>
    </row>
    <row r="1722" spans="1:10" hidden="1" x14ac:dyDescent="0.2">
      <c r="A1722" t="s">
        <v>2719</v>
      </c>
      <c r="B1722">
        <v>2005</v>
      </c>
      <c r="C1722">
        <v>70</v>
      </c>
      <c r="D1722">
        <v>2</v>
      </c>
      <c r="E1722">
        <v>37070</v>
      </c>
      <c r="F1722" t="s">
        <v>2697</v>
      </c>
      <c r="G1722" t="s">
        <v>3196</v>
      </c>
      <c r="H1722" t="s">
        <v>57</v>
      </c>
      <c r="I1722" t="s">
        <v>58</v>
      </c>
      <c r="J1722" t="s">
        <v>3924</v>
      </c>
    </row>
    <row r="1723" spans="1:10" hidden="1" x14ac:dyDescent="0.2">
      <c r="A1723" t="s">
        <v>519</v>
      </c>
      <c r="B1723">
        <v>2012</v>
      </c>
      <c r="C1723">
        <v>13</v>
      </c>
      <c r="D1723">
        <v>1</v>
      </c>
      <c r="E1723">
        <v>37060</v>
      </c>
      <c r="F1723" t="s">
        <v>509</v>
      </c>
      <c r="G1723" t="s">
        <v>3081</v>
      </c>
      <c r="H1723" t="s">
        <v>57</v>
      </c>
      <c r="I1723" t="s">
        <v>58</v>
      </c>
      <c r="J1723" t="s">
        <v>3924</v>
      </c>
    </row>
    <row r="1724" spans="1:10" hidden="1" x14ac:dyDescent="0.2">
      <c r="A1724" t="s">
        <v>436</v>
      </c>
      <c r="B1724">
        <v>2020</v>
      </c>
      <c r="C1724">
        <v>10</v>
      </c>
      <c r="D1724">
        <v>2</v>
      </c>
      <c r="E1724">
        <v>37050</v>
      </c>
      <c r="F1724" t="s">
        <v>12</v>
      </c>
      <c r="G1724" t="s">
        <v>3076</v>
      </c>
      <c r="H1724" t="s">
        <v>57</v>
      </c>
      <c r="I1724" t="s">
        <v>58</v>
      </c>
      <c r="J1724" t="s">
        <v>3924</v>
      </c>
    </row>
    <row r="1725" spans="1:10" hidden="1" x14ac:dyDescent="0.2">
      <c r="A1725" t="s">
        <v>3915</v>
      </c>
      <c r="B1725">
        <v>2022</v>
      </c>
      <c r="C1725">
        <v>89</v>
      </c>
      <c r="D1725">
        <v>2</v>
      </c>
      <c r="E1725">
        <v>37050</v>
      </c>
      <c r="F1725" t="s">
        <v>3051</v>
      </c>
      <c r="G1725" t="s">
        <v>3914</v>
      </c>
      <c r="H1725" t="s">
        <v>57</v>
      </c>
      <c r="I1725" t="s">
        <v>3057</v>
      </c>
      <c r="J1725" t="s">
        <v>3924</v>
      </c>
    </row>
    <row r="1726" spans="1:10" hidden="1" x14ac:dyDescent="0.2">
      <c r="A1726" t="s">
        <v>1439</v>
      </c>
      <c r="B1726">
        <v>2008</v>
      </c>
      <c r="C1726">
        <v>36</v>
      </c>
      <c r="D1726">
        <v>2</v>
      </c>
      <c r="E1726">
        <v>37040</v>
      </c>
      <c r="F1726" t="s">
        <v>1414</v>
      </c>
      <c r="G1726" t="s">
        <v>3128</v>
      </c>
      <c r="H1726" t="s">
        <v>57</v>
      </c>
      <c r="I1726" t="s">
        <v>58</v>
      </c>
      <c r="J1726" t="s">
        <v>3924</v>
      </c>
    </row>
    <row r="1727" spans="1:10" hidden="1" x14ac:dyDescent="0.2">
      <c r="A1727" t="s">
        <v>1829</v>
      </c>
      <c r="B1727">
        <v>2004</v>
      </c>
      <c r="C1727">
        <v>46</v>
      </c>
      <c r="D1727">
        <v>2</v>
      </c>
      <c r="E1727">
        <v>37000</v>
      </c>
      <c r="F1727" t="s">
        <v>1808</v>
      </c>
      <c r="G1727" t="s">
        <v>3148</v>
      </c>
      <c r="H1727" t="s">
        <v>57</v>
      </c>
      <c r="I1727" t="s">
        <v>58</v>
      </c>
      <c r="J1727" t="s">
        <v>3924</v>
      </c>
    </row>
    <row r="1728" spans="1:10" hidden="1" x14ac:dyDescent="0.2">
      <c r="A1728" t="s">
        <v>3023</v>
      </c>
      <c r="B1728">
        <v>2019</v>
      </c>
      <c r="C1728">
        <v>81</v>
      </c>
      <c r="D1728">
        <v>2</v>
      </c>
      <c r="E1728">
        <v>37000</v>
      </c>
      <c r="F1728" t="s">
        <v>3020</v>
      </c>
      <c r="G1728" t="s">
        <v>3217</v>
      </c>
      <c r="H1728" t="s">
        <v>57</v>
      </c>
      <c r="I1728" t="s">
        <v>58</v>
      </c>
      <c r="J1728" t="s">
        <v>3924</v>
      </c>
    </row>
    <row r="1729" spans="1:10" hidden="1" x14ac:dyDescent="0.2">
      <c r="A1729" t="s">
        <v>2455</v>
      </c>
      <c r="B1729">
        <v>2017</v>
      </c>
      <c r="C1729">
        <v>63</v>
      </c>
      <c r="D1729">
        <v>2</v>
      </c>
      <c r="E1729">
        <v>36990</v>
      </c>
      <c r="F1729" t="s">
        <v>2421</v>
      </c>
      <c r="G1729" t="s">
        <v>3182</v>
      </c>
      <c r="H1729" t="s">
        <v>57</v>
      </c>
      <c r="I1729" t="s">
        <v>58</v>
      </c>
      <c r="J1729" t="s">
        <v>3924</v>
      </c>
    </row>
    <row r="1730" spans="1:10" hidden="1" x14ac:dyDescent="0.2">
      <c r="A1730" t="s">
        <v>2068</v>
      </c>
      <c r="B1730">
        <v>2015</v>
      </c>
      <c r="C1730">
        <v>52</v>
      </c>
      <c r="D1730">
        <v>2</v>
      </c>
      <c r="E1730">
        <v>36930</v>
      </c>
      <c r="F1730" t="s">
        <v>2036</v>
      </c>
      <c r="G1730" t="s">
        <v>3160</v>
      </c>
      <c r="H1730" t="s">
        <v>57</v>
      </c>
      <c r="I1730" t="s">
        <v>58</v>
      </c>
      <c r="J1730" t="s">
        <v>3924</v>
      </c>
    </row>
    <row r="1731" spans="1:10" hidden="1" x14ac:dyDescent="0.2">
      <c r="A1731" t="s">
        <v>1001</v>
      </c>
      <c r="B1731">
        <v>2015</v>
      </c>
      <c r="C1731">
        <v>25</v>
      </c>
      <c r="D1731">
        <v>2</v>
      </c>
      <c r="E1731">
        <v>36890</v>
      </c>
      <c r="F1731" t="s">
        <v>972</v>
      </c>
      <c r="G1731" t="s">
        <v>3106</v>
      </c>
      <c r="H1731" t="s">
        <v>57</v>
      </c>
      <c r="I1731" t="s">
        <v>58</v>
      </c>
      <c r="J1731" t="s">
        <v>3924</v>
      </c>
    </row>
    <row r="1732" spans="1:10" hidden="1" x14ac:dyDescent="0.2">
      <c r="A1732" t="s">
        <v>2657</v>
      </c>
      <c r="B1732">
        <v>2021</v>
      </c>
      <c r="C1732">
        <v>68</v>
      </c>
      <c r="D1732">
        <v>2</v>
      </c>
      <c r="E1732">
        <v>36890</v>
      </c>
      <c r="F1732" t="s">
        <v>14</v>
      </c>
      <c r="G1732" t="s">
        <v>3878</v>
      </c>
      <c r="H1732" t="s">
        <v>57</v>
      </c>
      <c r="I1732" t="s">
        <v>3057</v>
      </c>
      <c r="J1732" t="s">
        <v>3924</v>
      </c>
    </row>
    <row r="1733" spans="1:10" hidden="1" x14ac:dyDescent="0.2">
      <c r="A1733" t="s">
        <v>1005</v>
      </c>
      <c r="B1733">
        <v>2021</v>
      </c>
      <c r="C1733">
        <v>25</v>
      </c>
      <c r="D1733">
        <v>2</v>
      </c>
      <c r="E1733">
        <v>36880</v>
      </c>
      <c r="F1733" t="s">
        <v>972</v>
      </c>
      <c r="G1733" t="s">
        <v>3755</v>
      </c>
      <c r="H1733" t="s">
        <v>57</v>
      </c>
      <c r="I1733" t="s">
        <v>3057</v>
      </c>
      <c r="J1733" t="s">
        <v>3924</v>
      </c>
    </row>
    <row r="1734" spans="1:10" hidden="1" x14ac:dyDescent="0.2">
      <c r="A1734" t="s">
        <v>513</v>
      </c>
      <c r="B1734">
        <v>2006</v>
      </c>
      <c r="C1734">
        <v>13</v>
      </c>
      <c r="D1734">
        <v>1</v>
      </c>
      <c r="E1734">
        <v>36870</v>
      </c>
      <c r="F1734" t="s">
        <v>509</v>
      </c>
      <c r="G1734" t="s">
        <v>3081</v>
      </c>
      <c r="H1734" t="s">
        <v>57</v>
      </c>
      <c r="I1734" t="s">
        <v>58</v>
      </c>
      <c r="J1734" t="s">
        <v>3924</v>
      </c>
    </row>
    <row r="1735" spans="1:10" hidden="1" x14ac:dyDescent="0.2">
      <c r="A1735" t="s">
        <v>520</v>
      </c>
      <c r="B1735">
        <v>2013</v>
      </c>
      <c r="C1735">
        <v>13</v>
      </c>
      <c r="D1735">
        <v>1</v>
      </c>
      <c r="E1735">
        <v>36860</v>
      </c>
      <c r="F1735" t="s">
        <v>509</v>
      </c>
      <c r="G1735" t="s">
        <v>3081</v>
      </c>
      <c r="H1735" t="s">
        <v>57</v>
      </c>
      <c r="I1735" t="s">
        <v>58</v>
      </c>
      <c r="J1735" t="s">
        <v>3924</v>
      </c>
    </row>
    <row r="1736" spans="1:10" hidden="1" x14ac:dyDescent="0.2">
      <c r="A1736" t="s">
        <v>2851</v>
      </c>
      <c r="B1736">
        <v>2017</v>
      </c>
      <c r="C1736">
        <v>73</v>
      </c>
      <c r="D1736">
        <v>2</v>
      </c>
      <c r="E1736">
        <v>36860</v>
      </c>
      <c r="F1736" t="s">
        <v>2817</v>
      </c>
      <c r="G1736" t="s">
        <v>3202</v>
      </c>
      <c r="H1736" t="s">
        <v>57</v>
      </c>
      <c r="I1736" t="s">
        <v>58</v>
      </c>
      <c r="J1736" t="s">
        <v>3924</v>
      </c>
    </row>
    <row r="1737" spans="1:10" hidden="1" x14ac:dyDescent="0.2">
      <c r="A1737" t="s">
        <v>603</v>
      </c>
      <c r="B1737">
        <v>2004</v>
      </c>
      <c r="C1737">
        <v>15</v>
      </c>
      <c r="D1737">
        <v>2</v>
      </c>
      <c r="E1737">
        <v>36820</v>
      </c>
      <c r="F1737" t="s">
        <v>582</v>
      </c>
      <c r="G1737" t="s">
        <v>3086</v>
      </c>
      <c r="H1737" t="s">
        <v>57</v>
      </c>
      <c r="I1737" t="s">
        <v>58</v>
      </c>
      <c r="J1737" t="s">
        <v>3924</v>
      </c>
    </row>
    <row r="1738" spans="1:10" hidden="1" x14ac:dyDescent="0.2">
      <c r="A1738" t="s">
        <v>801</v>
      </c>
      <c r="B1738">
        <v>2011</v>
      </c>
      <c r="C1738">
        <v>20</v>
      </c>
      <c r="D1738">
        <v>2</v>
      </c>
      <c r="E1738">
        <v>36800</v>
      </c>
      <c r="F1738" t="s">
        <v>773</v>
      </c>
      <c r="G1738" t="s">
        <v>3096</v>
      </c>
      <c r="H1738" t="s">
        <v>57</v>
      </c>
      <c r="I1738" t="s">
        <v>58</v>
      </c>
      <c r="J1738" t="s">
        <v>3924</v>
      </c>
    </row>
    <row r="1739" spans="1:10" hidden="1" x14ac:dyDescent="0.2">
      <c r="A1739" t="s">
        <v>885</v>
      </c>
      <c r="B1739">
        <v>2015</v>
      </c>
      <c r="C1739">
        <v>22</v>
      </c>
      <c r="D1739">
        <v>2</v>
      </c>
      <c r="E1739">
        <v>36800</v>
      </c>
      <c r="F1739" t="s">
        <v>853</v>
      </c>
      <c r="G1739" t="s">
        <v>3100</v>
      </c>
      <c r="H1739" t="s">
        <v>57</v>
      </c>
      <c r="I1739" t="s">
        <v>58</v>
      </c>
      <c r="J1739" t="s">
        <v>3924</v>
      </c>
    </row>
    <row r="1740" spans="1:10" hidden="1" x14ac:dyDescent="0.2">
      <c r="A1740" t="s">
        <v>1685</v>
      </c>
      <c r="B1740">
        <v>2018</v>
      </c>
      <c r="C1740">
        <v>42</v>
      </c>
      <c r="D1740">
        <v>2</v>
      </c>
      <c r="E1740">
        <v>36790</v>
      </c>
      <c r="F1740" t="s">
        <v>40</v>
      </c>
      <c r="G1740" t="s">
        <v>3140</v>
      </c>
      <c r="H1740" t="s">
        <v>57</v>
      </c>
      <c r="I1740" t="s">
        <v>58</v>
      </c>
      <c r="J1740" t="s">
        <v>3924</v>
      </c>
    </row>
    <row r="1741" spans="1:10" hidden="1" x14ac:dyDescent="0.2">
      <c r="A1741" t="s">
        <v>1903</v>
      </c>
      <c r="B1741">
        <v>2005</v>
      </c>
      <c r="C1741">
        <v>48</v>
      </c>
      <c r="D1741">
        <v>2</v>
      </c>
      <c r="E1741">
        <v>36770</v>
      </c>
      <c r="F1741" t="s">
        <v>1881</v>
      </c>
      <c r="G1741" t="s">
        <v>3152</v>
      </c>
      <c r="H1741" t="s">
        <v>57</v>
      </c>
      <c r="I1741" t="s">
        <v>58</v>
      </c>
      <c r="J1741" t="s">
        <v>3924</v>
      </c>
    </row>
    <row r="1742" spans="1:10" hidden="1" x14ac:dyDescent="0.2">
      <c r="A1742" t="s">
        <v>1003</v>
      </c>
      <c r="B1742">
        <v>2017</v>
      </c>
      <c r="C1742">
        <v>25</v>
      </c>
      <c r="D1742">
        <v>2</v>
      </c>
      <c r="E1742">
        <v>36760</v>
      </c>
      <c r="F1742" t="s">
        <v>972</v>
      </c>
      <c r="G1742" t="s">
        <v>3106</v>
      </c>
      <c r="H1742" t="s">
        <v>57</v>
      </c>
      <c r="I1742" t="s">
        <v>58</v>
      </c>
      <c r="J1742" t="s">
        <v>3924</v>
      </c>
    </row>
    <row r="1743" spans="1:10" hidden="1" x14ac:dyDescent="0.2">
      <c r="A1743" t="s">
        <v>827</v>
      </c>
      <c r="B1743">
        <v>2016</v>
      </c>
      <c r="C1743">
        <v>21</v>
      </c>
      <c r="D1743">
        <v>1</v>
      </c>
      <c r="E1743">
        <v>36720</v>
      </c>
      <c r="F1743" t="s">
        <v>813</v>
      </c>
      <c r="G1743" t="s">
        <v>3097</v>
      </c>
      <c r="H1743" t="s">
        <v>57</v>
      </c>
      <c r="I1743" t="s">
        <v>58</v>
      </c>
      <c r="J1743" t="s">
        <v>3924</v>
      </c>
    </row>
    <row r="1744" spans="1:10" hidden="1" x14ac:dyDescent="0.2">
      <c r="A1744" t="s">
        <v>1522</v>
      </c>
      <c r="B1744">
        <v>2013</v>
      </c>
      <c r="C1744">
        <v>38</v>
      </c>
      <c r="D1744">
        <v>2</v>
      </c>
      <c r="E1744">
        <v>36710</v>
      </c>
      <c r="F1744" t="s">
        <v>16</v>
      </c>
      <c r="G1744" t="s">
        <v>3132</v>
      </c>
      <c r="H1744" t="s">
        <v>57</v>
      </c>
      <c r="I1744" t="s">
        <v>58</v>
      </c>
      <c r="J1744" t="s">
        <v>3924</v>
      </c>
    </row>
    <row r="1745" spans="1:10" hidden="1" x14ac:dyDescent="0.2">
      <c r="A1745" t="s">
        <v>4211</v>
      </c>
      <c r="B1745">
        <v>2023</v>
      </c>
      <c r="C1745">
        <v>65</v>
      </c>
      <c r="D1745">
        <v>2</v>
      </c>
      <c r="E1745">
        <v>36710</v>
      </c>
      <c r="F1745" t="s">
        <v>2501</v>
      </c>
      <c r="G1745" t="s">
        <v>3869</v>
      </c>
      <c r="H1745" t="s">
        <v>57</v>
      </c>
      <c r="I1745" t="s">
        <v>3057</v>
      </c>
      <c r="J1745" t="s">
        <v>4091</v>
      </c>
    </row>
    <row r="1746" spans="1:10" hidden="1" x14ac:dyDescent="0.2">
      <c r="A1746" t="s">
        <v>280</v>
      </c>
      <c r="B1746">
        <v>2013</v>
      </c>
      <c r="C1746">
        <v>6</v>
      </c>
      <c r="D1746">
        <v>2</v>
      </c>
      <c r="E1746">
        <v>36700</v>
      </c>
      <c r="F1746" t="s">
        <v>250</v>
      </c>
      <c r="G1746" t="s">
        <v>3068</v>
      </c>
      <c r="H1746" t="s">
        <v>57</v>
      </c>
      <c r="I1746" t="s">
        <v>58</v>
      </c>
      <c r="J1746" t="s">
        <v>3924</v>
      </c>
    </row>
    <row r="1747" spans="1:10" hidden="1" x14ac:dyDescent="0.2">
      <c r="A1747" t="s">
        <v>2572</v>
      </c>
      <c r="B1747">
        <v>2014</v>
      </c>
      <c r="C1747">
        <v>66</v>
      </c>
      <c r="D1747">
        <v>2</v>
      </c>
      <c r="E1747">
        <v>36690</v>
      </c>
      <c r="F1747" t="s">
        <v>2541</v>
      </c>
      <c r="G1747" t="s">
        <v>3188</v>
      </c>
      <c r="H1747" t="s">
        <v>57</v>
      </c>
      <c r="I1747" t="s">
        <v>58</v>
      </c>
      <c r="J1747" t="s">
        <v>3924</v>
      </c>
    </row>
    <row r="1748" spans="1:10" hidden="1" x14ac:dyDescent="0.2">
      <c r="A1748" t="s">
        <v>2935</v>
      </c>
      <c r="B1748">
        <v>2003</v>
      </c>
      <c r="C1748">
        <v>76</v>
      </c>
      <c r="D1748">
        <v>2</v>
      </c>
      <c r="E1748">
        <v>36690</v>
      </c>
      <c r="F1748" t="s">
        <v>2915</v>
      </c>
      <c r="G1748" t="s">
        <v>3209</v>
      </c>
      <c r="H1748" t="s">
        <v>57</v>
      </c>
      <c r="I1748" t="s">
        <v>58</v>
      </c>
      <c r="J1748" t="s">
        <v>3924</v>
      </c>
    </row>
    <row r="1749" spans="1:10" hidden="1" x14ac:dyDescent="0.2">
      <c r="A1749" t="s">
        <v>192</v>
      </c>
      <c r="B1749">
        <v>2004</v>
      </c>
      <c r="C1749">
        <v>4</v>
      </c>
      <c r="D1749">
        <v>2</v>
      </c>
      <c r="E1749">
        <v>36680</v>
      </c>
      <c r="F1749" t="s">
        <v>171</v>
      </c>
      <c r="G1749" t="s">
        <v>3064</v>
      </c>
      <c r="H1749" t="s">
        <v>57</v>
      </c>
      <c r="I1749" t="s">
        <v>58</v>
      </c>
      <c r="J1749" t="s">
        <v>3924</v>
      </c>
    </row>
    <row r="1750" spans="1:10" hidden="1" x14ac:dyDescent="0.2">
      <c r="A1750" t="s">
        <v>2849</v>
      </c>
      <c r="B1750">
        <v>2015</v>
      </c>
      <c r="C1750">
        <v>73</v>
      </c>
      <c r="D1750">
        <v>2</v>
      </c>
      <c r="E1750">
        <v>36660</v>
      </c>
      <c r="F1750" t="s">
        <v>2817</v>
      </c>
      <c r="G1750" t="s">
        <v>3202</v>
      </c>
      <c r="H1750" t="s">
        <v>57</v>
      </c>
      <c r="I1750" t="s">
        <v>58</v>
      </c>
      <c r="J1750" t="s">
        <v>3924</v>
      </c>
    </row>
    <row r="1751" spans="1:10" hidden="1" x14ac:dyDescent="0.2">
      <c r="A1751" t="s">
        <v>881</v>
      </c>
      <c r="B1751">
        <v>2011</v>
      </c>
      <c r="C1751">
        <v>22</v>
      </c>
      <c r="D1751">
        <v>2</v>
      </c>
      <c r="E1751">
        <v>36620</v>
      </c>
      <c r="F1751" t="s">
        <v>853</v>
      </c>
      <c r="G1751" t="s">
        <v>3100</v>
      </c>
      <c r="H1751" t="s">
        <v>57</v>
      </c>
      <c r="I1751" t="s">
        <v>58</v>
      </c>
      <c r="J1751" t="s">
        <v>3924</v>
      </c>
    </row>
    <row r="1752" spans="1:10" hidden="1" x14ac:dyDescent="0.2">
      <c r="A1752" t="s">
        <v>1554</v>
      </c>
      <c r="B1752">
        <v>2005</v>
      </c>
      <c r="C1752">
        <v>39</v>
      </c>
      <c r="D1752">
        <v>2</v>
      </c>
      <c r="E1752">
        <v>36620</v>
      </c>
      <c r="F1752" t="s">
        <v>1532</v>
      </c>
      <c r="G1752" t="s">
        <v>3134</v>
      </c>
      <c r="H1752" t="s">
        <v>57</v>
      </c>
      <c r="I1752" t="s">
        <v>58</v>
      </c>
      <c r="J1752" t="s">
        <v>3924</v>
      </c>
    </row>
    <row r="1753" spans="1:10" hidden="1" x14ac:dyDescent="0.2">
      <c r="A1753" t="s">
        <v>1521</v>
      </c>
      <c r="B1753">
        <v>2012</v>
      </c>
      <c r="C1753">
        <v>38</v>
      </c>
      <c r="D1753">
        <v>2</v>
      </c>
      <c r="E1753">
        <v>36610</v>
      </c>
      <c r="F1753" t="s">
        <v>16</v>
      </c>
      <c r="G1753" t="s">
        <v>3132</v>
      </c>
      <c r="H1753" t="s">
        <v>57</v>
      </c>
      <c r="I1753" t="s">
        <v>58</v>
      </c>
      <c r="J1753" t="s">
        <v>3924</v>
      </c>
    </row>
    <row r="1754" spans="1:10" hidden="1" x14ac:dyDescent="0.2">
      <c r="A1754" t="s">
        <v>279</v>
      </c>
      <c r="B1754">
        <v>2012</v>
      </c>
      <c r="C1754">
        <v>6</v>
      </c>
      <c r="D1754">
        <v>2</v>
      </c>
      <c r="E1754">
        <v>36600</v>
      </c>
      <c r="F1754" t="s">
        <v>250</v>
      </c>
      <c r="G1754" t="s">
        <v>3068</v>
      </c>
      <c r="H1754" t="s">
        <v>57</v>
      </c>
      <c r="I1754" t="s">
        <v>58</v>
      </c>
      <c r="J1754" t="s">
        <v>3924</v>
      </c>
    </row>
    <row r="1755" spans="1:10" hidden="1" x14ac:dyDescent="0.2">
      <c r="A1755" t="s">
        <v>2067</v>
      </c>
      <c r="B1755">
        <v>2014</v>
      </c>
      <c r="C1755">
        <v>52</v>
      </c>
      <c r="D1755">
        <v>2</v>
      </c>
      <c r="E1755">
        <v>36580</v>
      </c>
      <c r="F1755" t="s">
        <v>2036</v>
      </c>
      <c r="G1755" t="s">
        <v>3160</v>
      </c>
      <c r="H1755" t="s">
        <v>57</v>
      </c>
      <c r="I1755" t="s">
        <v>58</v>
      </c>
      <c r="J1755" t="s">
        <v>3924</v>
      </c>
    </row>
    <row r="1756" spans="1:10" hidden="1" x14ac:dyDescent="0.2">
      <c r="A1756" t="s">
        <v>1817</v>
      </c>
      <c r="B1756">
        <v>2011</v>
      </c>
      <c r="C1756">
        <v>46</v>
      </c>
      <c r="D1756">
        <v>1</v>
      </c>
      <c r="E1756">
        <v>36570</v>
      </c>
      <c r="F1756" t="s">
        <v>1808</v>
      </c>
      <c r="G1756" t="s">
        <v>3147</v>
      </c>
      <c r="H1756" t="s">
        <v>57</v>
      </c>
      <c r="I1756" t="s">
        <v>58</v>
      </c>
      <c r="J1756" t="s">
        <v>3924</v>
      </c>
    </row>
    <row r="1757" spans="1:10" hidden="1" x14ac:dyDescent="0.2">
      <c r="A1757" t="s">
        <v>2267</v>
      </c>
      <c r="B1757">
        <v>2014</v>
      </c>
      <c r="C1757">
        <v>57</v>
      </c>
      <c r="D1757">
        <v>2</v>
      </c>
      <c r="E1757">
        <v>36570</v>
      </c>
      <c r="F1757" t="s">
        <v>2236</v>
      </c>
      <c r="G1757" t="s">
        <v>3170</v>
      </c>
      <c r="H1757" t="s">
        <v>57</v>
      </c>
      <c r="I1757" t="s">
        <v>58</v>
      </c>
      <c r="J1757" t="s">
        <v>3924</v>
      </c>
    </row>
    <row r="1758" spans="1:10" hidden="1" x14ac:dyDescent="0.2">
      <c r="A1758" t="s">
        <v>2268</v>
      </c>
      <c r="B1758">
        <v>2015</v>
      </c>
      <c r="C1758">
        <v>57</v>
      </c>
      <c r="D1758">
        <v>2</v>
      </c>
      <c r="E1758">
        <v>36530</v>
      </c>
      <c r="F1758" t="s">
        <v>2236</v>
      </c>
      <c r="G1758" t="s">
        <v>3170</v>
      </c>
      <c r="H1758" t="s">
        <v>57</v>
      </c>
      <c r="I1758" t="s">
        <v>58</v>
      </c>
      <c r="J1758" t="s">
        <v>3924</v>
      </c>
    </row>
    <row r="1759" spans="1:10" hidden="1" x14ac:dyDescent="0.2">
      <c r="A1759" t="s">
        <v>2454</v>
      </c>
      <c r="B1759">
        <v>2016</v>
      </c>
      <c r="C1759">
        <v>63</v>
      </c>
      <c r="D1759">
        <v>2</v>
      </c>
      <c r="E1759">
        <v>36460</v>
      </c>
      <c r="F1759" t="s">
        <v>2421</v>
      </c>
      <c r="G1759" t="s">
        <v>3182</v>
      </c>
      <c r="H1759" t="s">
        <v>57</v>
      </c>
      <c r="I1759" t="s">
        <v>58</v>
      </c>
      <c r="J1759" t="s">
        <v>3924</v>
      </c>
    </row>
    <row r="1760" spans="1:10" hidden="1" x14ac:dyDescent="0.2">
      <c r="A1760" t="s">
        <v>3724</v>
      </c>
      <c r="B1760">
        <v>2022</v>
      </c>
      <c r="C1760">
        <v>13</v>
      </c>
      <c r="D1760">
        <v>1</v>
      </c>
      <c r="E1760">
        <v>36440</v>
      </c>
      <c r="F1760" t="s">
        <v>509</v>
      </c>
      <c r="G1760" t="s">
        <v>3081</v>
      </c>
      <c r="H1760" t="s">
        <v>57</v>
      </c>
      <c r="I1760" t="s">
        <v>3057</v>
      </c>
      <c r="J1760" t="s">
        <v>3924</v>
      </c>
    </row>
    <row r="1761" spans="1:10" hidden="1" x14ac:dyDescent="0.2">
      <c r="A1761" t="s">
        <v>1761</v>
      </c>
      <c r="B1761">
        <v>2016</v>
      </c>
      <c r="C1761">
        <v>44</v>
      </c>
      <c r="D1761">
        <v>2</v>
      </c>
      <c r="E1761">
        <v>36430</v>
      </c>
      <c r="F1761" t="s">
        <v>45</v>
      </c>
      <c r="G1761" t="s">
        <v>3144</v>
      </c>
      <c r="H1761" t="s">
        <v>57</v>
      </c>
      <c r="I1761" t="s">
        <v>58</v>
      </c>
      <c r="J1761" t="s">
        <v>3924</v>
      </c>
    </row>
    <row r="1762" spans="1:10" hidden="1" x14ac:dyDescent="0.2">
      <c r="A1762" t="s">
        <v>829</v>
      </c>
      <c r="B1762">
        <v>2018</v>
      </c>
      <c r="C1762">
        <v>21</v>
      </c>
      <c r="D1762">
        <v>1</v>
      </c>
      <c r="E1762">
        <v>36390</v>
      </c>
      <c r="F1762" t="s">
        <v>813</v>
      </c>
      <c r="G1762" t="s">
        <v>3097</v>
      </c>
      <c r="H1762" t="s">
        <v>57</v>
      </c>
      <c r="I1762" t="s">
        <v>58</v>
      </c>
      <c r="J1762" t="s">
        <v>3924</v>
      </c>
    </row>
    <row r="1763" spans="1:10" hidden="1" x14ac:dyDescent="0.2">
      <c r="A1763" t="s">
        <v>1902</v>
      </c>
      <c r="B1763">
        <v>2004</v>
      </c>
      <c r="C1763">
        <v>48</v>
      </c>
      <c r="D1763">
        <v>2</v>
      </c>
      <c r="E1763">
        <v>36390</v>
      </c>
      <c r="F1763" t="s">
        <v>1881</v>
      </c>
      <c r="G1763" t="s">
        <v>3152</v>
      </c>
      <c r="H1763" t="s">
        <v>57</v>
      </c>
      <c r="I1763" t="s">
        <v>58</v>
      </c>
      <c r="J1763" t="s">
        <v>3924</v>
      </c>
    </row>
    <row r="1764" spans="1:10" hidden="1" x14ac:dyDescent="0.2">
      <c r="A1764" t="s">
        <v>2571</v>
      </c>
      <c r="B1764">
        <v>2013</v>
      </c>
      <c r="C1764">
        <v>66</v>
      </c>
      <c r="D1764">
        <v>2</v>
      </c>
      <c r="E1764">
        <v>36390</v>
      </c>
      <c r="F1764" t="s">
        <v>2541</v>
      </c>
      <c r="G1764" t="s">
        <v>3188</v>
      </c>
      <c r="H1764" t="s">
        <v>57</v>
      </c>
      <c r="I1764" t="s">
        <v>58</v>
      </c>
      <c r="J1764" t="s">
        <v>3924</v>
      </c>
    </row>
    <row r="1765" spans="1:10" hidden="1" x14ac:dyDescent="0.2">
      <c r="A1765" t="s">
        <v>3054</v>
      </c>
      <c r="B1765">
        <v>2021</v>
      </c>
      <c r="C1765">
        <v>89</v>
      </c>
      <c r="D1765">
        <v>2</v>
      </c>
      <c r="E1765">
        <v>36390</v>
      </c>
      <c r="F1765" t="s">
        <v>3051</v>
      </c>
      <c r="G1765" t="s">
        <v>3914</v>
      </c>
      <c r="H1765" t="s">
        <v>57</v>
      </c>
      <c r="I1765" t="s">
        <v>3057</v>
      </c>
      <c r="J1765" t="s">
        <v>3924</v>
      </c>
    </row>
    <row r="1766" spans="1:10" hidden="1" x14ac:dyDescent="0.2">
      <c r="A1766" t="s">
        <v>4201</v>
      </c>
      <c r="B1766">
        <v>2023</v>
      </c>
      <c r="C1766">
        <v>59</v>
      </c>
      <c r="D1766">
        <v>2</v>
      </c>
      <c r="E1766">
        <v>36370</v>
      </c>
      <c r="F1766" t="s">
        <v>2316</v>
      </c>
      <c r="G1766" t="s">
        <v>3854</v>
      </c>
      <c r="H1766" t="s">
        <v>57</v>
      </c>
      <c r="I1766" t="s">
        <v>3057</v>
      </c>
      <c r="J1766" t="s">
        <v>4091</v>
      </c>
    </row>
    <row r="1767" spans="1:10" hidden="1" x14ac:dyDescent="0.2">
      <c r="A1767" t="s">
        <v>1816</v>
      </c>
      <c r="B1767">
        <v>2010</v>
      </c>
      <c r="C1767">
        <v>46</v>
      </c>
      <c r="D1767">
        <v>1</v>
      </c>
      <c r="E1767">
        <v>36320</v>
      </c>
      <c r="F1767" t="s">
        <v>1808</v>
      </c>
      <c r="G1767" t="s">
        <v>3147</v>
      </c>
      <c r="H1767" t="s">
        <v>57</v>
      </c>
      <c r="I1767" t="s">
        <v>58</v>
      </c>
      <c r="J1767" t="s">
        <v>3924</v>
      </c>
    </row>
    <row r="1768" spans="1:10" hidden="1" x14ac:dyDescent="0.2">
      <c r="A1768" t="s">
        <v>2495</v>
      </c>
      <c r="B1768">
        <v>2017</v>
      </c>
      <c r="C1768">
        <v>64</v>
      </c>
      <c r="D1768">
        <v>2</v>
      </c>
      <c r="E1768">
        <v>36280</v>
      </c>
      <c r="F1768" t="s">
        <v>2461</v>
      </c>
      <c r="G1768" t="s">
        <v>3184</v>
      </c>
      <c r="H1768" t="s">
        <v>57</v>
      </c>
      <c r="I1768" t="s">
        <v>58</v>
      </c>
      <c r="J1768" t="s">
        <v>3924</v>
      </c>
    </row>
    <row r="1769" spans="1:10" hidden="1" x14ac:dyDescent="0.2">
      <c r="A1769" t="s">
        <v>800</v>
      </c>
      <c r="B1769">
        <v>2010</v>
      </c>
      <c r="C1769">
        <v>20</v>
      </c>
      <c r="D1769">
        <v>2</v>
      </c>
      <c r="E1769">
        <v>36260</v>
      </c>
      <c r="F1769" t="s">
        <v>773</v>
      </c>
      <c r="G1769" t="s">
        <v>3096</v>
      </c>
      <c r="H1769" t="s">
        <v>57</v>
      </c>
      <c r="I1769" t="s">
        <v>58</v>
      </c>
      <c r="J1769" t="s">
        <v>3924</v>
      </c>
    </row>
    <row r="1770" spans="1:10" hidden="1" x14ac:dyDescent="0.2">
      <c r="A1770" t="s">
        <v>3810</v>
      </c>
      <c r="B1770">
        <v>2022</v>
      </c>
      <c r="C1770">
        <v>43</v>
      </c>
      <c r="D1770">
        <v>2</v>
      </c>
      <c r="E1770">
        <v>36250</v>
      </c>
      <c r="F1770" t="s">
        <v>1690</v>
      </c>
      <c r="G1770" t="s">
        <v>3809</v>
      </c>
      <c r="H1770" t="s">
        <v>57</v>
      </c>
      <c r="I1770" t="s">
        <v>3057</v>
      </c>
      <c r="J1770" t="s">
        <v>3924</v>
      </c>
    </row>
    <row r="1771" spans="1:10" hidden="1" x14ac:dyDescent="0.2">
      <c r="A1771" t="s">
        <v>385</v>
      </c>
      <c r="B1771">
        <v>2007</v>
      </c>
      <c r="C1771">
        <v>9</v>
      </c>
      <c r="D1771">
        <v>2</v>
      </c>
      <c r="E1771">
        <v>36220</v>
      </c>
      <c r="F1771" t="s">
        <v>10</v>
      </c>
      <c r="G1771" t="s">
        <v>3074</v>
      </c>
      <c r="H1771" t="s">
        <v>57</v>
      </c>
      <c r="I1771" t="s">
        <v>58</v>
      </c>
      <c r="J1771" t="s">
        <v>3924</v>
      </c>
    </row>
    <row r="1772" spans="1:10" hidden="1" x14ac:dyDescent="0.2">
      <c r="A1772" t="s">
        <v>1043</v>
      </c>
      <c r="B1772">
        <v>2019</v>
      </c>
      <c r="C1772">
        <v>26</v>
      </c>
      <c r="D1772">
        <v>2</v>
      </c>
      <c r="E1772">
        <v>36200</v>
      </c>
      <c r="F1772" t="s">
        <v>1007</v>
      </c>
      <c r="G1772" t="s">
        <v>3108</v>
      </c>
      <c r="H1772" t="s">
        <v>57</v>
      </c>
      <c r="I1772" t="s">
        <v>58</v>
      </c>
      <c r="J1772" t="s">
        <v>3924</v>
      </c>
    </row>
    <row r="1773" spans="1:10" hidden="1" x14ac:dyDescent="0.2">
      <c r="A1773" t="s">
        <v>982</v>
      </c>
      <c r="B1773">
        <v>2012</v>
      </c>
      <c r="C1773">
        <v>25</v>
      </c>
      <c r="D1773">
        <v>1</v>
      </c>
      <c r="E1773">
        <v>36190</v>
      </c>
      <c r="F1773" t="s">
        <v>972</v>
      </c>
      <c r="G1773" t="s">
        <v>3105</v>
      </c>
      <c r="H1773" t="s">
        <v>57</v>
      </c>
      <c r="I1773" t="s">
        <v>58</v>
      </c>
      <c r="J1773" t="s">
        <v>3924</v>
      </c>
    </row>
    <row r="1774" spans="1:10" hidden="1" x14ac:dyDescent="0.2">
      <c r="A1774" t="s">
        <v>2266</v>
      </c>
      <c r="B1774">
        <v>2013</v>
      </c>
      <c r="C1774">
        <v>57</v>
      </c>
      <c r="D1774">
        <v>2</v>
      </c>
      <c r="E1774">
        <v>36190</v>
      </c>
      <c r="F1774" t="s">
        <v>2236</v>
      </c>
      <c r="G1774" t="s">
        <v>3170</v>
      </c>
      <c r="H1774" t="s">
        <v>57</v>
      </c>
      <c r="I1774" t="s">
        <v>58</v>
      </c>
      <c r="J1774" t="s">
        <v>3924</v>
      </c>
    </row>
    <row r="1775" spans="1:10" hidden="1" x14ac:dyDescent="0.2">
      <c r="A1775" t="s">
        <v>1520</v>
      </c>
      <c r="B1775">
        <v>2011</v>
      </c>
      <c r="C1775">
        <v>38</v>
      </c>
      <c r="D1775">
        <v>2</v>
      </c>
      <c r="E1775">
        <v>36180</v>
      </c>
      <c r="F1775" t="s">
        <v>16</v>
      </c>
      <c r="G1775" t="s">
        <v>3132</v>
      </c>
      <c r="H1775" t="s">
        <v>57</v>
      </c>
      <c r="I1775" t="s">
        <v>58</v>
      </c>
      <c r="J1775" t="s">
        <v>3924</v>
      </c>
    </row>
    <row r="1776" spans="1:10" hidden="1" x14ac:dyDescent="0.2">
      <c r="A1776" t="s">
        <v>2811</v>
      </c>
      <c r="B1776">
        <v>2017</v>
      </c>
      <c r="C1776">
        <v>72</v>
      </c>
      <c r="D1776">
        <v>2</v>
      </c>
      <c r="E1776">
        <v>36160</v>
      </c>
      <c r="F1776" t="s">
        <v>2777</v>
      </c>
      <c r="G1776" t="s">
        <v>3200</v>
      </c>
      <c r="H1776" t="s">
        <v>57</v>
      </c>
      <c r="I1776" t="s">
        <v>58</v>
      </c>
      <c r="J1776" t="s">
        <v>3924</v>
      </c>
    </row>
    <row r="1777" spans="1:10" hidden="1" x14ac:dyDescent="0.2">
      <c r="A1777" t="s">
        <v>1120</v>
      </c>
      <c r="B1777">
        <v>2005</v>
      </c>
      <c r="C1777">
        <v>28</v>
      </c>
      <c r="D1777">
        <v>2</v>
      </c>
      <c r="E1777">
        <v>36150</v>
      </c>
      <c r="F1777" t="s">
        <v>1098</v>
      </c>
      <c r="G1777" t="s">
        <v>3112</v>
      </c>
      <c r="H1777" t="s">
        <v>57</v>
      </c>
      <c r="I1777" t="s">
        <v>58</v>
      </c>
      <c r="J1777" t="s">
        <v>3924</v>
      </c>
    </row>
    <row r="1778" spans="1:10" hidden="1" x14ac:dyDescent="0.2">
      <c r="A1778" t="s">
        <v>1642</v>
      </c>
      <c r="B1778">
        <v>2013</v>
      </c>
      <c r="C1778">
        <v>41</v>
      </c>
      <c r="D1778">
        <v>2</v>
      </c>
      <c r="E1778">
        <v>36090</v>
      </c>
      <c r="F1778" t="s">
        <v>1612</v>
      </c>
      <c r="G1778" t="s">
        <v>3138</v>
      </c>
      <c r="H1778" t="s">
        <v>57</v>
      </c>
      <c r="I1778" t="s">
        <v>58</v>
      </c>
      <c r="J1778" t="s">
        <v>3924</v>
      </c>
    </row>
    <row r="1779" spans="1:10" hidden="1" x14ac:dyDescent="0.2">
      <c r="A1779" t="s">
        <v>1868</v>
      </c>
      <c r="B1779">
        <v>2007</v>
      </c>
      <c r="C1779">
        <v>47</v>
      </c>
      <c r="D1779">
        <v>2</v>
      </c>
      <c r="E1779">
        <v>36000</v>
      </c>
      <c r="F1779" t="s">
        <v>1848</v>
      </c>
      <c r="G1779" t="s">
        <v>3150</v>
      </c>
      <c r="H1779" t="s">
        <v>57</v>
      </c>
      <c r="I1779" t="s">
        <v>58</v>
      </c>
      <c r="J1779" t="s">
        <v>3924</v>
      </c>
    </row>
    <row r="1780" spans="1:10" hidden="1" x14ac:dyDescent="0.2">
      <c r="A1780" t="s">
        <v>2096</v>
      </c>
      <c r="B1780">
        <v>2003</v>
      </c>
      <c r="C1780">
        <v>53</v>
      </c>
      <c r="D1780">
        <v>2</v>
      </c>
      <c r="E1780">
        <v>35960</v>
      </c>
      <c r="F1780" t="s">
        <v>2076</v>
      </c>
      <c r="G1780" t="s">
        <v>3162</v>
      </c>
      <c r="H1780" t="s">
        <v>57</v>
      </c>
      <c r="I1780" t="s">
        <v>58</v>
      </c>
      <c r="J1780" t="s">
        <v>3924</v>
      </c>
    </row>
    <row r="1781" spans="1:10" hidden="1" x14ac:dyDescent="0.2">
      <c r="A1781" t="s">
        <v>2066</v>
      </c>
      <c r="B1781">
        <v>2013</v>
      </c>
      <c r="C1781">
        <v>52</v>
      </c>
      <c r="D1781">
        <v>2</v>
      </c>
      <c r="E1781">
        <v>35870</v>
      </c>
      <c r="F1781" t="s">
        <v>2036</v>
      </c>
      <c r="G1781" t="s">
        <v>3160</v>
      </c>
      <c r="H1781" t="s">
        <v>57</v>
      </c>
      <c r="I1781" t="s">
        <v>58</v>
      </c>
      <c r="J1781" t="s">
        <v>3924</v>
      </c>
    </row>
    <row r="1782" spans="1:10" hidden="1" x14ac:dyDescent="0.2">
      <c r="A1782" t="s">
        <v>2025</v>
      </c>
      <c r="B1782">
        <v>2012</v>
      </c>
      <c r="C1782">
        <v>51</v>
      </c>
      <c r="D1782">
        <v>2</v>
      </c>
      <c r="E1782">
        <v>35840</v>
      </c>
      <c r="F1782" t="s">
        <v>38</v>
      </c>
      <c r="G1782" t="s">
        <v>3158</v>
      </c>
      <c r="H1782" t="s">
        <v>57</v>
      </c>
      <c r="I1782" t="s">
        <v>58</v>
      </c>
      <c r="J1782" t="s">
        <v>3924</v>
      </c>
    </row>
    <row r="1783" spans="1:10" hidden="1" x14ac:dyDescent="0.2">
      <c r="A1783" t="s">
        <v>799</v>
      </c>
      <c r="B1783">
        <v>2009</v>
      </c>
      <c r="C1783">
        <v>20</v>
      </c>
      <c r="D1783">
        <v>2</v>
      </c>
      <c r="E1783">
        <v>35810</v>
      </c>
      <c r="F1783" t="s">
        <v>773</v>
      </c>
      <c r="G1783" t="s">
        <v>3096</v>
      </c>
      <c r="H1783" t="s">
        <v>57</v>
      </c>
      <c r="I1783" t="s">
        <v>58</v>
      </c>
      <c r="J1783" t="s">
        <v>3924</v>
      </c>
    </row>
    <row r="1784" spans="1:10" hidden="1" x14ac:dyDescent="0.2">
      <c r="A1784" t="s">
        <v>1490</v>
      </c>
      <c r="B1784">
        <v>2019</v>
      </c>
      <c r="C1784">
        <v>37</v>
      </c>
      <c r="D1784">
        <v>2</v>
      </c>
      <c r="E1784">
        <v>35790</v>
      </c>
      <c r="F1784" t="s">
        <v>1454</v>
      </c>
      <c r="G1784" t="s">
        <v>3130</v>
      </c>
      <c r="H1784" t="s">
        <v>57</v>
      </c>
      <c r="I1784" t="s">
        <v>58</v>
      </c>
      <c r="J1784" t="s">
        <v>3924</v>
      </c>
    </row>
    <row r="1785" spans="1:10" hidden="1" x14ac:dyDescent="0.2">
      <c r="A1785" t="s">
        <v>1519</v>
      </c>
      <c r="B1785">
        <v>2010</v>
      </c>
      <c r="C1785">
        <v>38</v>
      </c>
      <c r="D1785">
        <v>2</v>
      </c>
      <c r="E1785">
        <v>35790</v>
      </c>
      <c r="F1785" t="s">
        <v>16</v>
      </c>
      <c r="G1785" t="s">
        <v>3132</v>
      </c>
      <c r="H1785" t="s">
        <v>57</v>
      </c>
      <c r="I1785" t="s">
        <v>58</v>
      </c>
      <c r="J1785" t="s">
        <v>3924</v>
      </c>
    </row>
    <row r="1786" spans="1:10" hidden="1" x14ac:dyDescent="0.2">
      <c r="A1786" t="s">
        <v>4175</v>
      </c>
      <c r="B1786">
        <v>2023</v>
      </c>
      <c r="C1786">
        <v>45</v>
      </c>
      <c r="D1786">
        <v>2</v>
      </c>
      <c r="E1786">
        <v>35790</v>
      </c>
      <c r="F1786" t="s">
        <v>1768</v>
      </c>
      <c r="G1786" t="s">
        <v>3815</v>
      </c>
      <c r="H1786" t="s">
        <v>57</v>
      </c>
      <c r="I1786" t="s">
        <v>3057</v>
      </c>
      <c r="J1786" t="s">
        <v>4091</v>
      </c>
    </row>
    <row r="1787" spans="1:10" hidden="1" x14ac:dyDescent="0.2">
      <c r="A1787" t="s">
        <v>828</v>
      </c>
      <c r="B1787">
        <v>2017</v>
      </c>
      <c r="C1787">
        <v>21</v>
      </c>
      <c r="D1787">
        <v>1</v>
      </c>
      <c r="E1787">
        <v>35780</v>
      </c>
      <c r="F1787" t="s">
        <v>813</v>
      </c>
      <c r="G1787" t="s">
        <v>3097</v>
      </c>
      <c r="H1787" t="s">
        <v>57</v>
      </c>
      <c r="I1787" t="s">
        <v>58</v>
      </c>
      <c r="J1787" t="s">
        <v>3924</v>
      </c>
    </row>
    <row r="1788" spans="1:10" hidden="1" x14ac:dyDescent="0.2">
      <c r="A1788" t="s">
        <v>1553</v>
      </c>
      <c r="B1788">
        <v>2004</v>
      </c>
      <c r="C1788">
        <v>39</v>
      </c>
      <c r="D1788">
        <v>2</v>
      </c>
      <c r="E1788">
        <v>35780</v>
      </c>
      <c r="F1788" t="s">
        <v>1532</v>
      </c>
      <c r="G1788" t="s">
        <v>3134</v>
      </c>
      <c r="H1788" t="s">
        <v>57</v>
      </c>
      <c r="I1788" t="s">
        <v>58</v>
      </c>
      <c r="J1788" t="s">
        <v>3924</v>
      </c>
    </row>
    <row r="1789" spans="1:10" hidden="1" x14ac:dyDescent="0.2">
      <c r="A1789" t="s">
        <v>2850</v>
      </c>
      <c r="B1789">
        <v>2016</v>
      </c>
      <c r="C1789">
        <v>73</v>
      </c>
      <c r="D1789">
        <v>2</v>
      </c>
      <c r="E1789">
        <v>35770</v>
      </c>
      <c r="F1789" t="s">
        <v>2817</v>
      </c>
      <c r="G1789" t="s">
        <v>3202</v>
      </c>
      <c r="H1789" t="s">
        <v>57</v>
      </c>
      <c r="I1789" t="s">
        <v>58</v>
      </c>
      <c r="J1789" t="s">
        <v>3924</v>
      </c>
    </row>
    <row r="1790" spans="1:10" hidden="1" x14ac:dyDescent="0.2">
      <c r="A1790" t="s">
        <v>278</v>
      </c>
      <c r="B1790">
        <v>2011</v>
      </c>
      <c r="C1790">
        <v>6</v>
      </c>
      <c r="D1790">
        <v>2</v>
      </c>
      <c r="E1790">
        <v>35720</v>
      </c>
      <c r="F1790" t="s">
        <v>250</v>
      </c>
      <c r="G1790" t="s">
        <v>3068</v>
      </c>
      <c r="H1790" t="s">
        <v>57</v>
      </c>
      <c r="I1790" t="s">
        <v>58</v>
      </c>
      <c r="J1790" t="s">
        <v>3924</v>
      </c>
    </row>
    <row r="1791" spans="1:10" hidden="1" x14ac:dyDescent="0.2">
      <c r="A1791" t="s">
        <v>657</v>
      </c>
      <c r="B1791">
        <v>2004</v>
      </c>
      <c r="C1791">
        <v>17</v>
      </c>
      <c r="D1791">
        <v>1</v>
      </c>
      <c r="E1791">
        <v>35720</v>
      </c>
      <c r="F1791" t="s">
        <v>655</v>
      </c>
      <c r="G1791" t="s">
        <v>3089</v>
      </c>
      <c r="H1791" t="s">
        <v>57</v>
      </c>
      <c r="I1791" t="s">
        <v>58</v>
      </c>
      <c r="J1791" t="s">
        <v>3924</v>
      </c>
    </row>
    <row r="1792" spans="1:10" hidden="1" x14ac:dyDescent="0.2">
      <c r="A1792" t="s">
        <v>4112</v>
      </c>
      <c r="B1792">
        <v>2023</v>
      </c>
      <c r="C1792">
        <v>12</v>
      </c>
      <c r="D1792">
        <v>2</v>
      </c>
      <c r="E1792">
        <v>35690</v>
      </c>
      <c r="F1792" t="s">
        <v>470</v>
      </c>
      <c r="G1792" t="s">
        <v>3722</v>
      </c>
      <c r="H1792" t="s">
        <v>57</v>
      </c>
      <c r="I1792" t="s">
        <v>3057</v>
      </c>
      <c r="J1792" t="s">
        <v>4091</v>
      </c>
    </row>
    <row r="1793" spans="1:10" hidden="1" x14ac:dyDescent="0.2">
      <c r="A1793" t="s">
        <v>1438</v>
      </c>
      <c r="B1793">
        <v>2007</v>
      </c>
      <c r="C1793">
        <v>36</v>
      </c>
      <c r="D1793">
        <v>2</v>
      </c>
      <c r="E1793">
        <v>35690</v>
      </c>
      <c r="F1793" t="s">
        <v>1414</v>
      </c>
      <c r="G1793" t="s">
        <v>3128</v>
      </c>
      <c r="H1793" t="s">
        <v>57</v>
      </c>
      <c r="I1793" t="s">
        <v>58</v>
      </c>
      <c r="J1793" t="s">
        <v>3924</v>
      </c>
    </row>
    <row r="1794" spans="1:10" hidden="1" x14ac:dyDescent="0.2">
      <c r="A1794" t="s">
        <v>2265</v>
      </c>
      <c r="B1794">
        <v>2012</v>
      </c>
      <c r="C1794">
        <v>57</v>
      </c>
      <c r="D1794">
        <v>2</v>
      </c>
      <c r="E1794">
        <v>35690</v>
      </c>
      <c r="F1794" t="s">
        <v>2236</v>
      </c>
      <c r="G1794" t="s">
        <v>3170</v>
      </c>
      <c r="H1794" t="s">
        <v>57</v>
      </c>
      <c r="I1794" t="s">
        <v>58</v>
      </c>
      <c r="J1794" t="s">
        <v>3924</v>
      </c>
    </row>
    <row r="1795" spans="1:10" hidden="1" x14ac:dyDescent="0.2">
      <c r="A1795" t="s">
        <v>2570</v>
      </c>
      <c r="B1795">
        <v>2012</v>
      </c>
      <c r="C1795">
        <v>66</v>
      </c>
      <c r="D1795">
        <v>2</v>
      </c>
      <c r="E1795">
        <v>35690</v>
      </c>
      <c r="F1795" t="s">
        <v>2541</v>
      </c>
      <c r="G1795" t="s">
        <v>3188</v>
      </c>
      <c r="H1795" t="s">
        <v>57</v>
      </c>
      <c r="I1795" t="s">
        <v>58</v>
      </c>
      <c r="J1795" t="s">
        <v>3924</v>
      </c>
    </row>
    <row r="1796" spans="1:10" hidden="1" x14ac:dyDescent="0.2">
      <c r="A1796" t="s">
        <v>524</v>
      </c>
      <c r="B1796">
        <v>2017</v>
      </c>
      <c r="C1796">
        <v>13</v>
      </c>
      <c r="D1796">
        <v>1</v>
      </c>
      <c r="E1796">
        <v>35680</v>
      </c>
      <c r="F1796" t="s">
        <v>509</v>
      </c>
      <c r="G1796" t="s">
        <v>3081</v>
      </c>
      <c r="H1796" t="s">
        <v>57</v>
      </c>
      <c r="I1796" t="s">
        <v>58</v>
      </c>
      <c r="J1796" t="s">
        <v>3924</v>
      </c>
    </row>
    <row r="1797" spans="1:10" hidden="1" x14ac:dyDescent="0.2">
      <c r="A1797" t="s">
        <v>1684</v>
      </c>
      <c r="B1797">
        <v>2017</v>
      </c>
      <c r="C1797">
        <v>42</v>
      </c>
      <c r="D1797">
        <v>2</v>
      </c>
      <c r="E1797">
        <v>35680</v>
      </c>
      <c r="F1797" t="s">
        <v>40</v>
      </c>
      <c r="G1797" t="s">
        <v>3140</v>
      </c>
      <c r="H1797" t="s">
        <v>57</v>
      </c>
      <c r="I1797" t="s">
        <v>58</v>
      </c>
      <c r="J1797" t="s">
        <v>3924</v>
      </c>
    </row>
    <row r="1798" spans="1:10" hidden="1" x14ac:dyDescent="0.2">
      <c r="A1798" t="s">
        <v>1867</v>
      </c>
      <c r="B1798">
        <v>2006</v>
      </c>
      <c r="C1798">
        <v>47</v>
      </c>
      <c r="D1798">
        <v>2</v>
      </c>
      <c r="E1798">
        <v>35680</v>
      </c>
      <c r="F1798" t="s">
        <v>1848</v>
      </c>
      <c r="G1798" t="s">
        <v>3150</v>
      </c>
      <c r="H1798" t="s">
        <v>57</v>
      </c>
      <c r="I1798" t="s">
        <v>58</v>
      </c>
      <c r="J1798" t="s">
        <v>3924</v>
      </c>
    </row>
    <row r="1799" spans="1:10" hidden="1" x14ac:dyDescent="0.2">
      <c r="A1799" t="s">
        <v>1760</v>
      </c>
      <c r="B1799">
        <v>2015</v>
      </c>
      <c r="C1799">
        <v>44</v>
      </c>
      <c r="D1799">
        <v>2</v>
      </c>
      <c r="E1799">
        <v>35670</v>
      </c>
      <c r="F1799" t="s">
        <v>45</v>
      </c>
      <c r="G1799" t="s">
        <v>3144</v>
      </c>
      <c r="H1799" t="s">
        <v>57</v>
      </c>
      <c r="I1799" t="s">
        <v>58</v>
      </c>
      <c r="J1799" t="s">
        <v>3924</v>
      </c>
    </row>
    <row r="1800" spans="1:10" hidden="1" x14ac:dyDescent="0.2">
      <c r="A1800" t="s">
        <v>1002</v>
      </c>
      <c r="B1800">
        <v>2016</v>
      </c>
      <c r="C1800">
        <v>25</v>
      </c>
      <c r="D1800">
        <v>2</v>
      </c>
      <c r="E1800">
        <v>35660</v>
      </c>
      <c r="F1800" t="s">
        <v>972</v>
      </c>
      <c r="G1800" t="s">
        <v>3106</v>
      </c>
      <c r="H1800" t="s">
        <v>57</v>
      </c>
      <c r="I1800" t="s">
        <v>58</v>
      </c>
      <c r="J1800" t="s">
        <v>3924</v>
      </c>
    </row>
    <row r="1801" spans="1:10" hidden="1" x14ac:dyDescent="0.2">
      <c r="A1801" t="s">
        <v>2453</v>
      </c>
      <c r="B1801">
        <v>2015</v>
      </c>
      <c r="C1801">
        <v>63</v>
      </c>
      <c r="D1801">
        <v>2</v>
      </c>
      <c r="E1801">
        <v>35660</v>
      </c>
      <c r="F1801" t="s">
        <v>2421</v>
      </c>
      <c r="G1801" t="s">
        <v>3182</v>
      </c>
      <c r="H1801" t="s">
        <v>57</v>
      </c>
      <c r="I1801" t="s">
        <v>58</v>
      </c>
      <c r="J1801" t="s">
        <v>3924</v>
      </c>
    </row>
    <row r="1802" spans="1:10" hidden="1" x14ac:dyDescent="0.2">
      <c r="A1802" t="s">
        <v>1759</v>
      </c>
      <c r="B1802">
        <v>2014</v>
      </c>
      <c r="C1802">
        <v>44</v>
      </c>
      <c r="D1802">
        <v>2</v>
      </c>
      <c r="E1802">
        <v>35630</v>
      </c>
      <c r="F1802" t="s">
        <v>45</v>
      </c>
      <c r="G1802" t="s">
        <v>3144</v>
      </c>
      <c r="H1802" t="s">
        <v>57</v>
      </c>
      <c r="I1802" t="s">
        <v>58</v>
      </c>
      <c r="J1802" t="s">
        <v>3924</v>
      </c>
    </row>
    <row r="1803" spans="1:10" hidden="1" x14ac:dyDescent="0.2">
      <c r="A1803" t="s">
        <v>4205</v>
      </c>
      <c r="B1803">
        <v>2023</v>
      </c>
      <c r="C1803">
        <v>62</v>
      </c>
      <c r="D1803">
        <v>2</v>
      </c>
      <c r="E1803">
        <v>35620</v>
      </c>
      <c r="F1803" t="s">
        <v>2394</v>
      </c>
      <c r="G1803" t="s">
        <v>3860</v>
      </c>
      <c r="H1803" t="s">
        <v>57</v>
      </c>
      <c r="I1803" t="s">
        <v>3057</v>
      </c>
      <c r="J1803" t="s">
        <v>4091</v>
      </c>
    </row>
    <row r="1804" spans="1:10" hidden="1" x14ac:dyDescent="0.2">
      <c r="A1804" t="s">
        <v>1639</v>
      </c>
      <c r="B1804">
        <v>2010</v>
      </c>
      <c r="C1804">
        <v>41</v>
      </c>
      <c r="D1804">
        <v>2</v>
      </c>
      <c r="E1804">
        <v>35600</v>
      </c>
      <c r="F1804" t="s">
        <v>1612</v>
      </c>
      <c r="G1804" t="s">
        <v>3138</v>
      </c>
      <c r="H1804" t="s">
        <v>57</v>
      </c>
      <c r="I1804" t="s">
        <v>58</v>
      </c>
      <c r="J1804" t="s">
        <v>3924</v>
      </c>
    </row>
    <row r="1805" spans="1:10" hidden="1" x14ac:dyDescent="0.2">
      <c r="A1805" t="s">
        <v>1369</v>
      </c>
      <c r="B1805">
        <v>2018</v>
      </c>
      <c r="C1805">
        <v>34</v>
      </c>
      <c r="D1805">
        <v>2</v>
      </c>
      <c r="E1805">
        <v>35590</v>
      </c>
      <c r="F1805" t="s">
        <v>1334</v>
      </c>
      <c r="G1805" t="s">
        <v>3124</v>
      </c>
      <c r="H1805" t="s">
        <v>57</v>
      </c>
      <c r="I1805" t="s">
        <v>58</v>
      </c>
      <c r="J1805" t="s">
        <v>3924</v>
      </c>
    </row>
    <row r="1806" spans="1:10" hidden="1" x14ac:dyDescent="0.2">
      <c r="A1806" t="s">
        <v>1641</v>
      </c>
      <c r="B1806">
        <v>2012</v>
      </c>
      <c r="C1806">
        <v>41</v>
      </c>
      <c r="D1806">
        <v>2</v>
      </c>
      <c r="E1806">
        <v>35530</v>
      </c>
      <c r="F1806" t="s">
        <v>1612</v>
      </c>
      <c r="G1806" t="s">
        <v>3138</v>
      </c>
      <c r="H1806" t="s">
        <v>57</v>
      </c>
      <c r="I1806" t="s">
        <v>58</v>
      </c>
      <c r="J1806" t="s">
        <v>3924</v>
      </c>
    </row>
    <row r="1807" spans="1:10" hidden="1" x14ac:dyDescent="0.2">
      <c r="A1807" t="s">
        <v>277</v>
      </c>
      <c r="B1807">
        <v>2010</v>
      </c>
      <c r="C1807">
        <v>6</v>
      </c>
      <c r="D1807">
        <v>2</v>
      </c>
      <c r="E1807">
        <v>35520</v>
      </c>
      <c r="F1807" t="s">
        <v>250</v>
      </c>
      <c r="G1807" t="s">
        <v>3068</v>
      </c>
      <c r="H1807" t="s">
        <v>57</v>
      </c>
      <c r="I1807" t="s">
        <v>58</v>
      </c>
      <c r="J1807" t="s">
        <v>3924</v>
      </c>
    </row>
    <row r="1808" spans="1:10" hidden="1" x14ac:dyDescent="0.2">
      <c r="A1808" t="s">
        <v>526</v>
      </c>
      <c r="B1808">
        <v>2019</v>
      </c>
      <c r="C1808">
        <v>13</v>
      </c>
      <c r="D1808">
        <v>1</v>
      </c>
      <c r="E1808">
        <v>35520</v>
      </c>
      <c r="F1808" t="s">
        <v>509</v>
      </c>
      <c r="G1808" t="s">
        <v>3081</v>
      </c>
      <c r="H1808" t="s">
        <v>57</v>
      </c>
      <c r="I1808" t="s">
        <v>58</v>
      </c>
      <c r="J1808" t="s">
        <v>3924</v>
      </c>
    </row>
    <row r="1809" spans="1:10" hidden="1" x14ac:dyDescent="0.2">
      <c r="A1809" t="s">
        <v>1640</v>
      </c>
      <c r="B1809">
        <v>2011</v>
      </c>
      <c r="C1809">
        <v>41</v>
      </c>
      <c r="D1809">
        <v>2</v>
      </c>
      <c r="E1809">
        <v>35520</v>
      </c>
      <c r="F1809" t="s">
        <v>1612</v>
      </c>
      <c r="G1809" t="s">
        <v>3138</v>
      </c>
      <c r="H1809" t="s">
        <v>57</v>
      </c>
      <c r="I1809" t="s">
        <v>58</v>
      </c>
      <c r="J1809" t="s">
        <v>3924</v>
      </c>
    </row>
    <row r="1810" spans="1:10" hidden="1" x14ac:dyDescent="0.2">
      <c r="A1810" t="s">
        <v>609</v>
      </c>
      <c r="B1810">
        <v>2010</v>
      </c>
      <c r="C1810">
        <v>15</v>
      </c>
      <c r="D1810">
        <v>2</v>
      </c>
      <c r="E1810">
        <v>35480</v>
      </c>
      <c r="F1810" t="s">
        <v>582</v>
      </c>
      <c r="G1810" t="s">
        <v>3086</v>
      </c>
      <c r="H1810" t="s">
        <v>57</v>
      </c>
      <c r="I1810" t="s">
        <v>58</v>
      </c>
      <c r="J1810" t="s">
        <v>3924</v>
      </c>
    </row>
    <row r="1811" spans="1:10" hidden="1" x14ac:dyDescent="0.2">
      <c r="A1811" t="s">
        <v>1119</v>
      </c>
      <c r="B1811">
        <v>2004</v>
      </c>
      <c r="C1811">
        <v>28</v>
      </c>
      <c r="D1811">
        <v>2</v>
      </c>
      <c r="E1811">
        <v>35450</v>
      </c>
      <c r="F1811" t="s">
        <v>1098</v>
      </c>
      <c r="G1811" t="s">
        <v>3112</v>
      </c>
      <c r="H1811" t="s">
        <v>57</v>
      </c>
      <c r="I1811" t="s">
        <v>58</v>
      </c>
      <c r="J1811" t="s">
        <v>3924</v>
      </c>
    </row>
    <row r="1812" spans="1:10" hidden="1" x14ac:dyDescent="0.2">
      <c r="A1812" t="s">
        <v>1638</v>
      </c>
      <c r="B1812">
        <v>2009</v>
      </c>
      <c r="C1812">
        <v>41</v>
      </c>
      <c r="D1812">
        <v>2</v>
      </c>
      <c r="E1812">
        <v>35430</v>
      </c>
      <c r="F1812" t="s">
        <v>1612</v>
      </c>
      <c r="G1812" t="s">
        <v>3138</v>
      </c>
      <c r="H1812" t="s">
        <v>57</v>
      </c>
      <c r="I1812" t="s">
        <v>58</v>
      </c>
      <c r="J1812" t="s">
        <v>3924</v>
      </c>
    </row>
    <row r="1813" spans="1:10" x14ac:dyDescent="0.2">
      <c r="A1813" t="s">
        <v>4106</v>
      </c>
      <c r="B1813">
        <v>2023</v>
      </c>
      <c r="C1813">
        <v>8</v>
      </c>
      <c r="D1813">
        <v>2</v>
      </c>
      <c r="E1813">
        <v>35420</v>
      </c>
      <c r="F1813" t="s">
        <v>21</v>
      </c>
      <c r="G1813" t="s">
        <v>3713</v>
      </c>
      <c r="H1813" t="s">
        <v>57</v>
      </c>
      <c r="I1813" t="s">
        <v>3057</v>
      </c>
      <c r="J1813" t="s">
        <v>4091</v>
      </c>
    </row>
    <row r="1814" spans="1:10" hidden="1" x14ac:dyDescent="0.2">
      <c r="A1814" t="s">
        <v>1518</v>
      </c>
      <c r="B1814">
        <v>2009</v>
      </c>
      <c r="C1814">
        <v>38</v>
      </c>
      <c r="D1814">
        <v>2</v>
      </c>
      <c r="E1814">
        <v>35420</v>
      </c>
      <c r="F1814" t="s">
        <v>16</v>
      </c>
      <c r="G1814" t="s">
        <v>3132</v>
      </c>
      <c r="H1814" t="s">
        <v>57</v>
      </c>
      <c r="I1814" t="s">
        <v>58</v>
      </c>
      <c r="J1814" t="s">
        <v>3924</v>
      </c>
    </row>
    <row r="1815" spans="1:10" hidden="1" x14ac:dyDescent="0.2">
      <c r="A1815" t="s">
        <v>2263</v>
      </c>
      <c r="B1815">
        <v>2010</v>
      </c>
      <c r="C1815">
        <v>57</v>
      </c>
      <c r="D1815">
        <v>2</v>
      </c>
      <c r="E1815">
        <v>35390</v>
      </c>
      <c r="F1815" t="s">
        <v>2236</v>
      </c>
      <c r="G1815" t="s">
        <v>3170</v>
      </c>
      <c r="H1815" t="s">
        <v>57</v>
      </c>
      <c r="I1815" t="s">
        <v>58</v>
      </c>
      <c r="J1815" t="s">
        <v>3924</v>
      </c>
    </row>
    <row r="1816" spans="1:10" hidden="1" x14ac:dyDescent="0.2">
      <c r="A1816" t="s">
        <v>2264</v>
      </c>
      <c r="B1816">
        <v>2011</v>
      </c>
      <c r="C1816">
        <v>57</v>
      </c>
      <c r="D1816">
        <v>2</v>
      </c>
      <c r="E1816">
        <v>35340</v>
      </c>
      <c r="F1816" t="s">
        <v>2236</v>
      </c>
      <c r="G1816" t="s">
        <v>3170</v>
      </c>
      <c r="H1816" t="s">
        <v>57</v>
      </c>
      <c r="I1816" t="s">
        <v>58</v>
      </c>
      <c r="J1816" t="s">
        <v>3924</v>
      </c>
    </row>
    <row r="1817" spans="1:10" hidden="1" x14ac:dyDescent="0.2">
      <c r="A1817" t="s">
        <v>3870</v>
      </c>
      <c r="B1817">
        <v>2022</v>
      </c>
      <c r="C1817">
        <v>65</v>
      </c>
      <c r="D1817">
        <v>2</v>
      </c>
      <c r="E1817">
        <v>35280</v>
      </c>
      <c r="F1817" t="s">
        <v>2501</v>
      </c>
      <c r="G1817" t="s">
        <v>3869</v>
      </c>
      <c r="H1817" t="s">
        <v>57</v>
      </c>
      <c r="I1817" t="s">
        <v>3057</v>
      </c>
      <c r="J1817" t="s">
        <v>3924</v>
      </c>
    </row>
    <row r="1818" spans="1:10" hidden="1" x14ac:dyDescent="0.2">
      <c r="A1818" t="s">
        <v>2024</v>
      </c>
      <c r="B1818">
        <v>2011</v>
      </c>
      <c r="C1818">
        <v>51</v>
      </c>
      <c r="D1818">
        <v>2</v>
      </c>
      <c r="E1818">
        <v>35270</v>
      </c>
      <c r="F1818" t="s">
        <v>38</v>
      </c>
      <c r="G1818" t="s">
        <v>3158</v>
      </c>
      <c r="H1818" t="s">
        <v>57</v>
      </c>
      <c r="I1818" t="s">
        <v>58</v>
      </c>
      <c r="J1818" t="s">
        <v>3924</v>
      </c>
    </row>
    <row r="1819" spans="1:10" hidden="1" x14ac:dyDescent="0.2">
      <c r="A1819" t="s">
        <v>2810</v>
      </c>
      <c r="B1819">
        <v>2016</v>
      </c>
      <c r="C1819">
        <v>72</v>
      </c>
      <c r="D1819">
        <v>2</v>
      </c>
      <c r="E1819">
        <v>35270</v>
      </c>
      <c r="F1819" t="s">
        <v>2777</v>
      </c>
      <c r="G1819" t="s">
        <v>3200</v>
      </c>
      <c r="H1819" t="s">
        <v>57</v>
      </c>
      <c r="I1819" t="s">
        <v>58</v>
      </c>
      <c r="J1819" t="s">
        <v>3924</v>
      </c>
    </row>
    <row r="1820" spans="1:10" hidden="1" x14ac:dyDescent="0.2">
      <c r="A1820" t="s">
        <v>2065</v>
      </c>
      <c r="B1820">
        <v>2012</v>
      </c>
      <c r="C1820">
        <v>52</v>
      </c>
      <c r="D1820">
        <v>2</v>
      </c>
      <c r="E1820">
        <v>35260</v>
      </c>
      <c r="F1820" t="s">
        <v>2036</v>
      </c>
      <c r="G1820" t="s">
        <v>3160</v>
      </c>
      <c r="H1820" t="s">
        <v>57</v>
      </c>
      <c r="I1820" t="s">
        <v>58</v>
      </c>
      <c r="J1820" t="s">
        <v>3924</v>
      </c>
    </row>
    <row r="1821" spans="1:10" hidden="1" x14ac:dyDescent="0.2">
      <c r="A1821" t="s">
        <v>2656</v>
      </c>
      <c r="B1821">
        <v>2020</v>
      </c>
      <c r="C1821">
        <v>68</v>
      </c>
      <c r="D1821">
        <v>2</v>
      </c>
      <c r="E1821">
        <v>35260</v>
      </c>
      <c r="F1821" t="s">
        <v>14</v>
      </c>
      <c r="G1821" t="s">
        <v>3192</v>
      </c>
      <c r="H1821" t="s">
        <v>57</v>
      </c>
      <c r="I1821" t="s">
        <v>58</v>
      </c>
      <c r="J1821" t="s">
        <v>3924</v>
      </c>
    </row>
    <row r="1822" spans="1:10" hidden="1" x14ac:dyDescent="0.2">
      <c r="A1822" t="s">
        <v>4240</v>
      </c>
      <c r="B1822">
        <v>2023</v>
      </c>
      <c r="C1822">
        <v>86</v>
      </c>
      <c r="D1822">
        <v>2</v>
      </c>
      <c r="E1822">
        <v>35240</v>
      </c>
      <c r="F1822" t="s">
        <v>3037</v>
      </c>
      <c r="G1822" t="s">
        <v>3908</v>
      </c>
      <c r="H1822" t="s">
        <v>57</v>
      </c>
      <c r="I1822" t="s">
        <v>3057</v>
      </c>
      <c r="J1822" t="s">
        <v>4091</v>
      </c>
    </row>
    <row r="1823" spans="1:10" hidden="1" x14ac:dyDescent="0.2">
      <c r="A1823" t="s">
        <v>2494</v>
      </c>
      <c r="B1823">
        <v>2016</v>
      </c>
      <c r="C1823">
        <v>64</v>
      </c>
      <c r="D1823">
        <v>2</v>
      </c>
      <c r="E1823">
        <v>35230</v>
      </c>
      <c r="F1823" t="s">
        <v>2461</v>
      </c>
      <c r="G1823" t="s">
        <v>3184</v>
      </c>
      <c r="H1823" t="s">
        <v>57</v>
      </c>
      <c r="I1823" t="s">
        <v>58</v>
      </c>
      <c r="J1823" t="s">
        <v>3924</v>
      </c>
    </row>
    <row r="1824" spans="1:10" hidden="1" x14ac:dyDescent="0.2">
      <c r="A1824" t="s">
        <v>2064</v>
      </c>
      <c r="B1824">
        <v>2011</v>
      </c>
      <c r="C1824">
        <v>52</v>
      </c>
      <c r="D1824">
        <v>2</v>
      </c>
      <c r="E1824">
        <v>35220</v>
      </c>
      <c r="F1824" t="s">
        <v>2036</v>
      </c>
      <c r="G1824" t="s">
        <v>3160</v>
      </c>
      <c r="H1824" t="s">
        <v>57</v>
      </c>
      <c r="I1824" t="s">
        <v>58</v>
      </c>
      <c r="J1824" t="s">
        <v>3924</v>
      </c>
    </row>
    <row r="1825" spans="1:10" hidden="1" x14ac:dyDescent="0.2">
      <c r="A1825" t="s">
        <v>2569</v>
      </c>
      <c r="B1825">
        <v>2011</v>
      </c>
      <c r="C1825">
        <v>66</v>
      </c>
      <c r="D1825">
        <v>2</v>
      </c>
      <c r="E1825">
        <v>35200</v>
      </c>
      <c r="F1825" t="s">
        <v>2541</v>
      </c>
      <c r="G1825" t="s">
        <v>3188</v>
      </c>
      <c r="H1825" t="s">
        <v>57</v>
      </c>
      <c r="I1825" t="s">
        <v>58</v>
      </c>
      <c r="J1825" t="s">
        <v>3924</v>
      </c>
    </row>
    <row r="1826" spans="1:10" hidden="1" x14ac:dyDescent="0.2">
      <c r="A1826" t="s">
        <v>882</v>
      </c>
      <c r="B1826">
        <v>2012</v>
      </c>
      <c r="C1826">
        <v>22</v>
      </c>
      <c r="D1826">
        <v>2</v>
      </c>
      <c r="E1826">
        <v>35190</v>
      </c>
      <c r="F1826" t="s">
        <v>853</v>
      </c>
      <c r="G1826" t="s">
        <v>3100</v>
      </c>
      <c r="H1826" t="s">
        <v>57</v>
      </c>
      <c r="I1826" t="s">
        <v>58</v>
      </c>
      <c r="J1826" t="s">
        <v>3924</v>
      </c>
    </row>
    <row r="1827" spans="1:10" hidden="1" x14ac:dyDescent="0.2">
      <c r="A1827" t="s">
        <v>1437</v>
      </c>
      <c r="B1827">
        <v>2006</v>
      </c>
      <c r="C1827">
        <v>36</v>
      </c>
      <c r="D1827">
        <v>2</v>
      </c>
      <c r="E1827">
        <v>35180</v>
      </c>
      <c r="F1827" t="s">
        <v>1414</v>
      </c>
      <c r="G1827" t="s">
        <v>3128</v>
      </c>
      <c r="H1827" t="s">
        <v>57</v>
      </c>
      <c r="I1827" t="s">
        <v>58</v>
      </c>
      <c r="J1827" t="s">
        <v>3924</v>
      </c>
    </row>
    <row r="1828" spans="1:10" hidden="1" x14ac:dyDescent="0.2">
      <c r="A1828" t="s">
        <v>2493</v>
      </c>
      <c r="B1828">
        <v>2015</v>
      </c>
      <c r="C1828">
        <v>64</v>
      </c>
      <c r="D1828">
        <v>2</v>
      </c>
      <c r="E1828">
        <v>35170</v>
      </c>
      <c r="F1828" t="s">
        <v>2461</v>
      </c>
      <c r="G1828" t="s">
        <v>3184</v>
      </c>
      <c r="H1828" t="s">
        <v>57</v>
      </c>
      <c r="I1828" t="s">
        <v>58</v>
      </c>
      <c r="J1828" t="s">
        <v>3924</v>
      </c>
    </row>
    <row r="1829" spans="1:10" hidden="1" x14ac:dyDescent="0.2">
      <c r="A1829" t="s">
        <v>1758</v>
      </c>
      <c r="B1829">
        <v>2013</v>
      </c>
      <c r="C1829">
        <v>44</v>
      </c>
      <c r="D1829">
        <v>2</v>
      </c>
      <c r="E1829">
        <v>35140</v>
      </c>
      <c r="F1829" t="s">
        <v>45</v>
      </c>
      <c r="G1829" t="s">
        <v>3144</v>
      </c>
      <c r="H1829" t="s">
        <v>57</v>
      </c>
      <c r="I1829" t="s">
        <v>58</v>
      </c>
      <c r="J1829" t="s">
        <v>3924</v>
      </c>
    </row>
    <row r="1830" spans="1:10" hidden="1" x14ac:dyDescent="0.2">
      <c r="A1830" t="s">
        <v>1865</v>
      </c>
      <c r="B1830">
        <v>2004</v>
      </c>
      <c r="C1830">
        <v>47</v>
      </c>
      <c r="D1830">
        <v>2</v>
      </c>
      <c r="E1830">
        <v>35120</v>
      </c>
      <c r="F1830" t="s">
        <v>1848</v>
      </c>
      <c r="G1830" t="s">
        <v>3150</v>
      </c>
      <c r="H1830" t="s">
        <v>57</v>
      </c>
      <c r="I1830" t="s">
        <v>58</v>
      </c>
      <c r="J1830" t="s">
        <v>3924</v>
      </c>
    </row>
    <row r="1831" spans="1:10" hidden="1" x14ac:dyDescent="0.2">
      <c r="A1831" t="s">
        <v>1517</v>
      </c>
      <c r="B1831">
        <v>2008</v>
      </c>
      <c r="C1831">
        <v>38</v>
      </c>
      <c r="D1831">
        <v>2</v>
      </c>
      <c r="E1831">
        <v>35100</v>
      </c>
      <c r="F1831" t="s">
        <v>16</v>
      </c>
      <c r="G1831" t="s">
        <v>3132</v>
      </c>
      <c r="H1831" t="s">
        <v>57</v>
      </c>
      <c r="I1831" t="s">
        <v>58</v>
      </c>
      <c r="J1831" t="s">
        <v>3924</v>
      </c>
    </row>
    <row r="1832" spans="1:10" hidden="1" x14ac:dyDescent="0.2">
      <c r="A1832" t="s">
        <v>2367</v>
      </c>
      <c r="B1832">
        <v>2014</v>
      </c>
      <c r="C1832">
        <v>60</v>
      </c>
      <c r="D1832">
        <v>2</v>
      </c>
      <c r="E1832">
        <v>35100</v>
      </c>
      <c r="F1832" t="s">
        <v>2355</v>
      </c>
      <c r="G1832" t="s">
        <v>3176</v>
      </c>
      <c r="H1832" t="s">
        <v>57</v>
      </c>
      <c r="I1832" t="s">
        <v>58</v>
      </c>
      <c r="J1832" t="s">
        <v>3924</v>
      </c>
    </row>
    <row r="1833" spans="1:10" hidden="1" x14ac:dyDescent="0.2">
      <c r="A1833" t="s">
        <v>384</v>
      </c>
      <c r="B1833">
        <v>2006</v>
      </c>
      <c r="C1833">
        <v>9</v>
      </c>
      <c r="D1833">
        <v>2</v>
      </c>
      <c r="E1833">
        <v>35040</v>
      </c>
      <c r="F1833" t="s">
        <v>10</v>
      </c>
      <c r="G1833" t="s">
        <v>3074</v>
      </c>
      <c r="H1833" t="s">
        <v>57</v>
      </c>
      <c r="I1833" t="s">
        <v>58</v>
      </c>
      <c r="J1833" t="s">
        <v>3924</v>
      </c>
    </row>
    <row r="1834" spans="1:10" hidden="1" x14ac:dyDescent="0.2">
      <c r="A1834" t="s">
        <v>103</v>
      </c>
      <c r="B1834">
        <v>2012</v>
      </c>
      <c r="C1834">
        <v>2</v>
      </c>
      <c r="D1834">
        <v>1</v>
      </c>
      <c r="E1834">
        <v>34990</v>
      </c>
      <c r="F1834" t="s">
        <v>93</v>
      </c>
      <c r="G1834" t="s">
        <v>3059</v>
      </c>
      <c r="H1834" t="s">
        <v>57</v>
      </c>
      <c r="I1834" t="s">
        <v>58</v>
      </c>
      <c r="J1834" t="s">
        <v>3924</v>
      </c>
    </row>
    <row r="1835" spans="1:10" hidden="1" x14ac:dyDescent="0.2">
      <c r="A1835" t="s">
        <v>1552</v>
      </c>
      <c r="B1835">
        <v>2003</v>
      </c>
      <c r="C1835">
        <v>39</v>
      </c>
      <c r="D1835">
        <v>2</v>
      </c>
      <c r="E1835">
        <v>34970</v>
      </c>
      <c r="F1835" t="s">
        <v>1532</v>
      </c>
      <c r="G1835" t="s">
        <v>3134</v>
      </c>
      <c r="H1835" t="s">
        <v>57</v>
      </c>
      <c r="I1835" t="s">
        <v>58</v>
      </c>
      <c r="J1835" t="s">
        <v>3924</v>
      </c>
    </row>
    <row r="1836" spans="1:10" hidden="1" x14ac:dyDescent="0.2">
      <c r="A1836" t="s">
        <v>3742</v>
      </c>
      <c r="B1836">
        <v>2022</v>
      </c>
      <c r="C1836">
        <v>21</v>
      </c>
      <c r="D1836">
        <v>1</v>
      </c>
      <c r="E1836">
        <v>34940</v>
      </c>
      <c r="F1836" t="s">
        <v>813</v>
      </c>
      <c r="G1836" t="s">
        <v>3097</v>
      </c>
      <c r="H1836" t="s">
        <v>57</v>
      </c>
      <c r="I1836" t="s">
        <v>3057</v>
      </c>
      <c r="J1836" t="s">
        <v>3924</v>
      </c>
    </row>
    <row r="1837" spans="1:10" hidden="1" x14ac:dyDescent="0.2">
      <c r="A1837" t="s">
        <v>3021</v>
      </c>
      <c r="B1837">
        <v>2019</v>
      </c>
      <c r="C1837">
        <v>81</v>
      </c>
      <c r="D1837">
        <v>1</v>
      </c>
      <c r="E1837">
        <v>34940</v>
      </c>
      <c r="F1837" t="s">
        <v>3020</v>
      </c>
      <c r="G1837" t="s">
        <v>3216</v>
      </c>
      <c r="H1837" t="s">
        <v>57</v>
      </c>
      <c r="I1837" t="s">
        <v>58</v>
      </c>
      <c r="J1837" t="s">
        <v>3924</v>
      </c>
    </row>
    <row r="1838" spans="1:10" hidden="1" x14ac:dyDescent="0.2">
      <c r="A1838" t="s">
        <v>2937</v>
      </c>
      <c r="B1838">
        <v>2005</v>
      </c>
      <c r="C1838">
        <v>76</v>
      </c>
      <c r="D1838">
        <v>2</v>
      </c>
      <c r="E1838">
        <v>34900</v>
      </c>
      <c r="F1838" t="s">
        <v>2915</v>
      </c>
      <c r="G1838" t="s">
        <v>3209</v>
      </c>
      <c r="H1838" t="s">
        <v>57</v>
      </c>
      <c r="I1838" t="s">
        <v>58</v>
      </c>
      <c r="J1838" t="s">
        <v>3924</v>
      </c>
    </row>
    <row r="1839" spans="1:10" hidden="1" x14ac:dyDescent="0.2">
      <c r="A1839" t="s">
        <v>525</v>
      </c>
      <c r="B1839">
        <v>2018</v>
      </c>
      <c r="C1839">
        <v>13</v>
      </c>
      <c r="D1839">
        <v>1</v>
      </c>
      <c r="E1839">
        <v>34850</v>
      </c>
      <c r="F1839" t="s">
        <v>509</v>
      </c>
      <c r="G1839" t="s">
        <v>3081</v>
      </c>
      <c r="H1839" t="s">
        <v>57</v>
      </c>
      <c r="I1839" t="s">
        <v>58</v>
      </c>
      <c r="J1839" t="s">
        <v>3924</v>
      </c>
    </row>
    <row r="1840" spans="1:10" hidden="1" x14ac:dyDescent="0.2">
      <c r="A1840" t="s">
        <v>1866</v>
      </c>
      <c r="B1840">
        <v>2005</v>
      </c>
      <c r="C1840">
        <v>47</v>
      </c>
      <c r="D1840">
        <v>2</v>
      </c>
      <c r="E1840">
        <v>34840</v>
      </c>
      <c r="F1840" t="s">
        <v>1848</v>
      </c>
      <c r="G1840" t="s">
        <v>3150</v>
      </c>
      <c r="H1840" t="s">
        <v>57</v>
      </c>
      <c r="I1840" t="s">
        <v>58</v>
      </c>
      <c r="J1840" t="s">
        <v>3924</v>
      </c>
    </row>
    <row r="1841" spans="1:10" hidden="1" x14ac:dyDescent="0.2">
      <c r="A1841" t="s">
        <v>1436</v>
      </c>
      <c r="B1841">
        <v>2005</v>
      </c>
      <c r="C1841">
        <v>36</v>
      </c>
      <c r="D1841">
        <v>2</v>
      </c>
      <c r="E1841">
        <v>34810</v>
      </c>
      <c r="F1841" t="s">
        <v>1414</v>
      </c>
      <c r="G1841" t="s">
        <v>3128</v>
      </c>
      <c r="H1841" t="s">
        <v>57</v>
      </c>
      <c r="I1841" t="s">
        <v>58</v>
      </c>
      <c r="J1841" t="s">
        <v>3924</v>
      </c>
    </row>
    <row r="1842" spans="1:10" hidden="1" x14ac:dyDescent="0.2">
      <c r="A1842" t="s">
        <v>2262</v>
      </c>
      <c r="B1842">
        <v>2009</v>
      </c>
      <c r="C1842">
        <v>57</v>
      </c>
      <c r="D1842">
        <v>2</v>
      </c>
      <c r="E1842">
        <v>34810</v>
      </c>
      <c r="F1842" t="s">
        <v>2236</v>
      </c>
      <c r="G1842" t="s">
        <v>3170</v>
      </c>
      <c r="H1842" t="s">
        <v>57</v>
      </c>
      <c r="I1842" t="s">
        <v>58</v>
      </c>
      <c r="J1842" t="s">
        <v>3924</v>
      </c>
    </row>
    <row r="1843" spans="1:10" hidden="1" x14ac:dyDescent="0.2">
      <c r="A1843" t="s">
        <v>2452</v>
      </c>
      <c r="B1843">
        <v>2014</v>
      </c>
      <c r="C1843">
        <v>63</v>
      </c>
      <c r="D1843">
        <v>2</v>
      </c>
      <c r="E1843">
        <v>34800</v>
      </c>
      <c r="F1843" t="s">
        <v>2421</v>
      </c>
      <c r="G1843" t="s">
        <v>3182</v>
      </c>
      <c r="H1843" t="s">
        <v>57</v>
      </c>
      <c r="I1843" t="s">
        <v>58</v>
      </c>
      <c r="J1843" t="s">
        <v>3924</v>
      </c>
    </row>
    <row r="1844" spans="1:10" hidden="1" x14ac:dyDescent="0.2">
      <c r="A1844" t="s">
        <v>2063</v>
      </c>
      <c r="B1844">
        <v>2010</v>
      </c>
      <c r="C1844">
        <v>52</v>
      </c>
      <c r="D1844">
        <v>2</v>
      </c>
      <c r="E1844">
        <v>34780</v>
      </c>
      <c r="F1844" t="s">
        <v>2036</v>
      </c>
      <c r="G1844" t="s">
        <v>3160</v>
      </c>
      <c r="H1844" t="s">
        <v>57</v>
      </c>
      <c r="I1844" t="s">
        <v>58</v>
      </c>
      <c r="J1844" t="s">
        <v>3924</v>
      </c>
    </row>
    <row r="1845" spans="1:10" hidden="1" x14ac:dyDescent="0.2">
      <c r="A1845" t="s">
        <v>1042</v>
      </c>
      <c r="B1845">
        <v>2018</v>
      </c>
      <c r="C1845">
        <v>26</v>
      </c>
      <c r="D1845">
        <v>2</v>
      </c>
      <c r="E1845">
        <v>34750</v>
      </c>
      <c r="F1845" t="s">
        <v>1007</v>
      </c>
      <c r="G1845" t="s">
        <v>3108</v>
      </c>
      <c r="H1845" t="s">
        <v>57</v>
      </c>
      <c r="I1845" t="s">
        <v>58</v>
      </c>
      <c r="J1845" t="s">
        <v>3924</v>
      </c>
    </row>
    <row r="1846" spans="1:10" hidden="1" x14ac:dyDescent="0.2">
      <c r="A1846" t="s">
        <v>2181</v>
      </c>
      <c r="B1846">
        <v>2008</v>
      </c>
      <c r="C1846">
        <v>55</v>
      </c>
      <c r="D1846">
        <v>2</v>
      </c>
      <c r="E1846">
        <v>34740</v>
      </c>
      <c r="F1846" t="s">
        <v>2156</v>
      </c>
      <c r="G1846" t="s">
        <v>3166</v>
      </c>
      <c r="H1846" t="s">
        <v>57</v>
      </c>
      <c r="I1846" t="s">
        <v>58</v>
      </c>
      <c r="J1846" t="s">
        <v>3924</v>
      </c>
    </row>
    <row r="1847" spans="1:10" hidden="1" x14ac:dyDescent="0.2">
      <c r="A1847" t="s">
        <v>435</v>
      </c>
      <c r="B1847">
        <v>2019</v>
      </c>
      <c r="C1847">
        <v>10</v>
      </c>
      <c r="D1847">
        <v>2</v>
      </c>
      <c r="E1847">
        <v>34730</v>
      </c>
      <c r="F1847" t="s">
        <v>12</v>
      </c>
      <c r="G1847" t="s">
        <v>3076</v>
      </c>
      <c r="H1847" t="s">
        <v>57</v>
      </c>
      <c r="I1847" t="s">
        <v>58</v>
      </c>
      <c r="J1847" t="s">
        <v>3924</v>
      </c>
    </row>
    <row r="1848" spans="1:10" hidden="1" x14ac:dyDescent="0.2">
      <c r="A1848" t="s">
        <v>654</v>
      </c>
      <c r="B1848">
        <v>2003</v>
      </c>
      <c r="C1848">
        <v>17</v>
      </c>
      <c r="D1848">
        <v>1</v>
      </c>
      <c r="E1848">
        <v>34720</v>
      </c>
      <c r="F1848" t="s">
        <v>655</v>
      </c>
      <c r="G1848" t="s">
        <v>3089</v>
      </c>
      <c r="H1848" t="s">
        <v>57</v>
      </c>
      <c r="I1848" t="s">
        <v>58</v>
      </c>
      <c r="J1848" t="s">
        <v>3924</v>
      </c>
    </row>
    <row r="1849" spans="1:10" hidden="1" x14ac:dyDescent="0.2">
      <c r="A1849" t="s">
        <v>1683</v>
      </c>
      <c r="B1849">
        <v>2016</v>
      </c>
      <c r="C1849">
        <v>42</v>
      </c>
      <c r="D1849">
        <v>2</v>
      </c>
      <c r="E1849">
        <v>34720</v>
      </c>
      <c r="F1849" t="s">
        <v>40</v>
      </c>
      <c r="G1849" t="s">
        <v>3140</v>
      </c>
      <c r="H1849" t="s">
        <v>57</v>
      </c>
      <c r="I1849" t="s">
        <v>58</v>
      </c>
      <c r="J1849" t="s">
        <v>3924</v>
      </c>
    </row>
    <row r="1850" spans="1:10" hidden="1" x14ac:dyDescent="0.2">
      <c r="A1850" t="s">
        <v>1435</v>
      </c>
      <c r="B1850">
        <v>2004</v>
      </c>
      <c r="C1850">
        <v>36</v>
      </c>
      <c r="D1850">
        <v>2</v>
      </c>
      <c r="E1850">
        <v>34690</v>
      </c>
      <c r="F1850" t="s">
        <v>1414</v>
      </c>
      <c r="G1850" t="s">
        <v>3128</v>
      </c>
      <c r="H1850" t="s">
        <v>57</v>
      </c>
      <c r="I1850" t="s">
        <v>58</v>
      </c>
      <c r="J1850" t="s">
        <v>3924</v>
      </c>
    </row>
    <row r="1851" spans="1:10" hidden="1" x14ac:dyDescent="0.2">
      <c r="A1851" t="s">
        <v>1728</v>
      </c>
      <c r="B1851">
        <v>2021</v>
      </c>
      <c r="C1851">
        <v>43</v>
      </c>
      <c r="D1851">
        <v>2</v>
      </c>
      <c r="E1851">
        <v>34690</v>
      </c>
      <c r="F1851" t="s">
        <v>1690</v>
      </c>
      <c r="G1851" t="s">
        <v>3809</v>
      </c>
      <c r="H1851" t="s">
        <v>57</v>
      </c>
      <c r="I1851" t="s">
        <v>3057</v>
      </c>
      <c r="J1851" t="s">
        <v>3924</v>
      </c>
    </row>
    <row r="1852" spans="1:10" hidden="1" x14ac:dyDescent="0.2">
      <c r="A1852" t="s">
        <v>4242</v>
      </c>
      <c r="B1852">
        <v>2023</v>
      </c>
      <c r="C1852">
        <v>87</v>
      </c>
      <c r="D1852">
        <v>2</v>
      </c>
      <c r="E1852">
        <v>34680</v>
      </c>
      <c r="F1852" t="s">
        <v>3041</v>
      </c>
      <c r="G1852" t="s">
        <v>3911</v>
      </c>
      <c r="H1852" t="s">
        <v>57</v>
      </c>
      <c r="I1852" t="s">
        <v>3057</v>
      </c>
      <c r="J1852" t="s">
        <v>4091</v>
      </c>
    </row>
    <row r="1853" spans="1:10" hidden="1" x14ac:dyDescent="0.2">
      <c r="A1853" t="s">
        <v>3861</v>
      </c>
      <c r="B1853">
        <v>2022</v>
      </c>
      <c r="C1853">
        <v>62</v>
      </c>
      <c r="D1853">
        <v>2</v>
      </c>
      <c r="E1853">
        <v>34630</v>
      </c>
      <c r="F1853" t="s">
        <v>2394</v>
      </c>
      <c r="G1853" t="s">
        <v>3860</v>
      </c>
      <c r="H1853" t="s">
        <v>57</v>
      </c>
      <c r="I1853" t="s">
        <v>3057</v>
      </c>
      <c r="J1853" t="s">
        <v>3924</v>
      </c>
    </row>
    <row r="1854" spans="1:10" hidden="1" x14ac:dyDescent="0.2">
      <c r="A1854" t="s">
        <v>2450</v>
      </c>
      <c r="B1854">
        <v>2012</v>
      </c>
      <c r="C1854">
        <v>63</v>
      </c>
      <c r="D1854">
        <v>2</v>
      </c>
      <c r="E1854">
        <v>34600</v>
      </c>
      <c r="F1854" t="s">
        <v>2421</v>
      </c>
      <c r="G1854" t="s">
        <v>3182</v>
      </c>
      <c r="H1854" t="s">
        <v>57</v>
      </c>
      <c r="I1854" t="s">
        <v>58</v>
      </c>
      <c r="J1854" t="s">
        <v>3924</v>
      </c>
    </row>
    <row r="1855" spans="1:10" hidden="1" x14ac:dyDescent="0.2">
      <c r="A1855" t="s">
        <v>2182</v>
      </c>
      <c r="B1855">
        <v>2009</v>
      </c>
      <c r="C1855">
        <v>55</v>
      </c>
      <c r="D1855">
        <v>2</v>
      </c>
      <c r="E1855">
        <v>34590</v>
      </c>
      <c r="F1855" t="s">
        <v>2156</v>
      </c>
      <c r="G1855" t="s">
        <v>3166</v>
      </c>
      <c r="H1855" t="s">
        <v>57</v>
      </c>
      <c r="I1855" t="s">
        <v>58</v>
      </c>
      <c r="J1855" t="s">
        <v>3924</v>
      </c>
    </row>
    <row r="1856" spans="1:10" hidden="1" x14ac:dyDescent="0.2">
      <c r="A1856" t="s">
        <v>2568</v>
      </c>
      <c r="B1856">
        <v>2010</v>
      </c>
      <c r="C1856">
        <v>66</v>
      </c>
      <c r="D1856">
        <v>2</v>
      </c>
      <c r="E1856">
        <v>34560</v>
      </c>
      <c r="F1856" t="s">
        <v>2541</v>
      </c>
      <c r="G1856" t="s">
        <v>3188</v>
      </c>
      <c r="H1856" t="s">
        <v>57</v>
      </c>
      <c r="I1856" t="s">
        <v>58</v>
      </c>
      <c r="J1856" t="s">
        <v>3924</v>
      </c>
    </row>
    <row r="1857" spans="1:10" hidden="1" x14ac:dyDescent="0.2">
      <c r="A1857" t="s">
        <v>1757</v>
      </c>
      <c r="B1857">
        <v>2012</v>
      </c>
      <c r="C1857">
        <v>44</v>
      </c>
      <c r="D1857">
        <v>2</v>
      </c>
      <c r="E1857">
        <v>34540</v>
      </c>
      <c r="F1857" t="s">
        <v>45</v>
      </c>
      <c r="G1857" t="s">
        <v>3144</v>
      </c>
      <c r="H1857" t="s">
        <v>57</v>
      </c>
      <c r="I1857" t="s">
        <v>58</v>
      </c>
      <c r="J1857" t="s">
        <v>3924</v>
      </c>
    </row>
    <row r="1858" spans="1:10" hidden="1" x14ac:dyDescent="0.2">
      <c r="A1858" t="s">
        <v>1368</v>
      </c>
      <c r="B1858">
        <v>2017</v>
      </c>
      <c r="C1858">
        <v>34</v>
      </c>
      <c r="D1858">
        <v>2</v>
      </c>
      <c r="E1858">
        <v>34530</v>
      </c>
      <c r="F1858" t="s">
        <v>1334</v>
      </c>
      <c r="G1858" t="s">
        <v>3124</v>
      </c>
      <c r="H1858" t="s">
        <v>57</v>
      </c>
      <c r="I1858" t="s">
        <v>58</v>
      </c>
      <c r="J1858" t="s">
        <v>3924</v>
      </c>
    </row>
    <row r="1859" spans="1:10" hidden="1" x14ac:dyDescent="0.2">
      <c r="A1859" t="s">
        <v>2451</v>
      </c>
      <c r="B1859">
        <v>2013</v>
      </c>
      <c r="C1859">
        <v>63</v>
      </c>
      <c r="D1859">
        <v>2</v>
      </c>
      <c r="E1859">
        <v>34530</v>
      </c>
      <c r="F1859" t="s">
        <v>2421</v>
      </c>
      <c r="G1859" t="s">
        <v>3182</v>
      </c>
      <c r="H1859" t="s">
        <v>57</v>
      </c>
      <c r="I1859" t="s">
        <v>58</v>
      </c>
      <c r="J1859" t="s">
        <v>3924</v>
      </c>
    </row>
    <row r="1860" spans="1:10" hidden="1" x14ac:dyDescent="0.2">
      <c r="A1860" t="s">
        <v>4125</v>
      </c>
      <c r="B1860">
        <v>2023</v>
      </c>
      <c r="C1860">
        <v>21</v>
      </c>
      <c r="D1860">
        <v>1</v>
      </c>
      <c r="E1860">
        <v>34520</v>
      </c>
      <c r="F1860" t="s">
        <v>813</v>
      </c>
      <c r="G1860" t="s">
        <v>3097</v>
      </c>
      <c r="H1860" t="s">
        <v>57</v>
      </c>
      <c r="I1860" t="s">
        <v>3057</v>
      </c>
      <c r="J1860" t="s">
        <v>4091</v>
      </c>
    </row>
    <row r="1861" spans="1:10" hidden="1" x14ac:dyDescent="0.2">
      <c r="A1861" t="s">
        <v>1637</v>
      </c>
      <c r="B1861">
        <v>2008</v>
      </c>
      <c r="C1861">
        <v>41</v>
      </c>
      <c r="D1861">
        <v>2</v>
      </c>
      <c r="E1861">
        <v>34520</v>
      </c>
      <c r="F1861" t="s">
        <v>1612</v>
      </c>
      <c r="G1861" t="s">
        <v>3138</v>
      </c>
      <c r="H1861" t="s">
        <v>57</v>
      </c>
      <c r="I1861" t="s">
        <v>58</v>
      </c>
      <c r="J1861" t="s">
        <v>3924</v>
      </c>
    </row>
    <row r="1862" spans="1:10" hidden="1" x14ac:dyDescent="0.2">
      <c r="A1862" t="s">
        <v>2567</v>
      </c>
      <c r="B1862">
        <v>2009</v>
      </c>
      <c r="C1862">
        <v>66</v>
      </c>
      <c r="D1862">
        <v>2</v>
      </c>
      <c r="E1862">
        <v>34480</v>
      </c>
      <c r="F1862" t="s">
        <v>2541</v>
      </c>
      <c r="G1862" t="s">
        <v>3188</v>
      </c>
      <c r="H1862" t="s">
        <v>57</v>
      </c>
      <c r="I1862" t="s">
        <v>58</v>
      </c>
      <c r="J1862" t="s">
        <v>3924</v>
      </c>
    </row>
    <row r="1863" spans="1:10" hidden="1" x14ac:dyDescent="0.2">
      <c r="A1863" t="s">
        <v>1813</v>
      </c>
      <c r="B1863">
        <v>2007</v>
      </c>
      <c r="C1863">
        <v>46</v>
      </c>
      <c r="D1863">
        <v>1</v>
      </c>
      <c r="E1863">
        <v>34410</v>
      </c>
      <c r="F1863" t="s">
        <v>1808</v>
      </c>
      <c r="G1863" t="s">
        <v>3147</v>
      </c>
      <c r="H1863" t="s">
        <v>57</v>
      </c>
      <c r="I1863" t="s">
        <v>58</v>
      </c>
      <c r="J1863" t="s">
        <v>3924</v>
      </c>
    </row>
    <row r="1864" spans="1:10" hidden="1" x14ac:dyDescent="0.2">
      <c r="A1864" t="s">
        <v>798</v>
      </c>
      <c r="B1864">
        <v>2008</v>
      </c>
      <c r="C1864">
        <v>20</v>
      </c>
      <c r="D1864">
        <v>2</v>
      </c>
      <c r="E1864">
        <v>34390</v>
      </c>
      <c r="F1864" t="s">
        <v>773</v>
      </c>
      <c r="G1864" t="s">
        <v>3096</v>
      </c>
      <c r="H1864" t="s">
        <v>57</v>
      </c>
      <c r="I1864" t="s">
        <v>58</v>
      </c>
      <c r="J1864" t="s">
        <v>3924</v>
      </c>
    </row>
    <row r="1865" spans="1:10" hidden="1" x14ac:dyDescent="0.2">
      <c r="A1865" t="s">
        <v>1487</v>
      </c>
      <c r="B1865">
        <v>2016</v>
      </c>
      <c r="C1865">
        <v>37</v>
      </c>
      <c r="D1865">
        <v>2</v>
      </c>
      <c r="E1865">
        <v>34340</v>
      </c>
      <c r="F1865" t="s">
        <v>1454</v>
      </c>
      <c r="G1865" t="s">
        <v>3130</v>
      </c>
      <c r="H1865" t="s">
        <v>57</v>
      </c>
      <c r="I1865" t="s">
        <v>58</v>
      </c>
      <c r="J1865" t="s">
        <v>3924</v>
      </c>
    </row>
    <row r="1866" spans="1:10" hidden="1" x14ac:dyDescent="0.2">
      <c r="A1866" t="s">
        <v>383</v>
      </c>
      <c r="B1866">
        <v>2005</v>
      </c>
      <c r="C1866">
        <v>9</v>
      </c>
      <c r="D1866">
        <v>2</v>
      </c>
      <c r="E1866">
        <v>34280</v>
      </c>
      <c r="F1866" t="s">
        <v>10</v>
      </c>
      <c r="G1866" t="s">
        <v>3074</v>
      </c>
      <c r="H1866" t="s">
        <v>57</v>
      </c>
      <c r="I1866" t="s">
        <v>58</v>
      </c>
      <c r="J1866" t="s">
        <v>3924</v>
      </c>
    </row>
    <row r="1867" spans="1:10" hidden="1" x14ac:dyDescent="0.2">
      <c r="A1867" t="s">
        <v>875</v>
      </c>
      <c r="B1867">
        <v>2005</v>
      </c>
      <c r="C1867">
        <v>22</v>
      </c>
      <c r="D1867">
        <v>2</v>
      </c>
      <c r="E1867">
        <v>34280</v>
      </c>
      <c r="F1867" t="s">
        <v>853</v>
      </c>
      <c r="G1867" t="s">
        <v>3100</v>
      </c>
      <c r="H1867" t="s">
        <v>57</v>
      </c>
      <c r="I1867" t="s">
        <v>58</v>
      </c>
      <c r="J1867" t="s">
        <v>3924</v>
      </c>
    </row>
    <row r="1868" spans="1:10" hidden="1" x14ac:dyDescent="0.2">
      <c r="A1868" t="s">
        <v>2062</v>
      </c>
      <c r="B1868">
        <v>2009</v>
      </c>
      <c r="C1868">
        <v>52</v>
      </c>
      <c r="D1868">
        <v>2</v>
      </c>
      <c r="E1868">
        <v>34250</v>
      </c>
      <c r="F1868" t="s">
        <v>2036</v>
      </c>
      <c r="G1868" t="s">
        <v>3160</v>
      </c>
      <c r="H1868" t="s">
        <v>57</v>
      </c>
      <c r="I1868" t="s">
        <v>58</v>
      </c>
      <c r="J1868" t="s">
        <v>3924</v>
      </c>
    </row>
    <row r="1869" spans="1:10" hidden="1" x14ac:dyDescent="0.2">
      <c r="A1869" t="s">
        <v>3816</v>
      </c>
      <c r="B1869">
        <v>2022</v>
      </c>
      <c r="C1869">
        <v>45</v>
      </c>
      <c r="D1869">
        <v>2</v>
      </c>
      <c r="E1869">
        <v>34240</v>
      </c>
      <c r="F1869" t="s">
        <v>1768</v>
      </c>
      <c r="G1869" t="s">
        <v>3815</v>
      </c>
      <c r="H1869" t="s">
        <v>57</v>
      </c>
      <c r="I1869" t="s">
        <v>3057</v>
      </c>
      <c r="J1869" t="s">
        <v>3924</v>
      </c>
    </row>
    <row r="1870" spans="1:10" hidden="1" x14ac:dyDescent="0.2">
      <c r="A1870" t="s">
        <v>2180</v>
      </c>
      <c r="B1870">
        <v>2007</v>
      </c>
      <c r="C1870">
        <v>55</v>
      </c>
      <c r="D1870">
        <v>2</v>
      </c>
      <c r="E1870">
        <v>34240</v>
      </c>
      <c r="F1870" t="s">
        <v>2156</v>
      </c>
      <c r="G1870" t="s">
        <v>3166</v>
      </c>
      <c r="H1870" t="s">
        <v>57</v>
      </c>
      <c r="I1870" t="s">
        <v>58</v>
      </c>
      <c r="J1870" t="s">
        <v>3924</v>
      </c>
    </row>
    <row r="1871" spans="1:10" hidden="1" x14ac:dyDescent="0.2">
      <c r="A1871" t="s">
        <v>1682</v>
      </c>
      <c r="B1871">
        <v>2015</v>
      </c>
      <c r="C1871">
        <v>42</v>
      </c>
      <c r="D1871">
        <v>2</v>
      </c>
      <c r="E1871">
        <v>34220</v>
      </c>
      <c r="F1871" t="s">
        <v>40</v>
      </c>
      <c r="G1871" t="s">
        <v>3140</v>
      </c>
      <c r="H1871" t="s">
        <v>57</v>
      </c>
      <c r="I1871" t="s">
        <v>58</v>
      </c>
      <c r="J1871" t="s">
        <v>3924</v>
      </c>
    </row>
    <row r="1872" spans="1:10" hidden="1" x14ac:dyDescent="0.2">
      <c r="A1872" t="s">
        <v>1636</v>
      </c>
      <c r="B1872">
        <v>2007</v>
      </c>
      <c r="C1872">
        <v>41</v>
      </c>
      <c r="D1872">
        <v>2</v>
      </c>
      <c r="E1872">
        <v>34210</v>
      </c>
      <c r="F1872" t="s">
        <v>1612</v>
      </c>
      <c r="G1872" t="s">
        <v>3138</v>
      </c>
      <c r="H1872" t="s">
        <v>57</v>
      </c>
      <c r="I1872" t="s">
        <v>58</v>
      </c>
      <c r="J1872" t="s">
        <v>3924</v>
      </c>
    </row>
    <row r="1873" spans="1:10" hidden="1" x14ac:dyDescent="0.2">
      <c r="A1873" t="s">
        <v>2655</v>
      </c>
      <c r="B1873">
        <v>2019</v>
      </c>
      <c r="C1873">
        <v>68</v>
      </c>
      <c r="D1873">
        <v>2</v>
      </c>
      <c r="E1873">
        <v>34190</v>
      </c>
      <c r="F1873" t="s">
        <v>14</v>
      </c>
      <c r="G1873" t="s">
        <v>3192</v>
      </c>
      <c r="H1873" t="s">
        <v>57</v>
      </c>
      <c r="I1873" t="s">
        <v>58</v>
      </c>
      <c r="J1873" t="s">
        <v>3924</v>
      </c>
    </row>
    <row r="1874" spans="1:10" hidden="1" x14ac:dyDescent="0.2">
      <c r="A1874" t="s">
        <v>276</v>
      </c>
      <c r="B1874">
        <v>2009</v>
      </c>
      <c r="C1874">
        <v>6</v>
      </c>
      <c r="D1874">
        <v>2</v>
      </c>
      <c r="E1874">
        <v>34180</v>
      </c>
      <c r="F1874" t="s">
        <v>250</v>
      </c>
      <c r="G1874" t="s">
        <v>3068</v>
      </c>
      <c r="H1874" t="s">
        <v>57</v>
      </c>
      <c r="I1874" t="s">
        <v>58</v>
      </c>
      <c r="J1874" t="s">
        <v>3924</v>
      </c>
    </row>
    <row r="1875" spans="1:10" hidden="1" x14ac:dyDescent="0.2">
      <c r="A1875" t="s">
        <v>2368</v>
      </c>
      <c r="B1875">
        <v>2015</v>
      </c>
      <c r="C1875">
        <v>60</v>
      </c>
      <c r="D1875">
        <v>2</v>
      </c>
      <c r="E1875">
        <v>34180</v>
      </c>
      <c r="F1875" t="s">
        <v>2355</v>
      </c>
      <c r="G1875" t="s">
        <v>3176</v>
      </c>
      <c r="H1875" t="s">
        <v>57</v>
      </c>
      <c r="I1875" t="s">
        <v>58</v>
      </c>
      <c r="J1875" t="s">
        <v>3924</v>
      </c>
    </row>
    <row r="1876" spans="1:10" hidden="1" x14ac:dyDescent="0.2">
      <c r="A1876" t="s">
        <v>1488</v>
      </c>
      <c r="B1876">
        <v>2017</v>
      </c>
      <c r="C1876">
        <v>37</v>
      </c>
      <c r="D1876">
        <v>2</v>
      </c>
      <c r="E1876">
        <v>34170</v>
      </c>
      <c r="F1876" t="s">
        <v>1454</v>
      </c>
      <c r="G1876" t="s">
        <v>3130</v>
      </c>
      <c r="H1876" t="s">
        <v>57</v>
      </c>
      <c r="I1876" t="s">
        <v>58</v>
      </c>
      <c r="J1876" t="s">
        <v>3924</v>
      </c>
    </row>
    <row r="1877" spans="1:10" hidden="1" x14ac:dyDescent="0.2">
      <c r="A1877" t="s">
        <v>1489</v>
      </c>
      <c r="B1877">
        <v>2018</v>
      </c>
      <c r="C1877">
        <v>37</v>
      </c>
      <c r="D1877">
        <v>2</v>
      </c>
      <c r="E1877">
        <v>34170</v>
      </c>
      <c r="F1877" t="s">
        <v>1454</v>
      </c>
      <c r="G1877" t="s">
        <v>3130</v>
      </c>
      <c r="H1877" t="s">
        <v>57</v>
      </c>
      <c r="I1877" t="s">
        <v>58</v>
      </c>
      <c r="J1877" t="s">
        <v>3924</v>
      </c>
    </row>
    <row r="1878" spans="1:10" hidden="1" x14ac:dyDescent="0.2">
      <c r="A1878" t="s">
        <v>1516</v>
      </c>
      <c r="B1878">
        <v>2007</v>
      </c>
      <c r="C1878">
        <v>38</v>
      </c>
      <c r="D1878">
        <v>2</v>
      </c>
      <c r="E1878">
        <v>34170</v>
      </c>
      <c r="F1878" t="s">
        <v>16</v>
      </c>
      <c r="G1878" t="s">
        <v>3132</v>
      </c>
      <c r="H1878" t="s">
        <v>57</v>
      </c>
      <c r="I1878" t="s">
        <v>58</v>
      </c>
      <c r="J1878" t="s">
        <v>3924</v>
      </c>
    </row>
    <row r="1879" spans="1:10" hidden="1" x14ac:dyDescent="0.2">
      <c r="A1879" t="s">
        <v>4183</v>
      </c>
      <c r="B1879">
        <v>2023</v>
      </c>
      <c r="C1879">
        <v>50</v>
      </c>
      <c r="D1879">
        <v>2</v>
      </c>
      <c r="E1879">
        <v>34150</v>
      </c>
      <c r="F1879" t="s">
        <v>24</v>
      </c>
      <c r="G1879" t="s">
        <v>3827</v>
      </c>
      <c r="H1879" t="s">
        <v>57</v>
      </c>
      <c r="I1879" t="s">
        <v>3057</v>
      </c>
      <c r="J1879" t="s">
        <v>4091</v>
      </c>
    </row>
    <row r="1880" spans="1:10" hidden="1" x14ac:dyDescent="0.2">
      <c r="A1880" t="s">
        <v>2023</v>
      </c>
      <c r="B1880">
        <v>2010</v>
      </c>
      <c r="C1880">
        <v>51</v>
      </c>
      <c r="D1880">
        <v>2</v>
      </c>
      <c r="E1880">
        <v>34150</v>
      </c>
      <c r="F1880" t="s">
        <v>38</v>
      </c>
      <c r="G1880" t="s">
        <v>3158</v>
      </c>
      <c r="H1880" t="s">
        <v>57</v>
      </c>
      <c r="I1880" t="s">
        <v>58</v>
      </c>
      <c r="J1880" t="s">
        <v>3924</v>
      </c>
    </row>
    <row r="1881" spans="1:10" hidden="1" x14ac:dyDescent="0.2">
      <c r="A1881" t="s">
        <v>1864</v>
      </c>
      <c r="B1881">
        <v>2003</v>
      </c>
      <c r="C1881">
        <v>47</v>
      </c>
      <c r="D1881">
        <v>2</v>
      </c>
      <c r="E1881">
        <v>34100</v>
      </c>
      <c r="F1881" t="s">
        <v>1848</v>
      </c>
      <c r="G1881" t="s">
        <v>3150</v>
      </c>
      <c r="H1881" t="s">
        <v>57</v>
      </c>
      <c r="I1881" t="s">
        <v>58</v>
      </c>
      <c r="J1881" t="s">
        <v>3924</v>
      </c>
    </row>
    <row r="1882" spans="1:10" hidden="1" x14ac:dyDescent="0.2">
      <c r="A1882" t="s">
        <v>2936</v>
      </c>
      <c r="B1882">
        <v>2004</v>
      </c>
      <c r="C1882">
        <v>76</v>
      </c>
      <c r="D1882">
        <v>2</v>
      </c>
      <c r="E1882">
        <v>34100</v>
      </c>
      <c r="F1882" t="s">
        <v>2915</v>
      </c>
      <c r="G1882" t="s">
        <v>3209</v>
      </c>
      <c r="H1882" t="s">
        <v>57</v>
      </c>
      <c r="I1882" t="s">
        <v>58</v>
      </c>
      <c r="J1882" t="s">
        <v>3924</v>
      </c>
    </row>
    <row r="1883" spans="1:10" hidden="1" x14ac:dyDescent="0.2">
      <c r="A1883" t="s">
        <v>997</v>
      </c>
      <c r="B1883">
        <v>2011</v>
      </c>
      <c r="C1883">
        <v>25</v>
      </c>
      <c r="D1883">
        <v>2</v>
      </c>
      <c r="E1883">
        <v>34060</v>
      </c>
      <c r="F1883" t="s">
        <v>972</v>
      </c>
      <c r="G1883" t="s">
        <v>3106</v>
      </c>
      <c r="H1883" t="s">
        <v>57</v>
      </c>
      <c r="I1883" t="s">
        <v>58</v>
      </c>
      <c r="J1883" t="s">
        <v>3924</v>
      </c>
    </row>
    <row r="1884" spans="1:10" hidden="1" x14ac:dyDescent="0.2">
      <c r="A1884" t="s">
        <v>2022</v>
      </c>
      <c r="B1884">
        <v>2009</v>
      </c>
      <c r="C1884">
        <v>51</v>
      </c>
      <c r="D1884">
        <v>2</v>
      </c>
      <c r="E1884">
        <v>34030</v>
      </c>
      <c r="F1884" t="s">
        <v>38</v>
      </c>
      <c r="G1884" t="s">
        <v>3158</v>
      </c>
      <c r="H1884" t="s">
        <v>57</v>
      </c>
      <c r="I1884" t="s">
        <v>58</v>
      </c>
      <c r="J1884" t="s">
        <v>3924</v>
      </c>
    </row>
    <row r="1885" spans="1:10" hidden="1" x14ac:dyDescent="0.2">
      <c r="A1885" t="s">
        <v>1681</v>
      </c>
      <c r="B1885">
        <v>2014</v>
      </c>
      <c r="C1885">
        <v>42</v>
      </c>
      <c r="D1885">
        <v>2</v>
      </c>
      <c r="E1885">
        <v>34010</v>
      </c>
      <c r="F1885" t="s">
        <v>40</v>
      </c>
      <c r="G1885" t="s">
        <v>3140</v>
      </c>
      <c r="H1885" t="s">
        <v>57</v>
      </c>
      <c r="I1885" t="s">
        <v>58</v>
      </c>
      <c r="J1885" t="s">
        <v>3924</v>
      </c>
    </row>
    <row r="1886" spans="1:10" hidden="1" x14ac:dyDescent="0.2">
      <c r="A1886" t="s">
        <v>1756</v>
      </c>
      <c r="B1886">
        <v>2011</v>
      </c>
      <c r="C1886">
        <v>44</v>
      </c>
      <c r="D1886">
        <v>2</v>
      </c>
      <c r="E1886">
        <v>34000</v>
      </c>
      <c r="F1886" t="s">
        <v>45</v>
      </c>
      <c r="G1886" t="s">
        <v>3144</v>
      </c>
      <c r="H1886" t="s">
        <v>57</v>
      </c>
      <c r="I1886" t="s">
        <v>58</v>
      </c>
      <c r="J1886" t="s">
        <v>3924</v>
      </c>
    </row>
    <row r="1887" spans="1:10" hidden="1" x14ac:dyDescent="0.2">
      <c r="A1887" t="s">
        <v>2061</v>
      </c>
      <c r="B1887">
        <v>2008</v>
      </c>
      <c r="C1887">
        <v>52</v>
      </c>
      <c r="D1887">
        <v>2</v>
      </c>
      <c r="E1887">
        <v>34000</v>
      </c>
      <c r="F1887" t="s">
        <v>2036</v>
      </c>
      <c r="G1887" t="s">
        <v>3160</v>
      </c>
      <c r="H1887" t="s">
        <v>57</v>
      </c>
      <c r="I1887" t="s">
        <v>58</v>
      </c>
      <c r="J1887" t="s">
        <v>3924</v>
      </c>
    </row>
    <row r="1888" spans="1:10" hidden="1" x14ac:dyDescent="0.2">
      <c r="A1888" t="s">
        <v>2491</v>
      </c>
      <c r="B1888">
        <v>2013</v>
      </c>
      <c r="C1888">
        <v>64</v>
      </c>
      <c r="D1888">
        <v>2</v>
      </c>
      <c r="E1888">
        <v>33990</v>
      </c>
      <c r="F1888" t="s">
        <v>2461</v>
      </c>
      <c r="G1888" t="s">
        <v>3184</v>
      </c>
      <c r="H1888" t="s">
        <v>57</v>
      </c>
      <c r="I1888" t="s">
        <v>58</v>
      </c>
      <c r="J1888" t="s">
        <v>3924</v>
      </c>
    </row>
    <row r="1889" spans="1:10" hidden="1" x14ac:dyDescent="0.2">
      <c r="A1889" t="s">
        <v>275</v>
      </c>
      <c r="B1889">
        <v>2008</v>
      </c>
      <c r="C1889">
        <v>6</v>
      </c>
      <c r="D1889">
        <v>2</v>
      </c>
      <c r="E1889">
        <v>33940</v>
      </c>
      <c r="F1889" t="s">
        <v>250</v>
      </c>
      <c r="G1889" t="s">
        <v>3068</v>
      </c>
      <c r="H1889" t="s">
        <v>57</v>
      </c>
      <c r="I1889" t="s">
        <v>58</v>
      </c>
      <c r="J1889" t="s">
        <v>3924</v>
      </c>
    </row>
    <row r="1890" spans="1:10" hidden="1" x14ac:dyDescent="0.2">
      <c r="A1890" t="s">
        <v>2449</v>
      </c>
      <c r="B1890">
        <v>2011</v>
      </c>
      <c r="C1890">
        <v>63</v>
      </c>
      <c r="D1890">
        <v>2</v>
      </c>
      <c r="E1890">
        <v>33930</v>
      </c>
      <c r="F1890" t="s">
        <v>2421</v>
      </c>
      <c r="G1890" t="s">
        <v>3182</v>
      </c>
      <c r="H1890" t="s">
        <v>57</v>
      </c>
      <c r="I1890" t="s">
        <v>58</v>
      </c>
      <c r="J1890" t="s">
        <v>3924</v>
      </c>
    </row>
    <row r="1891" spans="1:10" hidden="1" x14ac:dyDescent="0.2">
      <c r="A1891" t="s">
        <v>2566</v>
      </c>
      <c r="B1891">
        <v>2008</v>
      </c>
      <c r="C1891">
        <v>66</v>
      </c>
      <c r="D1891">
        <v>2</v>
      </c>
      <c r="E1891">
        <v>33850</v>
      </c>
      <c r="F1891" t="s">
        <v>2541</v>
      </c>
      <c r="G1891" t="s">
        <v>3188</v>
      </c>
      <c r="H1891" t="s">
        <v>57</v>
      </c>
      <c r="I1891" t="s">
        <v>58</v>
      </c>
      <c r="J1891" t="s">
        <v>3924</v>
      </c>
    </row>
    <row r="1892" spans="1:10" hidden="1" x14ac:dyDescent="0.2">
      <c r="A1892" t="s">
        <v>1486</v>
      </c>
      <c r="B1892">
        <v>2015</v>
      </c>
      <c r="C1892">
        <v>37</v>
      </c>
      <c r="D1892">
        <v>2</v>
      </c>
      <c r="E1892">
        <v>33830</v>
      </c>
      <c r="F1892" t="s">
        <v>1454</v>
      </c>
      <c r="G1892" t="s">
        <v>3130</v>
      </c>
      <c r="H1892" t="s">
        <v>57</v>
      </c>
      <c r="I1892" t="s">
        <v>58</v>
      </c>
      <c r="J1892" t="s">
        <v>3924</v>
      </c>
    </row>
    <row r="1893" spans="1:10" hidden="1" x14ac:dyDescent="0.2">
      <c r="A1893" t="s">
        <v>4181</v>
      </c>
      <c r="B1893">
        <v>2023</v>
      </c>
      <c r="C1893">
        <v>49</v>
      </c>
      <c r="D1893">
        <v>2</v>
      </c>
      <c r="E1893">
        <v>33820</v>
      </c>
      <c r="F1893" t="s">
        <v>1921</v>
      </c>
      <c r="G1893" t="s">
        <v>3824</v>
      </c>
      <c r="H1893" t="s">
        <v>57</v>
      </c>
      <c r="I1893" t="s">
        <v>3057</v>
      </c>
      <c r="J1893" t="s">
        <v>4091</v>
      </c>
    </row>
    <row r="1894" spans="1:10" hidden="1" x14ac:dyDescent="0.2">
      <c r="A1894" t="s">
        <v>2179</v>
      </c>
      <c r="B1894">
        <v>2006</v>
      </c>
      <c r="C1894">
        <v>55</v>
      </c>
      <c r="D1894">
        <v>2</v>
      </c>
      <c r="E1894">
        <v>33820</v>
      </c>
      <c r="F1894" t="s">
        <v>2156</v>
      </c>
      <c r="G1894" t="s">
        <v>3166</v>
      </c>
      <c r="H1894" t="s">
        <v>57</v>
      </c>
      <c r="I1894" t="s">
        <v>58</v>
      </c>
      <c r="J1894" t="s">
        <v>3924</v>
      </c>
    </row>
    <row r="1895" spans="1:10" hidden="1" x14ac:dyDescent="0.2">
      <c r="A1895" t="s">
        <v>2366</v>
      </c>
      <c r="B1895">
        <v>2013</v>
      </c>
      <c r="C1895">
        <v>60</v>
      </c>
      <c r="D1895">
        <v>2</v>
      </c>
      <c r="E1895">
        <v>33820</v>
      </c>
      <c r="F1895" t="s">
        <v>2355</v>
      </c>
      <c r="G1895" t="s">
        <v>3176</v>
      </c>
      <c r="H1895" t="s">
        <v>57</v>
      </c>
      <c r="I1895" t="s">
        <v>58</v>
      </c>
      <c r="J1895" t="s">
        <v>3924</v>
      </c>
    </row>
    <row r="1896" spans="1:10" hidden="1" x14ac:dyDescent="0.2">
      <c r="A1896" t="s">
        <v>2809</v>
      </c>
      <c r="B1896">
        <v>2015</v>
      </c>
      <c r="C1896">
        <v>72</v>
      </c>
      <c r="D1896">
        <v>2</v>
      </c>
      <c r="E1896">
        <v>33800</v>
      </c>
      <c r="F1896" t="s">
        <v>2777</v>
      </c>
      <c r="G1896" t="s">
        <v>3200</v>
      </c>
      <c r="H1896" t="s">
        <v>57</v>
      </c>
      <c r="I1896" t="s">
        <v>58</v>
      </c>
      <c r="J1896" t="s">
        <v>3924</v>
      </c>
    </row>
    <row r="1897" spans="1:10" hidden="1" x14ac:dyDescent="0.2">
      <c r="A1897" t="s">
        <v>1000</v>
      </c>
      <c r="B1897">
        <v>2014</v>
      </c>
      <c r="C1897">
        <v>25</v>
      </c>
      <c r="D1897">
        <v>2</v>
      </c>
      <c r="E1897">
        <v>33790</v>
      </c>
      <c r="F1897" t="s">
        <v>972</v>
      </c>
      <c r="G1897" t="s">
        <v>3106</v>
      </c>
      <c r="H1897" t="s">
        <v>57</v>
      </c>
      <c r="I1897" t="s">
        <v>58</v>
      </c>
      <c r="J1897" t="s">
        <v>3924</v>
      </c>
    </row>
    <row r="1898" spans="1:10" hidden="1" x14ac:dyDescent="0.2">
      <c r="A1898" t="s">
        <v>1515</v>
      </c>
      <c r="B1898">
        <v>2006</v>
      </c>
      <c r="C1898">
        <v>38</v>
      </c>
      <c r="D1898">
        <v>2</v>
      </c>
      <c r="E1898">
        <v>33780</v>
      </c>
      <c r="F1898" t="s">
        <v>16</v>
      </c>
      <c r="G1898" t="s">
        <v>3132</v>
      </c>
      <c r="H1898" t="s">
        <v>57</v>
      </c>
      <c r="I1898" t="s">
        <v>58</v>
      </c>
      <c r="J1898" t="s">
        <v>3924</v>
      </c>
    </row>
    <row r="1899" spans="1:10" hidden="1" x14ac:dyDescent="0.2">
      <c r="A1899" t="s">
        <v>1482</v>
      </c>
      <c r="B1899">
        <v>2011</v>
      </c>
      <c r="C1899">
        <v>37</v>
      </c>
      <c r="D1899">
        <v>2</v>
      </c>
      <c r="E1899">
        <v>33720</v>
      </c>
      <c r="F1899" t="s">
        <v>1454</v>
      </c>
      <c r="G1899" t="s">
        <v>3130</v>
      </c>
      <c r="H1899" t="s">
        <v>57</v>
      </c>
      <c r="I1899" t="s">
        <v>58</v>
      </c>
      <c r="J1899" t="s">
        <v>3924</v>
      </c>
    </row>
    <row r="1900" spans="1:10" hidden="1" x14ac:dyDescent="0.2">
      <c r="A1900" t="s">
        <v>2183</v>
      </c>
      <c r="B1900">
        <v>2010</v>
      </c>
      <c r="C1900">
        <v>55</v>
      </c>
      <c r="D1900">
        <v>2</v>
      </c>
      <c r="E1900">
        <v>33690</v>
      </c>
      <c r="F1900" t="s">
        <v>2156</v>
      </c>
      <c r="G1900" t="s">
        <v>3166</v>
      </c>
      <c r="H1900" t="s">
        <v>57</v>
      </c>
      <c r="I1900" t="s">
        <v>58</v>
      </c>
      <c r="J1900" t="s">
        <v>3924</v>
      </c>
    </row>
    <row r="1901" spans="1:10" hidden="1" x14ac:dyDescent="0.2">
      <c r="A1901" t="s">
        <v>2718</v>
      </c>
      <c r="B1901">
        <v>2004</v>
      </c>
      <c r="C1901">
        <v>70</v>
      </c>
      <c r="D1901">
        <v>2</v>
      </c>
      <c r="E1901">
        <v>33670</v>
      </c>
      <c r="F1901" t="s">
        <v>2697</v>
      </c>
      <c r="G1901" t="s">
        <v>3196</v>
      </c>
      <c r="H1901" t="s">
        <v>57</v>
      </c>
      <c r="I1901" t="s">
        <v>58</v>
      </c>
      <c r="J1901" t="s">
        <v>3924</v>
      </c>
    </row>
    <row r="1902" spans="1:10" hidden="1" x14ac:dyDescent="0.2">
      <c r="A1902" t="s">
        <v>2808</v>
      </c>
      <c r="B1902">
        <v>2014</v>
      </c>
      <c r="C1902">
        <v>72</v>
      </c>
      <c r="D1902">
        <v>2</v>
      </c>
      <c r="E1902">
        <v>33660</v>
      </c>
      <c r="F1902" t="s">
        <v>2777</v>
      </c>
      <c r="G1902" t="s">
        <v>3200</v>
      </c>
      <c r="H1902" t="s">
        <v>57</v>
      </c>
      <c r="I1902" t="s">
        <v>58</v>
      </c>
      <c r="J1902" t="s">
        <v>3924</v>
      </c>
    </row>
    <row r="1903" spans="1:10" hidden="1" x14ac:dyDescent="0.2">
      <c r="A1903" t="s">
        <v>1041</v>
      </c>
      <c r="B1903">
        <v>2017</v>
      </c>
      <c r="C1903">
        <v>26</v>
      </c>
      <c r="D1903">
        <v>2</v>
      </c>
      <c r="E1903">
        <v>33630</v>
      </c>
      <c r="F1903" t="s">
        <v>1007</v>
      </c>
      <c r="G1903" t="s">
        <v>3108</v>
      </c>
      <c r="H1903" t="s">
        <v>57</v>
      </c>
      <c r="I1903" t="s">
        <v>58</v>
      </c>
      <c r="J1903" t="s">
        <v>3924</v>
      </c>
    </row>
    <row r="1904" spans="1:10" hidden="1" x14ac:dyDescent="0.2">
      <c r="A1904" t="s">
        <v>1680</v>
      </c>
      <c r="B1904">
        <v>2013</v>
      </c>
      <c r="C1904">
        <v>42</v>
      </c>
      <c r="D1904">
        <v>2</v>
      </c>
      <c r="E1904">
        <v>33590</v>
      </c>
      <c r="F1904" t="s">
        <v>40</v>
      </c>
      <c r="G1904" t="s">
        <v>3140</v>
      </c>
      <c r="H1904" t="s">
        <v>57</v>
      </c>
      <c r="I1904" t="s">
        <v>58</v>
      </c>
      <c r="J1904" t="s">
        <v>3924</v>
      </c>
    </row>
    <row r="1905" spans="1:10" hidden="1" x14ac:dyDescent="0.2">
      <c r="A1905" t="s">
        <v>2717</v>
      </c>
      <c r="B1905">
        <v>2003</v>
      </c>
      <c r="C1905">
        <v>70</v>
      </c>
      <c r="D1905">
        <v>2</v>
      </c>
      <c r="E1905">
        <v>33590</v>
      </c>
      <c r="F1905" t="s">
        <v>2697</v>
      </c>
      <c r="G1905" t="s">
        <v>3196</v>
      </c>
      <c r="H1905" t="s">
        <v>57</v>
      </c>
      <c r="I1905" t="s">
        <v>58</v>
      </c>
      <c r="J1905" t="s">
        <v>3924</v>
      </c>
    </row>
    <row r="1906" spans="1:10" hidden="1" x14ac:dyDescent="0.2">
      <c r="A1906" t="s">
        <v>2184</v>
      </c>
      <c r="B1906">
        <v>2011</v>
      </c>
      <c r="C1906">
        <v>55</v>
      </c>
      <c r="D1906">
        <v>2</v>
      </c>
      <c r="E1906">
        <v>33530</v>
      </c>
      <c r="F1906" t="s">
        <v>2156</v>
      </c>
      <c r="G1906" t="s">
        <v>3166</v>
      </c>
      <c r="H1906" t="s">
        <v>57</v>
      </c>
      <c r="I1906" t="s">
        <v>58</v>
      </c>
      <c r="J1906" t="s">
        <v>3924</v>
      </c>
    </row>
    <row r="1907" spans="1:10" hidden="1" x14ac:dyDescent="0.2">
      <c r="A1907" t="s">
        <v>382</v>
      </c>
      <c r="B1907">
        <v>2004</v>
      </c>
      <c r="C1907">
        <v>9</v>
      </c>
      <c r="D1907">
        <v>2</v>
      </c>
      <c r="E1907">
        <v>33520</v>
      </c>
      <c r="F1907" t="s">
        <v>10</v>
      </c>
      <c r="G1907" t="s">
        <v>3074</v>
      </c>
      <c r="H1907" t="s">
        <v>57</v>
      </c>
      <c r="I1907" t="s">
        <v>58</v>
      </c>
      <c r="J1907" t="s">
        <v>3924</v>
      </c>
    </row>
    <row r="1908" spans="1:10" hidden="1" x14ac:dyDescent="0.2">
      <c r="A1908" t="s">
        <v>2492</v>
      </c>
      <c r="B1908">
        <v>2014</v>
      </c>
      <c r="C1908">
        <v>64</v>
      </c>
      <c r="D1908">
        <v>2</v>
      </c>
      <c r="E1908">
        <v>33510</v>
      </c>
      <c r="F1908" t="s">
        <v>2461</v>
      </c>
      <c r="G1908" t="s">
        <v>3184</v>
      </c>
      <c r="H1908" t="s">
        <v>57</v>
      </c>
      <c r="I1908" t="s">
        <v>58</v>
      </c>
      <c r="J1908" t="s">
        <v>3924</v>
      </c>
    </row>
    <row r="1909" spans="1:10" hidden="1" x14ac:dyDescent="0.2">
      <c r="A1909" t="s">
        <v>832</v>
      </c>
      <c r="B1909">
        <v>2021</v>
      </c>
      <c r="C1909">
        <v>21</v>
      </c>
      <c r="D1909">
        <v>1</v>
      </c>
      <c r="E1909">
        <v>33490</v>
      </c>
      <c r="F1909" t="s">
        <v>813</v>
      </c>
      <c r="G1909" t="s">
        <v>3097</v>
      </c>
      <c r="H1909" t="s">
        <v>57</v>
      </c>
      <c r="I1909" t="s">
        <v>3057</v>
      </c>
      <c r="J1909" t="s">
        <v>3924</v>
      </c>
    </row>
    <row r="1910" spans="1:10" hidden="1" x14ac:dyDescent="0.2">
      <c r="A1910" t="s">
        <v>3022</v>
      </c>
      <c r="B1910">
        <v>2020</v>
      </c>
      <c r="C1910">
        <v>81</v>
      </c>
      <c r="D1910">
        <v>1</v>
      </c>
      <c r="E1910">
        <v>33430</v>
      </c>
      <c r="F1910" t="s">
        <v>3020</v>
      </c>
      <c r="G1910" t="s">
        <v>3216</v>
      </c>
      <c r="H1910" t="s">
        <v>57</v>
      </c>
      <c r="I1910" t="s">
        <v>58</v>
      </c>
      <c r="J1910" t="s">
        <v>3924</v>
      </c>
    </row>
    <row r="1911" spans="1:10" hidden="1" x14ac:dyDescent="0.2">
      <c r="A1911" t="s">
        <v>3855</v>
      </c>
      <c r="B1911">
        <v>2022</v>
      </c>
      <c r="C1911">
        <v>59</v>
      </c>
      <c r="D1911">
        <v>2</v>
      </c>
      <c r="E1911">
        <v>33380</v>
      </c>
      <c r="F1911" t="s">
        <v>2316</v>
      </c>
      <c r="G1911" t="s">
        <v>3854</v>
      </c>
      <c r="H1911" t="s">
        <v>57</v>
      </c>
      <c r="I1911" t="s">
        <v>3057</v>
      </c>
      <c r="J1911" t="s">
        <v>3924</v>
      </c>
    </row>
    <row r="1912" spans="1:10" hidden="1" x14ac:dyDescent="0.2">
      <c r="A1912" t="s">
        <v>830</v>
      </c>
      <c r="B1912">
        <v>2019</v>
      </c>
      <c r="C1912">
        <v>21</v>
      </c>
      <c r="D1912">
        <v>1</v>
      </c>
      <c r="E1912">
        <v>33370</v>
      </c>
      <c r="F1912" t="s">
        <v>813</v>
      </c>
      <c r="G1912" t="s">
        <v>3097</v>
      </c>
      <c r="H1912" t="s">
        <v>57</v>
      </c>
      <c r="I1912" t="s">
        <v>58</v>
      </c>
      <c r="J1912" t="s">
        <v>3924</v>
      </c>
    </row>
    <row r="1913" spans="1:10" hidden="1" x14ac:dyDescent="0.2">
      <c r="A1913" t="s">
        <v>608</v>
      </c>
      <c r="B1913">
        <v>2009</v>
      </c>
      <c r="C1913">
        <v>15</v>
      </c>
      <c r="D1913">
        <v>2</v>
      </c>
      <c r="E1913">
        <v>33320</v>
      </c>
      <c r="F1913" t="s">
        <v>582</v>
      </c>
      <c r="G1913" t="s">
        <v>3086</v>
      </c>
      <c r="H1913" t="s">
        <v>57</v>
      </c>
      <c r="I1913" t="s">
        <v>58</v>
      </c>
      <c r="J1913" t="s">
        <v>3924</v>
      </c>
    </row>
    <row r="1914" spans="1:10" hidden="1" x14ac:dyDescent="0.2">
      <c r="A1914" t="s">
        <v>1827</v>
      </c>
      <c r="B1914">
        <v>2021</v>
      </c>
      <c r="C1914">
        <v>46</v>
      </c>
      <c r="D1914">
        <v>1</v>
      </c>
      <c r="E1914">
        <v>33320</v>
      </c>
      <c r="F1914" t="s">
        <v>1808</v>
      </c>
      <c r="G1914" t="s">
        <v>3147</v>
      </c>
      <c r="H1914" t="s">
        <v>57</v>
      </c>
      <c r="I1914" t="s">
        <v>3057</v>
      </c>
      <c r="J1914" t="s">
        <v>3924</v>
      </c>
    </row>
    <row r="1915" spans="1:10" hidden="1" x14ac:dyDescent="0.2">
      <c r="A1915" t="s">
        <v>381</v>
      </c>
      <c r="B1915">
        <v>2003</v>
      </c>
      <c r="C1915">
        <v>9</v>
      </c>
      <c r="D1915">
        <v>2</v>
      </c>
      <c r="E1915">
        <v>33310</v>
      </c>
      <c r="F1915" t="s">
        <v>10</v>
      </c>
      <c r="G1915" t="s">
        <v>3074</v>
      </c>
      <c r="H1915" t="s">
        <v>57</v>
      </c>
      <c r="I1915" t="s">
        <v>58</v>
      </c>
      <c r="J1915" t="s">
        <v>3924</v>
      </c>
    </row>
    <row r="1916" spans="1:10" hidden="1" x14ac:dyDescent="0.2">
      <c r="A1916" t="s">
        <v>2489</v>
      </c>
      <c r="B1916">
        <v>2011</v>
      </c>
      <c r="C1916">
        <v>64</v>
      </c>
      <c r="D1916">
        <v>2</v>
      </c>
      <c r="E1916">
        <v>33300</v>
      </c>
      <c r="F1916" t="s">
        <v>2461</v>
      </c>
      <c r="G1916" t="s">
        <v>3184</v>
      </c>
      <c r="H1916" t="s">
        <v>57</v>
      </c>
      <c r="I1916" t="s">
        <v>58</v>
      </c>
      <c r="J1916" t="s">
        <v>3924</v>
      </c>
    </row>
    <row r="1917" spans="1:10" hidden="1" x14ac:dyDescent="0.2">
      <c r="A1917" t="s">
        <v>2021</v>
      </c>
      <c r="B1917">
        <v>2008</v>
      </c>
      <c r="C1917">
        <v>51</v>
      </c>
      <c r="D1917">
        <v>2</v>
      </c>
      <c r="E1917">
        <v>33270</v>
      </c>
      <c r="F1917" t="s">
        <v>38</v>
      </c>
      <c r="G1917" t="s">
        <v>3158</v>
      </c>
      <c r="H1917" t="s">
        <v>57</v>
      </c>
      <c r="I1917" t="s">
        <v>58</v>
      </c>
      <c r="J1917" t="s">
        <v>3924</v>
      </c>
    </row>
    <row r="1918" spans="1:10" hidden="1" x14ac:dyDescent="0.2">
      <c r="A1918" t="s">
        <v>3723</v>
      </c>
      <c r="B1918">
        <v>2022</v>
      </c>
      <c r="C1918">
        <v>12</v>
      </c>
      <c r="D1918">
        <v>2</v>
      </c>
      <c r="E1918">
        <v>33210</v>
      </c>
      <c r="F1918" t="s">
        <v>470</v>
      </c>
      <c r="G1918" t="s">
        <v>3722</v>
      </c>
      <c r="H1918" t="s">
        <v>57</v>
      </c>
      <c r="I1918" t="s">
        <v>3057</v>
      </c>
      <c r="J1918" t="s">
        <v>3924</v>
      </c>
    </row>
    <row r="1919" spans="1:10" hidden="1" x14ac:dyDescent="0.2">
      <c r="A1919" t="s">
        <v>879</v>
      </c>
      <c r="B1919">
        <v>2009</v>
      </c>
      <c r="C1919">
        <v>22</v>
      </c>
      <c r="D1919">
        <v>2</v>
      </c>
      <c r="E1919">
        <v>33210</v>
      </c>
      <c r="F1919" t="s">
        <v>853</v>
      </c>
      <c r="G1919" t="s">
        <v>3100</v>
      </c>
      <c r="H1919" t="s">
        <v>57</v>
      </c>
      <c r="I1919" t="s">
        <v>58</v>
      </c>
      <c r="J1919" t="s">
        <v>3924</v>
      </c>
    </row>
    <row r="1920" spans="1:10" hidden="1" x14ac:dyDescent="0.2">
      <c r="A1920" t="s">
        <v>1635</v>
      </c>
      <c r="B1920">
        <v>2006</v>
      </c>
      <c r="C1920">
        <v>41</v>
      </c>
      <c r="D1920">
        <v>2</v>
      </c>
      <c r="E1920">
        <v>33210</v>
      </c>
      <c r="F1920" t="s">
        <v>1612</v>
      </c>
      <c r="G1920" t="s">
        <v>3138</v>
      </c>
      <c r="H1920" t="s">
        <v>57</v>
      </c>
      <c r="I1920" t="s">
        <v>58</v>
      </c>
      <c r="J1920" t="s">
        <v>3924</v>
      </c>
    </row>
    <row r="1921" spans="1:10" hidden="1" x14ac:dyDescent="0.2">
      <c r="A1921" t="s">
        <v>274</v>
      </c>
      <c r="B1921">
        <v>2007</v>
      </c>
      <c r="C1921">
        <v>6</v>
      </c>
      <c r="D1921">
        <v>2</v>
      </c>
      <c r="E1921">
        <v>33160</v>
      </c>
      <c r="F1921" t="s">
        <v>250</v>
      </c>
      <c r="G1921" t="s">
        <v>3068</v>
      </c>
      <c r="H1921" t="s">
        <v>57</v>
      </c>
      <c r="I1921" t="s">
        <v>58</v>
      </c>
      <c r="J1921" t="s">
        <v>3924</v>
      </c>
    </row>
    <row r="1922" spans="1:10" hidden="1" x14ac:dyDescent="0.2">
      <c r="A1922" t="s">
        <v>1481</v>
      </c>
      <c r="B1922">
        <v>2010</v>
      </c>
      <c r="C1922">
        <v>37</v>
      </c>
      <c r="D1922">
        <v>2</v>
      </c>
      <c r="E1922">
        <v>33160</v>
      </c>
      <c r="F1922" t="s">
        <v>1454</v>
      </c>
      <c r="G1922" t="s">
        <v>3130</v>
      </c>
      <c r="H1922" t="s">
        <v>57</v>
      </c>
      <c r="I1922" t="s">
        <v>58</v>
      </c>
      <c r="J1922" t="s">
        <v>3924</v>
      </c>
    </row>
    <row r="1923" spans="1:10" hidden="1" x14ac:dyDescent="0.2">
      <c r="A1923" t="s">
        <v>1434</v>
      </c>
      <c r="B1923">
        <v>2003</v>
      </c>
      <c r="C1923">
        <v>36</v>
      </c>
      <c r="D1923">
        <v>2</v>
      </c>
      <c r="E1923">
        <v>33140</v>
      </c>
      <c r="F1923" t="s">
        <v>1414</v>
      </c>
      <c r="G1923" t="s">
        <v>3128</v>
      </c>
      <c r="H1923" t="s">
        <v>57</v>
      </c>
      <c r="I1923" t="s">
        <v>58</v>
      </c>
      <c r="J1923" t="s">
        <v>3924</v>
      </c>
    </row>
    <row r="1924" spans="1:10" hidden="1" x14ac:dyDescent="0.2">
      <c r="A1924" t="s">
        <v>1679</v>
      </c>
      <c r="B1924">
        <v>2012</v>
      </c>
      <c r="C1924">
        <v>42</v>
      </c>
      <c r="D1924">
        <v>2</v>
      </c>
      <c r="E1924">
        <v>33140</v>
      </c>
      <c r="F1924" t="s">
        <v>40</v>
      </c>
      <c r="G1924" t="s">
        <v>3140</v>
      </c>
      <c r="H1924" t="s">
        <v>57</v>
      </c>
      <c r="I1924" t="s">
        <v>58</v>
      </c>
      <c r="J1924" t="s">
        <v>3924</v>
      </c>
    </row>
    <row r="1925" spans="1:10" hidden="1" x14ac:dyDescent="0.2">
      <c r="A1925" t="s">
        <v>2565</v>
      </c>
      <c r="B1925">
        <v>2007</v>
      </c>
      <c r="C1925">
        <v>66</v>
      </c>
      <c r="D1925">
        <v>2</v>
      </c>
      <c r="E1925">
        <v>33140</v>
      </c>
      <c r="F1925" t="s">
        <v>2541</v>
      </c>
      <c r="G1925" t="s">
        <v>3188</v>
      </c>
      <c r="H1925" t="s">
        <v>57</v>
      </c>
      <c r="I1925" t="s">
        <v>58</v>
      </c>
      <c r="J1925" t="s">
        <v>3924</v>
      </c>
    </row>
    <row r="1926" spans="1:10" hidden="1" x14ac:dyDescent="0.2">
      <c r="A1926" t="s">
        <v>2841</v>
      </c>
      <c r="B1926">
        <v>2007</v>
      </c>
      <c r="C1926">
        <v>73</v>
      </c>
      <c r="D1926">
        <v>2</v>
      </c>
      <c r="E1926">
        <v>33140</v>
      </c>
      <c r="F1926" t="s">
        <v>2817</v>
      </c>
      <c r="G1926" t="s">
        <v>3202</v>
      </c>
      <c r="H1926" t="s">
        <v>57</v>
      </c>
      <c r="I1926" t="s">
        <v>58</v>
      </c>
      <c r="J1926" t="s">
        <v>3924</v>
      </c>
    </row>
    <row r="1927" spans="1:10" hidden="1" x14ac:dyDescent="0.2">
      <c r="A1927" t="s">
        <v>826</v>
      </c>
      <c r="B1927">
        <v>2015</v>
      </c>
      <c r="C1927">
        <v>21</v>
      </c>
      <c r="D1927">
        <v>1</v>
      </c>
      <c r="E1927">
        <v>33110</v>
      </c>
      <c r="F1927" t="s">
        <v>813</v>
      </c>
      <c r="G1927" t="s">
        <v>3097</v>
      </c>
      <c r="H1927" t="s">
        <v>57</v>
      </c>
      <c r="I1927" t="s">
        <v>58</v>
      </c>
      <c r="J1927" t="s">
        <v>3924</v>
      </c>
    </row>
    <row r="1928" spans="1:10" hidden="1" x14ac:dyDescent="0.2">
      <c r="A1928" t="s">
        <v>1480</v>
      </c>
      <c r="B1928">
        <v>2009</v>
      </c>
      <c r="C1928">
        <v>37</v>
      </c>
      <c r="D1928">
        <v>2</v>
      </c>
      <c r="E1928">
        <v>33090</v>
      </c>
      <c r="F1928" t="s">
        <v>1454</v>
      </c>
      <c r="G1928" t="s">
        <v>3130</v>
      </c>
      <c r="H1928" t="s">
        <v>57</v>
      </c>
      <c r="I1928" t="s">
        <v>58</v>
      </c>
      <c r="J1928" t="s">
        <v>3924</v>
      </c>
    </row>
    <row r="1929" spans="1:10" hidden="1" x14ac:dyDescent="0.2">
      <c r="A1929" t="s">
        <v>2837</v>
      </c>
      <c r="B1929">
        <v>2003</v>
      </c>
      <c r="C1929">
        <v>73</v>
      </c>
      <c r="D1929">
        <v>2</v>
      </c>
      <c r="E1929">
        <v>33060</v>
      </c>
      <c r="F1929" t="s">
        <v>2817</v>
      </c>
      <c r="G1929" t="s">
        <v>3202</v>
      </c>
      <c r="H1929" t="s">
        <v>57</v>
      </c>
      <c r="I1929" t="s">
        <v>58</v>
      </c>
      <c r="J1929" t="s">
        <v>3924</v>
      </c>
    </row>
    <row r="1930" spans="1:10" hidden="1" x14ac:dyDescent="0.2">
      <c r="A1930" t="s">
        <v>1514</v>
      </c>
      <c r="B1930">
        <v>2005</v>
      </c>
      <c r="C1930">
        <v>38</v>
      </c>
      <c r="D1930">
        <v>2</v>
      </c>
      <c r="E1930">
        <v>33050</v>
      </c>
      <c r="F1930" t="s">
        <v>16</v>
      </c>
      <c r="G1930" t="s">
        <v>3132</v>
      </c>
      <c r="H1930" t="s">
        <v>57</v>
      </c>
      <c r="I1930" t="s">
        <v>58</v>
      </c>
      <c r="J1930" t="s">
        <v>3924</v>
      </c>
    </row>
    <row r="1931" spans="1:10" hidden="1" x14ac:dyDescent="0.2">
      <c r="A1931" t="s">
        <v>2539</v>
      </c>
      <c r="B1931">
        <v>2021</v>
      </c>
      <c r="C1931">
        <v>65</v>
      </c>
      <c r="D1931">
        <v>2</v>
      </c>
      <c r="E1931">
        <v>33050</v>
      </c>
      <c r="F1931" t="s">
        <v>2501</v>
      </c>
      <c r="G1931" t="s">
        <v>3869</v>
      </c>
      <c r="H1931" t="s">
        <v>57</v>
      </c>
      <c r="I1931" t="s">
        <v>3057</v>
      </c>
      <c r="J1931" t="s">
        <v>3924</v>
      </c>
    </row>
    <row r="1932" spans="1:10" hidden="1" x14ac:dyDescent="0.2">
      <c r="A1932" t="s">
        <v>2654</v>
      </c>
      <c r="B1932">
        <v>2018</v>
      </c>
      <c r="C1932">
        <v>68</v>
      </c>
      <c r="D1932">
        <v>2</v>
      </c>
      <c r="E1932">
        <v>33030</v>
      </c>
      <c r="F1932" t="s">
        <v>14</v>
      </c>
      <c r="G1932" t="s">
        <v>3192</v>
      </c>
      <c r="H1932" t="s">
        <v>57</v>
      </c>
      <c r="I1932" t="s">
        <v>58</v>
      </c>
      <c r="J1932" t="s">
        <v>3924</v>
      </c>
    </row>
    <row r="1933" spans="1:10" hidden="1" x14ac:dyDescent="0.2">
      <c r="A1933" t="s">
        <v>994</v>
      </c>
      <c r="B1933">
        <v>2008</v>
      </c>
      <c r="C1933">
        <v>25</v>
      </c>
      <c r="D1933">
        <v>2</v>
      </c>
      <c r="E1933">
        <v>33000</v>
      </c>
      <c r="F1933" t="s">
        <v>972</v>
      </c>
      <c r="G1933" t="s">
        <v>3106</v>
      </c>
      <c r="H1933" t="s">
        <v>57</v>
      </c>
      <c r="I1933" t="s">
        <v>58</v>
      </c>
      <c r="J1933" t="s">
        <v>3924</v>
      </c>
    </row>
    <row r="1934" spans="1:10" hidden="1" x14ac:dyDescent="0.2">
      <c r="A1934" t="s">
        <v>996</v>
      </c>
      <c r="B1934">
        <v>2010</v>
      </c>
      <c r="C1934">
        <v>25</v>
      </c>
      <c r="D1934">
        <v>2</v>
      </c>
      <c r="E1934">
        <v>32930</v>
      </c>
      <c r="F1934" t="s">
        <v>972</v>
      </c>
      <c r="G1934" t="s">
        <v>3106</v>
      </c>
      <c r="H1934" t="s">
        <v>57</v>
      </c>
      <c r="I1934" t="s">
        <v>58</v>
      </c>
      <c r="J1934" t="s">
        <v>3924</v>
      </c>
    </row>
    <row r="1935" spans="1:10" hidden="1" x14ac:dyDescent="0.2">
      <c r="A1935" t="s">
        <v>2806</v>
      </c>
      <c r="B1935">
        <v>2012</v>
      </c>
      <c r="C1935">
        <v>72</v>
      </c>
      <c r="D1935">
        <v>2</v>
      </c>
      <c r="E1935">
        <v>32930</v>
      </c>
      <c r="F1935" t="s">
        <v>2777</v>
      </c>
      <c r="G1935" t="s">
        <v>3200</v>
      </c>
      <c r="H1935" t="s">
        <v>57</v>
      </c>
      <c r="I1935" t="s">
        <v>58</v>
      </c>
      <c r="J1935" t="s">
        <v>3924</v>
      </c>
    </row>
    <row r="1936" spans="1:10" hidden="1" x14ac:dyDescent="0.2">
      <c r="A1936" t="s">
        <v>505</v>
      </c>
      <c r="B1936">
        <v>2019</v>
      </c>
      <c r="C1936">
        <v>12</v>
      </c>
      <c r="D1936">
        <v>2</v>
      </c>
      <c r="E1936">
        <v>32910</v>
      </c>
      <c r="F1936" t="s">
        <v>470</v>
      </c>
      <c r="G1936" t="s">
        <v>3080</v>
      </c>
      <c r="H1936" t="s">
        <v>57</v>
      </c>
      <c r="I1936" t="s">
        <v>58</v>
      </c>
      <c r="J1936" t="s">
        <v>3924</v>
      </c>
    </row>
    <row r="1937" spans="1:10" hidden="1" x14ac:dyDescent="0.2">
      <c r="A1937" t="s">
        <v>4219</v>
      </c>
      <c r="B1937">
        <v>2023</v>
      </c>
      <c r="C1937">
        <v>69</v>
      </c>
      <c r="D1937">
        <v>2</v>
      </c>
      <c r="E1937">
        <v>32840</v>
      </c>
      <c r="F1937" t="s">
        <v>19</v>
      </c>
      <c r="G1937" t="s">
        <v>3881</v>
      </c>
      <c r="H1937" t="s">
        <v>57</v>
      </c>
      <c r="I1937" t="s">
        <v>3057</v>
      </c>
      <c r="J1937" t="s">
        <v>4091</v>
      </c>
    </row>
    <row r="1938" spans="1:10" hidden="1" x14ac:dyDescent="0.2">
      <c r="A1938" t="s">
        <v>434</v>
      </c>
      <c r="B1938">
        <v>2018</v>
      </c>
      <c r="C1938">
        <v>10</v>
      </c>
      <c r="D1938">
        <v>2</v>
      </c>
      <c r="E1938">
        <v>32810</v>
      </c>
      <c r="F1938" t="s">
        <v>12</v>
      </c>
      <c r="G1938" t="s">
        <v>3076</v>
      </c>
      <c r="H1938" t="s">
        <v>57</v>
      </c>
      <c r="I1938" t="s">
        <v>58</v>
      </c>
      <c r="J1938" t="s">
        <v>3924</v>
      </c>
    </row>
    <row r="1939" spans="1:10" hidden="1" x14ac:dyDescent="0.2">
      <c r="A1939" t="s">
        <v>3909</v>
      </c>
      <c r="B1939">
        <v>2022</v>
      </c>
      <c r="C1939">
        <v>86</v>
      </c>
      <c r="D1939">
        <v>2</v>
      </c>
      <c r="E1939">
        <v>32800</v>
      </c>
      <c r="F1939" t="s">
        <v>3037</v>
      </c>
      <c r="G1939" t="s">
        <v>3908</v>
      </c>
      <c r="H1939" t="s">
        <v>57</v>
      </c>
      <c r="I1939" t="s">
        <v>3057</v>
      </c>
      <c r="J1939" t="s">
        <v>3924</v>
      </c>
    </row>
    <row r="1940" spans="1:10" hidden="1" x14ac:dyDescent="0.2">
      <c r="A1940" t="s">
        <v>1634</v>
      </c>
      <c r="B1940">
        <v>2005</v>
      </c>
      <c r="C1940">
        <v>41</v>
      </c>
      <c r="D1940">
        <v>2</v>
      </c>
      <c r="E1940">
        <v>32780</v>
      </c>
      <c r="F1940" t="s">
        <v>1612</v>
      </c>
      <c r="G1940" t="s">
        <v>3138</v>
      </c>
      <c r="H1940" t="s">
        <v>57</v>
      </c>
      <c r="I1940" t="s">
        <v>58</v>
      </c>
      <c r="J1940" t="s">
        <v>3924</v>
      </c>
    </row>
    <row r="1941" spans="1:10" hidden="1" x14ac:dyDescent="0.2">
      <c r="A1941" t="s">
        <v>980</v>
      </c>
      <c r="B1941">
        <v>2010</v>
      </c>
      <c r="C1941">
        <v>25</v>
      </c>
      <c r="D1941">
        <v>1</v>
      </c>
      <c r="E1941">
        <v>32760</v>
      </c>
      <c r="F1941" t="s">
        <v>972</v>
      </c>
      <c r="G1941" t="s">
        <v>3105</v>
      </c>
      <c r="H1941" t="s">
        <v>57</v>
      </c>
      <c r="I1941" t="s">
        <v>58</v>
      </c>
      <c r="J1941" t="s">
        <v>3924</v>
      </c>
    </row>
    <row r="1942" spans="1:10" hidden="1" x14ac:dyDescent="0.2">
      <c r="A1942" t="s">
        <v>2807</v>
      </c>
      <c r="B1942">
        <v>2013</v>
      </c>
      <c r="C1942">
        <v>72</v>
      </c>
      <c r="D1942">
        <v>2</v>
      </c>
      <c r="E1942">
        <v>32720</v>
      </c>
      <c r="F1942" t="s">
        <v>2777</v>
      </c>
      <c r="G1942" t="s">
        <v>3200</v>
      </c>
      <c r="H1942" t="s">
        <v>57</v>
      </c>
      <c r="I1942" t="s">
        <v>58</v>
      </c>
      <c r="J1942" t="s">
        <v>3924</v>
      </c>
    </row>
    <row r="1943" spans="1:10" x14ac:dyDescent="0.2">
      <c r="A1943" t="s">
        <v>3714</v>
      </c>
      <c r="B1943">
        <v>2022</v>
      </c>
      <c r="C1943">
        <v>8</v>
      </c>
      <c r="D1943">
        <v>2</v>
      </c>
      <c r="E1943">
        <v>32690</v>
      </c>
      <c r="F1943" t="s">
        <v>21</v>
      </c>
      <c r="G1943" t="s">
        <v>3713</v>
      </c>
      <c r="H1943" t="s">
        <v>57</v>
      </c>
      <c r="I1943" t="s">
        <v>3057</v>
      </c>
      <c r="J1943" t="s">
        <v>3924</v>
      </c>
    </row>
    <row r="1944" spans="1:10" hidden="1" x14ac:dyDescent="0.2">
      <c r="A1944" t="s">
        <v>1483</v>
      </c>
      <c r="B1944">
        <v>2012</v>
      </c>
      <c r="C1944">
        <v>37</v>
      </c>
      <c r="D1944">
        <v>2</v>
      </c>
      <c r="E1944">
        <v>32650</v>
      </c>
      <c r="F1944" t="s">
        <v>1454</v>
      </c>
      <c r="G1944" t="s">
        <v>3130</v>
      </c>
      <c r="H1944" t="s">
        <v>57</v>
      </c>
      <c r="I1944" t="s">
        <v>58</v>
      </c>
      <c r="J1944" t="s">
        <v>3924</v>
      </c>
    </row>
    <row r="1945" spans="1:10" hidden="1" x14ac:dyDescent="0.2">
      <c r="A1945" t="s">
        <v>2804</v>
      </c>
      <c r="B1945">
        <v>2010</v>
      </c>
      <c r="C1945">
        <v>72</v>
      </c>
      <c r="D1945">
        <v>2</v>
      </c>
      <c r="E1945">
        <v>32640</v>
      </c>
      <c r="F1945" t="s">
        <v>2777</v>
      </c>
      <c r="G1945" t="s">
        <v>3200</v>
      </c>
      <c r="H1945" t="s">
        <v>57</v>
      </c>
      <c r="I1945" t="s">
        <v>58</v>
      </c>
      <c r="J1945" t="s">
        <v>3924</v>
      </c>
    </row>
    <row r="1946" spans="1:10" hidden="1" x14ac:dyDescent="0.2">
      <c r="A1946" t="s">
        <v>1727</v>
      </c>
      <c r="B1946">
        <v>2020</v>
      </c>
      <c r="C1946">
        <v>43</v>
      </c>
      <c r="D1946">
        <v>2</v>
      </c>
      <c r="E1946">
        <v>32630</v>
      </c>
      <c r="F1946" t="s">
        <v>1690</v>
      </c>
      <c r="G1946" t="s">
        <v>3142</v>
      </c>
      <c r="H1946" t="s">
        <v>57</v>
      </c>
      <c r="I1946" t="s">
        <v>58</v>
      </c>
      <c r="J1946" t="s">
        <v>3924</v>
      </c>
    </row>
    <row r="1947" spans="1:10" hidden="1" x14ac:dyDescent="0.2">
      <c r="A1947" t="s">
        <v>607</v>
      </c>
      <c r="B1947">
        <v>2008</v>
      </c>
      <c r="C1947">
        <v>15</v>
      </c>
      <c r="D1947">
        <v>2</v>
      </c>
      <c r="E1947">
        <v>32610</v>
      </c>
      <c r="F1947" t="s">
        <v>582</v>
      </c>
      <c r="G1947" t="s">
        <v>3086</v>
      </c>
      <c r="H1947" t="s">
        <v>57</v>
      </c>
      <c r="I1947" t="s">
        <v>58</v>
      </c>
      <c r="J1947" t="s">
        <v>3924</v>
      </c>
    </row>
    <row r="1948" spans="1:10" hidden="1" x14ac:dyDescent="0.2">
      <c r="A1948" t="s">
        <v>991</v>
      </c>
      <c r="B1948">
        <v>2005</v>
      </c>
      <c r="C1948">
        <v>25</v>
      </c>
      <c r="D1948">
        <v>2</v>
      </c>
      <c r="E1948">
        <v>32610</v>
      </c>
      <c r="F1948" t="s">
        <v>972</v>
      </c>
      <c r="G1948" t="s">
        <v>3106</v>
      </c>
      <c r="H1948" t="s">
        <v>57</v>
      </c>
      <c r="I1948" t="s">
        <v>58</v>
      </c>
      <c r="J1948" t="s">
        <v>3924</v>
      </c>
    </row>
    <row r="1949" spans="1:10" hidden="1" x14ac:dyDescent="0.2">
      <c r="A1949" t="s">
        <v>2060</v>
      </c>
      <c r="B1949">
        <v>2007</v>
      </c>
      <c r="C1949">
        <v>52</v>
      </c>
      <c r="D1949">
        <v>2</v>
      </c>
      <c r="E1949">
        <v>32600</v>
      </c>
      <c r="F1949" t="s">
        <v>2036</v>
      </c>
      <c r="G1949" t="s">
        <v>3160</v>
      </c>
      <c r="H1949" t="s">
        <v>57</v>
      </c>
      <c r="I1949" t="s">
        <v>58</v>
      </c>
      <c r="J1949" t="s">
        <v>3924</v>
      </c>
    </row>
    <row r="1950" spans="1:10" hidden="1" x14ac:dyDescent="0.2">
      <c r="A1950" t="s">
        <v>1485</v>
      </c>
      <c r="B1950">
        <v>2014</v>
      </c>
      <c r="C1950">
        <v>37</v>
      </c>
      <c r="D1950">
        <v>2</v>
      </c>
      <c r="E1950">
        <v>32590</v>
      </c>
      <c r="F1950" t="s">
        <v>1454</v>
      </c>
      <c r="G1950" t="s">
        <v>3130</v>
      </c>
      <c r="H1950" t="s">
        <v>57</v>
      </c>
      <c r="I1950" t="s">
        <v>58</v>
      </c>
      <c r="J1950" t="s">
        <v>3924</v>
      </c>
    </row>
    <row r="1951" spans="1:10" hidden="1" x14ac:dyDescent="0.2">
      <c r="A1951" t="s">
        <v>4100</v>
      </c>
      <c r="B1951">
        <v>2023</v>
      </c>
      <c r="C1951">
        <v>5</v>
      </c>
      <c r="D1951">
        <v>2</v>
      </c>
      <c r="E1951">
        <v>32580</v>
      </c>
      <c r="F1951" t="s">
        <v>211</v>
      </c>
      <c r="G1951" t="s">
        <v>3704</v>
      </c>
      <c r="H1951" t="s">
        <v>57</v>
      </c>
      <c r="I1951" t="s">
        <v>3057</v>
      </c>
      <c r="J1951" t="s">
        <v>4091</v>
      </c>
    </row>
    <row r="1952" spans="1:10" hidden="1" x14ac:dyDescent="0.2">
      <c r="A1952" t="s">
        <v>797</v>
      </c>
      <c r="B1952">
        <v>2007</v>
      </c>
      <c r="C1952">
        <v>20</v>
      </c>
      <c r="D1952">
        <v>2</v>
      </c>
      <c r="E1952">
        <v>32570</v>
      </c>
      <c r="F1952" t="s">
        <v>773</v>
      </c>
      <c r="G1952" t="s">
        <v>3096</v>
      </c>
      <c r="H1952" t="s">
        <v>57</v>
      </c>
      <c r="I1952" t="s">
        <v>58</v>
      </c>
      <c r="J1952" t="s">
        <v>3924</v>
      </c>
    </row>
    <row r="1953" spans="1:10" hidden="1" x14ac:dyDescent="0.2">
      <c r="A1953" t="s">
        <v>877</v>
      </c>
      <c r="B1953">
        <v>2007</v>
      </c>
      <c r="C1953">
        <v>22</v>
      </c>
      <c r="D1953">
        <v>2</v>
      </c>
      <c r="E1953">
        <v>32570</v>
      </c>
      <c r="F1953" t="s">
        <v>853</v>
      </c>
      <c r="G1953" t="s">
        <v>3100</v>
      </c>
      <c r="H1953" t="s">
        <v>57</v>
      </c>
      <c r="I1953" t="s">
        <v>58</v>
      </c>
      <c r="J1953" t="s">
        <v>3924</v>
      </c>
    </row>
    <row r="1954" spans="1:10" hidden="1" x14ac:dyDescent="0.2">
      <c r="A1954" t="s">
        <v>1755</v>
      </c>
      <c r="B1954">
        <v>2010</v>
      </c>
      <c r="C1954">
        <v>44</v>
      </c>
      <c r="D1954">
        <v>2</v>
      </c>
      <c r="E1954">
        <v>32570</v>
      </c>
      <c r="F1954" t="s">
        <v>45</v>
      </c>
      <c r="G1954" t="s">
        <v>3144</v>
      </c>
      <c r="H1954" t="s">
        <v>57</v>
      </c>
      <c r="I1954" t="s">
        <v>58</v>
      </c>
      <c r="J1954" t="s">
        <v>3924</v>
      </c>
    </row>
    <row r="1955" spans="1:10" hidden="1" x14ac:dyDescent="0.2">
      <c r="A1955" t="s">
        <v>787</v>
      </c>
      <c r="B1955">
        <v>2016</v>
      </c>
      <c r="C1955">
        <v>20</v>
      </c>
      <c r="D1955">
        <v>1</v>
      </c>
      <c r="E1955">
        <v>32530</v>
      </c>
      <c r="F1955" t="s">
        <v>773</v>
      </c>
      <c r="G1955" t="s">
        <v>3095</v>
      </c>
      <c r="H1955" t="s">
        <v>57</v>
      </c>
      <c r="I1955" t="s">
        <v>58</v>
      </c>
      <c r="J1955" t="s">
        <v>3924</v>
      </c>
    </row>
    <row r="1956" spans="1:10" hidden="1" x14ac:dyDescent="0.2">
      <c r="A1956" t="s">
        <v>778</v>
      </c>
      <c r="B1956">
        <v>2007</v>
      </c>
      <c r="C1956">
        <v>20</v>
      </c>
      <c r="D1956">
        <v>1</v>
      </c>
      <c r="E1956">
        <v>32520</v>
      </c>
      <c r="F1956" t="s">
        <v>773</v>
      </c>
      <c r="G1956" t="s">
        <v>3095</v>
      </c>
      <c r="H1956" t="s">
        <v>57</v>
      </c>
      <c r="I1956" t="s">
        <v>58</v>
      </c>
      <c r="J1956" t="s">
        <v>3924</v>
      </c>
    </row>
    <row r="1957" spans="1:10" hidden="1" x14ac:dyDescent="0.2">
      <c r="A1957" t="s">
        <v>1040</v>
      </c>
      <c r="B1957">
        <v>2016</v>
      </c>
      <c r="C1957">
        <v>26</v>
      </c>
      <c r="D1957">
        <v>2</v>
      </c>
      <c r="E1957">
        <v>32460</v>
      </c>
      <c r="F1957" t="s">
        <v>1007</v>
      </c>
      <c r="G1957" t="s">
        <v>3108</v>
      </c>
      <c r="H1957" t="s">
        <v>57</v>
      </c>
      <c r="I1957" t="s">
        <v>58</v>
      </c>
      <c r="J1957" t="s">
        <v>3924</v>
      </c>
    </row>
    <row r="1958" spans="1:10" hidden="1" x14ac:dyDescent="0.2">
      <c r="A1958" t="s">
        <v>1513</v>
      </c>
      <c r="B1958">
        <v>2004</v>
      </c>
      <c r="C1958">
        <v>38</v>
      </c>
      <c r="D1958">
        <v>2</v>
      </c>
      <c r="E1958">
        <v>32450</v>
      </c>
      <c r="F1958" t="s">
        <v>16</v>
      </c>
      <c r="G1958" t="s">
        <v>3132</v>
      </c>
      <c r="H1958" t="s">
        <v>57</v>
      </c>
      <c r="I1958" t="s">
        <v>58</v>
      </c>
      <c r="J1958" t="s">
        <v>3924</v>
      </c>
    </row>
    <row r="1959" spans="1:10" hidden="1" x14ac:dyDescent="0.2">
      <c r="A1959" t="s">
        <v>2838</v>
      </c>
      <c r="B1959">
        <v>2004</v>
      </c>
      <c r="C1959">
        <v>73</v>
      </c>
      <c r="D1959">
        <v>2</v>
      </c>
      <c r="E1959">
        <v>32440</v>
      </c>
      <c r="F1959" t="s">
        <v>2817</v>
      </c>
      <c r="G1959" t="s">
        <v>3202</v>
      </c>
      <c r="H1959" t="s">
        <v>57</v>
      </c>
      <c r="I1959" t="s">
        <v>58</v>
      </c>
      <c r="J1959" t="s">
        <v>3924</v>
      </c>
    </row>
    <row r="1960" spans="1:10" hidden="1" x14ac:dyDescent="0.2">
      <c r="A1960" t="s">
        <v>322</v>
      </c>
      <c r="B1960">
        <v>2018</v>
      </c>
      <c r="C1960">
        <v>7</v>
      </c>
      <c r="D1960">
        <v>2</v>
      </c>
      <c r="E1960">
        <v>32420</v>
      </c>
      <c r="F1960" t="s">
        <v>17</v>
      </c>
      <c r="G1960" t="s">
        <v>3070</v>
      </c>
      <c r="H1960" t="s">
        <v>57</v>
      </c>
      <c r="I1960" t="s">
        <v>58</v>
      </c>
      <c r="J1960" t="s">
        <v>3924</v>
      </c>
    </row>
    <row r="1961" spans="1:10" hidden="1" x14ac:dyDescent="0.2">
      <c r="A1961" t="s">
        <v>779</v>
      </c>
      <c r="B1961">
        <v>2008</v>
      </c>
      <c r="C1961">
        <v>20</v>
      </c>
      <c r="D1961">
        <v>1</v>
      </c>
      <c r="E1961">
        <v>32420</v>
      </c>
      <c r="F1961" t="s">
        <v>773</v>
      </c>
      <c r="G1961" t="s">
        <v>3095</v>
      </c>
      <c r="H1961" t="s">
        <v>57</v>
      </c>
      <c r="I1961" t="s">
        <v>58</v>
      </c>
      <c r="J1961" t="s">
        <v>3924</v>
      </c>
    </row>
    <row r="1962" spans="1:10" hidden="1" x14ac:dyDescent="0.2">
      <c r="A1962" t="s">
        <v>1678</v>
      </c>
      <c r="B1962">
        <v>2011</v>
      </c>
      <c r="C1962">
        <v>42</v>
      </c>
      <c r="D1962">
        <v>2</v>
      </c>
      <c r="E1962">
        <v>32410</v>
      </c>
      <c r="F1962" t="s">
        <v>40</v>
      </c>
      <c r="G1962" t="s">
        <v>3140</v>
      </c>
      <c r="H1962" t="s">
        <v>57</v>
      </c>
      <c r="I1962" t="s">
        <v>58</v>
      </c>
      <c r="J1962" t="s">
        <v>3924</v>
      </c>
    </row>
    <row r="1963" spans="1:10" hidden="1" x14ac:dyDescent="0.2">
      <c r="A1963" t="s">
        <v>2490</v>
      </c>
      <c r="B1963">
        <v>2012</v>
      </c>
      <c r="C1963">
        <v>64</v>
      </c>
      <c r="D1963">
        <v>2</v>
      </c>
      <c r="E1963">
        <v>32400</v>
      </c>
      <c r="F1963" t="s">
        <v>2461</v>
      </c>
      <c r="G1963" t="s">
        <v>3184</v>
      </c>
      <c r="H1963" t="s">
        <v>57</v>
      </c>
      <c r="I1963" t="s">
        <v>58</v>
      </c>
      <c r="J1963" t="s">
        <v>3924</v>
      </c>
    </row>
    <row r="1964" spans="1:10" hidden="1" x14ac:dyDescent="0.2">
      <c r="A1964" t="s">
        <v>4113</v>
      </c>
      <c r="B1964">
        <v>2023</v>
      </c>
      <c r="C1964">
        <v>13</v>
      </c>
      <c r="D1964">
        <v>1</v>
      </c>
      <c r="E1964">
        <v>32390</v>
      </c>
      <c r="F1964" t="s">
        <v>509</v>
      </c>
      <c r="G1964" t="s">
        <v>3081</v>
      </c>
      <c r="H1964" t="s">
        <v>57</v>
      </c>
      <c r="I1964" t="s">
        <v>3057</v>
      </c>
      <c r="J1964" t="s">
        <v>4091</v>
      </c>
    </row>
    <row r="1965" spans="1:10" hidden="1" x14ac:dyDescent="0.2">
      <c r="A1965" t="s">
        <v>2261</v>
      </c>
      <c r="B1965">
        <v>2008</v>
      </c>
      <c r="C1965">
        <v>57</v>
      </c>
      <c r="D1965">
        <v>2</v>
      </c>
      <c r="E1965">
        <v>32390</v>
      </c>
      <c r="F1965" t="s">
        <v>2236</v>
      </c>
      <c r="G1965" t="s">
        <v>3170</v>
      </c>
      <c r="H1965" t="s">
        <v>57</v>
      </c>
      <c r="I1965" t="s">
        <v>58</v>
      </c>
      <c r="J1965" t="s">
        <v>3924</v>
      </c>
    </row>
    <row r="1966" spans="1:10" hidden="1" x14ac:dyDescent="0.2">
      <c r="A1966" t="s">
        <v>2020</v>
      </c>
      <c r="B1966">
        <v>2007</v>
      </c>
      <c r="C1966">
        <v>51</v>
      </c>
      <c r="D1966">
        <v>2</v>
      </c>
      <c r="E1966">
        <v>32360</v>
      </c>
      <c r="F1966" t="s">
        <v>38</v>
      </c>
      <c r="G1966" t="s">
        <v>3158</v>
      </c>
      <c r="H1966" t="s">
        <v>57</v>
      </c>
      <c r="I1966" t="s">
        <v>58</v>
      </c>
      <c r="J1966" t="s">
        <v>3924</v>
      </c>
    </row>
    <row r="1967" spans="1:10" hidden="1" x14ac:dyDescent="0.2">
      <c r="A1967" t="s">
        <v>876</v>
      </c>
      <c r="B1967">
        <v>2006</v>
      </c>
      <c r="C1967">
        <v>22</v>
      </c>
      <c r="D1967">
        <v>2</v>
      </c>
      <c r="E1967">
        <v>32350</v>
      </c>
      <c r="F1967" t="s">
        <v>853</v>
      </c>
      <c r="G1967" t="s">
        <v>3100</v>
      </c>
      <c r="H1967" t="s">
        <v>57</v>
      </c>
      <c r="I1967" t="s">
        <v>58</v>
      </c>
      <c r="J1967" t="s">
        <v>3924</v>
      </c>
    </row>
    <row r="1968" spans="1:10" hidden="1" x14ac:dyDescent="0.2">
      <c r="A1968" t="s">
        <v>3050</v>
      </c>
      <c r="B1968">
        <v>2020</v>
      </c>
      <c r="C1968">
        <v>88</v>
      </c>
      <c r="D1968">
        <v>2</v>
      </c>
      <c r="E1968">
        <v>32320</v>
      </c>
      <c r="F1968" t="s">
        <v>3045</v>
      </c>
      <c r="G1968" t="s">
        <v>3223</v>
      </c>
      <c r="H1968" t="s">
        <v>57</v>
      </c>
      <c r="I1968" t="s">
        <v>58</v>
      </c>
      <c r="J1968" t="s">
        <v>3924</v>
      </c>
    </row>
    <row r="1969" spans="1:10" hidden="1" x14ac:dyDescent="0.2">
      <c r="A1969" t="s">
        <v>1484</v>
      </c>
      <c r="B1969">
        <v>2013</v>
      </c>
      <c r="C1969">
        <v>37</v>
      </c>
      <c r="D1969">
        <v>2</v>
      </c>
      <c r="E1969">
        <v>32310</v>
      </c>
      <c r="F1969" t="s">
        <v>1454</v>
      </c>
      <c r="G1969" t="s">
        <v>3130</v>
      </c>
      <c r="H1969" t="s">
        <v>57</v>
      </c>
      <c r="I1969" t="s">
        <v>58</v>
      </c>
      <c r="J1969" t="s">
        <v>3924</v>
      </c>
    </row>
    <row r="1970" spans="1:10" hidden="1" x14ac:dyDescent="0.2">
      <c r="A1970" t="s">
        <v>2805</v>
      </c>
      <c r="B1970">
        <v>2011</v>
      </c>
      <c r="C1970">
        <v>72</v>
      </c>
      <c r="D1970">
        <v>2</v>
      </c>
      <c r="E1970">
        <v>32280</v>
      </c>
      <c r="F1970" t="s">
        <v>2777</v>
      </c>
      <c r="G1970" t="s">
        <v>3200</v>
      </c>
      <c r="H1970" t="s">
        <v>57</v>
      </c>
      <c r="I1970" t="s">
        <v>58</v>
      </c>
      <c r="J1970" t="s">
        <v>3924</v>
      </c>
    </row>
    <row r="1971" spans="1:10" hidden="1" x14ac:dyDescent="0.2">
      <c r="A1971" t="s">
        <v>993</v>
      </c>
      <c r="B1971">
        <v>2007</v>
      </c>
      <c r="C1971">
        <v>25</v>
      </c>
      <c r="D1971">
        <v>2</v>
      </c>
      <c r="E1971">
        <v>32270</v>
      </c>
      <c r="F1971" t="s">
        <v>972</v>
      </c>
      <c r="G1971" t="s">
        <v>3106</v>
      </c>
      <c r="H1971" t="s">
        <v>57</v>
      </c>
      <c r="I1971" t="s">
        <v>58</v>
      </c>
      <c r="J1971" t="s">
        <v>3924</v>
      </c>
    </row>
    <row r="1972" spans="1:10" hidden="1" x14ac:dyDescent="0.2">
      <c r="A1972" t="s">
        <v>789</v>
      </c>
      <c r="B1972">
        <v>2018</v>
      </c>
      <c r="C1972">
        <v>20</v>
      </c>
      <c r="D1972">
        <v>1</v>
      </c>
      <c r="E1972">
        <v>32220</v>
      </c>
      <c r="F1972" t="s">
        <v>773</v>
      </c>
      <c r="G1972" t="s">
        <v>3095</v>
      </c>
      <c r="H1972" t="s">
        <v>57</v>
      </c>
      <c r="I1972" t="s">
        <v>58</v>
      </c>
      <c r="J1972" t="s">
        <v>3924</v>
      </c>
    </row>
    <row r="1973" spans="1:10" hidden="1" x14ac:dyDescent="0.2">
      <c r="A1973" t="s">
        <v>1367</v>
      </c>
      <c r="B1973">
        <v>2016</v>
      </c>
      <c r="C1973">
        <v>34</v>
      </c>
      <c r="D1973">
        <v>2</v>
      </c>
      <c r="E1973">
        <v>32220</v>
      </c>
      <c r="F1973" t="s">
        <v>1334</v>
      </c>
      <c r="G1973" t="s">
        <v>3124</v>
      </c>
      <c r="H1973" t="s">
        <v>57</v>
      </c>
      <c r="I1973" t="s">
        <v>58</v>
      </c>
      <c r="J1973" t="s">
        <v>3924</v>
      </c>
    </row>
    <row r="1974" spans="1:10" hidden="1" x14ac:dyDescent="0.2">
      <c r="A1974" t="s">
        <v>2564</v>
      </c>
      <c r="B1974">
        <v>2006</v>
      </c>
      <c r="C1974">
        <v>66</v>
      </c>
      <c r="D1974">
        <v>2</v>
      </c>
      <c r="E1974">
        <v>32190</v>
      </c>
      <c r="F1974" t="s">
        <v>2541</v>
      </c>
      <c r="G1974" t="s">
        <v>3188</v>
      </c>
      <c r="H1974" t="s">
        <v>57</v>
      </c>
      <c r="I1974" t="s">
        <v>58</v>
      </c>
      <c r="J1974" t="s">
        <v>3924</v>
      </c>
    </row>
    <row r="1975" spans="1:10" hidden="1" x14ac:dyDescent="0.2">
      <c r="A1975" t="s">
        <v>990</v>
      </c>
      <c r="B1975">
        <v>2004</v>
      </c>
      <c r="C1975">
        <v>25</v>
      </c>
      <c r="D1975">
        <v>2</v>
      </c>
      <c r="E1975">
        <v>32170</v>
      </c>
      <c r="F1975" t="s">
        <v>972</v>
      </c>
      <c r="G1975" t="s">
        <v>3106</v>
      </c>
      <c r="H1975" t="s">
        <v>57</v>
      </c>
      <c r="I1975" t="s">
        <v>58</v>
      </c>
      <c r="J1975" t="s">
        <v>3924</v>
      </c>
    </row>
    <row r="1976" spans="1:10" hidden="1" x14ac:dyDescent="0.2">
      <c r="A1976" t="s">
        <v>1754</v>
      </c>
      <c r="B1976">
        <v>2009</v>
      </c>
      <c r="C1976">
        <v>44</v>
      </c>
      <c r="D1976">
        <v>2</v>
      </c>
      <c r="E1976">
        <v>32150</v>
      </c>
      <c r="F1976" t="s">
        <v>45</v>
      </c>
      <c r="G1976" t="s">
        <v>3144</v>
      </c>
      <c r="H1976" t="s">
        <v>57</v>
      </c>
      <c r="I1976" t="s">
        <v>58</v>
      </c>
      <c r="J1976" t="s">
        <v>3924</v>
      </c>
    </row>
    <row r="1977" spans="1:10" hidden="1" x14ac:dyDescent="0.2">
      <c r="A1977" t="s">
        <v>3817</v>
      </c>
      <c r="B1977">
        <v>2022</v>
      </c>
      <c r="C1977">
        <v>46</v>
      </c>
      <c r="D1977">
        <v>1</v>
      </c>
      <c r="E1977">
        <v>32140</v>
      </c>
      <c r="F1977" t="s">
        <v>1808</v>
      </c>
      <c r="G1977" t="s">
        <v>3147</v>
      </c>
      <c r="H1977" t="s">
        <v>57</v>
      </c>
      <c r="I1977" t="s">
        <v>3057</v>
      </c>
      <c r="J1977" t="s">
        <v>3924</v>
      </c>
    </row>
    <row r="1978" spans="1:10" hidden="1" x14ac:dyDescent="0.2">
      <c r="A1978" t="s">
        <v>999</v>
      </c>
      <c r="B1978">
        <v>2013</v>
      </c>
      <c r="C1978">
        <v>25</v>
      </c>
      <c r="D1978">
        <v>2</v>
      </c>
      <c r="E1978">
        <v>32110</v>
      </c>
      <c r="F1978" t="s">
        <v>972</v>
      </c>
      <c r="G1978" t="s">
        <v>3106</v>
      </c>
      <c r="H1978" t="s">
        <v>57</v>
      </c>
      <c r="I1978" t="s">
        <v>58</v>
      </c>
      <c r="J1978" t="s">
        <v>3924</v>
      </c>
    </row>
    <row r="1979" spans="1:10" hidden="1" x14ac:dyDescent="0.2">
      <c r="A1979" t="s">
        <v>1479</v>
      </c>
      <c r="B1979">
        <v>2008</v>
      </c>
      <c r="C1979">
        <v>37</v>
      </c>
      <c r="D1979">
        <v>2</v>
      </c>
      <c r="E1979">
        <v>32110</v>
      </c>
      <c r="F1979" t="s">
        <v>1454</v>
      </c>
      <c r="G1979" t="s">
        <v>3130</v>
      </c>
      <c r="H1979" t="s">
        <v>57</v>
      </c>
      <c r="I1979" t="s">
        <v>58</v>
      </c>
      <c r="J1979" t="s">
        <v>3924</v>
      </c>
    </row>
    <row r="1980" spans="1:10" hidden="1" x14ac:dyDescent="0.2">
      <c r="A1980" t="s">
        <v>2369</v>
      </c>
      <c r="B1980">
        <v>2016</v>
      </c>
      <c r="C1980">
        <v>60</v>
      </c>
      <c r="D1980">
        <v>2</v>
      </c>
      <c r="E1980">
        <v>32100</v>
      </c>
      <c r="F1980" t="s">
        <v>2355</v>
      </c>
      <c r="G1980" t="s">
        <v>3176</v>
      </c>
      <c r="H1980" t="s">
        <v>57</v>
      </c>
      <c r="I1980" t="s">
        <v>58</v>
      </c>
      <c r="J1980" t="s">
        <v>3924</v>
      </c>
    </row>
    <row r="1981" spans="1:10" hidden="1" x14ac:dyDescent="0.2">
      <c r="A1981" t="s">
        <v>273</v>
      </c>
      <c r="B1981">
        <v>2006</v>
      </c>
      <c r="C1981">
        <v>6</v>
      </c>
      <c r="D1981">
        <v>2</v>
      </c>
      <c r="E1981">
        <v>32090</v>
      </c>
      <c r="F1981" t="s">
        <v>250</v>
      </c>
      <c r="G1981" t="s">
        <v>3068</v>
      </c>
      <c r="H1981" t="s">
        <v>57</v>
      </c>
      <c r="I1981" t="s">
        <v>58</v>
      </c>
      <c r="J1981" t="s">
        <v>3924</v>
      </c>
    </row>
    <row r="1982" spans="1:10" hidden="1" x14ac:dyDescent="0.2">
      <c r="A1982" t="s">
        <v>1039</v>
      </c>
      <c r="B1982">
        <v>2015</v>
      </c>
      <c r="C1982">
        <v>26</v>
      </c>
      <c r="D1982">
        <v>2</v>
      </c>
      <c r="E1982">
        <v>32090</v>
      </c>
      <c r="F1982" t="s">
        <v>1007</v>
      </c>
      <c r="G1982" t="s">
        <v>3108</v>
      </c>
      <c r="H1982" t="s">
        <v>57</v>
      </c>
      <c r="I1982" t="s">
        <v>58</v>
      </c>
      <c r="J1982" t="s">
        <v>3924</v>
      </c>
    </row>
    <row r="1983" spans="1:10" hidden="1" x14ac:dyDescent="0.2">
      <c r="A1983" t="s">
        <v>2803</v>
      </c>
      <c r="B1983">
        <v>2009</v>
      </c>
      <c r="C1983">
        <v>72</v>
      </c>
      <c r="D1983">
        <v>2</v>
      </c>
      <c r="E1983">
        <v>32070</v>
      </c>
      <c r="F1983" t="s">
        <v>2777</v>
      </c>
      <c r="G1983" t="s">
        <v>3200</v>
      </c>
      <c r="H1983" t="s">
        <v>57</v>
      </c>
      <c r="I1983" t="s">
        <v>58</v>
      </c>
      <c r="J1983" t="s">
        <v>3924</v>
      </c>
    </row>
    <row r="1984" spans="1:10" hidden="1" x14ac:dyDescent="0.2">
      <c r="A1984" t="s">
        <v>874</v>
      </c>
      <c r="B1984">
        <v>2004</v>
      </c>
      <c r="C1984">
        <v>22</v>
      </c>
      <c r="D1984">
        <v>2</v>
      </c>
      <c r="E1984">
        <v>32020</v>
      </c>
      <c r="F1984" t="s">
        <v>853</v>
      </c>
      <c r="G1984" t="s">
        <v>3100</v>
      </c>
      <c r="H1984" t="s">
        <v>57</v>
      </c>
      <c r="I1984" t="s">
        <v>58</v>
      </c>
      <c r="J1984" t="s">
        <v>3924</v>
      </c>
    </row>
    <row r="1985" spans="1:10" hidden="1" x14ac:dyDescent="0.2">
      <c r="A1985" t="s">
        <v>995</v>
      </c>
      <c r="B1985">
        <v>2009</v>
      </c>
      <c r="C1985">
        <v>25</v>
      </c>
      <c r="D1985">
        <v>2</v>
      </c>
      <c r="E1985">
        <v>32000</v>
      </c>
      <c r="F1985" t="s">
        <v>972</v>
      </c>
      <c r="G1985" t="s">
        <v>3106</v>
      </c>
      <c r="H1985" t="s">
        <v>57</v>
      </c>
      <c r="I1985" t="s">
        <v>58</v>
      </c>
      <c r="J1985" t="s">
        <v>3924</v>
      </c>
    </row>
    <row r="1986" spans="1:10" hidden="1" x14ac:dyDescent="0.2">
      <c r="A1986" t="s">
        <v>1677</v>
      </c>
      <c r="B1986">
        <v>2010</v>
      </c>
      <c r="C1986">
        <v>42</v>
      </c>
      <c r="D1986">
        <v>2</v>
      </c>
      <c r="E1986">
        <v>31980</v>
      </c>
      <c r="F1986" t="s">
        <v>40</v>
      </c>
      <c r="G1986" t="s">
        <v>3140</v>
      </c>
      <c r="H1986" t="s">
        <v>57</v>
      </c>
      <c r="I1986" t="s">
        <v>58</v>
      </c>
      <c r="J1986" t="s">
        <v>3924</v>
      </c>
    </row>
    <row r="1987" spans="1:10" hidden="1" x14ac:dyDescent="0.2">
      <c r="A1987" t="s">
        <v>2840</v>
      </c>
      <c r="B1987">
        <v>2006</v>
      </c>
      <c r="C1987">
        <v>73</v>
      </c>
      <c r="D1987">
        <v>2</v>
      </c>
      <c r="E1987">
        <v>31970</v>
      </c>
      <c r="F1987" t="s">
        <v>2817</v>
      </c>
      <c r="G1987" t="s">
        <v>3202</v>
      </c>
      <c r="H1987" t="s">
        <v>57</v>
      </c>
      <c r="I1987" t="s">
        <v>58</v>
      </c>
      <c r="J1987" t="s">
        <v>3924</v>
      </c>
    </row>
    <row r="1988" spans="1:10" hidden="1" x14ac:dyDescent="0.2">
      <c r="A1988" t="s">
        <v>780</v>
      </c>
      <c r="B1988">
        <v>2009</v>
      </c>
      <c r="C1988">
        <v>20</v>
      </c>
      <c r="D1988">
        <v>1</v>
      </c>
      <c r="E1988">
        <v>31950</v>
      </c>
      <c r="F1988" t="s">
        <v>773</v>
      </c>
      <c r="G1988" t="s">
        <v>3095</v>
      </c>
      <c r="H1988" t="s">
        <v>57</v>
      </c>
      <c r="I1988" t="s">
        <v>58</v>
      </c>
      <c r="J1988" t="s">
        <v>3924</v>
      </c>
    </row>
    <row r="1989" spans="1:10" hidden="1" x14ac:dyDescent="0.2">
      <c r="A1989" t="s">
        <v>878</v>
      </c>
      <c r="B1989">
        <v>2008</v>
      </c>
      <c r="C1989">
        <v>22</v>
      </c>
      <c r="D1989">
        <v>2</v>
      </c>
      <c r="E1989">
        <v>31910</v>
      </c>
      <c r="F1989" t="s">
        <v>853</v>
      </c>
      <c r="G1989" t="s">
        <v>3100</v>
      </c>
      <c r="H1989" t="s">
        <v>57</v>
      </c>
      <c r="I1989" t="s">
        <v>58</v>
      </c>
      <c r="J1989" t="s">
        <v>3924</v>
      </c>
    </row>
    <row r="1990" spans="1:10" hidden="1" x14ac:dyDescent="0.2">
      <c r="A1990" t="s">
        <v>2448</v>
      </c>
      <c r="B1990">
        <v>2010</v>
      </c>
      <c r="C1990">
        <v>63</v>
      </c>
      <c r="D1990">
        <v>2</v>
      </c>
      <c r="E1990">
        <v>31870</v>
      </c>
      <c r="F1990" t="s">
        <v>2421</v>
      </c>
      <c r="G1990" t="s">
        <v>3182</v>
      </c>
      <c r="H1990" t="s">
        <v>57</v>
      </c>
      <c r="I1990" t="s">
        <v>58</v>
      </c>
      <c r="J1990" t="s">
        <v>3924</v>
      </c>
    </row>
    <row r="1991" spans="1:10" hidden="1" x14ac:dyDescent="0.2">
      <c r="A1991" t="s">
        <v>1676</v>
      </c>
      <c r="B1991">
        <v>2009</v>
      </c>
      <c r="C1991">
        <v>42</v>
      </c>
      <c r="D1991">
        <v>2</v>
      </c>
      <c r="E1991">
        <v>31820</v>
      </c>
      <c r="F1991" t="s">
        <v>40</v>
      </c>
      <c r="G1991" t="s">
        <v>3140</v>
      </c>
      <c r="H1991" t="s">
        <v>57</v>
      </c>
      <c r="I1991" t="s">
        <v>58</v>
      </c>
      <c r="J1991" t="s">
        <v>3924</v>
      </c>
    </row>
    <row r="1992" spans="1:10" hidden="1" x14ac:dyDescent="0.2">
      <c r="A1992" t="s">
        <v>2653</v>
      </c>
      <c r="B1992">
        <v>2017</v>
      </c>
      <c r="C1992">
        <v>68</v>
      </c>
      <c r="D1992">
        <v>2</v>
      </c>
      <c r="E1992">
        <v>31810</v>
      </c>
      <c r="F1992" t="s">
        <v>14</v>
      </c>
      <c r="G1992" t="s">
        <v>3192</v>
      </c>
      <c r="H1992" t="s">
        <v>57</v>
      </c>
      <c r="I1992" t="s">
        <v>58</v>
      </c>
      <c r="J1992" t="s">
        <v>3924</v>
      </c>
    </row>
    <row r="1993" spans="1:10" hidden="1" x14ac:dyDescent="0.2">
      <c r="A1993" t="s">
        <v>1752</v>
      </c>
      <c r="B1993">
        <v>2007</v>
      </c>
      <c r="C1993">
        <v>44</v>
      </c>
      <c r="D1993">
        <v>2</v>
      </c>
      <c r="E1993">
        <v>31760</v>
      </c>
      <c r="F1993" t="s">
        <v>45</v>
      </c>
      <c r="G1993" t="s">
        <v>3144</v>
      </c>
      <c r="H1993" t="s">
        <v>57</v>
      </c>
      <c r="I1993" t="s">
        <v>58</v>
      </c>
      <c r="J1993" t="s">
        <v>3924</v>
      </c>
    </row>
    <row r="1994" spans="1:10" hidden="1" x14ac:dyDescent="0.2">
      <c r="A1994" t="s">
        <v>2488</v>
      </c>
      <c r="B1994">
        <v>2010</v>
      </c>
      <c r="C1994">
        <v>64</v>
      </c>
      <c r="D1994">
        <v>2</v>
      </c>
      <c r="E1994">
        <v>31740</v>
      </c>
      <c r="F1994" t="s">
        <v>2461</v>
      </c>
      <c r="G1994" t="s">
        <v>3184</v>
      </c>
      <c r="H1994" t="s">
        <v>57</v>
      </c>
      <c r="I1994" t="s">
        <v>58</v>
      </c>
      <c r="J1994" t="s">
        <v>3924</v>
      </c>
    </row>
    <row r="1995" spans="1:10" hidden="1" x14ac:dyDescent="0.2">
      <c r="A1995" t="s">
        <v>777</v>
      </c>
      <c r="B1995">
        <v>2006</v>
      </c>
      <c r="C1995">
        <v>20</v>
      </c>
      <c r="D1995">
        <v>1</v>
      </c>
      <c r="E1995">
        <v>31690</v>
      </c>
      <c r="F1995" t="s">
        <v>773</v>
      </c>
      <c r="G1995" t="s">
        <v>3095</v>
      </c>
      <c r="H1995" t="s">
        <v>57</v>
      </c>
      <c r="I1995" t="s">
        <v>58</v>
      </c>
      <c r="J1995" t="s">
        <v>3924</v>
      </c>
    </row>
    <row r="1996" spans="1:10" hidden="1" x14ac:dyDescent="0.2">
      <c r="A1996" t="s">
        <v>781</v>
      </c>
      <c r="B1996">
        <v>2010</v>
      </c>
      <c r="C1996">
        <v>20</v>
      </c>
      <c r="D1996">
        <v>1</v>
      </c>
      <c r="E1996">
        <v>31690</v>
      </c>
      <c r="F1996" t="s">
        <v>773</v>
      </c>
      <c r="G1996" t="s">
        <v>3095</v>
      </c>
      <c r="H1996" t="s">
        <v>57</v>
      </c>
      <c r="I1996" t="s">
        <v>58</v>
      </c>
      <c r="J1996" t="s">
        <v>3924</v>
      </c>
    </row>
    <row r="1997" spans="1:10" hidden="1" x14ac:dyDescent="0.2">
      <c r="A1997" t="s">
        <v>102</v>
      </c>
      <c r="B1997">
        <v>2011</v>
      </c>
      <c r="C1997">
        <v>2</v>
      </c>
      <c r="D1997">
        <v>1</v>
      </c>
      <c r="E1997">
        <v>31630</v>
      </c>
      <c r="F1997" t="s">
        <v>93</v>
      </c>
      <c r="G1997" t="s">
        <v>3059</v>
      </c>
      <c r="H1997" t="s">
        <v>57</v>
      </c>
      <c r="I1997" t="s">
        <v>58</v>
      </c>
      <c r="J1997" t="s">
        <v>3924</v>
      </c>
    </row>
    <row r="1998" spans="1:10" hidden="1" x14ac:dyDescent="0.2">
      <c r="A1998" t="s">
        <v>883</v>
      </c>
      <c r="B1998">
        <v>2013</v>
      </c>
      <c r="C1998">
        <v>22</v>
      </c>
      <c r="D1998">
        <v>2</v>
      </c>
      <c r="E1998">
        <v>31550</v>
      </c>
      <c r="F1998" t="s">
        <v>853</v>
      </c>
      <c r="G1998" t="s">
        <v>3100</v>
      </c>
      <c r="H1998" t="s">
        <v>57</v>
      </c>
      <c r="I1998" t="s">
        <v>58</v>
      </c>
      <c r="J1998" t="s">
        <v>3924</v>
      </c>
    </row>
    <row r="1999" spans="1:10" hidden="1" x14ac:dyDescent="0.2">
      <c r="A1999" t="s">
        <v>2059</v>
      </c>
      <c r="B1999">
        <v>2006</v>
      </c>
      <c r="C1999">
        <v>52</v>
      </c>
      <c r="D1999">
        <v>2</v>
      </c>
      <c r="E1999">
        <v>31540</v>
      </c>
      <c r="F1999" t="s">
        <v>2036</v>
      </c>
      <c r="G1999" t="s">
        <v>3160</v>
      </c>
      <c r="H1999" t="s">
        <v>57</v>
      </c>
      <c r="I1999" t="s">
        <v>58</v>
      </c>
      <c r="J1999" t="s">
        <v>3924</v>
      </c>
    </row>
    <row r="2000" spans="1:10" hidden="1" x14ac:dyDescent="0.2">
      <c r="A2000" t="s">
        <v>1751</v>
      </c>
      <c r="B2000">
        <v>2006</v>
      </c>
      <c r="C2000">
        <v>44</v>
      </c>
      <c r="D2000">
        <v>2</v>
      </c>
      <c r="E2000">
        <v>31510</v>
      </c>
      <c r="F2000" t="s">
        <v>45</v>
      </c>
      <c r="G2000" t="s">
        <v>3144</v>
      </c>
      <c r="H2000" t="s">
        <v>57</v>
      </c>
      <c r="I2000" t="s">
        <v>58</v>
      </c>
      <c r="J2000" t="s">
        <v>3924</v>
      </c>
    </row>
    <row r="2001" spans="1:10" hidden="1" x14ac:dyDescent="0.2">
      <c r="A2001" t="s">
        <v>783</v>
      </c>
      <c r="B2001">
        <v>2012</v>
      </c>
      <c r="C2001">
        <v>20</v>
      </c>
      <c r="D2001">
        <v>1</v>
      </c>
      <c r="E2001">
        <v>31500</v>
      </c>
      <c r="F2001" t="s">
        <v>773</v>
      </c>
      <c r="G2001" t="s">
        <v>3095</v>
      </c>
      <c r="H2001" t="s">
        <v>57</v>
      </c>
      <c r="I2001" t="s">
        <v>58</v>
      </c>
      <c r="J2001" t="s">
        <v>3924</v>
      </c>
    </row>
    <row r="2002" spans="1:10" hidden="1" x14ac:dyDescent="0.2">
      <c r="A2002" t="s">
        <v>1753</v>
      </c>
      <c r="B2002">
        <v>2008</v>
      </c>
      <c r="C2002">
        <v>44</v>
      </c>
      <c r="D2002">
        <v>2</v>
      </c>
      <c r="E2002">
        <v>31480</v>
      </c>
      <c r="F2002" t="s">
        <v>45</v>
      </c>
      <c r="G2002" t="s">
        <v>3144</v>
      </c>
      <c r="H2002" t="s">
        <v>57</v>
      </c>
      <c r="I2002" t="s">
        <v>58</v>
      </c>
      <c r="J2002" t="s">
        <v>3924</v>
      </c>
    </row>
    <row r="2003" spans="1:10" hidden="1" x14ac:dyDescent="0.2">
      <c r="A2003" t="s">
        <v>1478</v>
      </c>
      <c r="B2003">
        <v>2007</v>
      </c>
      <c r="C2003">
        <v>37</v>
      </c>
      <c r="D2003">
        <v>2</v>
      </c>
      <c r="E2003">
        <v>31470</v>
      </c>
      <c r="F2003" t="s">
        <v>1454</v>
      </c>
      <c r="G2003" t="s">
        <v>3130</v>
      </c>
      <c r="H2003" t="s">
        <v>57</v>
      </c>
      <c r="I2003" t="s">
        <v>58</v>
      </c>
      <c r="J2003" t="s">
        <v>3924</v>
      </c>
    </row>
    <row r="2004" spans="1:10" hidden="1" x14ac:dyDescent="0.2">
      <c r="A2004" t="s">
        <v>2260</v>
      </c>
      <c r="B2004">
        <v>2007</v>
      </c>
      <c r="C2004">
        <v>57</v>
      </c>
      <c r="D2004">
        <v>2</v>
      </c>
      <c r="E2004">
        <v>31470</v>
      </c>
      <c r="F2004" t="s">
        <v>2236</v>
      </c>
      <c r="G2004" t="s">
        <v>3170</v>
      </c>
      <c r="H2004" t="s">
        <v>57</v>
      </c>
      <c r="I2004" t="s">
        <v>58</v>
      </c>
      <c r="J2004" t="s">
        <v>3924</v>
      </c>
    </row>
    <row r="2005" spans="1:10" hidden="1" x14ac:dyDescent="0.2">
      <c r="A2005" t="s">
        <v>433</v>
      </c>
      <c r="B2005">
        <v>2017</v>
      </c>
      <c r="C2005">
        <v>10</v>
      </c>
      <c r="D2005">
        <v>2</v>
      </c>
      <c r="E2005">
        <v>31450</v>
      </c>
      <c r="F2005" t="s">
        <v>12</v>
      </c>
      <c r="G2005" t="s">
        <v>3076</v>
      </c>
      <c r="H2005" t="s">
        <v>57</v>
      </c>
      <c r="I2005" t="s">
        <v>58</v>
      </c>
      <c r="J2005" t="s">
        <v>3924</v>
      </c>
    </row>
    <row r="2006" spans="1:10" hidden="1" x14ac:dyDescent="0.2">
      <c r="A2006" t="s">
        <v>2354</v>
      </c>
      <c r="B2006">
        <v>2021</v>
      </c>
      <c r="C2006">
        <v>59</v>
      </c>
      <c r="D2006">
        <v>2</v>
      </c>
      <c r="E2006">
        <v>31450</v>
      </c>
      <c r="F2006" t="s">
        <v>2316</v>
      </c>
      <c r="G2006" t="s">
        <v>3854</v>
      </c>
      <c r="H2006" t="s">
        <v>57</v>
      </c>
      <c r="I2006" t="s">
        <v>3057</v>
      </c>
      <c r="J2006" t="s">
        <v>3924</v>
      </c>
    </row>
    <row r="2007" spans="1:10" hidden="1" x14ac:dyDescent="0.2">
      <c r="A2007" t="s">
        <v>2563</v>
      </c>
      <c r="B2007">
        <v>2005</v>
      </c>
      <c r="C2007">
        <v>66</v>
      </c>
      <c r="D2007">
        <v>2</v>
      </c>
      <c r="E2007">
        <v>31390</v>
      </c>
      <c r="F2007" t="s">
        <v>2541</v>
      </c>
      <c r="G2007" t="s">
        <v>3188</v>
      </c>
      <c r="H2007" t="s">
        <v>57</v>
      </c>
      <c r="I2007" t="s">
        <v>58</v>
      </c>
      <c r="J2007" t="s">
        <v>3924</v>
      </c>
    </row>
    <row r="2008" spans="1:10" hidden="1" x14ac:dyDescent="0.2">
      <c r="A2008" t="s">
        <v>1366</v>
      </c>
      <c r="B2008">
        <v>2015</v>
      </c>
      <c r="C2008">
        <v>34</v>
      </c>
      <c r="D2008">
        <v>2</v>
      </c>
      <c r="E2008">
        <v>31360</v>
      </c>
      <c r="F2008" t="s">
        <v>1334</v>
      </c>
      <c r="G2008" t="s">
        <v>3124</v>
      </c>
      <c r="H2008" t="s">
        <v>57</v>
      </c>
      <c r="I2008" t="s">
        <v>58</v>
      </c>
      <c r="J2008" t="s">
        <v>3924</v>
      </c>
    </row>
    <row r="2009" spans="1:10" hidden="1" x14ac:dyDescent="0.2">
      <c r="A2009" t="s">
        <v>1675</v>
      </c>
      <c r="B2009">
        <v>2008</v>
      </c>
      <c r="C2009">
        <v>42</v>
      </c>
      <c r="D2009">
        <v>2</v>
      </c>
      <c r="E2009">
        <v>31360</v>
      </c>
      <c r="F2009" t="s">
        <v>40</v>
      </c>
      <c r="G2009" t="s">
        <v>3140</v>
      </c>
      <c r="H2009" t="s">
        <v>57</v>
      </c>
      <c r="I2009" t="s">
        <v>58</v>
      </c>
      <c r="J2009" t="s">
        <v>3924</v>
      </c>
    </row>
    <row r="2010" spans="1:10" hidden="1" x14ac:dyDescent="0.2">
      <c r="A2010" t="s">
        <v>1038</v>
      </c>
      <c r="B2010">
        <v>2014</v>
      </c>
      <c r="C2010">
        <v>26</v>
      </c>
      <c r="D2010">
        <v>2</v>
      </c>
      <c r="E2010">
        <v>31340</v>
      </c>
      <c r="F2010" t="s">
        <v>1007</v>
      </c>
      <c r="G2010" t="s">
        <v>3108</v>
      </c>
      <c r="H2010" t="s">
        <v>57</v>
      </c>
      <c r="I2010" t="s">
        <v>58</v>
      </c>
      <c r="J2010" t="s">
        <v>3924</v>
      </c>
    </row>
    <row r="2011" spans="1:10" hidden="1" x14ac:dyDescent="0.2">
      <c r="A2011" t="s">
        <v>1363</v>
      </c>
      <c r="B2011">
        <v>2012</v>
      </c>
      <c r="C2011">
        <v>34</v>
      </c>
      <c r="D2011">
        <v>2</v>
      </c>
      <c r="E2011">
        <v>31340</v>
      </c>
      <c r="F2011" t="s">
        <v>1334</v>
      </c>
      <c r="G2011" t="s">
        <v>3124</v>
      </c>
      <c r="H2011" t="s">
        <v>57</v>
      </c>
      <c r="I2011" t="s">
        <v>58</v>
      </c>
      <c r="J2011" t="s">
        <v>3924</v>
      </c>
    </row>
    <row r="2012" spans="1:10" hidden="1" x14ac:dyDescent="0.2">
      <c r="A2012" t="s">
        <v>3049</v>
      </c>
      <c r="B2012">
        <v>2019</v>
      </c>
      <c r="C2012">
        <v>88</v>
      </c>
      <c r="D2012">
        <v>2</v>
      </c>
      <c r="E2012">
        <v>31340</v>
      </c>
      <c r="F2012" t="s">
        <v>3045</v>
      </c>
      <c r="G2012" t="s">
        <v>3223</v>
      </c>
      <c r="H2012" t="s">
        <v>57</v>
      </c>
      <c r="I2012" t="s">
        <v>58</v>
      </c>
      <c r="J2012" t="s">
        <v>3924</v>
      </c>
    </row>
    <row r="2013" spans="1:10" hidden="1" x14ac:dyDescent="0.2">
      <c r="A2013" t="s">
        <v>2839</v>
      </c>
      <c r="B2013">
        <v>2005</v>
      </c>
      <c r="C2013">
        <v>73</v>
      </c>
      <c r="D2013">
        <v>2</v>
      </c>
      <c r="E2013">
        <v>31310</v>
      </c>
      <c r="F2013" t="s">
        <v>2817</v>
      </c>
      <c r="G2013" t="s">
        <v>3202</v>
      </c>
      <c r="H2013" t="s">
        <v>57</v>
      </c>
      <c r="I2013" t="s">
        <v>58</v>
      </c>
      <c r="J2013" t="s">
        <v>3924</v>
      </c>
    </row>
    <row r="2014" spans="1:10" hidden="1" x14ac:dyDescent="0.2">
      <c r="A2014" t="s">
        <v>2019</v>
      </c>
      <c r="B2014">
        <v>2006</v>
      </c>
      <c r="C2014">
        <v>51</v>
      </c>
      <c r="D2014">
        <v>2</v>
      </c>
      <c r="E2014">
        <v>31300</v>
      </c>
      <c r="F2014" t="s">
        <v>38</v>
      </c>
      <c r="G2014" t="s">
        <v>3158</v>
      </c>
      <c r="H2014" t="s">
        <v>57</v>
      </c>
      <c r="I2014" t="s">
        <v>58</v>
      </c>
      <c r="J2014" t="s">
        <v>3924</v>
      </c>
    </row>
    <row r="2015" spans="1:10" hidden="1" x14ac:dyDescent="0.2">
      <c r="A2015" t="s">
        <v>790</v>
      </c>
      <c r="B2015">
        <v>2019</v>
      </c>
      <c r="C2015">
        <v>20</v>
      </c>
      <c r="D2015">
        <v>1</v>
      </c>
      <c r="E2015">
        <v>31290</v>
      </c>
      <c r="F2015" t="s">
        <v>773</v>
      </c>
      <c r="G2015" t="s">
        <v>3095</v>
      </c>
      <c r="H2015" t="s">
        <v>57</v>
      </c>
      <c r="I2015" t="s">
        <v>58</v>
      </c>
      <c r="J2015" t="s">
        <v>3924</v>
      </c>
    </row>
    <row r="2016" spans="1:10" hidden="1" x14ac:dyDescent="0.2">
      <c r="A2016" t="s">
        <v>782</v>
      </c>
      <c r="B2016">
        <v>2011</v>
      </c>
      <c r="C2016">
        <v>20</v>
      </c>
      <c r="D2016">
        <v>1</v>
      </c>
      <c r="E2016">
        <v>31280</v>
      </c>
      <c r="F2016" t="s">
        <v>773</v>
      </c>
      <c r="G2016" t="s">
        <v>3095</v>
      </c>
      <c r="H2016" t="s">
        <v>57</v>
      </c>
      <c r="I2016" t="s">
        <v>58</v>
      </c>
      <c r="J2016" t="s">
        <v>3924</v>
      </c>
    </row>
    <row r="2017" spans="1:10" hidden="1" x14ac:dyDescent="0.2">
      <c r="A2017" t="s">
        <v>99</v>
      </c>
      <c r="B2017">
        <v>2008</v>
      </c>
      <c r="C2017">
        <v>2</v>
      </c>
      <c r="D2017">
        <v>1</v>
      </c>
      <c r="E2017">
        <v>31250</v>
      </c>
      <c r="F2017" t="s">
        <v>93</v>
      </c>
      <c r="G2017" t="s">
        <v>3059</v>
      </c>
      <c r="H2017" t="s">
        <v>57</v>
      </c>
      <c r="I2017" t="s">
        <v>58</v>
      </c>
      <c r="J2017" t="s">
        <v>3924</v>
      </c>
    </row>
    <row r="2018" spans="1:10" hidden="1" x14ac:dyDescent="0.2">
      <c r="A2018" t="s">
        <v>2487</v>
      </c>
      <c r="B2018">
        <v>2009</v>
      </c>
      <c r="C2018">
        <v>64</v>
      </c>
      <c r="D2018">
        <v>2</v>
      </c>
      <c r="E2018">
        <v>31250</v>
      </c>
      <c r="F2018" t="s">
        <v>2461</v>
      </c>
      <c r="G2018" t="s">
        <v>3184</v>
      </c>
      <c r="H2018" t="s">
        <v>57</v>
      </c>
      <c r="I2018" t="s">
        <v>58</v>
      </c>
      <c r="J2018" t="s">
        <v>3924</v>
      </c>
    </row>
    <row r="2019" spans="1:10" hidden="1" x14ac:dyDescent="0.2">
      <c r="A2019" t="s">
        <v>1364</v>
      </c>
      <c r="B2019">
        <v>2013</v>
      </c>
      <c r="C2019">
        <v>34</v>
      </c>
      <c r="D2019">
        <v>2</v>
      </c>
      <c r="E2019">
        <v>31230</v>
      </c>
      <c r="F2019" t="s">
        <v>1334</v>
      </c>
      <c r="G2019" t="s">
        <v>3124</v>
      </c>
      <c r="H2019" t="s">
        <v>57</v>
      </c>
      <c r="I2019" t="s">
        <v>58</v>
      </c>
      <c r="J2019" t="s">
        <v>3924</v>
      </c>
    </row>
    <row r="2020" spans="1:10" hidden="1" x14ac:dyDescent="0.2">
      <c r="A2020" t="s">
        <v>511</v>
      </c>
      <c r="B2020">
        <v>2004</v>
      </c>
      <c r="C2020">
        <v>13</v>
      </c>
      <c r="D2020">
        <v>1</v>
      </c>
      <c r="E2020">
        <v>31180</v>
      </c>
      <c r="F2020" t="s">
        <v>509</v>
      </c>
      <c r="G2020" t="s">
        <v>3081</v>
      </c>
      <c r="H2020" t="s">
        <v>57</v>
      </c>
      <c r="I2020" t="s">
        <v>58</v>
      </c>
      <c r="J2020" t="s">
        <v>3924</v>
      </c>
    </row>
    <row r="2021" spans="1:10" hidden="1" x14ac:dyDescent="0.2">
      <c r="A2021" t="s">
        <v>2652</v>
      </c>
      <c r="B2021">
        <v>2016</v>
      </c>
      <c r="C2021">
        <v>68</v>
      </c>
      <c r="D2021">
        <v>2</v>
      </c>
      <c r="E2021">
        <v>31180</v>
      </c>
      <c r="F2021" t="s">
        <v>14</v>
      </c>
      <c r="G2021" t="s">
        <v>3192</v>
      </c>
      <c r="H2021" t="s">
        <v>57</v>
      </c>
      <c r="I2021" t="s">
        <v>58</v>
      </c>
      <c r="J2021" t="s">
        <v>3924</v>
      </c>
    </row>
    <row r="2022" spans="1:10" hidden="1" x14ac:dyDescent="0.2">
      <c r="A2022" t="s">
        <v>1512</v>
      </c>
      <c r="B2022">
        <v>2003</v>
      </c>
      <c r="C2022">
        <v>38</v>
      </c>
      <c r="D2022">
        <v>2</v>
      </c>
      <c r="E2022">
        <v>31130</v>
      </c>
      <c r="F2022" t="s">
        <v>16</v>
      </c>
      <c r="G2022" t="s">
        <v>3132</v>
      </c>
      <c r="H2022" t="s">
        <v>57</v>
      </c>
      <c r="I2022" t="s">
        <v>58</v>
      </c>
      <c r="J2022" t="s">
        <v>3924</v>
      </c>
    </row>
    <row r="2023" spans="1:10" hidden="1" x14ac:dyDescent="0.2">
      <c r="A2023" t="s">
        <v>776</v>
      </c>
      <c r="B2023">
        <v>2005</v>
      </c>
      <c r="C2023">
        <v>20</v>
      </c>
      <c r="D2023">
        <v>1</v>
      </c>
      <c r="E2023">
        <v>31090</v>
      </c>
      <c r="F2023" t="s">
        <v>773</v>
      </c>
      <c r="G2023" t="s">
        <v>3095</v>
      </c>
      <c r="H2023" t="s">
        <v>57</v>
      </c>
      <c r="I2023" t="s">
        <v>58</v>
      </c>
      <c r="J2023" t="s">
        <v>3924</v>
      </c>
    </row>
    <row r="2024" spans="1:10" hidden="1" x14ac:dyDescent="0.2">
      <c r="A2024" t="s">
        <v>2486</v>
      </c>
      <c r="B2024">
        <v>2008</v>
      </c>
      <c r="C2024">
        <v>64</v>
      </c>
      <c r="D2024">
        <v>2</v>
      </c>
      <c r="E2024">
        <v>31070</v>
      </c>
      <c r="F2024" t="s">
        <v>2461</v>
      </c>
      <c r="G2024" t="s">
        <v>3184</v>
      </c>
      <c r="H2024" t="s">
        <v>57</v>
      </c>
      <c r="I2024" t="s">
        <v>58</v>
      </c>
      <c r="J2024" t="s">
        <v>3924</v>
      </c>
    </row>
    <row r="2025" spans="1:10" hidden="1" x14ac:dyDescent="0.2">
      <c r="A2025" t="s">
        <v>321</v>
      </c>
      <c r="B2025">
        <v>2017</v>
      </c>
      <c r="C2025">
        <v>7</v>
      </c>
      <c r="D2025">
        <v>2</v>
      </c>
      <c r="E2025">
        <v>31060</v>
      </c>
      <c r="F2025" t="s">
        <v>17</v>
      </c>
      <c r="G2025" t="s">
        <v>3070</v>
      </c>
      <c r="H2025" t="s">
        <v>57</v>
      </c>
      <c r="I2025" t="s">
        <v>58</v>
      </c>
      <c r="J2025" t="s">
        <v>3924</v>
      </c>
    </row>
    <row r="2026" spans="1:10" hidden="1" x14ac:dyDescent="0.2">
      <c r="A2026" t="s">
        <v>2802</v>
      </c>
      <c r="B2026">
        <v>2008</v>
      </c>
      <c r="C2026">
        <v>72</v>
      </c>
      <c r="D2026">
        <v>2</v>
      </c>
      <c r="E2026">
        <v>31050</v>
      </c>
      <c r="F2026" t="s">
        <v>2777</v>
      </c>
      <c r="G2026" t="s">
        <v>3200</v>
      </c>
      <c r="H2026" t="s">
        <v>57</v>
      </c>
      <c r="I2026" t="s">
        <v>58</v>
      </c>
      <c r="J2026" t="s">
        <v>3924</v>
      </c>
    </row>
    <row r="2027" spans="1:10" hidden="1" x14ac:dyDescent="0.2">
      <c r="A2027" t="s">
        <v>2178</v>
      </c>
      <c r="B2027">
        <v>2005</v>
      </c>
      <c r="C2027">
        <v>55</v>
      </c>
      <c r="D2027">
        <v>2</v>
      </c>
      <c r="E2027">
        <v>31030</v>
      </c>
      <c r="F2027" t="s">
        <v>2156</v>
      </c>
      <c r="G2027" t="s">
        <v>3166</v>
      </c>
      <c r="H2027" t="s">
        <v>57</v>
      </c>
      <c r="I2027" t="s">
        <v>58</v>
      </c>
      <c r="J2027" t="s">
        <v>3924</v>
      </c>
    </row>
    <row r="2028" spans="1:10" hidden="1" x14ac:dyDescent="0.2">
      <c r="A2028" t="s">
        <v>1365</v>
      </c>
      <c r="B2028">
        <v>2014</v>
      </c>
      <c r="C2028">
        <v>34</v>
      </c>
      <c r="D2028">
        <v>2</v>
      </c>
      <c r="E2028">
        <v>31020</v>
      </c>
      <c r="F2028" t="s">
        <v>1334</v>
      </c>
      <c r="G2028" t="s">
        <v>3124</v>
      </c>
      <c r="H2028" t="s">
        <v>57</v>
      </c>
      <c r="I2028" t="s">
        <v>58</v>
      </c>
      <c r="J2028" t="s">
        <v>3924</v>
      </c>
    </row>
    <row r="2029" spans="1:10" hidden="1" x14ac:dyDescent="0.2">
      <c r="A2029" t="s">
        <v>272</v>
      </c>
      <c r="B2029">
        <v>2005</v>
      </c>
      <c r="C2029">
        <v>6</v>
      </c>
      <c r="D2029">
        <v>2</v>
      </c>
      <c r="E2029">
        <v>31010</v>
      </c>
      <c r="F2029" t="s">
        <v>250</v>
      </c>
      <c r="G2029" t="s">
        <v>3068</v>
      </c>
      <c r="H2029" t="s">
        <v>57</v>
      </c>
      <c r="I2029" t="s">
        <v>58</v>
      </c>
      <c r="J2029" t="s">
        <v>3924</v>
      </c>
    </row>
    <row r="2030" spans="1:10" hidden="1" x14ac:dyDescent="0.2">
      <c r="A2030" t="s">
        <v>3828</v>
      </c>
      <c r="B2030">
        <v>2022</v>
      </c>
      <c r="C2030">
        <v>50</v>
      </c>
      <c r="D2030">
        <v>2</v>
      </c>
      <c r="E2030">
        <v>31000</v>
      </c>
      <c r="F2030" t="s">
        <v>24</v>
      </c>
      <c r="G2030" t="s">
        <v>3827</v>
      </c>
      <c r="H2030" t="s">
        <v>57</v>
      </c>
      <c r="I2030" t="s">
        <v>3057</v>
      </c>
      <c r="J2030" t="s">
        <v>3924</v>
      </c>
    </row>
    <row r="2031" spans="1:10" hidden="1" x14ac:dyDescent="0.2">
      <c r="A2031" t="s">
        <v>2538</v>
      </c>
      <c r="B2031">
        <v>2020</v>
      </c>
      <c r="C2031">
        <v>65</v>
      </c>
      <c r="D2031">
        <v>2</v>
      </c>
      <c r="E2031">
        <v>30980</v>
      </c>
      <c r="F2031" t="s">
        <v>2501</v>
      </c>
      <c r="G2031" t="s">
        <v>3186</v>
      </c>
      <c r="H2031" t="s">
        <v>57</v>
      </c>
      <c r="I2031" t="s">
        <v>58</v>
      </c>
      <c r="J2031" t="s">
        <v>3924</v>
      </c>
    </row>
    <row r="2032" spans="1:10" hidden="1" x14ac:dyDescent="0.2">
      <c r="A2032" t="s">
        <v>788</v>
      </c>
      <c r="B2032">
        <v>2017</v>
      </c>
      <c r="C2032">
        <v>20</v>
      </c>
      <c r="D2032">
        <v>1</v>
      </c>
      <c r="E2032">
        <v>30940</v>
      </c>
      <c r="F2032" t="s">
        <v>773</v>
      </c>
      <c r="G2032" t="s">
        <v>3095</v>
      </c>
      <c r="H2032" t="s">
        <v>57</v>
      </c>
      <c r="I2032" t="s">
        <v>58</v>
      </c>
      <c r="J2032" t="s">
        <v>3924</v>
      </c>
    </row>
    <row r="2033" spans="1:10" hidden="1" x14ac:dyDescent="0.2">
      <c r="A2033" t="s">
        <v>2562</v>
      </c>
      <c r="B2033">
        <v>2004</v>
      </c>
      <c r="C2033">
        <v>66</v>
      </c>
      <c r="D2033">
        <v>2</v>
      </c>
      <c r="E2033">
        <v>30920</v>
      </c>
      <c r="F2033" t="s">
        <v>2541</v>
      </c>
      <c r="G2033" t="s">
        <v>3188</v>
      </c>
      <c r="H2033" t="s">
        <v>57</v>
      </c>
      <c r="I2033" t="s">
        <v>58</v>
      </c>
      <c r="J2033" t="s">
        <v>3924</v>
      </c>
    </row>
    <row r="2034" spans="1:10" hidden="1" x14ac:dyDescent="0.2">
      <c r="A2034" t="s">
        <v>998</v>
      </c>
      <c r="B2034">
        <v>2012</v>
      </c>
      <c r="C2034">
        <v>25</v>
      </c>
      <c r="D2034">
        <v>2</v>
      </c>
      <c r="E2034">
        <v>30870</v>
      </c>
      <c r="F2034" t="s">
        <v>972</v>
      </c>
      <c r="G2034" t="s">
        <v>3106</v>
      </c>
      <c r="H2034" t="s">
        <v>57</v>
      </c>
      <c r="I2034" t="s">
        <v>58</v>
      </c>
      <c r="J2034" t="s">
        <v>3924</v>
      </c>
    </row>
    <row r="2035" spans="1:10" hidden="1" x14ac:dyDescent="0.2">
      <c r="A2035" t="s">
        <v>823</v>
      </c>
      <c r="B2035">
        <v>2012</v>
      </c>
      <c r="C2035">
        <v>21</v>
      </c>
      <c r="D2035">
        <v>1</v>
      </c>
      <c r="E2035">
        <v>30860</v>
      </c>
      <c r="F2035" t="s">
        <v>813</v>
      </c>
      <c r="G2035" t="s">
        <v>3097</v>
      </c>
      <c r="H2035" t="s">
        <v>57</v>
      </c>
      <c r="I2035" t="s">
        <v>58</v>
      </c>
      <c r="J2035" t="s">
        <v>3924</v>
      </c>
    </row>
    <row r="2036" spans="1:10" hidden="1" x14ac:dyDescent="0.2">
      <c r="A2036" t="s">
        <v>3825</v>
      </c>
      <c r="B2036">
        <v>2022</v>
      </c>
      <c r="C2036">
        <v>49</v>
      </c>
      <c r="D2036">
        <v>2</v>
      </c>
      <c r="E2036">
        <v>30850</v>
      </c>
      <c r="F2036" t="s">
        <v>1921</v>
      </c>
      <c r="G2036" t="s">
        <v>3824</v>
      </c>
      <c r="H2036" t="s">
        <v>57</v>
      </c>
      <c r="I2036" t="s">
        <v>3057</v>
      </c>
      <c r="J2036" t="s">
        <v>3924</v>
      </c>
    </row>
    <row r="2037" spans="1:10" hidden="1" x14ac:dyDescent="0.2">
      <c r="A2037" t="s">
        <v>2353</v>
      </c>
      <c r="B2037">
        <v>2020</v>
      </c>
      <c r="C2037">
        <v>59</v>
      </c>
      <c r="D2037">
        <v>2</v>
      </c>
      <c r="E2037">
        <v>30790</v>
      </c>
      <c r="F2037" t="s">
        <v>2316</v>
      </c>
      <c r="G2037" t="s">
        <v>3174</v>
      </c>
      <c r="H2037" t="s">
        <v>57</v>
      </c>
      <c r="I2037" t="s">
        <v>58</v>
      </c>
      <c r="J2037" t="s">
        <v>3924</v>
      </c>
    </row>
    <row r="2038" spans="1:10" hidden="1" x14ac:dyDescent="0.2">
      <c r="A2038" t="s">
        <v>2447</v>
      </c>
      <c r="B2038">
        <v>2009</v>
      </c>
      <c r="C2038">
        <v>63</v>
      </c>
      <c r="D2038">
        <v>2</v>
      </c>
      <c r="E2038">
        <v>30790</v>
      </c>
      <c r="F2038" t="s">
        <v>2421</v>
      </c>
      <c r="G2038" t="s">
        <v>3182</v>
      </c>
      <c r="H2038" t="s">
        <v>57</v>
      </c>
      <c r="I2038" t="s">
        <v>58</v>
      </c>
      <c r="J2038" t="s">
        <v>3924</v>
      </c>
    </row>
    <row r="2039" spans="1:10" hidden="1" x14ac:dyDescent="0.2">
      <c r="A2039" t="s">
        <v>2365</v>
      </c>
      <c r="B2039">
        <v>2012</v>
      </c>
      <c r="C2039">
        <v>60</v>
      </c>
      <c r="D2039">
        <v>2</v>
      </c>
      <c r="E2039">
        <v>30780</v>
      </c>
      <c r="F2039" t="s">
        <v>2355</v>
      </c>
      <c r="G2039" t="s">
        <v>3176</v>
      </c>
      <c r="H2039" t="s">
        <v>57</v>
      </c>
      <c r="I2039" t="s">
        <v>58</v>
      </c>
      <c r="J2039" t="s">
        <v>3924</v>
      </c>
    </row>
    <row r="2040" spans="1:10" hidden="1" x14ac:dyDescent="0.2">
      <c r="A2040" t="s">
        <v>1037</v>
      </c>
      <c r="B2040">
        <v>2013</v>
      </c>
      <c r="C2040">
        <v>26</v>
      </c>
      <c r="D2040">
        <v>2</v>
      </c>
      <c r="E2040">
        <v>30730</v>
      </c>
      <c r="F2040" t="s">
        <v>1007</v>
      </c>
      <c r="G2040" t="s">
        <v>3108</v>
      </c>
      <c r="H2040" t="s">
        <v>57</v>
      </c>
      <c r="I2040" t="s">
        <v>58</v>
      </c>
      <c r="J2040" t="s">
        <v>3924</v>
      </c>
    </row>
    <row r="2041" spans="1:10" hidden="1" x14ac:dyDescent="0.2">
      <c r="A2041" t="s">
        <v>1477</v>
      </c>
      <c r="B2041">
        <v>2006</v>
      </c>
      <c r="C2041">
        <v>37</v>
      </c>
      <c r="D2041">
        <v>2</v>
      </c>
      <c r="E2041">
        <v>30720</v>
      </c>
      <c r="F2041" t="s">
        <v>1454</v>
      </c>
      <c r="G2041" t="s">
        <v>3130</v>
      </c>
      <c r="H2041" t="s">
        <v>57</v>
      </c>
      <c r="I2041" t="s">
        <v>58</v>
      </c>
      <c r="J2041" t="s">
        <v>3924</v>
      </c>
    </row>
    <row r="2042" spans="1:10" hidden="1" x14ac:dyDescent="0.2">
      <c r="A2042" t="s">
        <v>825</v>
      </c>
      <c r="B2042">
        <v>2014</v>
      </c>
      <c r="C2042">
        <v>21</v>
      </c>
      <c r="D2042">
        <v>1</v>
      </c>
      <c r="E2042">
        <v>30690</v>
      </c>
      <c r="F2042" t="s">
        <v>813</v>
      </c>
      <c r="G2042" t="s">
        <v>3097</v>
      </c>
      <c r="H2042" t="s">
        <v>57</v>
      </c>
      <c r="I2042" t="s">
        <v>58</v>
      </c>
      <c r="J2042" t="s">
        <v>3924</v>
      </c>
    </row>
    <row r="2043" spans="1:10" hidden="1" x14ac:dyDescent="0.2">
      <c r="A2043" t="s">
        <v>2364</v>
      </c>
      <c r="B2043">
        <v>2011</v>
      </c>
      <c r="C2043">
        <v>60</v>
      </c>
      <c r="D2043">
        <v>2</v>
      </c>
      <c r="E2043">
        <v>30670</v>
      </c>
      <c r="F2043" t="s">
        <v>2355</v>
      </c>
      <c r="G2043" t="s">
        <v>3176</v>
      </c>
      <c r="H2043" t="s">
        <v>57</v>
      </c>
      <c r="I2043" t="s">
        <v>58</v>
      </c>
      <c r="J2043" t="s">
        <v>3924</v>
      </c>
    </row>
    <row r="2044" spans="1:10" hidden="1" x14ac:dyDescent="0.2">
      <c r="A2044" t="s">
        <v>3912</v>
      </c>
      <c r="B2044">
        <v>2022</v>
      </c>
      <c r="C2044">
        <v>87</v>
      </c>
      <c r="D2044">
        <v>2</v>
      </c>
      <c r="E2044">
        <v>30670</v>
      </c>
      <c r="F2044" t="s">
        <v>3041</v>
      </c>
      <c r="G2044" t="s">
        <v>3911</v>
      </c>
      <c r="H2044" t="s">
        <v>57</v>
      </c>
      <c r="I2044" t="s">
        <v>3057</v>
      </c>
      <c r="J2044" t="s">
        <v>3924</v>
      </c>
    </row>
    <row r="2045" spans="1:10" hidden="1" x14ac:dyDescent="0.2">
      <c r="A2045" t="s">
        <v>1633</v>
      </c>
      <c r="B2045">
        <v>2004</v>
      </c>
      <c r="C2045">
        <v>41</v>
      </c>
      <c r="D2045">
        <v>2</v>
      </c>
      <c r="E2045">
        <v>30660</v>
      </c>
      <c r="F2045" t="s">
        <v>1612</v>
      </c>
      <c r="G2045" t="s">
        <v>3138</v>
      </c>
      <c r="H2045" t="s">
        <v>57</v>
      </c>
      <c r="I2045" t="s">
        <v>58</v>
      </c>
      <c r="J2045" t="s">
        <v>3924</v>
      </c>
    </row>
    <row r="2046" spans="1:10" hidden="1" x14ac:dyDescent="0.2">
      <c r="A2046" t="s">
        <v>796</v>
      </c>
      <c r="B2046">
        <v>2006</v>
      </c>
      <c r="C2046">
        <v>20</v>
      </c>
      <c r="D2046">
        <v>2</v>
      </c>
      <c r="E2046">
        <v>30630</v>
      </c>
      <c r="F2046" t="s">
        <v>773</v>
      </c>
      <c r="G2046" t="s">
        <v>3096</v>
      </c>
      <c r="H2046" t="s">
        <v>57</v>
      </c>
      <c r="I2046" t="s">
        <v>58</v>
      </c>
      <c r="J2046" t="s">
        <v>3924</v>
      </c>
    </row>
    <row r="2047" spans="1:10" hidden="1" x14ac:dyDescent="0.2">
      <c r="A2047" t="s">
        <v>507</v>
      </c>
      <c r="B2047">
        <v>2021</v>
      </c>
      <c r="C2047">
        <v>12</v>
      </c>
      <c r="D2047">
        <v>2</v>
      </c>
      <c r="E2047">
        <v>30600</v>
      </c>
      <c r="F2047" t="s">
        <v>470</v>
      </c>
      <c r="G2047" t="s">
        <v>3722</v>
      </c>
      <c r="H2047" t="s">
        <v>57</v>
      </c>
      <c r="I2047" t="s">
        <v>3057</v>
      </c>
      <c r="J2047" t="s">
        <v>3924</v>
      </c>
    </row>
    <row r="2048" spans="1:10" hidden="1" x14ac:dyDescent="0.2">
      <c r="A2048" t="s">
        <v>819</v>
      </c>
      <c r="B2048">
        <v>2008</v>
      </c>
      <c r="C2048">
        <v>21</v>
      </c>
      <c r="D2048">
        <v>1</v>
      </c>
      <c r="E2048">
        <v>30600</v>
      </c>
      <c r="F2048" t="s">
        <v>813</v>
      </c>
      <c r="G2048" t="s">
        <v>3097</v>
      </c>
      <c r="H2048" t="s">
        <v>57</v>
      </c>
      <c r="I2048" t="s">
        <v>58</v>
      </c>
      <c r="J2048" t="s">
        <v>3924</v>
      </c>
    </row>
    <row r="2049" spans="1:10" hidden="1" x14ac:dyDescent="0.2">
      <c r="A2049" t="s">
        <v>432</v>
      </c>
      <c r="B2049">
        <v>2016</v>
      </c>
      <c r="C2049">
        <v>10</v>
      </c>
      <c r="D2049">
        <v>2</v>
      </c>
      <c r="E2049">
        <v>30580</v>
      </c>
      <c r="F2049" t="s">
        <v>12</v>
      </c>
      <c r="G2049" t="s">
        <v>3076</v>
      </c>
      <c r="H2049" t="s">
        <v>57</v>
      </c>
      <c r="I2049" t="s">
        <v>58</v>
      </c>
      <c r="J2049" t="s">
        <v>3924</v>
      </c>
    </row>
    <row r="2050" spans="1:10" hidden="1" x14ac:dyDescent="0.2">
      <c r="A2050" t="s">
        <v>786</v>
      </c>
      <c r="B2050">
        <v>2015</v>
      </c>
      <c r="C2050">
        <v>20</v>
      </c>
      <c r="D2050">
        <v>1</v>
      </c>
      <c r="E2050">
        <v>30570</v>
      </c>
      <c r="F2050" t="s">
        <v>773</v>
      </c>
      <c r="G2050" t="s">
        <v>3095</v>
      </c>
      <c r="H2050" t="s">
        <v>57</v>
      </c>
      <c r="I2050" t="s">
        <v>58</v>
      </c>
      <c r="J2050" t="s">
        <v>3924</v>
      </c>
    </row>
    <row r="2051" spans="1:10" hidden="1" x14ac:dyDescent="0.2">
      <c r="A2051" t="s">
        <v>2446</v>
      </c>
      <c r="B2051">
        <v>2008</v>
      </c>
      <c r="C2051">
        <v>63</v>
      </c>
      <c r="D2051">
        <v>2</v>
      </c>
      <c r="E2051">
        <v>30570</v>
      </c>
      <c r="F2051" t="s">
        <v>2421</v>
      </c>
      <c r="G2051" t="s">
        <v>3182</v>
      </c>
      <c r="H2051" t="s">
        <v>57</v>
      </c>
      <c r="I2051" t="s">
        <v>58</v>
      </c>
      <c r="J2051" t="s">
        <v>3924</v>
      </c>
    </row>
    <row r="2052" spans="1:10" hidden="1" x14ac:dyDescent="0.2">
      <c r="A2052" t="s">
        <v>3882</v>
      </c>
      <c r="B2052">
        <v>2022</v>
      </c>
      <c r="C2052">
        <v>69</v>
      </c>
      <c r="D2052">
        <v>2</v>
      </c>
      <c r="E2052">
        <v>30570</v>
      </c>
      <c r="F2052" t="s">
        <v>19</v>
      </c>
      <c r="G2052" t="s">
        <v>3881</v>
      </c>
      <c r="H2052" t="s">
        <v>57</v>
      </c>
      <c r="I2052" t="s">
        <v>3057</v>
      </c>
      <c r="J2052" t="s">
        <v>3924</v>
      </c>
    </row>
    <row r="2053" spans="1:10" hidden="1" x14ac:dyDescent="0.2">
      <c r="A2053" t="s">
        <v>818</v>
      </c>
      <c r="B2053">
        <v>2007</v>
      </c>
      <c r="C2053">
        <v>21</v>
      </c>
      <c r="D2053">
        <v>1</v>
      </c>
      <c r="E2053">
        <v>30540</v>
      </c>
      <c r="F2053" t="s">
        <v>813</v>
      </c>
      <c r="G2053" t="s">
        <v>3097</v>
      </c>
      <c r="H2053" t="s">
        <v>57</v>
      </c>
      <c r="I2053" t="s">
        <v>58</v>
      </c>
      <c r="J2053" t="s">
        <v>3924</v>
      </c>
    </row>
    <row r="2054" spans="1:10" hidden="1" x14ac:dyDescent="0.2">
      <c r="A2054" t="s">
        <v>1750</v>
      </c>
      <c r="B2054">
        <v>2005</v>
      </c>
      <c r="C2054">
        <v>44</v>
      </c>
      <c r="D2054">
        <v>2</v>
      </c>
      <c r="E2054">
        <v>30480</v>
      </c>
      <c r="F2054" t="s">
        <v>45</v>
      </c>
      <c r="G2054" t="s">
        <v>3144</v>
      </c>
      <c r="H2054" t="s">
        <v>57</v>
      </c>
      <c r="I2054" t="s">
        <v>58</v>
      </c>
      <c r="J2054" t="s">
        <v>3924</v>
      </c>
    </row>
    <row r="2055" spans="1:10" hidden="1" x14ac:dyDescent="0.2">
      <c r="A2055" t="s">
        <v>2419</v>
      </c>
      <c r="B2055">
        <v>2021</v>
      </c>
      <c r="C2055">
        <v>62</v>
      </c>
      <c r="D2055">
        <v>2</v>
      </c>
      <c r="E2055">
        <v>30470</v>
      </c>
      <c r="F2055" t="s">
        <v>2394</v>
      </c>
      <c r="G2055" t="s">
        <v>3860</v>
      </c>
      <c r="H2055" t="s">
        <v>57</v>
      </c>
      <c r="I2055" t="s">
        <v>3057</v>
      </c>
      <c r="J2055" t="s">
        <v>3924</v>
      </c>
    </row>
    <row r="2056" spans="1:10" hidden="1" x14ac:dyDescent="0.2">
      <c r="A2056" t="s">
        <v>508</v>
      </c>
      <c r="B2056">
        <v>2003</v>
      </c>
      <c r="C2056">
        <v>13</v>
      </c>
      <c r="D2056">
        <v>1</v>
      </c>
      <c r="E2056">
        <v>30450</v>
      </c>
      <c r="F2056" t="s">
        <v>509</v>
      </c>
      <c r="G2056" t="s">
        <v>3081</v>
      </c>
      <c r="H2056" t="s">
        <v>57</v>
      </c>
      <c r="I2056" t="s">
        <v>58</v>
      </c>
      <c r="J2056" t="s">
        <v>3924</v>
      </c>
    </row>
    <row r="2057" spans="1:10" hidden="1" x14ac:dyDescent="0.2">
      <c r="A2057" t="s">
        <v>820</v>
      </c>
      <c r="B2057">
        <v>2009</v>
      </c>
      <c r="C2057">
        <v>21</v>
      </c>
      <c r="D2057">
        <v>1</v>
      </c>
      <c r="E2057">
        <v>30450</v>
      </c>
      <c r="F2057" t="s">
        <v>813</v>
      </c>
      <c r="G2057" t="s">
        <v>3097</v>
      </c>
      <c r="H2057" t="s">
        <v>57</v>
      </c>
      <c r="I2057" t="s">
        <v>58</v>
      </c>
      <c r="J2057" t="s">
        <v>3924</v>
      </c>
    </row>
    <row r="2058" spans="1:10" hidden="1" x14ac:dyDescent="0.2">
      <c r="A2058" t="s">
        <v>2651</v>
      </c>
      <c r="B2058">
        <v>2015</v>
      </c>
      <c r="C2058">
        <v>68</v>
      </c>
      <c r="D2058">
        <v>2</v>
      </c>
      <c r="E2058">
        <v>30450</v>
      </c>
      <c r="F2058" t="s">
        <v>14</v>
      </c>
      <c r="G2058" t="s">
        <v>3192</v>
      </c>
      <c r="H2058" t="s">
        <v>57</v>
      </c>
      <c r="I2058" t="s">
        <v>58</v>
      </c>
      <c r="J2058" t="s">
        <v>3924</v>
      </c>
    </row>
    <row r="2059" spans="1:10" hidden="1" x14ac:dyDescent="0.2">
      <c r="A2059" t="s">
        <v>2561</v>
      </c>
      <c r="B2059">
        <v>2003</v>
      </c>
      <c r="C2059">
        <v>66</v>
      </c>
      <c r="D2059">
        <v>2</v>
      </c>
      <c r="E2059">
        <v>30390</v>
      </c>
      <c r="F2059" t="s">
        <v>2541</v>
      </c>
      <c r="G2059" t="s">
        <v>3188</v>
      </c>
      <c r="H2059" t="s">
        <v>57</v>
      </c>
      <c r="I2059" t="s">
        <v>58</v>
      </c>
      <c r="J2059" t="s">
        <v>3924</v>
      </c>
    </row>
    <row r="2060" spans="1:10" hidden="1" x14ac:dyDescent="0.2">
      <c r="A2060" t="s">
        <v>3705</v>
      </c>
      <c r="B2060">
        <v>2022</v>
      </c>
      <c r="C2060">
        <v>5</v>
      </c>
      <c r="D2060">
        <v>2</v>
      </c>
      <c r="E2060">
        <v>30380</v>
      </c>
      <c r="F2060" t="s">
        <v>211</v>
      </c>
      <c r="G2060" t="s">
        <v>3704</v>
      </c>
      <c r="H2060" t="s">
        <v>57</v>
      </c>
      <c r="I2060" t="s">
        <v>3057</v>
      </c>
      <c r="J2060" t="s">
        <v>3924</v>
      </c>
    </row>
    <row r="2061" spans="1:10" hidden="1" x14ac:dyDescent="0.2">
      <c r="A2061" t="s">
        <v>504</v>
      </c>
      <c r="B2061">
        <v>2018</v>
      </c>
      <c r="C2061">
        <v>12</v>
      </c>
      <c r="D2061">
        <v>2</v>
      </c>
      <c r="E2061">
        <v>30360</v>
      </c>
      <c r="F2061" t="s">
        <v>470</v>
      </c>
      <c r="G2061" t="s">
        <v>3080</v>
      </c>
      <c r="H2061" t="s">
        <v>57</v>
      </c>
      <c r="I2061" t="s">
        <v>58</v>
      </c>
      <c r="J2061" t="s">
        <v>3924</v>
      </c>
    </row>
    <row r="2062" spans="1:10" hidden="1" x14ac:dyDescent="0.2">
      <c r="A2062" t="s">
        <v>1726</v>
      </c>
      <c r="B2062">
        <v>2019</v>
      </c>
      <c r="C2062">
        <v>43</v>
      </c>
      <c r="D2062">
        <v>2</v>
      </c>
      <c r="E2062">
        <v>30330</v>
      </c>
      <c r="F2062" t="s">
        <v>1690</v>
      </c>
      <c r="G2062" t="s">
        <v>3142</v>
      </c>
      <c r="H2062" t="s">
        <v>57</v>
      </c>
      <c r="I2062" t="s">
        <v>58</v>
      </c>
      <c r="J2062" t="s">
        <v>3924</v>
      </c>
    </row>
    <row r="2063" spans="1:10" hidden="1" x14ac:dyDescent="0.2">
      <c r="A2063" t="s">
        <v>2018</v>
      </c>
      <c r="B2063">
        <v>2005</v>
      </c>
      <c r="C2063">
        <v>51</v>
      </c>
      <c r="D2063">
        <v>2</v>
      </c>
      <c r="E2063">
        <v>30320</v>
      </c>
      <c r="F2063" t="s">
        <v>38</v>
      </c>
      <c r="G2063" t="s">
        <v>3158</v>
      </c>
      <c r="H2063" t="s">
        <v>57</v>
      </c>
      <c r="I2063" t="s">
        <v>58</v>
      </c>
      <c r="J2063" t="s">
        <v>3924</v>
      </c>
    </row>
    <row r="2064" spans="1:10" hidden="1" x14ac:dyDescent="0.2">
      <c r="A2064" t="s">
        <v>1674</v>
      </c>
      <c r="B2064">
        <v>2007</v>
      </c>
      <c r="C2064">
        <v>42</v>
      </c>
      <c r="D2064">
        <v>2</v>
      </c>
      <c r="E2064">
        <v>30300</v>
      </c>
      <c r="F2064" t="s">
        <v>40</v>
      </c>
      <c r="G2064" t="s">
        <v>3140</v>
      </c>
      <c r="H2064" t="s">
        <v>57</v>
      </c>
      <c r="I2064" t="s">
        <v>58</v>
      </c>
      <c r="J2064" t="s">
        <v>3924</v>
      </c>
    </row>
    <row r="2065" spans="1:10" hidden="1" x14ac:dyDescent="0.2">
      <c r="A2065" t="s">
        <v>824</v>
      </c>
      <c r="B2065">
        <v>2013</v>
      </c>
      <c r="C2065">
        <v>21</v>
      </c>
      <c r="D2065">
        <v>1</v>
      </c>
      <c r="E2065">
        <v>30290</v>
      </c>
      <c r="F2065" t="s">
        <v>813</v>
      </c>
      <c r="G2065" t="s">
        <v>3097</v>
      </c>
      <c r="H2065" t="s">
        <v>57</v>
      </c>
      <c r="I2065" t="s">
        <v>58</v>
      </c>
      <c r="J2065" t="s">
        <v>3924</v>
      </c>
    </row>
    <row r="2066" spans="1:10" hidden="1" x14ac:dyDescent="0.2">
      <c r="A2066" t="s">
        <v>2058</v>
      </c>
      <c r="B2066">
        <v>2005</v>
      </c>
      <c r="C2066">
        <v>52</v>
      </c>
      <c r="D2066">
        <v>2</v>
      </c>
      <c r="E2066">
        <v>30250</v>
      </c>
      <c r="F2066" t="s">
        <v>2036</v>
      </c>
      <c r="G2066" t="s">
        <v>3160</v>
      </c>
      <c r="H2066" t="s">
        <v>57</v>
      </c>
      <c r="I2066" t="s">
        <v>58</v>
      </c>
      <c r="J2066" t="s">
        <v>3924</v>
      </c>
    </row>
    <row r="2067" spans="1:10" hidden="1" x14ac:dyDescent="0.2">
      <c r="A2067" t="s">
        <v>822</v>
      </c>
      <c r="B2067">
        <v>2011</v>
      </c>
      <c r="C2067">
        <v>21</v>
      </c>
      <c r="D2067">
        <v>1</v>
      </c>
      <c r="E2067">
        <v>30220</v>
      </c>
      <c r="F2067" t="s">
        <v>813</v>
      </c>
      <c r="G2067" t="s">
        <v>3097</v>
      </c>
      <c r="H2067" t="s">
        <v>57</v>
      </c>
      <c r="I2067" t="s">
        <v>58</v>
      </c>
      <c r="J2067" t="s">
        <v>3924</v>
      </c>
    </row>
    <row r="2068" spans="1:10" hidden="1" x14ac:dyDescent="0.2">
      <c r="A2068" t="s">
        <v>1036</v>
      </c>
      <c r="B2068">
        <v>2012</v>
      </c>
      <c r="C2068">
        <v>26</v>
      </c>
      <c r="D2068">
        <v>2</v>
      </c>
      <c r="E2068">
        <v>30220</v>
      </c>
      <c r="F2068" t="s">
        <v>1007</v>
      </c>
      <c r="G2068" t="s">
        <v>3108</v>
      </c>
      <c r="H2068" t="s">
        <v>57</v>
      </c>
      <c r="I2068" t="s">
        <v>58</v>
      </c>
      <c r="J2068" t="s">
        <v>3924</v>
      </c>
    </row>
    <row r="2069" spans="1:10" hidden="1" x14ac:dyDescent="0.2">
      <c r="A2069" t="s">
        <v>1362</v>
      </c>
      <c r="B2069">
        <v>2011</v>
      </c>
      <c r="C2069">
        <v>34</v>
      </c>
      <c r="D2069">
        <v>2</v>
      </c>
      <c r="E2069">
        <v>30200</v>
      </c>
      <c r="F2069" t="s">
        <v>1334</v>
      </c>
      <c r="G2069" t="s">
        <v>3124</v>
      </c>
      <c r="H2069" t="s">
        <v>57</v>
      </c>
      <c r="I2069" t="s">
        <v>58</v>
      </c>
      <c r="J2069" t="s">
        <v>3924</v>
      </c>
    </row>
    <row r="2070" spans="1:10" hidden="1" x14ac:dyDescent="0.2">
      <c r="A2070" t="s">
        <v>981</v>
      </c>
      <c r="B2070">
        <v>2011</v>
      </c>
      <c r="C2070">
        <v>25</v>
      </c>
      <c r="D2070">
        <v>1</v>
      </c>
      <c r="E2070">
        <v>30180</v>
      </c>
      <c r="F2070" t="s">
        <v>972</v>
      </c>
      <c r="G2070" t="s">
        <v>3105</v>
      </c>
      <c r="H2070" t="s">
        <v>57</v>
      </c>
      <c r="I2070" t="s">
        <v>58</v>
      </c>
      <c r="J2070" t="s">
        <v>3924</v>
      </c>
    </row>
    <row r="2071" spans="1:10" hidden="1" x14ac:dyDescent="0.2">
      <c r="A2071" t="s">
        <v>992</v>
      </c>
      <c r="B2071">
        <v>2006</v>
      </c>
      <c r="C2071">
        <v>25</v>
      </c>
      <c r="D2071">
        <v>2</v>
      </c>
      <c r="E2071">
        <v>30180</v>
      </c>
      <c r="F2071" t="s">
        <v>972</v>
      </c>
      <c r="G2071" t="s">
        <v>3106</v>
      </c>
      <c r="H2071" t="s">
        <v>57</v>
      </c>
      <c r="I2071" t="s">
        <v>58</v>
      </c>
      <c r="J2071" t="s">
        <v>3924</v>
      </c>
    </row>
    <row r="2072" spans="1:10" hidden="1" x14ac:dyDescent="0.2">
      <c r="A2072" t="s">
        <v>2259</v>
      </c>
      <c r="B2072">
        <v>2006</v>
      </c>
      <c r="C2072">
        <v>57</v>
      </c>
      <c r="D2072">
        <v>2</v>
      </c>
      <c r="E2072">
        <v>30160</v>
      </c>
      <c r="F2072" t="s">
        <v>2236</v>
      </c>
      <c r="G2072" t="s">
        <v>3170</v>
      </c>
      <c r="H2072" t="s">
        <v>57</v>
      </c>
      <c r="I2072" t="s">
        <v>58</v>
      </c>
      <c r="J2072" t="s">
        <v>3924</v>
      </c>
    </row>
    <row r="2073" spans="1:10" hidden="1" x14ac:dyDescent="0.2">
      <c r="A2073" t="s">
        <v>320</v>
      </c>
      <c r="B2073">
        <v>2016</v>
      </c>
      <c r="C2073">
        <v>7</v>
      </c>
      <c r="D2073">
        <v>2</v>
      </c>
      <c r="E2073">
        <v>30150</v>
      </c>
      <c r="F2073" t="s">
        <v>17</v>
      </c>
      <c r="G2073" t="s">
        <v>3070</v>
      </c>
      <c r="H2073" t="s">
        <v>57</v>
      </c>
      <c r="I2073" t="s">
        <v>58</v>
      </c>
      <c r="J2073" t="s">
        <v>3924</v>
      </c>
    </row>
    <row r="2074" spans="1:10" hidden="1" x14ac:dyDescent="0.2">
      <c r="A2074" t="s">
        <v>2445</v>
      </c>
      <c r="B2074">
        <v>2007</v>
      </c>
      <c r="C2074">
        <v>63</v>
      </c>
      <c r="D2074">
        <v>2</v>
      </c>
      <c r="E2074">
        <v>30130</v>
      </c>
      <c r="F2074" t="s">
        <v>2421</v>
      </c>
      <c r="G2074" t="s">
        <v>3182</v>
      </c>
      <c r="H2074" t="s">
        <v>57</v>
      </c>
      <c r="I2074" t="s">
        <v>58</v>
      </c>
      <c r="J2074" t="s">
        <v>3924</v>
      </c>
    </row>
    <row r="2075" spans="1:10" hidden="1" x14ac:dyDescent="0.2">
      <c r="A2075" t="s">
        <v>1805</v>
      </c>
      <c r="B2075">
        <v>2020</v>
      </c>
      <c r="C2075">
        <v>45</v>
      </c>
      <c r="D2075">
        <v>2</v>
      </c>
      <c r="E2075">
        <v>30060</v>
      </c>
      <c r="F2075" t="s">
        <v>1768</v>
      </c>
      <c r="G2075" t="s">
        <v>3146</v>
      </c>
      <c r="H2075" t="s">
        <v>57</v>
      </c>
      <c r="I2075" t="s">
        <v>58</v>
      </c>
      <c r="J2075" t="s">
        <v>3924</v>
      </c>
    </row>
    <row r="2076" spans="1:10" hidden="1" x14ac:dyDescent="0.2">
      <c r="A2076" t="s">
        <v>1673</v>
      </c>
      <c r="B2076">
        <v>2006</v>
      </c>
      <c r="C2076">
        <v>42</v>
      </c>
      <c r="D2076">
        <v>2</v>
      </c>
      <c r="E2076">
        <v>30050</v>
      </c>
      <c r="F2076" t="s">
        <v>40</v>
      </c>
      <c r="G2076" t="s">
        <v>3140</v>
      </c>
      <c r="H2076" t="s">
        <v>57</v>
      </c>
      <c r="I2076" t="s">
        <v>58</v>
      </c>
      <c r="J2076" t="s">
        <v>3924</v>
      </c>
    </row>
    <row r="2077" spans="1:10" hidden="1" x14ac:dyDescent="0.2">
      <c r="A2077" t="s">
        <v>2752</v>
      </c>
      <c r="B2077">
        <v>2017</v>
      </c>
      <c r="C2077">
        <v>71</v>
      </c>
      <c r="D2077">
        <v>1</v>
      </c>
      <c r="E2077">
        <v>30030</v>
      </c>
      <c r="F2077" t="s">
        <v>2737</v>
      </c>
      <c r="G2077" t="s">
        <v>3197</v>
      </c>
      <c r="H2077" t="s">
        <v>57</v>
      </c>
      <c r="I2077" t="s">
        <v>58</v>
      </c>
      <c r="J2077" t="s">
        <v>3924</v>
      </c>
    </row>
    <row r="2078" spans="1:10" hidden="1" x14ac:dyDescent="0.2">
      <c r="A2078" t="s">
        <v>793</v>
      </c>
      <c r="B2078">
        <v>2003</v>
      </c>
      <c r="C2078">
        <v>20</v>
      </c>
      <c r="D2078">
        <v>2</v>
      </c>
      <c r="E2078">
        <v>30020</v>
      </c>
      <c r="F2078" t="s">
        <v>773</v>
      </c>
      <c r="G2078" t="s">
        <v>3096</v>
      </c>
      <c r="H2078" t="s">
        <v>57</v>
      </c>
      <c r="I2078" t="s">
        <v>58</v>
      </c>
      <c r="J2078" t="s">
        <v>3924</v>
      </c>
    </row>
    <row r="2079" spans="1:10" hidden="1" x14ac:dyDescent="0.2">
      <c r="A2079" t="s">
        <v>2754</v>
      </c>
      <c r="B2079">
        <v>2019</v>
      </c>
      <c r="C2079">
        <v>71</v>
      </c>
      <c r="D2079">
        <v>1</v>
      </c>
      <c r="E2079">
        <v>30020</v>
      </c>
      <c r="F2079" t="s">
        <v>2737</v>
      </c>
      <c r="G2079" t="s">
        <v>3197</v>
      </c>
      <c r="H2079" t="s">
        <v>57</v>
      </c>
      <c r="I2079" t="s">
        <v>58</v>
      </c>
      <c r="J2079" t="s">
        <v>3924</v>
      </c>
    </row>
    <row r="2080" spans="1:10" hidden="1" x14ac:dyDescent="0.2">
      <c r="A2080" t="s">
        <v>1035</v>
      </c>
      <c r="B2080">
        <v>2011</v>
      </c>
      <c r="C2080">
        <v>26</v>
      </c>
      <c r="D2080">
        <v>2</v>
      </c>
      <c r="E2080">
        <v>30010</v>
      </c>
      <c r="F2080" t="s">
        <v>1007</v>
      </c>
      <c r="G2080" t="s">
        <v>3108</v>
      </c>
      <c r="H2080" t="s">
        <v>57</v>
      </c>
      <c r="I2080" t="s">
        <v>58</v>
      </c>
      <c r="J2080" t="s">
        <v>3924</v>
      </c>
    </row>
    <row r="2081" spans="1:10" hidden="1" x14ac:dyDescent="0.2">
      <c r="A2081" t="s">
        <v>3040</v>
      </c>
      <c r="B2081">
        <v>2021</v>
      </c>
      <c r="C2081">
        <v>86</v>
      </c>
      <c r="D2081">
        <v>2</v>
      </c>
      <c r="E2081">
        <v>30000</v>
      </c>
      <c r="F2081" t="s">
        <v>3037</v>
      </c>
      <c r="G2081" t="s">
        <v>3908</v>
      </c>
      <c r="H2081" t="s">
        <v>57</v>
      </c>
      <c r="I2081" t="s">
        <v>3057</v>
      </c>
      <c r="J2081" t="s">
        <v>3924</v>
      </c>
    </row>
    <row r="2082" spans="1:10" hidden="1" x14ac:dyDescent="0.2">
      <c r="A2082" t="s">
        <v>2017</v>
      </c>
      <c r="B2082">
        <v>2004</v>
      </c>
      <c r="C2082">
        <v>51</v>
      </c>
      <c r="D2082">
        <v>2</v>
      </c>
      <c r="E2082">
        <v>29990</v>
      </c>
      <c r="F2082" t="s">
        <v>38</v>
      </c>
      <c r="G2082" t="s">
        <v>3158</v>
      </c>
      <c r="H2082" t="s">
        <v>57</v>
      </c>
      <c r="I2082" t="s">
        <v>58</v>
      </c>
      <c r="J2082" t="s">
        <v>3924</v>
      </c>
    </row>
    <row r="2083" spans="1:10" hidden="1" x14ac:dyDescent="0.2">
      <c r="A2083" t="s">
        <v>2753</v>
      </c>
      <c r="B2083">
        <v>2018</v>
      </c>
      <c r="C2083">
        <v>71</v>
      </c>
      <c r="D2083">
        <v>1</v>
      </c>
      <c r="E2083">
        <v>29990</v>
      </c>
      <c r="F2083" t="s">
        <v>2737</v>
      </c>
      <c r="G2083" t="s">
        <v>3197</v>
      </c>
      <c r="H2083" t="s">
        <v>57</v>
      </c>
      <c r="I2083" t="s">
        <v>58</v>
      </c>
      <c r="J2083" t="s">
        <v>3924</v>
      </c>
    </row>
    <row r="2084" spans="1:10" hidden="1" x14ac:dyDescent="0.2">
      <c r="A2084" t="s">
        <v>4123</v>
      </c>
      <c r="B2084">
        <v>2023</v>
      </c>
      <c r="C2084">
        <v>20</v>
      </c>
      <c r="D2084">
        <v>1</v>
      </c>
      <c r="E2084">
        <v>29960</v>
      </c>
      <c r="F2084" t="s">
        <v>773</v>
      </c>
      <c r="G2084" t="s">
        <v>3095</v>
      </c>
      <c r="H2084" t="s">
        <v>57</v>
      </c>
      <c r="I2084" t="s">
        <v>3057</v>
      </c>
      <c r="J2084" t="s">
        <v>4091</v>
      </c>
    </row>
    <row r="2085" spans="1:10" hidden="1" x14ac:dyDescent="0.2">
      <c r="A2085" t="s">
        <v>2650</v>
      </c>
      <c r="B2085">
        <v>2014</v>
      </c>
      <c r="C2085">
        <v>68</v>
      </c>
      <c r="D2085">
        <v>2</v>
      </c>
      <c r="E2085">
        <v>29930</v>
      </c>
      <c r="F2085" t="s">
        <v>14</v>
      </c>
      <c r="G2085" t="s">
        <v>3192</v>
      </c>
      <c r="H2085" t="s">
        <v>57</v>
      </c>
      <c r="I2085" t="s">
        <v>58</v>
      </c>
      <c r="J2085" t="s">
        <v>3924</v>
      </c>
    </row>
    <row r="2086" spans="1:10" hidden="1" x14ac:dyDescent="0.2">
      <c r="A2086" t="s">
        <v>101</v>
      </c>
      <c r="B2086">
        <v>2010</v>
      </c>
      <c r="C2086">
        <v>2</v>
      </c>
      <c r="D2086">
        <v>1</v>
      </c>
      <c r="E2086">
        <v>29900</v>
      </c>
      <c r="F2086" t="s">
        <v>93</v>
      </c>
      <c r="G2086" t="s">
        <v>3059</v>
      </c>
      <c r="H2086" t="s">
        <v>57</v>
      </c>
      <c r="I2086" t="s">
        <v>58</v>
      </c>
      <c r="J2086" t="s">
        <v>3924</v>
      </c>
    </row>
    <row r="2087" spans="1:10" hidden="1" x14ac:dyDescent="0.2">
      <c r="A2087" t="s">
        <v>431</v>
      </c>
      <c r="B2087">
        <v>2015</v>
      </c>
      <c r="C2087">
        <v>10</v>
      </c>
      <c r="D2087">
        <v>2</v>
      </c>
      <c r="E2087">
        <v>29850</v>
      </c>
      <c r="F2087" t="s">
        <v>12</v>
      </c>
      <c r="G2087" t="s">
        <v>3076</v>
      </c>
      <c r="H2087" t="s">
        <v>57</v>
      </c>
      <c r="I2087" t="s">
        <v>58</v>
      </c>
      <c r="J2087" t="s">
        <v>3924</v>
      </c>
    </row>
    <row r="2088" spans="1:10" hidden="1" x14ac:dyDescent="0.2">
      <c r="A2088" t="s">
        <v>2485</v>
      </c>
      <c r="B2088">
        <v>2007</v>
      </c>
      <c r="C2088">
        <v>64</v>
      </c>
      <c r="D2088">
        <v>2</v>
      </c>
      <c r="E2088">
        <v>29820</v>
      </c>
      <c r="F2088" t="s">
        <v>2461</v>
      </c>
      <c r="G2088" t="s">
        <v>3184</v>
      </c>
      <c r="H2088" t="s">
        <v>57</v>
      </c>
      <c r="I2088" t="s">
        <v>58</v>
      </c>
      <c r="J2088" t="s">
        <v>3924</v>
      </c>
    </row>
    <row r="2089" spans="1:10" hidden="1" x14ac:dyDescent="0.2">
      <c r="A2089" t="s">
        <v>4176</v>
      </c>
      <c r="B2089">
        <v>2023</v>
      </c>
      <c r="C2089">
        <v>46</v>
      </c>
      <c r="D2089">
        <v>1</v>
      </c>
      <c r="E2089">
        <v>29810</v>
      </c>
      <c r="F2089" t="s">
        <v>1808</v>
      </c>
      <c r="G2089" t="s">
        <v>3147</v>
      </c>
      <c r="H2089" t="s">
        <v>57</v>
      </c>
      <c r="I2089" t="s">
        <v>3057</v>
      </c>
      <c r="J2089" t="s">
        <v>4091</v>
      </c>
    </row>
    <row r="2090" spans="1:10" hidden="1" x14ac:dyDescent="0.2">
      <c r="A2090" t="s">
        <v>1034</v>
      </c>
      <c r="B2090">
        <v>2010</v>
      </c>
      <c r="C2090">
        <v>26</v>
      </c>
      <c r="D2090">
        <v>2</v>
      </c>
      <c r="E2090">
        <v>29780</v>
      </c>
      <c r="F2090" t="s">
        <v>1007</v>
      </c>
      <c r="G2090" t="s">
        <v>3108</v>
      </c>
      <c r="H2090" t="s">
        <v>57</v>
      </c>
      <c r="I2090" t="s">
        <v>58</v>
      </c>
      <c r="J2090" t="s">
        <v>3924</v>
      </c>
    </row>
    <row r="2091" spans="1:10" hidden="1" x14ac:dyDescent="0.2">
      <c r="A2091" t="s">
        <v>2363</v>
      </c>
      <c r="B2091">
        <v>2010</v>
      </c>
      <c r="C2091">
        <v>60</v>
      </c>
      <c r="D2091">
        <v>2</v>
      </c>
      <c r="E2091">
        <v>29780</v>
      </c>
      <c r="F2091" t="s">
        <v>2355</v>
      </c>
      <c r="G2091" t="s">
        <v>3176</v>
      </c>
      <c r="H2091" t="s">
        <v>57</v>
      </c>
      <c r="I2091" t="s">
        <v>58</v>
      </c>
      <c r="J2091" t="s">
        <v>3924</v>
      </c>
    </row>
    <row r="2092" spans="1:10" hidden="1" x14ac:dyDescent="0.2">
      <c r="A2092" t="s">
        <v>2352</v>
      </c>
      <c r="B2092">
        <v>2019</v>
      </c>
      <c r="C2092">
        <v>59</v>
      </c>
      <c r="D2092">
        <v>2</v>
      </c>
      <c r="E2092">
        <v>29760</v>
      </c>
      <c r="F2092" t="s">
        <v>2316</v>
      </c>
      <c r="G2092" t="s">
        <v>3174</v>
      </c>
      <c r="H2092" t="s">
        <v>57</v>
      </c>
      <c r="I2092" t="s">
        <v>58</v>
      </c>
      <c r="J2092" t="s">
        <v>3924</v>
      </c>
    </row>
    <row r="2093" spans="1:10" hidden="1" x14ac:dyDescent="0.2">
      <c r="A2093" t="s">
        <v>271</v>
      </c>
      <c r="B2093">
        <v>2004</v>
      </c>
      <c r="C2093">
        <v>6</v>
      </c>
      <c r="D2093">
        <v>2</v>
      </c>
      <c r="E2093">
        <v>29730</v>
      </c>
      <c r="F2093" t="s">
        <v>250</v>
      </c>
      <c r="G2093" t="s">
        <v>3068</v>
      </c>
      <c r="H2093" t="s">
        <v>57</v>
      </c>
      <c r="I2093" t="s">
        <v>58</v>
      </c>
      <c r="J2093" t="s">
        <v>3924</v>
      </c>
    </row>
    <row r="2094" spans="1:10" hidden="1" x14ac:dyDescent="0.2">
      <c r="A2094" t="s">
        <v>270</v>
      </c>
      <c r="B2094">
        <v>2003</v>
      </c>
      <c r="C2094">
        <v>6</v>
      </c>
      <c r="D2094">
        <v>2</v>
      </c>
      <c r="E2094">
        <v>29710</v>
      </c>
      <c r="F2094" t="s">
        <v>250</v>
      </c>
      <c r="G2094" t="s">
        <v>3068</v>
      </c>
      <c r="H2094" t="s">
        <v>57</v>
      </c>
      <c r="I2094" t="s">
        <v>58</v>
      </c>
      <c r="J2094" t="s">
        <v>3924</v>
      </c>
    </row>
    <row r="2095" spans="1:10" hidden="1" x14ac:dyDescent="0.2">
      <c r="A2095" t="s">
        <v>2537</v>
      </c>
      <c r="B2095">
        <v>2019</v>
      </c>
      <c r="C2095">
        <v>65</v>
      </c>
      <c r="D2095">
        <v>2</v>
      </c>
      <c r="E2095">
        <v>29690</v>
      </c>
      <c r="F2095" t="s">
        <v>2501</v>
      </c>
      <c r="G2095" t="s">
        <v>3186</v>
      </c>
      <c r="H2095" t="s">
        <v>57</v>
      </c>
      <c r="I2095" t="s">
        <v>58</v>
      </c>
      <c r="J2095" t="s">
        <v>3924</v>
      </c>
    </row>
    <row r="2096" spans="1:10" hidden="1" x14ac:dyDescent="0.2">
      <c r="A2096" t="s">
        <v>1806</v>
      </c>
      <c r="B2096">
        <v>2021</v>
      </c>
      <c r="C2096">
        <v>45</v>
      </c>
      <c r="D2096">
        <v>2</v>
      </c>
      <c r="E2096">
        <v>29580</v>
      </c>
      <c r="F2096" t="s">
        <v>1768</v>
      </c>
      <c r="G2096" t="s">
        <v>3815</v>
      </c>
      <c r="H2096" t="s">
        <v>57</v>
      </c>
      <c r="I2096" t="s">
        <v>3057</v>
      </c>
      <c r="J2096" t="s">
        <v>3924</v>
      </c>
    </row>
    <row r="2097" spans="1:10" hidden="1" x14ac:dyDescent="0.2">
      <c r="A2097" t="s">
        <v>430</v>
      </c>
      <c r="B2097">
        <v>2014</v>
      </c>
      <c r="C2097">
        <v>10</v>
      </c>
      <c r="D2097">
        <v>2</v>
      </c>
      <c r="E2097">
        <v>29570</v>
      </c>
      <c r="F2097" t="s">
        <v>12</v>
      </c>
      <c r="G2097" t="s">
        <v>3076</v>
      </c>
      <c r="H2097" t="s">
        <v>57</v>
      </c>
      <c r="I2097" t="s">
        <v>58</v>
      </c>
      <c r="J2097" t="s">
        <v>3924</v>
      </c>
    </row>
    <row r="2098" spans="1:10" hidden="1" x14ac:dyDescent="0.2">
      <c r="A2098" t="s">
        <v>1033</v>
      </c>
      <c r="B2098">
        <v>2009</v>
      </c>
      <c r="C2098">
        <v>26</v>
      </c>
      <c r="D2098">
        <v>2</v>
      </c>
      <c r="E2098">
        <v>29550</v>
      </c>
      <c r="F2098" t="s">
        <v>1007</v>
      </c>
      <c r="G2098" t="s">
        <v>3108</v>
      </c>
      <c r="H2098" t="s">
        <v>57</v>
      </c>
      <c r="I2098" t="s">
        <v>58</v>
      </c>
      <c r="J2098" t="s">
        <v>3924</v>
      </c>
    </row>
    <row r="2099" spans="1:10" hidden="1" x14ac:dyDescent="0.2">
      <c r="A2099" t="s">
        <v>2057</v>
      </c>
      <c r="B2099">
        <v>2004</v>
      </c>
      <c r="C2099">
        <v>52</v>
      </c>
      <c r="D2099">
        <v>2</v>
      </c>
      <c r="E2099">
        <v>29550</v>
      </c>
      <c r="F2099" t="s">
        <v>2036</v>
      </c>
      <c r="G2099" t="s">
        <v>3160</v>
      </c>
      <c r="H2099" t="s">
        <v>57</v>
      </c>
      <c r="I2099" t="s">
        <v>58</v>
      </c>
      <c r="J2099" t="s">
        <v>3924</v>
      </c>
    </row>
    <row r="2100" spans="1:10" hidden="1" x14ac:dyDescent="0.2">
      <c r="A2100" t="s">
        <v>1476</v>
      </c>
      <c r="B2100">
        <v>2005</v>
      </c>
      <c r="C2100">
        <v>37</v>
      </c>
      <c r="D2100">
        <v>2</v>
      </c>
      <c r="E2100">
        <v>29500</v>
      </c>
      <c r="F2100" t="s">
        <v>1454</v>
      </c>
      <c r="G2100" t="s">
        <v>3130</v>
      </c>
      <c r="H2100" t="s">
        <v>57</v>
      </c>
      <c r="I2100" t="s">
        <v>58</v>
      </c>
      <c r="J2100" t="s">
        <v>3924</v>
      </c>
    </row>
    <row r="2101" spans="1:10" hidden="1" x14ac:dyDescent="0.2">
      <c r="A2101" t="s">
        <v>319</v>
      </c>
      <c r="B2101">
        <v>2015</v>
      </c>
      <c r="C2101">
        <v>7</v>
      </c>
      <c r="D2101">
        <v>2</v>
      </c>
      <c r="E2101">
        <v>29490</v>
      </c>
      <c r="F2101" t="s">
        <v>17</v>
      </c>
      <c r="G2101" t="s">
        <v>3070</v>
      </c>
      <c r="H2101" t="s">
        <v>57</v>
      </c>
      <c r="I2101" t="s">
        <v>58</v>
      </c>
      <c r="J2101" t="s">
        <v>3924</v>
      </c>
    </row>
    <row r="2102" spans="1:10" hidden="1" x14ac:dyDescent="0.2">
      <c r="A2102" t="s">
        <v>1672</v>
      </c>
      <c r="B2102">
        <v>2005</v>
      </c>
      <c r="C2102">
        <v>42</v>
      </c>
      <c r="D2102">
        <v>2</v>
      </c>
      <c r="E2102">
        <v>29450</v>
      </c>
      <c r="F2102" t="s">
        <v>40</v>
      </c>
      <c r="G2102" t="s">
        <v>3140</v>
      </c>
      <c r="H2102" t="s">
        <v>57</v>
      </c>
      <c r="I2102" t="s">
        <v>58</v>
      </c>
      <c r="J2102" t="s">
        <v>3924</v>
      </c>
    </row>
    <row r="2103" spans="1:10" hidden="1" x14ac:dyDescent="0.2">
      <c r="A2103" t="s">
        <v>2801</v>
      </c>
      <c r="B2103">
        <v>2007</v>
      </c>
      <c r="C2103">
        <v>72</v>
      </c>
      <c r="D2103">
        <v>2</v>
      </c>
      <c r="E2103">
        <v>29420</v>
      </c>
      <c r="F2103" t="s">
        <v>2777</v>
      </c>
      <c r="G2103" t="s">
        <v>3200</v>
      </c>
      <c r="H2103" t="s">
        <v>57</v>
      </c>
      <c r="I2103" t="s">
        <v>58</v>
      </c>
      <c r="J2103" t="s">
        <v>3924</v>
      </c>
    </row>
    <row r="2104" spans="1:10" hidden="1" x14ac:dyDescent="0.2">
      <c r="A2104" t="s">
        <v>428</v>
      </c>
      <c r="B2104">
        <v>2012</v>
      </c>
      <c r="C2104">
        <v>10</v>
      </c>
      <c r="D2104">
        <v>2</v>
      </c>
      <c r="E2104">
        <v>29390</v>
      </c>
      <c r="F2104" t="s">
        <v>12</v>
      </c>
      <c r="G2104" t="s">
        <v>3076</v>
      </c>
      <c r="H2104" t="s">
        <v>57</v>
      </c>
      <c r="I2104" t="s">
        <v>58</v>
      </c>
      <c r="J2104" t="s">
        <v>3924</v>
      </c>
    </row>
    <row r="2105" spans="1:10" hidden="1" x14ac:dyDescent="0.2">
      <c r="A2105" t="s">
        <v>795</v>
      </c>
      <c r="B2105">
        <v>2005</v>
      </c>
      <c r="C2105">
        <v>20</v>
      </c>
      <c r="D2105">
        <v>2</v>
      </c>
      <c r="E2105">
        <v>29360</v>
      </c>
      <c r="F2105" t="s">
        <v>773</v>
      </c>
      <c r="G2105" t="s">
        <v>3096</v>
      </c>
      <c r="H2105" t="s">
        <v>57</v>
      </c>
      <c r="I2105" t="s">
        <v>58</v>
      </c>
      <c r="J2105" t="s">
        <v>3924</v>
      </c>
    </row>
    <row r="2106" spans="1:10" hidden="1" x14ac:dyDescent="0.2">
      <c r="A2106" t="s">
        <v>1958</v>
      </c>
      <c r="B2106">
        <v>2021</v>
      </c>
      <c r="C2106">
        <v>49</v>
      </c>
      <c r="D2106">
        <v>2</v>
      </c>
      <c r="E2106">
        <v>29330</v>
      </c>
      <c r="F2106" t="s">
        <v>1921</v>
      </c>
      <c r="G2106" t="s">
        <v>3824</v>
      </c>
      <c r="H2106" t="s">
        <v>57</v>
      </c>
      <c r="I2106" t="s">
        <v>3057</v>
      </c>
      <c r="J2106" t="s">
        <v>3924</v>
      </c>
    </row>
    <row r="2107" spans="1:10" hidden="1" x14ac:dyDescent="0.2">
      <c r="A2107" t="s">
        <v>2649</v>
      </c>
      <c r="B2107">
        <v>2013</v>
      </c>
      <c r="C2107">
        <v>68</v>
      </c>
      <c r="D2107">
        <v>2</v>
      </c>
      <c r="E2107">
        <v>29320</v>
      </c>
      <c r="F2107" t="s">
        <v>14</v>
      </c>
      <c r="G2107" t="s">
        <v>3192</v>
      </c>
      <c r="H2107" t="s">
        <v>57</v>
      </c>
      <c r="I2107" t="s">
        <v>58</v>
      </c>
      <c r="J2107" t="s">
        <v>3924</v>
      </c>
    </row>
    <row r="2108" spans="1:10" hidden="1" x14ac:dyDescent="0.2">
      <c r="A2108" t="s">
        <v>3044</v>
      </c>
      <c r="B2108">
        <v>2021</v>
      </c>
      <c r="C2108">
        <v>87</v>
      </c>
      <c r="D2108">
        <v>2</v>
      </c>
      <c r="E2108">
        <v>29310</v>
      </c>
      <c r="F2108" t="s">
        <v>3041</v>
      </c>
      <c r="G2108" t="s">
        <v>3911</v>
      </c>
      <c r="H2108" t="s">
        <v>57</v>
      </c>
      <c r="I2108" t="s">
        <v>3057</v>
      </c>
      <c r="J2108" t="s">
        <v>3924</v>
      </c>
    </row>
    <row r="2109" spans="1:10" x14ac:dyDescent="0.2">
      <c r="A2109" t="s">
        <v>361</v>
      </c>
      <c r="B2109">
        <v>2021</v>
      </c>
      <c r="C2109">
        <v>8</v>
      </c>
      <c r="D2109">
        <v>2</v>
      </c>
      <c r="E2109">
        <v>29280</v>
      </c>
      <c r="F2109" t="s">
        <v>21</v>
      </c>
      <c r="G2109" t="s">
        <v>3713</v>
      </c>
      <c r="H2109" t="s">
        <v>57</v>
      </c>
      <c r="I2109" t="s">
        <v>3057</v>
      </c>
      <c r="J2109" t="s">
        <v>3924</v>
      </c>
    </row>
    <row r="2110" spans="1:10" hidden="1" x14ac:dyDescent="0.2">
      <c r="A2110" t="s">
        <v>821</v>
      </c>
      <c r="B2110">
        <v>2010</v>
      </c>
      <c r="C2110">
        <v>21</v>
      </c>
      <c r="D2110">
        <v>1</v>
      </c>
      <c r="E2110">
        <v>29280</v>
      </c>
      <c r="F2110" t="s">
        <v>813</v>
      </c>
      <c r="G2110" t="s">
        <v>3097</v>
      </c>
      <c r="H2110" t="s">
        <v>57</v>
      </c>
      <c r="I2110" t="s">
        <v>58</v>
      </c>
      <c r="J2110" t="s">
        <v>3924</v>
      </c>
    </row>
    <row r="2111" spans="1:10" hidden="1" x14ac:dyDescent="0.2">
      <c r="A2111" t="s">
        <v>1996</v>
      </c>
      <c r="B2111">
        <v>2021</v>
      </c>
      <c r="C2111">
        <v>50</v>
      </c>
      <c r="D2111">
        <v>2</v>
      </c>
      <c r="E2111">
        <v>29280</v>
      </c>
      <c r="F2111" t="s">
        <v>24</v>
      </c>
      <c r="G2111" t="s">
        <v>3827</v>
      </c>
      <c r="H2111" t="s">
        <v>57</v>
      </c>
      <c r="I2111" t="s">
        <v>3057</v>
      </c>
      <c r="J2111" t="s">
        <v>3924</v>
      </c>
    </row>
    <row r="2112" spans="1:10" hidden="1" x14ac:dyDescent="0.2">
      <c r="A2112" t="s">
        <v>2016</v>
      </c>
      <c r="B2112">
        <v>2003</v>
      </c>
      <c r="C2112">
        <v>51</v>
      </c>
      <c r="D2112">
        <v>2</v>
      </c>
      <c r="E2112">
        <v>29240</v>
      </c>
      <c r="F2112" t="s">
        <v>38</v>
      </c>
      <c r="G2112" t="s">
        <v>3158</v>
      </c>
      <c r="H2112" t="s">
        <v>57</v>
      </c>
      <c r="I2112" t="s">
        <v>58</v>
      </c>
      <c r="J2112" t="s">
        <v>3924</v>
      </c>
    </row>
    <row r="2113" spans="1:10" hidden="1" x14ac:dyDescent="0.2">
      <c r="A2113" t="s">
        <v>2695</v>
      </c>
      <c r="B2113">
        <v>2021</v>
      </c>
      <c r="C2113">
        <v>69</v>
      </c>
      <c r="D2113">
        <v>2</v>
      </c>
      <c r="E2113">
        <v>29240</v>
      </c>
      <c r="F2113" t="s">
        <v>19</v>
      </c>
      <c r="G2113" t="s">
        <v>3881</v>
      </c>
      <c r="H2113" t="s">
        <v>57</v>
      </c>
      <c r="I2113" t="s">
        <v>3057</v>
      </c>
      <c r="J2113" t="s">
        <v>3924</v>
      </c>
    </row>
    <row r="2114" spans="1:10" hidden="1" x14ac:dyDescent="0.2">
      <c r="A2114" t="s">
        <v>501</v>
      </c>
      <c r="B2114">
        <v>2015</v>
      </c>
      <c r="C2114">
        <v>12</v>
      </c>
      <c r="D2114">
        <v>2</v>
      </c>
      <c r="E2114">
        <v>29230</v>
      </c>
      <c r="F2114" t="s">
        <v>470</v>
      </c>
      <c r="G2114" t="s">
        <v>3080</v>
      </c>
      <c r="H2114" t="s">
        <v>57</v>
      </c>
      <c r="I2114" t="s">
        <v>58</v>
      </c>
      <c r="J2114" t="s">
        <v>3924</v>
      </c>
    </row>
    <row r="2115" spans="1:10" hidden="1" x14ac:dyDescent="0.2">
      <c r="A2115" t="s">
        <v>2444</v>
      </c>
      <c r="B2115">
        <v>2006</v>
      </c>
      <c r="C2115">
        <v>63</v>
      </c>
      <c r="D2115">
        <v>2</v>
      </c>
      <c r="E2115">
        <v>29210</v>
      </c>
      <c r="F2115" t="s">
        <v>2421</v>
      </c>
      <c r="G2115" t="s">
        <v>3182</v>
      </c>
      <c r="H2115" t="s">
        <v>57</v>
      </c>
      <c r="I2115" t="s">
        <v>58</v>
      </c>
      <c r="J2115" t="s">
        <v>3924</v>
      </c>
    </row>
    <row r="2116" spans="1:10" hidden="1" x14ac:dyDescent="0.2">
      <c r="A2116" t="s">
        <v>98</v>
      </c>
      <c r="B2116">
        <v>2007</v>
      </c>
      <c r="C2116">
        <v>2</v>
      </c>
      <c r="D2116">
        <v>1</v>
      </c>
      <c r="E2116">
        <v>29180</v>
      </c>
      <c r="F2116" t="s">
        <v>93</v>
      </c>
      <c r="G2116" t="s">
        <v>3059</v>
      </c>
      <c r="H2116" t="s">
        <v>57</v>
      </c>
      <c r="I2116" t="s">
        <v>58</v>
      </c>
      <c r="J2116" t="s">
        <v>3924</v>
      </c>
    </row>
    <row r="2117" spans="1:10" hidden="1" x14ac:dyDescent="0.2">
      <c r="A2117" t="s">
        <v>100</v>
      </c>
      <c r="B2117">
        <v>2009</v>
      </c>
      <c r="C2117">
        <v>2</v>
      </c>
      <c r="D2117">
        <v>1</v>
      </c>
      <c r="E2117">
        <v>29180</v>
      </c>
      <c r="F2117" t="s">
        <v>93</v>
      </c>
      <c r="G2117" t="s">
        <v>3059</v>
      </c>
      <c r="H2117" t="s">
        <v>57</v>
      </c>
      <c r="I2117" t="s">
        <v>58</v>
      </c>
      <c r="J2117" t="s">
        <v>3924</v>
      </c>
    </row>
    <row r="2118" spans="1:10" hidden="1" x14ac:dyDescent="0.2">
      <c r="A2118" t="s">
        <v>429</v>
      </c>
      <c r="B2118">
        <v>2013</v>
      </c>
      <c r="C2118">
        <v>10</v>
      </c>
      <c r="D2118">
        <v>2</v>
      </c>
      <c r="E2118">
        <v>29170</v>
      </c>
      <c r="F2118" t="s">
        <v>12</v>
      </c>
      <c r="G2118" t="s">
        <v>3076</v>
      </c>
      <c r="H2118" t="s">
        <v>57</v>
      </c>
      <c r="I2118" t="s">
        <v>58</v>
      </c>
      <c r="J2118" t="s">
        <v>3924</v>
      </c>
    </row>
    <row r="2119" spans="1:10" hidden="1" x14ac:dyDescent="0.2">
      <c r="A2119" t="s">
        <v>817</v>
      </c>
      <c r="B2119">
        <v>2006</v>
      </c>
      <c r="C2119">
        <v>21</v>
      </c>
      <c r="D2119">
        <v>1</v>
      </c>
      <c r="E2119">
        <v>29170</v>
      </c>
      <c r="F2119" t="s">
        <v>813</v>
      </c>
      <c r="G2119" t="s">
        <v>3097</v>
      </c>
      <c r="H2119" t="s">
        <v>57</v>
      </c>
      <c r="I2119" t="s">
        <v>58</v>
      </c>
      <c r="J2119" t="s">
        <v>3924</v>
      </c>
    </row>
    <row r="2120" spans="1:10" hidden="1" x14ac:dyDescent="0.2">
      <c r="A2120" t="s">
        <v>1632</v>
      </c>
      <c r="B2120">
        <v>2003</v>
      </c>
      <c r="C2120">
        <v>41</v>
      </c>
      <c r="D2120">
        <v>2</v>
      </c>
      <c r="E2120">
        <v>29170</v>
      </c>
      <c r="F2120" t="s">
        <v>1612</v>
      </c>
      <c r="G2120" t="s">
        <v>3138</v>
      </c>
      <c r="H2120" t="s">
        <v>57</v>
      </c>
      <c r="I2120" t="s">
        <v>58</v>
      </c>
      <c r="J2120" t="s">
        <v>3924</v>
      </c>
    </row>
    <row r="2121" spans="1:10" hidden="1" x14ac:dyDescent="0.2">
      <c r="A2121" t="s">
        <v>248</v>
      </c>
      <c r="B2121">
        <v>2021</v>
      </c>
      <c r="C2121">
        <v>5</v>
      </c>
      <c r="D2121">
        <v>2</v>
      </c>
      <c r="E2121">
        <v>29120</v>
      </c>
      <c r="F2121" t="s">
        <v>211</v>
      </c>
      <c r="G2121" t="s">
        <v>3704</v>
      </c>
      <c r="H2121" t="s">
        <v>57</v>
      </c>
      <c r="I2121" t="s">
        <v>3057</v>
      </c>
      <c r="J2121" t="s">
        <v>3924</v>
      </c>
    </row>
    <row r="2122" spans="1:10" hidden="1" x14ac:dyDescent="0.2">
      <c r="A2122" t="s">
        <v>794</v>
      </c>
      <c r="B2122">
        <v>2004</v>
      </c>
      <c r="C2122">
        <v>20</v>
      </c>
      <c r="D2122">
        <v>2</v>
      </c>
      <c r="E2122">
        <v>29120</v>
      </c>
      <c r="F2122" t="s">
        <v>773</v>
      </c>
      <c r="G2122" t="s">
        <v>3096</v>
      </c>
      <c r="H2122" t="s">
        <v>57</v>
      </c>
      <c r="I2122" t="s">
        <v>58</v>
      </c>
      <c r="J2122" t="s">
        <v>3924</v>
      </c>
    </row>
    <row r="2123" spans="1:10" hidden="1" x14ac:dyDescent="0.2">
      <c r="A2123" t="s">
        <v>427</v>
      </c>
      <c r="B2123">
        <v>2011</v>
      </c>
      <c r="C2123">
        <v>10</v>
      </c>
      <c r="D2123">
        <v>2</v>
      </c>
      <c r="E2123">
        <v>29080</v>
      </c>
      <c r="F2123" t="s">
        <v>12</v>
      </c>
      <c r="G2123" t="s">
        <v>3076</v>
      </c>
      <c r="H2123" t="s">
        <v>57</v>
      </c>
      <c r="I2123" t="s">
        <v>58</v>
      </c>
      <c r="J2123" t="s">
        <v>3924</v>
      </c>
    </row>
    <row r="2124" spans="1:10" hidden="1" x14ac:dyDescent="0.2">
      <c r="A2124" t="s">
        <v>1032</v>
      </c>
      <c r="B2124">
        <v>2008</v>
      </c>
      <c r="C2124">
        <v>26</v>
      </c>
      <c r="D2124">
        <v>2</v>
      </c>
      <c r="E2124">
        <v>29070</v>
      </c>
      <c r="F2124" t="s">
        <v>1007</v>
      </c>
      <c r="G2124" t="s">
        <v>3108</v>
      </c>
      <c r="H2124" t="s">
        <v>57</v>
      </c>
      <c r="I2124" t="s">
        <v>58</v>
      </c>
      <c r="J2124" t="s">
        <v>3924</v>
      </c>
    </row>
    <row r="2125" spans="1:10" hidden="1" x14ac:dyDescent="0.2">
      <c r="A2125" t="s">
        <v>2258</v>
      </c>
      <c r="B2125">
        <v>2005</v>
      </c>
      <c r="C2125">
        <v>57</v>
      </c>
      <c r="D2125">
        <v>2</v>
      </c>
      <c r="E2125">
        <v>29070</v>
      </c>
      <c r="F2125" t="s">
        <v>2236</v>
      </c>
      <c r="G2125" t="s">
        <v>3170</v>
      </c>
      <c r="H2125" t="s">
        <v>57</v>
      </c>
      <c r="I2125" t="s">
        <v>58</v>
      </c>
      <c r="J2125" t="s">
        <v>3924</v>
      </c>
    </row>
    <row r="2126" spans="1:10" hidden="1" x14ac:dyDescent="0.2">
      <c r="A2126" t="s">
        <v>2648</v>
      </c>
      <c r="B2126">
        <v>2012</v>
      </c>
      <c r="C2126">
        <v>68</v>
      </c>
      <c r="D2126">
        <v>2</v>
      </c>
      <c r="E2126">
        <v>29010</v>
      </c>
      <c r="F2126" t="s">
        <v>14</v>
      </c>
      <c r="G2126" t="s">
        <v>3192</v>
      </c>
      <c r="H2126" t="s">
        <v>57</v>
      </c>
      <c r="I2126" t="s">
        <v>58</v>
      </c>
      <c r="J2126" t="s">
        <v>3924</v>
      </c>
    </row>
    <row r="2127" spans="1:10" hidden="1" x14ac:dyDescent="0.2">
      <c r="A2127" t="s">
        <v>1749</v>
      </c>
      <c r="B2127">
        <v>2004</v>
      </c>
      <c r="C2127">
        <v>44</v>
      </c>
      <c r="D2127">
        <v>2</v>
      </c>
      <c r="E2127">
        <v>28980</v>
      </c>
      <c r="F2127" t="s">
        <v>45</v>
      </c>
      <c r="G2127" t="s">
        <v>3144</v>
      </c>
      <c r="H2127" t="s">
        <v>57</v>
      </c>
      <c r="I2127" t="s">
        <v>58</v>
      </c>
      <c r="J2127" t="s">
        <v>3924</v>
      </c>
    </row>
    <row r="2128" spans="1:10" hidden="1" x14ac:dyDescent="0.2">
      <c r="A2128" t="s">
        <v>2800</v>
      </c>
      <c r="B2128">
        <v>2006</v>
      </c>
      <c r="C2128">
        <v>72</v>
      </c>
      <c r="D2128">
        <v>2</v>
      </c>
      <c r="E2128">
        <v>28970</v>
      </c>
      <c r="F2128" t="s">
        <v>2777</v>
      </c>
      <c r="G2128" t="s">
        <v>3200</v>
      </c>
      <c r="H2128" t="s">
        <v>57</v>
      </c>
      <c r="I2128" t="s">
        <v>58</v>
      </c>
      <c r="J2128" t="s">
        <v>3924</v>
      </c>
    </row>
    <row r="2129" spans="1:10" hidden="1" x14ac:dyDescent="0.2">
      <c r="A2129" t="s">
        <v>1725</v>
      </c>
      <c r="B2129">
        <v>2018</v>
      </c>
      <c r="C2129">
        <v>43</v>
      </c>
      <c r="D2129">
        <v>2</v>
      </c>
      <c r="E2129">
        <v>28960</v>
      </c>
      <c r="F2129" t="s">
        <v>1690</v>
      </c>
      <c r="G2129" t="s">
        <v>3142</v>
      </c>
      <c r="H2129" t="s">
        <v>57</v>
      </c>
      <c r="I2129" t="s">
        <v>58</v>
      </c>
      <c r="J2129" t="s">
        <v>3924</v>
      </c>
    </row>
    <row r="2130" spans="1:10" hidden="1" x14ac:dyDescent="0.2">
      <c r="A2130" t="s">
        <v>2351</v>
      </c>
      <c r="B2130">
        <v>2018</v>
      </c>
      <c r="C2130">
        <v>59</v>
      </c>
      <c r="D2130">
        <v>2</v>
      </c>
      <c r="E2130">
        <v>28960</v>
      </c>
      <c r="F2130" t="s">
        <v>2316</v>
      </c>
      <c r="G2130" t="s">
        <v>3174</v>
      </c>
      <c r="H2130" t="s">
        <v>57</v>
      </c>
      <c r="I2130" t="s">
        <v>58</v>
      </c>
      <c r="J2130" t="s">
        <v>3924</v>
      </c>
    </row>
    <row r="2131" spans="1:10" hidden="1" x14ac:dyDescent="0.2">
      <c r="A2131" t="s">
        <v>500</v>
      </c>
      <c r="B2131">
        <v>2014</v>
      </c>
      <c r="C2131">
        <v>12</v>
      </c>
      <c r="D2131">
        <v>2</v>
      </c>
      <c r="E2131">
        <v>28910</v>
      </c>
      <c r="F2131" t="s">
        <v>470</v>
      </c>
      <c r="G2131" t="s">
        <v>3080</v>
      </c>
      <c r="H2131" t="s">
        <v>57</v>
      </c>
      <c r="I2131" t="s">
        <v>58</v>
      </c>
      <c r="J2131" t="s">
        <v>3924</v>
      </c>
    </row>
    <row r="2132" spans="1:10" hidden="1" x14ac:dyDescent="0.2">
      <c r="A2132" t="s">
        <v>318</v>
      </c>
      <c r="B2132">
        <v>2014</v>
      </c>
      <c r="C2132">
        <v>7</v>
      </c>
      <c r="D2132">
        <v>2</v>
      </c>
      <c r="E2132">
        <v>28850</v>
      </c>
      <c r="F2132" t="s">
        <v>17</v>
      </c>
      <c r="G2132" t="s">
        <v>3070</v>
      </c>
      <c r="H2132" t="s">
        <v>57</v>
      </c>
      <c r="I2132" t="s">
        <v>58</v>
      </c>
      <c r="J2132" t="s">
        <v>3924</v>
      </c>
    </row>
    <row r="2133" spans="1:10" hidden="1" x14ac:dyDescent="0.2">
      <c r="A2133" t="s">
        <v>784</v>
      </c>
      <c r="B2133">
        <v>2013</v>
      </c>
      <c r="C2133">
        <v>20</v>
      </c>
      <c r="D2133">
        <v>1</v>
      </c>
      <c r="E2133">
        <v>28810</v>
      </c>
      <c r="F2133" t="s">
        <v>773</v>
      </c>
      <c r="G2133" t="s">
        <v>3095</v>
      </c>
      <c r="H2133" t="s">
        <v>57</v>
      </c>
      <c r="I2133" t="s">
        <v>58</v>
      </c>
      <c r="J2133" t="s">
        <v>3924</v>
      </c>
    </row>
    <row r="2134" spans="1:10" hidden="1" x14ac:dyDescent="0.2">
      <c r="A2134" t="s">
        <v>2647</v>
      </c>
      <c r="B2134">
        <v>2011</v>
      </c>
      <c r="C2134">
        <v>68</v>
      </c>
      <c r="D2134">
        <v>2</v>
      </c>
      <c r="E2134">
        <v>28790</v>
      </c>
      <c r="F2134" t="s">
        <v>14</v>
      </c>
      <c r="G2134" t="s">
        <v>3192</v>
      </c>
      <c r="H2134" t="s">
        <v>57</v>
      </c>
      <c r="I2134" t="s">
        <v>58</v>
      </c>
      <c r="J2134" t="s">
        <v>3924</v>
      </c>
    </row>
    <row r="2135" spans="1:10" hidden="1" x14ac:dyDescent="0.2">
      <c r="A2135" t="s">
        <v>2418</v>
      </c>
      <c r="B2135">
        <v>2020</v>
      </c>
      <c r="C2135">
        <v>62</v>
      </c>
      <c r="D2135">
        <v>2</v>
      </c>
      <c r="E2135">
        <v>28770</v>
      </c>
      <c r="F2135" t="s">
        <v>2394</v>
      </c>
      <c r="G2135" t="s">
        <v>3180</v>
      </c>
      <c r="H2135" t="s">
        <v>57</v>
      </c>
      <c r="I2135" t="s">
        <v>58</v>
      </c>
      <c r="J2135" t="s">
        <v>3924</v>
      </c>
    </row>
    <row r="2136" spans="1:10" hidden="1" x14ac:dyDescent="0.2">
      <c r="A2136" t="s">
        <v>2536</v>
      </c>
      <c r="B2136">
        <v>2018</v>
      </c>
      <c r="C2136">
        <v>65</v>
      </c>
      <c r="D2136">
        <v>2</v>
      </c>
      <c r="E2136">
        <v>28720</v>
      </c>
      <c r="F2136" t="s">
        <v>2501</v>
      </c>
      <c r="G2136" t="s">
        <v>3186</v>
      </c>
      <c r="H2136" t="s">
        <v>57</v>
      </c>
      <c r="I2136" t="s">
        <v>58</v>
      </c>
      <c r="J2136" t="s">
        <v>3924</v>
      </c>
    </row>
    <row r="2137" spans="1:10" hidden="1" x14ac:dyDescent="0.2">
      <c r="A2137" t="s">
        <v>2443</v>
      </c>
      <c r="B2137">
        <v>2005</v>
      </c>
      <c r="C2137">
        <v>63</v>
      </c>
      <c r="D2137">
        <v>2</v>
      </c>
      <c r="E2137">
        <v>28670</v>
      </c>
      <c r="F2137" t="s">
        <v>2421</v>
      </c>
      <c r="G2137" t="s">
        <v>3182</v>
      </c>
      <c r="H2137" t="s">
        <v>57</v>
      </c>
      <c r="I2137" t="s">
        <v>58</v>
      </c>
      <c r="J2137" t="s">
        <v>3924</v>
      </c>
    </row>
    <row r="2138" spans="1:10" hidden="1" x14ac:dyDescent="0.2">
      <c r="A2138" t="s">
        <v>2056</v>
      </c>
      <c r="B2138">
        <v>2003</v>
      </c>
      <c r="C2138">
        <v>52</v>
      </c>
      <c r="D2138">
        <v>2</v>
      </c>
      <c r="E2138">
        <v>28650</v>
      </c>
      <c r="F2138" t="s">
        <v>2036</v>
      </c>
      <c r="G2138" t="s">
        <v>3160</v>
      </c>
      <c r="H2138" t="s">
        <v>57</v>
      </c>
      <c r="I2138" t="s">
        <v>58</v>
      </c>
      <c r="J2138" t="s">
        <v>3924</v>
      </c>
    </row>
    <row r="2139" spans="1:10" hidden="1" x14ac:dyDescent="0.2">
      <c r="A2139" t="s">
        <v>1804</v>
      </c>
      <c r="B2139">
        <v>2019</v>
      </c>
      <c r="C2139">
        <v>45</v>
      </c>
      <c r="D2139">
        <v>2</v>
      </c>
      <c r="E2139">
        <v>28640</v>
      </c>
      <c r="F2139" t="s">
        <v>1768</v>
      </c>
      <c r="G2139" t="s">
        <v>3146</v>
      </c>
      <c r="H2139" t="s">
        <v>57</v>
      </c>
      <c r="I2139" t="s">
        <v>58</v>
      </c>
      <c r="J2139" t="s">
        <v>3924</v>
      </c>
    </row>
    <row r="2140" spans="1:10" hidden="1" x14ac:dyDescent="0.2">
      <c r="A2140" t="s">
        <v>426</v>
      </c>
      <c r="B2140">
        <v>2010</v>
      </c>
      <c r="C2140">
        <v>10</v>
      </c>
      <c r="D2140">
        <v>2</v>
      </c>
      <c r="E2140">
        <v>28630</v>
      </c>
      <c r="F2140" t="s">
        <v>12</v>
      </c>
      <c r="G2140" t="s">
        <v>3076</v>
      </c>
      <c r="H2140" t="s">
        <v>57</v>
      </c>
      <c r="I2140" t="s">
        <v>58</v>
      </c>
      <c r="J2140" t="s">
        <v>3924</v>
      </c>
    </row>
    <row r="2141" spans="1:10" hidden="1" x14ac:dyDescent="0.2">
      <c r="A2141" t="s">
        <v>816</v>
      </c>
      <c r="B2141">
        <v>2005</v>
      </c>
      <c r="C2141">
        <v>21</v>
      </c>
      <c r="D2141">
        <v>1</v>
      </c>
      <c r="E2141">
        <v>28570</v>
      </c>
      <c r="F2141" t="s">
        <v>813</v>
      </c>
      <c r="G2141" t="s">
        <v>3097</v>
      </c>
      <c r="H2141" t="s">
        <v>57</v>
      </c>
      <c r="I2141" t="s">
        <v>58</v>
      </c>
      <c r="J2141" t="s">
        <v>3924</v>
      </c>
    </row>
    <row r="2142" spans="1:10" hidden="1" x14ac:dyDescent="0.2">
      <c r="A2142" t="s">
        <v>2484</v>
      </c>
      <c r="B2142">
        <v>2006</v>
      </c>
      <c r="C2142">
        <v>64</v>
      </c>
      <c r="D2142">
        <v>2</v>
      </c>
      <c r="E2142">
        <v>28540</v>
      </c>
      <c r="F2142" t="s">
        <v>2461</v>
      </c>
      <c r="G2142" t="s">
        <v>3184</v>
      </c>
      <c r="H2142" t="s">
        <v>57</v>
      </c>
      <c r="I2142" t="s">
        <v>58</v>
      </c>
      <c r="J2142" t="s">
        <v>3924</v>
      </c>
    </row>
    <row r="2143" spans="1:10" hidden="1" x14ac:dyDescent="0.2">
      <c r="A2143" t="s">
        <v>3739</v>
      </c>
      <c r="B2143">
        <v>2022</v>
      </c>
      <c r="C2143">
        <v>20</v>
      </c>
      <c r="D2143">
        <v>1</v>
      </c>
      <c r="E2143">
        <v>28500</v>
      </c>
      <c r="F2143" t="s">
        <v>773</v>
      </c>
      <c r="G2143" t="s">
        <v>3095</v>
      </c>
      <c r="H2143" t="s">
        <v>57</v>
      </c>
      <c r="I2143" t="s">
        <v>3057</v>
      </c>
      <c r="J2143" t="s">
        <v>3924</v>
      </c>
    </row>
    <row r="2144" spans="1:10" hidden="1" x14ac:dyDescent="0.2">
      <c r="A2144" t="s">
        <v>1671</v>
      </c>
      <c r="B2144">
        <v>2004</v>
      </c>
      <c r="C2144">
        <v>42</v>
      </c>
      <c r="D2144">
        <v>2</v>
      </c>
      <c r="E2144">
        <v>28500</v>
      </c>
      <c r="F2144" t="s">
        <v>40</v>
      </c>
      <c r="G2144" t="s">
        <v>3140</v>
      </c>
      <c r="H2144" t="s">
        <v>57</v>
      </c>
      <c r="I2144" t="s">
        <v>58</v>
      </c>
      <c r="J2144" t="s">
        <v>3924</v>
      </c>
    </row>
    <row r="2145" spans="1:10" hidden="1" x14ac:dyDescent="0.2">
      <c r="A2145" t="s">
        <v>2799</v>
      </c>
      <c r="B2145">
        <v>2005</v>
      </c>
      <c r="C2145">
        <v>72</v>
      </c>
      <c r="D2145">
        <v>2</v>
      </c>
      <c r="E2145">
        <v>28460</v>
      </c>
      <c r="F2145" t="s">
        <v>2777</v>
      </c>
      <c r="G2145" t="s">
        <v>3200</v>
      </c>
      <c r="H2145" t="s">
        <v>57</v>
      </c>
      <c r="I2145" t="s">
        <v>58</v>
      </c>
      <c r="J2145" t="s">
        <v>3924</v>
      </c>
    </row>
    <row r="2146" spans="1:10" hidden="1" x14ac:dyDescent="0.2">
      <c r="A2146" t="s">
        <v>1361</v>
      </c>
      <c r="B2146">
        <v>2010</v>
      </c>
      <c r="C2146">
        <v>34</v>
      </c>
      <c r="D2146">
        <v>2</v>
      </c>
      <c r="E2146">
        <v>28450</v>
      </c>
      <c r="F2146" t="s">
        <v>1334</v>
      </c>
      <c r="G2146" t="s">
        <v>3124</v>
      </c>
      <c r="H2146" t="s">
        <v>57</v>
      </c>
      <c r="I2146" t="s">
        <v>58</v>
      </c>
      <c r="J2146" t="s">
        <v>3924</v>
      </c>
    </row>
    <row r="2147" spans="1:10" hidden="1" x14ac:dyDescent="0.2">
      <c r="A2147" t="s">
        <v>1724</v>
      </c>
      <c r="B2147">
        <v>2017</v>
      </c>
      <c r="C2147">
        <v>43</v>
      </c>
      <c r="D2147">
        <v>2</v>
      </c>
      <c r="E2147">
        <v>28390</v>
      </c>
      <c r="F2147" t="s">
        <v>1690</v>
      </c>
      <c r="G2147" t="s">
        <v>3142</v>
      </c>
      <c r="H2147" t="s">
        <v>57</v>
      </c>
      <c r="I2147" t="s">
        <v>58</v>
      </c>
      <c r="J2147" t="s">
        <v>3924</v>
      </c>
    </row>
    <row r="2148" spans="1:10" hidden="1" x14ac:dyDescent="0.2">
      <c r="A2148" t="s">
        <v>2257</v>
      </c>
      <c r="B2148">
        <v>2004</v>
      </c>
      <c r="C2148">
        <v>57</v>
      </c>
      <c r="D2148">
        <v>2</v>
      </c>
      <c r="E2148">
        <v>28370</v>
      </c>
      <c r="F2148" t="s">
        <v>2236</v>
      </c>
      <c r="G2148" t="s">
        <v>3170</v>
      </c>
      <c r="H2148" t="s">
        <v>57</v>
      </c>
      <c r="I2148" t="s">
        <v>58</v>
      </c>
      <c r="J2148" t="s">
        <v>3924</v>
      </c>
    </row>
    <row r="2149" spans="1:10" hidden="1" x14ac:dyDescent="0.2">
      <c r="A2149" t="s">
        <v>2646</v>
      </c>
      <c r="B2149">
        <v>2010</v>
      </c>
      <c r="C2149">
        <v>68</v>
      </c>
      <c r="D2149">
        <v>2</v>
      </c>
      <c r="E2149">
        <v>28370</v>
      </c>
      <c r="F2149" t="s">
        <v>14</v>
      </c>
      <c r="G2149" t="s">
        <v>3192</v>
      </c>
      <c r="H2149" t="s">
        <v>57</v>
      </c>
      <c r="I2149" t="s">
        <v>58</v>
      </c>
      <c r="J2149" t="s">
        <v>3924</v>
      </c>
    </row>
    <row r="2150" spans="1:10" hidden="1" x14ac:dyDescent="0.2">
      <c r="A2150" t="s">
        <v>317</v>
      </c>
      <c r="B2150">
        <v>2013</v>
      </c>
      <c r="C2150">
        <v>7</v>
      </c>
      <c r="D2150">
        <v>2</v>
      </c>
      <c r="E2150">
        <v>28330</v>
      </c>
      <c r="F2150" t="s">
        <v>17</v>
      </c>
      <c r="G2150" t="s">
        <v>3070</v>
      </c>
      <c r="H2150" t="s">
        <v>57</v>
      </c>
      <c r="I2150" t="s">
        <v>58</v>
      </c>
      <c r="J2150" t="s">
        <v>3924</v>
      </c>
    </row>
    <row r="2151" spans="1:10" hidden="1" x14ac:dyDescent="0.2">
      <c r="A2151" t="s">
        <v>425</v>
      </c>
      <c r="B2151">
        <v>2009</v>
      </c>
      <c r="C2151">
        <v>10</v>
      </c>
      <c r="D2151">
        <v>2</v>
      </c>
      <c r="E2151">
        <v>28330</v>
      </c>
      <c r="F2151" t="s">
        <v>12</v>
      </c>
      <c r="G2151" t="s">
        <v>3076</v>
      </c>
      <c r="H2151" t="s">
        <v>57</v>
      </c>
      <c r="I2151" t="s">
        <v>58</v>
      </c>
      <c r="J2151" t="s">
        <v>3924</v>
      </c>
    </row>
    <row r="2152" spans="1:10" hidden="1" x14ac:dyDescent="0.2">
      <c r="A2152" t="s">
        <v>496</v>
      </c>
      <c r="B2152">
        <v>2010</v>
      </c>
      <c r="C2152">
        <v>12</v>
      </c>
      <c r="D2152">
        <v>2</v>
      </c>
      <c r="E2152">
        <v>28250</v>
      </c>
      <c r="F2152" t="s">
        <v>470</v>
      </c>
      <c r="G2152" t="s">
        <v>3080</v>
      </c>
      <c r="H2152" t="s">
        <v>57</v>
      </c>
      <c r="I2152" t="s">
        <v>58</v>
      </c>
      <c r="J2152" t="s">
        <v>3924</v>
      </c>
    </row>
    <row r="2153" spans="1:10" hidden="1" x14ac:dyDescent="0.2">
      <c r="A2153" t="s">
        <v>2535</v>
      </c>
      <c r="B2153">
        <v>2017</v>
      </c>
      <c r="C2153">
        <v>65</v>
      </c>
      <c r="D2153">
        <v>2</v>
      </c>
      <c r="E2153">
        <v>28250</v>
      </c>
      <c r="F2153" t="s">
        <v>2501</v>
      </c>
      <c r="G2153" t="s">
        <v>3186</v>
      </c>
      <c r="H2153" t="s">
        <v>57</v>
      </c>
      <c r="I2153" t="s">
        <v>58</v>
      </c>
      <c r="J2153" t="s">
        <v>3924</v>
      </c>
    </row>
    <row r="2154" spans="1:10" hidden="1" x14ac:dyDescent="0.2">
      <c r="A2154" t="s">
        <v>2645</v>
      </c>
      <c r="B2154">
        <v>2009</v>
      </c>
      <c r="C2154">
        <v>68</v>
      </c>
      <c r="D2154">
        <v>2</v>
      </c>
      <c r="E2154">
        <v>28250</v>
      </c>
      <c r="F2154" t="s">
        <v>14</v>
      </c>
      <c r="G2154" t="s">
        <v>3192</v>
      </c>
      <c r="H2154" t="s">
        <v>57</v>
      </c>
      <c r="I2154" t="s">
        <v>58</v>
      </c>
      <c r="J2154" t="s">
        <v>3924</v>
      </c>
    </row>
    <row r="2155" spans="1:10" hidden="1" x14ac:dyDescent="0.2">
      <c r="A2155" t="s">
        <v>1357</v>
      </c>
      <c r="B2155">
        <v>2006</v>
      </c>
      <c r="C2155">
        <v>34</v>
      </c>
      <c r="D2155">
        <v>2</v>
      </c>
      <c r="E2155">
        <v>28220</v>
      </c>
      <c r="F2155" t="s">
        <v>1334</v>
      </c>
      <c r="G2155" t="s">
        <v>3124</v>
      </c>
      <c r="H2155" t="s">
        <v>57</v>
      </c>
      <c r="I2155" t="s">
        <v>58</v>
      </c>
      <c r="J2155" t="s">
        <v>3924</v>
      </c>
    </row>
    <row r="2156" spans="1:10" hidden="1" x14ac:dyDescent="0.2">
      <c r="A2156" t="s">
        <v>2405</v>
      </c>
      <c r="B2156">
        <v>2019</v>
      </c>
      <c r="C2156">
        <v>62</v>
      </c>
      <c r="D2156">
        <v>1</v>
      </c>
      <c r="E2156">
        <v>28200</v>
      </c>
      <c r="F2156" t="s">
        <v>2394</v>
      </c>
      <c r="G2156" t="s">
        <v>3179</v>
      </c>
      <c r="H2156" t="s">
        <v>57</v>
      </c>
      <c r="I2156" t="s">
        <v>58</v>
      </c>
      <c r="J2156" t="s">
        <v>3924</v>
      </c>
    </row>
    <row r="2157" spans="1:10" hidden="1" x14ac:dyDescent="0.2">
      <c r="A2157" t="s">
        <v>2256</v>
      </c>
      <c r="B2157">
        <v>2003</v>
      </c>
      <c r="C2157">
        <v>57</v>
      </c>
      <c r="D2157">
        <v>2</v>
      </c>
      <c r="E2157">
        <v>28190</v>
      </c>
      <c r="F2157" t="s">
        <v>2236</v>
      </c>
      <c r="G2157" t="s">
        <v>3170</v>
      </c>
      <c r="H2157" t="s">
        <v>57</v>
      </c>
      <c r="I2157" t="s">
        <v>58</v>
      </c>
      <c r="J2157" t="s">
        <v>3924</v>
      </c>
    </row>
    <row r="2158" spans="1:10" hidden="1" x14ac:dyDescent="0.2">
      <c r="A2158" t="s">
        <v>2534</v>
      </c>
      <c r="B2158">
        <v>2016</v>
      </c>
      <c r="C2158">
        <v>65</v>
      </c>
      <c r="D2158">
        <v>2</v>
      </c>
      <c r="E2158">
        <v>28170</v>
      </c>
      <c r="F2158" t="s">
        <v>2501</v>
      </c>
      <c r="G2158" t="s">
        <v>3186</v>
      </c>
      <c r="H2158" t="s">
        <v>57</v>
      </c>
      <c r="I2158" t="s">
        <v>58</v>
      </c>
      <c r="J2158" t="s">
        <v>3924</v>
      </c>
    </row>
    <row r="2159" spans="1:10" hidden="1" x14ac:dyDescent="0.2">
      <c r="A2159" t="s">
        <v>1358</v>
      </c>
      <c r="B2159">
        <v>2007</v>
      </c>
      <c r="C2159">
        <v>34</v>
      </c>
      <c r="D2159">
        <v>2</v>
      </c>
      <c r="E2159">
        <v>28130</v>
      </c>
      <c r="F2159" t="s">
        <v>1334</v>
      </c>
      <c r="G2159" t="s">
        <v>3124</v>
      </c>
      <c r="H2159" t="s">
        <v>57</v>
      </c>
      <c r="I2159" t="s">
        <v>58</v>
      </c>
      <c r="J2159" t="s">
        <v>3924</v>
      </c>
    </row>
    <row r="2160" spans="1:10" hidden="1" x14ac:dyDescent="0.2">
      <c r="A2160" t="s">
        <v>2483</v>
      </c>
      <c r="B2160">
        <v>2005</v>
      </c>
      <c r="C2160">
        <v>64</v>
      </c>
      <c r="D2160">
        <v>2</v>
      </c>
      <c r="E2160">
        <v>28120</v>
      </c>
      <c r="F2160" t="s">
        <v>2461</v>
      </c>
      <c r="G2160" t="s">
        <v>3184</v>
      </c>
      <c r="H2160" t="s">
        <v>57</v>
      </c>
      <c r="I2160" t="s">
        <v>58</v>
      </c>
      <c r="J2160" t="s">
        <v>3924</v>
      </c>
    </row>
    <row r="2161" spans="1:10" hidden="1" x14ac:dyDescent="0.2">
      <c r="A2161" t="s">
        <v>315</v>
      </c>
      <c r="B2161">
        <v>2011</v>
      </c>
      <c r="C2161">
        <v>7</v>
      </c>
      <c r="D2161">
        <v>2</v>
      </c>
      <c r="E2161">
        <v>28110</v>
      </c>
      <c r="F2161" t="s">
        <v>17</v>
      </c>
      <c r="G2161" t="s">
        <v>3070</v>
      </c>
      <c r="H2161" t="s">
        <v>57</v>
      </c>
      <c r="I2161" t="s">
        <v>58</v>
      </c>
      <c r="J2161" t="s">
        <v>3924</v>
      </c>
    </row>
    <row r="2162" spans="1:10" hidden="1" x14ac:dyDescent="0.2">
      <c r="A2162" t="s">
        <v>316</v>
      </c>
      <c r="B2162">
        <v>2012</v>
      </c>
      <c r="C2162">
        <v>7</v>
      </c>
      <c r="D2162">
        <v>2</v>
      </c>
      <c r="E2162">
        <v>28080</v>
      </c>
      <c r="F2162" t="s">
        <v>17</v>
      </c>
      <c r="G2162" t="s">
        <v>3070</v>
      </c>
      <c r="H2162" t="s">
        <v>57</v>
      </c>
      <c r="I2162" t="s">
        <v>58</v>
      </c>
      <c r="J2162" t="s">
        <v>3924</v>
      </c>
    </row>
    <row r="2163" spans="1:10" hidden="1" x14ac:dyDescent="0.2">
      <c r="A2163" t="s">
        <v>1360</v>
      </c>
      <c r="B2163">
        <v>2009</v>
      </c>
      <c r="C2163">
        <v>34</v>
      </c>
      <c r="D2163">
        <v>2</v>
      </c>
      <c r="E2163">
        <v>28060</v>
      </c>
      <c r="F2163" t="s">
        <v>1334</v>
      </c>
      <c r="G2163" t="s">
        <v>3124</v>
      </c>
      <c r="H2163" t="s">
        <v>57</v>
      </c>
      <c r="I2163" t="s">
        <v>58</v>
      </c>
      <c r="J2163" t="s">
        <v>3924</v>
      </c>
    </row>
    <row r="2164" spans="1:10" hidden="1" x14ac:dyDescent="0.2">
      <c r="A2164" t="s">
        <v>2177</v>
      </c>
      <c r="B2164">
        <v>2004</v>
      </c>
      <c r="C2164">
        <v>55</v>
      </c>
      <c r="D2164">
        <v>2</v>
      </c>
      <c r="E2164">
        <v>28020</v>
      </c>
      <c r="F2164" t="s">
        <v>2156</v>
      </c>
      <c r="G2164" t="s">
        <v>3166</v>
      </c>
      <c r="H2164" t="s">
        <v>57</v>
      </c>
      <c r="I2164" t="s">
        <v>58</v>
      </c>
      <c r="J2164" t="s">
        <v>3924</v>
      </c>
    </row>
    <row r="2165" spans="1:10" hidden="1" x14ac:dyDescent="0.2">
      <c r="A2165" t="s">
        <v>1031</v>
      </c>
      <c r="B2165">
        <v>2007</v>
      </c>
      <c r="C2165">
        <v>26</v>
      </c>
      <c r="D2165">
        <v>2</v>
      </c>
      <c r="E2165">
        <v>28010</v>
      </c>
      <c r="F2165" t="s">
        <v>1007</v>
      </c>
      <c r="G2165" t="s">
        <v>3108</v>
      </c>
      <c r="H2165" t="s">
        <v>57</v>
      </c>
      <c r="I2165" t="s">
        <v>58</v>
      </c>
      <c r="J2165" t="s">
        <v>3924</v>
      </c>
    </row>
    <row r="2166" spans="1:10" hidden="1" x14ac:dyDescent="0.2">
      <c r="A2166" t="s">
        <v>1475</v>
      </c>
      <c r="B2166">
        <v>2004</v>
      </c>
      <c r="C2166">
        <v>37</v>
      </c>
      <c r="D2166">
        <v>2</v>
      </c>
      <c r="E2166">
        <v>27970</v>
      </c>
      <c r="F2166" t="s">
        <v>1454</v>
      </c>
      <c r="G2166" t="s">
        <v>3130</v>
      </c>
      <c r="H2166" t="s">
        <v>57</v>
      </c>
      <c r="I2166" t="s">
        <v>58</v>
      </c>
      <c r="J2166" t="s">
        <v>3924</v>
      </c>
    </row>
    <row r="2167" spans="1:10" x14ac:dyDescent="0.2">
      <c r="A2167" t="s">
        <v>360</v>
      </c>
      <c r="B2167">
        <v>2020</v>
      </c>
      <c r="C2167">
        <v>8</v>
      </c>
      <c r="D2167">
        <v>2</v>
      </c>
      <c r="E2167">
        <v>27960</v>
      </c>
      <c r="F2167" t="s">
        <v>21</v>
      </c>
      <c r="G2167" t="s">
        <v>3072</v>
      </c>
      <c r="H2167" t="s">
        <v>57</v>
      </c>
      <c r="I2167" t="s">
        <v>58</v>
      </c>
      <c r="J2167" t="s">
        <v>3924</v>
      </c>
    </row>
    <row r="2168" spans="1:10" hidden="1" x14ac:dyDescent="0.2">
      <c r="A2168" t="s">
        <v>247</v>
      </c>
      <c r="B2168">
        <v>2020</v>
      </c>
      <c r="C2168">
        <v>5</v>
      </c>
      <c r="D2168">
        <v>2</v>
      </c>
      <c r="E2168">
        <v>27930</v>
      </c>
      <c r="F2168" t="s">
        <v>211</v>
      </c>
      <c r="G2168" t="s">
        <v>3066</v>
      </c>
      <c r="H2168" t="s">
        <v>57</v>
      </c>
      <c r="I2168" t="s">
        <v>58</v>
      </c>
      <c r="J2168" t="s">
        <v>3924</v>
      </c>
    </row>
    <row r="2169" spans="1:10" hidden="1" x14ac:dyDescent="0.2">
      <c r="A2169" t="s">
        <v>1803</v>
      </c>
      <c r="B2169">
        <v>2018</v>
      </c>
      <c r="C2169">
        <v>45</v>
      </c>
      <c r="D2169">
        <v>2</v>
      </c>
      <c r="E2169">
        <v>27890</v>
      </c>
      <c r="F2169" t="s">
        <v>1768</v>
      </c>
      <c r="G2169" t="s">
        <v>3146</v>
      </c>
      <c r="H2169" t="s">
        <v>57</v>
      </c>
      <c r="I2169" t="s">
        <v>58</v>
      </c>
      <c r="J2169" t="s">
        <v>3924</v>
      </c>
    </row>
    <row r="2170" spans="1:10" hidden="1" x14ac:dyDescent="0.2">
      <c r="A2170" t="s">
        <v>2736</v>
      </c>
      <c r="B2170">
        <v>2003</v>
      </c>
      <c r="C2170">
        <v>71</v>
      </c>
      <c r="D2170">
        <v>1</v>
      </c>
      <c r="E2170">
        <v>27890</v>
      </c>
      <c r="F2170" t="s">
        <v>2737</v>
      </c>
      <c r="G2170" t="s">
        <v>3197</v>
      </c>
      <c r="H2170" t="s">
        <v>57</v>
      </c>
      <c r="I2170" t="s">
        <v>58</v>
      </c>
      <c r="J2170" t="s">
        <v>3924</v>
      </c>
    </row>
    <row r="2171" spans="1:10" hidden="1" x14ac:dyDescent="0.2">
      <c r="A2171" t="s">
        <v>2415</v>
      </c>
      <c r="B2171">
        <v>2017</v>
      </c>
      <c r="C2171">
        <v>62</v>
      </c>
      <c r="D2171">
        <v>2</v>
      </c>
      <c r="E2171">
        <v>27830</v>
      </c>
      <c r="F2171" t="s">
        <v>2394</v>
      </c>
      <c r="G2171" t="s">
        <v>3180</v>
      </c>
      <c r="H2171" t="s">
        <v>57</v>
      </c>
      <c r="I2171" t="s">
        <v>58</v>
      </c>
      <c r="J2171" t="s">
        <v>3924</v>
      </c>
    </row>
    <row r="2172" spans="1:10" hidden="1" x14ac:dyDescent="0.2">
      <c r="A2172" t="s">
        <v>2176</v>
      </c>
      <c r="B2172">
        <v>2003</v>
      </c>
      <c r="C2172">
        <v>55</v>
      </c>
      <c r="D2172">
        <v>2</v>
      </c>
      <c r="E2172">
        <v>27800</v>
      </c>
      <c r="F2172" t="s">
        <v>2156</v>
      </c>
      <c r="G2172" t="s">
        <v>3166</v>
      </c>
      <c r="H2172" t="s">
        <v>57</v>
      </c>
      <c r="I2172" t="s">
        <v>58</v>
      </c>
      <c r="J2172" t="s">
        <v>3924</v>
      </c>
    </row>
    <row r="2173" spans="1:10" hidden="1" x14ac:dyDescent="0.2">
      <c r="A2173" t="s">
        <v>2482</v>
      </c>
      <c r="B2173">
        <v>2004</v>
      </c>
      <c r="C2173">
        <v>64</v>
      </c>
      <c r="D2173">
        <v>2</v>
      </c>
      <c r="E2173">
        <v>27750</v>
      </c>
      <c r="F2173" t="s">
        <v>2461</v>
      </c>
      <c r="G2173" t="s">
        <v>3184</v>
      </c>
      <c r="H2173" t="s">
        <v>57</v>
      </c>
      <c r="I2173" t="s">
        <v>58</v>
      </c>
      <c r="J2173" t="s">
        <v>3924</v>
      </c>
    </row>
    <row r="2174" spans="1:10" hidden="1" x14ac:dyDescent="0.2">
      <c r="A2174" t="s">
        <v>1812</v>
      </c>
      <c r="B2174">
        <v>2006</v>
      </c>
      <c r="C2174">
        <v>46</v>
      </c>
      <c r="D2174">
        <v>1</v>
      </c>
      <c r="E2174">
        <v>27680</v>
      </c>
      <c r="F2174" t="s">
        <v>1808</v>
      </c>
      <c r="G2174" t="s">
        <v>3147</v>
      </c>
      <c r="H2174" t="s">
        <v>57</v>
      </c>
      <c r="I2174" t="s">
        <v>58</v>
      </c>
      <c r="J2174" t="s">
        <v>3924</v>
      </c>
    </row>
    <row r="2175" spans="1:10" hidden="1" x14ac:dyDescent="0.2">
      <c r="A2175" t="s">
        <v>4222</v>
      </c>
      <c r="B2175">
        <v>2023</v>
      </c>
      <c r="C2175">
        <v>71</v>
      </c>
      <c r="D2175">
        <v>1</v>
      </c>
      <c r="E2175">
        <v>27670</v>
      </c>
      <c r="F2175" t="s">
        <v>2737</v>
      </c>
      <c r="G2175" t="s">
        <v>3197</v>
      </c>
      <c r="H2175" t="s">
        <v>57</v>
      </c>
      <c r="I2175" t="s">
        <v>3057</v>
      </c>
      <c r="J2175" t="s">
        <v>4091</v>
      </c>
    </row>
    <row r="2176" spans="1:10" hidden="1" x14ac:dyDescent="0.2">
      <c r="A2176" t="s">
        <v>2644</v>
      </c>
      <c r="B2176">
        <v>2008</v>
      </c>
      <c r="C2176">
        <v>68</v>
      </c>
      <c r="D2176">
        <v>2</v>
      </c>
      <c r="E2176">
        <v>27660</v>
      </c>
      <c r="F2176" t="s">
        <v>14</v>
      </c>
      <c r="G2176" t="s">
        <v>3192</v>
      </c>
      <c r="H2176" t="s">
        <v>57</v>
      </c>
      <c r="I2176" t="s">
        <v>58</v>
      </c>
      <c r="J2176" t="s">
        <v>3924</v>
      </c>
    </row>
    <row r="2177" spans="1:10" hidden="1" x14ac:dyDescent="0.2">
      <c r="A2177" t="s">
        <v>785</v>
      </c>
      <c r="B2177">
        <v>2014</v>
      </c>
      <c r="C2177">
        <v>20</v>
      </c>
      <c r="D2177">
        <v>1</v>
      </c>
      <c r="E2177">
        <v>27640</v>
      </c>
      <c r="F2177" t="s">
        <v>773</v>
      </c>
      <c r="G2177" t="s">
        <v>3095</v>
      </c>
      <c r="H2177" t="s">
        <v>57</v>
      </c>
      <c r="I2177" t="s">
        <v>58</v>
      </c>
      <c r="J2177" t="s">
        <v>3924</v>
      </c>
    </row>
    <row r="2178" spans="1:10" hidden="1" x14ac:dyDescent="0.2">
      <c r="A2178" t="s">
        <v>1359</v>
      </c>
      <c r="B2178">
        <v>2008</v>
      </c>
      <c r="C2178">
        <v>34</v>
      </c>
      <c r="D2178">
        <v>2</v>
      </c>
      <c r="E2178">
        <v>27640</v>
      </c>
      <c r="F2178" t="s">
        <v>1334</v>
      </c>
      <c r="G2178" t="s">
        <v>3124</v>
      </c>
      <c r="H2178" t="s">
        <v>57</v>
      </c>
      <c r="I2178" t="s">
        <v>58</v>
      </c>
      <c r="J2178" t="s">
        <v>3924</v>
      </c>
    </row>
    <row r="2179" spans="1:10" hidden="1" x14ac:dyDescent="0.2">
      <c r="A2179" t="s">
        <v>1995</v>
      </c>
      <c r="B2179">
        <v>2020</v>
      </c>
      <c r="C2179">
        <v>50</v>
      </c>
      <c r="D2179">
        <v>2</v>
      </c>
      <c r="E2179">
        <v>27640</v>
      </c>
      <c r="F2179" t="s">
        <v>24</v>
      </c>
      <c r="G2179" t="s">
        <v>3156</v>
      </c>
      <c r="H2179" t="s">
        <v>57</v>
      </c>
      <c r="I2179" t="s">
        <v>58</v>
      </c>
      <c r="J2179" t="s">
        <v>3924</v>
      </c>
    </row>
    <row r="2180" spans="1:10" hidden="1" x14ac:dyDescent="0.2">
      <c r="A2180" t="s">
        <v>2442</v>
      </c>
      <c r="B2180">
        <v>2004</v>
      </c>
      <c r="C2180">
        <v>63</v>
      </c>
      <c r="D2180">
        <v>2</v>
      </c>
      <c r="E2180">
        <v>27640</v>
      </c>
      <c r="F2180" t="s">
        <v>2421</v>
      </c>
      <c r="G2180" t="s">
        <v>3182</v>
      </c>
      <c r="H2180" t="s">
        <v>57</v>
      </c>
      <c r="I2180" t="s">
        <v>58</v>
      </c>
      <c r="J2180" t="s">
        <v>3924</v>
      </c>
    </row>
    <row r="2181" spans="1:10" hidden="1" x14ac:dyDescent="0.2">
      <c r="A2181" t="s">
        <v>1670</v>
      </c>
      <c r="B2181">
        <v>2003</v>
      </c>
      <c r="C2181">
        <v>42</v>
      </c>
      <c r="D2181">
        <v>2</v>
      </c>
      <c r="E2181">
        <v>27630</v>
      </c>
      <c r="F2181" t="s">
        <v>40</v>
      </c>
      <c r="G2181" t="s">
        <v>3140</v>
      </c>
      <c r="H2181" t="s">
        <v>57</v>
      </c>
      <c r="I2181" t="s">
        <v>58</v>
      </c>
      <c r="J2181" t="s">
        <v>3924</v>
      </c>
    </row>
    <row r="2182" spans="1:10" hidden="1" x14ac:dyDescent="0.2">
      <c r="A2182" t="s">
        <v>1723</v>
      </c>
      <c r="B2182">
        <v>2016</v>
      </c>
      <c r="C2182">
        <v>43</v>
      </c>
      <c r="D2182">
        <v>2</v>
      </c>
      <c r="E2182">
        <v>27630</v>
      </c>
      <c r="F2182" t="s">
        <v>1690</v>
      </c>
      <c r="G2182" t="s">
        <v>3142</v>
      </c>
      <c r="H2182" t="s">
        <v>57</v>
      </c>
      <c r="I2182" t="s">
        <v>58</v>
      </c>
      <c r="J2182" t="s">
        <v>3924</v>
      </c>
    </row>
    <row r="2183" spans="1:10" hidden="1" x14ac:dyDescent="0.2">
      <c r="A2183" t="s">
        <v>2350</v>
      </c>
      <c r="B2183">
        <v>2017</v>
      </c>
      <c r="C2183">
        <v>59</v>
      </c>
      <c r="D2183">
        <v>2</v>
      </c>
      <c r="E2183">
        <v>27630</v>
      </c>
      <c r="F2183" t="s">
        <v>2316</v>
      </c>
      <c r="G2183" t="s">
        <v>3174</v>
      </c>
      <c r="H2183" t="s">
        <v>57</v>
      </c>
      <c r="I2183" t="s">
        <v>58</v>
      </c>
      <c r="J2183" t="s">
        <v>3924</v>
      </c>
    </row>
    <row r="2184" spans="1:10" hidden="1" x14ac:dyDescent="0.2">
      <c r="A2184" t="s">
        <v>424</v>
      </c>
      <c r="B2184">
        <v>2008</v>
      </c>
      <c r="C2184">
        <v>10</v>
      </c>
      <c r="D2184">
        <v>2</v>
      </c>
      <c r="E2184">
        <v>27610</v>
      </c>
      <c r="F2184" t="s">
        <v>12</v>
      </c>
      <c r="G2184" t="s">
        <v>3076</v>
      </c>
      <c r="H2184" t="s">
        <v>57</v>
      </c>
      <c r="I2184" t="s">
        <v>58</v>
      </c>
      <c r="J2184" t="s">
        <v>3924</v>
      </c>
    </row>
    <row r="2185" spans="1:10" hidden="1" x14ac:dyDescent="0.2">
      <c r="A2185" t="s">
        <v>831</v>
      </c>
      <c r="B2185">
        <v>2020</v>
      </c>
      <c r="C2185">
        <v>21</v>
      </c>
      <c r="D2185">
        <v>1</v>
      </c>
      <c r="E2185">
        <v>27590</v>
      </c>
      <c r="F2185" t="s">
        <v>813</v>
      </c>
      <c r="G2185" t="s">
        <v>3097</v>
      </c>
      <c r="H2185" t="s">
        <v>57</v>
      </c>
      <c r="I2185" t="s">
        <v>58</v>
      </c>
      <c r="J2185" t="s">
        <v>3924</v>
      </c>
    </row>
    <row r="2186" spans="1:10" hidden="1" x14ac:dyDescent="0.2">
      <c r="A2186" t="s">
        <v>314</v>
      </c>
      <c r="B2186">
        <v>2010</v>
      </c>
      <c r="C2186">
        <v>7</v>
      </c>
      <c r="D2186">
        <v>2</v>
      </c>
      <c r="E2186">
        <v>27580</v>
      </c>
      <c r="F2186" t="s">
        <v>17</v>
      </c>
      <c r="G2186" t="s">
        <v>3070</v>
      </c>
      <c r="H2186" t="s">
        <v>57</v>
      </c>
      <c r="I2186" t="s">
        <v>58</v>
      </c>
      <c r="J2186" t="s">
        <v>3924</v>
      </c>
    </row>
    <row r="2187" spans="1:10" hidden="1" x14ac:dyDescent="0.2">
      <c r="A2187" t="s">
        <v>499</v>
      </c>
      <c r="B2187">
        <v>2013</v>
      </c>
      <c r="C2187">
        <v>12</v>
      </c>
      <c r="D2187">
        <v>2</v>
      </c>
      <c r="E2187">
        <v>27570</v>
      </c>
      <c r="F2187" t="s">
        <v>470</v>
      </c>
      <c r="G2187" t="s">
        <v>3080</v>
      </c>
      <c r="H2187" t="s">
        <v>57</v>
      </c>
      <c r="I2187" t="s">
        <v>58</v>
      </c>
      <c r="J2187" t="s">
        <v>3924</v>
      </c>
    </row>
    <row r="2188" spans="1:10" hidden="1" x14ac:dyDescent="0.2">
      <c r="A2188" t="s">
        <v>772</v>
      </c>
      <c r="B2188">
        <v>2003</v>
      </c>
      <c r="C2188">
        <v>20</v>
      </c>
      <c r="D2188">
        <v>1</v>
      </c>
      <c r="E2188">
        <v>27570</v>
      </c>
      <c r="F2188" t="s">
        <v>773</v>
      </c>
      <c r="G2188" t="s">
        <v>3095</v>
      </c>
      <c r="H2188" t="s">
        <v>57</v>
      </c>
      <c r="I2188" t="s">
        <v>58</v>
      </c>
      <c r="J2188" t="s">
        <v>3924</v>
      </c>
    </row>
    <row r="2189" spans="1:10" hidden="1" x14ac:dyDescent="0.2">
      <c r="A2189" t="s">
        <v>775</v>
      </c>
      <c r="B2189">
        <v>2004</v>
      </c>
      <c r="C2189">
        <v>20</v>
      </c>
      <c r="D2189">
        <v>1</v>
      </c>
      <c r="E2189">
        <v>27570</v>
      </c>
      <c r="F2189" t="s">
        <v>773</v>
      </c>
      <c r="G2189" t="s">
        <v>3095</v>
      </c>
      <c r="H2189" t="s">
        <v>57</v>
      </c>
      <c r="I2189" t="s">
        <v>58</v>
      </c>
      <c r="J2189" t="s">
        <v>3924</v>
      </c>
    </row>
    <row r="2190" spans="1:10" hidden="1" x14ac:dyDescent="0.2">
      <c r="A2190" t="s">
        <v>1722</v>
      </c>
      <c r="B2190">
        <v>2015</v>
      </c>
      <c r="C2190">
        <v>43</v>
      </c>
      <c r="D2190">
        <v>2</v>
      </c>
      <c r="E2190">
        <v>27470</v>
      </c>
      <c r="F2190" t="s">
        <v>1690</v>
      </c>
      <c r="G2190" t="s">
        <v>3142</v>
      </c>
      <c r="H2190" t="s">
        <v>57</v>
      </c>
      <c r="I2190" t="s">
        <v>58</v>
      </c>
      <c r="J2190" t="s">
        <v>3924</v>
      </c>
    </row>
    <row r="2191" spans="1:10" hidden="1" x14ac:dyDescent="0.2">
      <c r="A2191" t="s">
        <v>1356</v>
      </c>
      <c r="B2191">
        <v>2005</v>
      </c>
      <c r="C2191">
        <v>34</v>
      </c>
      <c r="D2191">
        <v>2</v>
      </c>
      <c r="E2191">
        <v>27440</v>
      </c>
      <c r="F2191" t="s">
        <v>1334</v>
      </c>
      <c r="G2191" t="s">
        <v>3124</v>
      </c>
      <c r="H2191" t="s">
        <v>57</v>
      </c>
      <c r="I2191" t="s">
        <v>58</v>
      </c>
      <c r="J2191" t="s">
        <v>3924</v>
      </c>
    </row>
    <row r="2192" spans="1:10" hidden="1" x14ac:dyDescent="0.2">
      <c r="A2192" t="s">
        <v>2751</v>
      </c>
      <c r="B2192">
        <v>2016</v>
      </c>
      <c r="C2192">
        <v>71</v>
      </c>
      <c r="D2192">
        <v>1</v>
      </c>
      <c r="E2192">
        <v>27430</v>
      </c>
      <c r="F2192" t="s">
        <v>2737</v>
      </c>
      <c r="G2192" t="s">
        <v>3197</v>
      </c>
      <c r="H2192" t="s">
        <v>57</v>
      </c>
      <c r="I2192" t="s">
        <v>58</v>
      </c>
      <c r="J2192" t="s">
        <v>3924</v>
      </c>
    </row>
    <row r="2193" spans="1:10" hidden="1" x14ac:dyDescent="0.2">
      <c r="A2193" t="s">
        <v>313</v>
      </c>
      <c r="B2193">
        <v>2009</v>
      </c>
      <c r="C2193">
        <v>7</v>
      </c>
      <c r="D2193">
        <v>2</v>
      </c>
      <c r="E2193">
        <v>27400</v>
      </c>
      <c r="F2193" t="s">
        <v>17</v>
      </c>
      <c r="G2193" t="s">
        <v>3070</v>
      </c>
      <c r="H2193" t="s">
        <v>57</v>
      </c>
      <c r="I2193" t="s">
        <v>58</v>
      </c>
      <c r="J2193" t="s">
        <v>3924</v>
      </c>
    </row>
    <row r="2194" spans="1:10" hidden="1" x14ac:dyDescent="0.2">
      <c r="A2194" t="s">
        <v>2755</v>
      </c>
      <c r="B2194">
        <v>2020</v>
      </c>
      <c r="C2194">
        <v>71</v>
      </c>
      <c r="D2194">
        <v>1</v>
      </c>
      <c r="E2194">
        <v>27360</v>
      </c>
      <c r="F2194" t="s">
        <v>2737</v>
      </c>
      <c r="G2194" t="s">
        <v>3197</v>
      </c>
      <c r="H2194" t="s">
        <v>57</v>
      </c>
      <c r="I2194" t="s">
        <v>58</v>
      </c>
      <c r="J2194" t="s">
        <v>3924</v>
      </c>
    </row>
    <row r="2195" spans="1:10" hidden="1" x14ac:dyDescent="0.2">
      <c r="A2195" t="s">
        <v>2533</v>
      </c>
      <c r="B2195">
        <v>2015</v>
      </c>
      <c r="C2195">
        <v>65</v>
      </c>
      <c r="D2195">
        <v>2</v>
      </c>
      <c r="E2195">
        <v>27280</v>
      </c>
      <c r="F2195" t="s">
        <v>2501</v>
      </c>
      <c r="G2195" t="s">
        <v>3186</v>
      </c>
      <c r="H2195" t="s">
        <v>57</v>
      </c>
      <c r="I2195" t="s">
        <v>58</v>
      </c>
      <c r="J2195" t="s">
        <v>3924</v>
      </c>
    </row>
    <row r="2196" spans="1:10" hidden="1" x14ac:dyDescent="0.2">
      <c r="A2196" t="s">
        <v>1030</v>
      </c>
      <c r="B2196">
        <v>2006</v>
      </c>
      <c r="C2196">
        <v>26</v>
      </c>
      <c r="D2196">
        <v>2</v>
      </c>
      <c r="E2196">
        <v>27270</v>
      </c>
      <c r="F2196" t="s">
        <v>1007</v>
      </c>
      <c r="G2196" t="s">
        <v>3108</v>
      </c>
      <c r="H2196" t="s">
        <v>57</v>
      </c>
      <c r="I2196" t="s">
        <v>58</v>
      </c>
      <c r="J2196" t="s">
        <v>3924</v>
      </c>
    </row>
    <row r="2197" spans="1:10" hidden="1" x14ac:dyDescent="0.2">
      <c r="A2197" t="s">
        <v>1748</v>
      </c>
      <c r="B2197">
        <v>2003</v>
      </c>
      <c r="C2197">
        <v>44</v>
      </c>
      <c r="D2197">
        <v>2</v>
      </c>
      <c r="E2197">
        <v>27270</v>
      </c>
      <c r="F2197" t="s">
        <v>45</v>
      </c>
      <c r="G2197" t="s">
        <v>3144</v>
      </c>
      <c r="H2197" t="s">
        <v>57</v>
      </c>
      <c r="I2197" t="s">
        <v>58</v>
      </c>
      <c r="J2197" t="s">
        <v>3924</v>
      </c>
    </row>
    <row r="2198" spans="1:10" hidden="1" x14ac:dyDescent="0.2">
      <c r="A2198" t="s">
        <v>497</v>
      </c>
      <c r="B2198">
        <v>2011</v>
      </c>
      <c r="C2198">
        <v>12</v>
      </c>
      <c r="D2198">
        <v>2</v>
      </c>
      <c r="E2198">
        <v>27180</v>
      </c>
      <c r="F2198" t="s">
        <v>470</v>
      </c>
      <c r="G2198" t="s">
        <v>3080</v>
      </c>
      <c r="H2198" t="s">
        <v>57</v>
      </c>
      <c r="I2198" t="s">
        <v>58</v>
      </c>
      <c r="J2198" t="s">
        <v>3924</v>
      </c>
    </row>
    <row r="2199" spans="1:10" hidden="1" x14ac:dyDescent="0.2">
      <c r="A2199" t="s">
        <v>1474</v>
      </c>
      <c r="B2199">
        <v>2003</v>
      </c>
      <c r="C2199">
        <v>37</v>
      </c>
      <c r="D2199">
        <v>2</v>
      </c>
      <c r="E2199">
        <v>27160</v>
      </c>
      <c r="F2199" t="s">
        <v>1454</v>
      </c>
      <c r="G2199" t="s">
        <v>3130</v>
      </c>
      <c r="H2199" t="s">
        <v>57</v>
      </c>
      <c r="I2199" t="s">
        <v>58</v>
      </c>
      <c r="J2199" t="s">
        <v>3924</v>
      </c>
    </row>
    <row r="2200" spans="1:10" hidden="1" x14ac:dyDescent="0.2">
      <c r="A2200" t="s">
        <v>502</v>
      </c>
      <c r="B2200">
        <v>2016</v>
      </c>
      <c r="C2200">
        <v>12</v>
      </c>
      <c r="D2200">
        <v>2</v>
      </c>
      <c r="E2200">
        <v>27150</v>
      </c>
      <c r="F2200" t="s">
        <v>470</v>
      </c>
      <c r="G2200" t="s">
        <v>3080</v>
      </c>
      <c r="H2200" t="s">
        <v>57</v>
      </c>
      <c r="I2200" t="s">
        <v>58</v>
      </c>
      <c r="J2200" t="s">
        <v>3924</v>
      </c>
    </row>
    <row r="2201" spans="1:10" hidden="1" x14ac:dyDescent="0.2">
      <c r="A2201" t="s">
        <v>2441</v>
      </c>
      <c r="B2201">
        <v>2003</v>
      </c>
      <c r="C2201">
        <v>63</v>
      </c>
      <c r="D2201">
        <v>2</v>
      </c>
      <c r="E2201">
        <v>27150</v>
      </c>
      <c r="F2201" t="s">
        <v>2421</v>
      </c>
      <c r="G2201" t="s">
        <v>3182</v>
      </c>
      <c r="H2201" t="s">
        <v>57</v>
      </c>
      <c r="I2201" t="s">
        <v>58</v>
      </c>
      <c r="J2201" t="s">
        <v>3924</v>
      </c>
    </row>
    <row r="2202" spans="1:10" hidden="1" x14ac:dyDescent="0.2">
      <c r="A2202" t="s">
        <v>97</v>
      </c>
      <c r="B2202">
        <v>2006</v>
      </c>
      <c r="C2202">
        <v>2</v>
      </c>
      <c r="D2202">
        <v>1</v>
      </c>
      <c r="E2202">
        <v>27120</v>
      </c>
      <c r="F2202" t="s">
        <v>93</v>
      </c>
      <c r="G2202" t="s">
        <v>3059</v>
      </c>
      <c r="H2202" t="s">
        <v>57</v>
      </c>
      <c r="I2202" t="s">
        <v>58</v>
      </c>
      <c r="J2202" t="s">
        <v>3924</v>
      </c>
    </row>
    <row r="2203" spans="1:10" hidden="1" x14ac:dyDescent="0.2">
      <c r="A2203" t="s">
        <v>1029</v>
      </c>
      <c r="B2203">
        <v>2005</v>
      </c>
      <c r="C2203">
        <v>26</v>
      </c>
      <c r="D2203">
        <v>2</v>
      </c>
      <c r="E2203">
        <v>27080</v>
      </c>
      <c r="F2203" t="s">
        <v>1007</v>
      </c>
      <c r="G2203" t="s">
        <v>3108</v>
      </c>
      <c r="H2203" t="s">
        <v>57</v>
      </c>
      <c r="I2203" t="s">
        <v>58</v>
      </c>
      <c r="J2203" t="s">
        <v>3924</v>
      </c>
    </row>
    <row r="2204" spans="1:10" hidden="1" x14ac:dyDescent="0.2">
      <c r="A2204" t="s">
        <v>2694</v>
      </c>
      <c r="B2204">
        <v>2020</v>
      </c>
      <c r="C2204">
        <v>69</v>
      </c>
      <c r="D2204">
        <v>2</v>
      </c>
      <c r="E2204">
        <v>27080</v>
      </c>
      <c r="F2204" t="s">
        <v>19</v>
      </c>
      <c r="G2204" t="s">
        <v>3194</v>
      </c>
      <c r="H2204" t="s">
        <v>57</v>
      </c>
      <c r="I2204" t="s">
        <v>58</v>
      </c>
      <c r="J2204" t="s">
        <v>3924</v>
      </c>
    </row>
    <row r="2205" spans="1:10" hidden="1" x14ac:dyDescent="0.2">
      <c r="A2205" t="s">
        <v>2397</v>
      </c>
      <c r="B2205">
        <v>2011</v>
      </c>
      <c r="C2205">
        <v>62</v>
      </c>
      <c r="D2205">
        <v>1</v>
      </c>
      <c r="E2205">
        <v>27040</v>
      </c>
      <c r="F2205" t="s">
        <v>2394</v>
      </c>
      <c r="G2205" t="s">
        <v>3179</v>
      </c>
      <c r="H2205" t="s">
        <v>57</v>
      </c>
      <c r="I2205" t="s">
        <v>58</v>
      </c>
      <c r="J2205" t="s">
        <v>3924</v>
      </c>
    </row>
    <row r="2206" spans="1:10" hidden="1" x14ac:dyDescent="0.2">
      <c r="A2206" t="s">
        <v>2643</v>
      </c>
      <c r="B2206">
        <v>2007</v>
      </c>
      <c r="C2206">
        <v>68</v>
      </c>
      <c r="D2206">
        <v>2</v>
      </c>
      <c r="E2206">
        <v>26990</v>
      </c>
      <c r="F2206" t="s">
        <v>14</v>
      </c>
      <c r="G2206" t="s">
        <v>3192</v>
      </c>
      <c r="H2206" t="s">
        <v>57</v>
      </c>
      <c r="I2206" t="s">
        <v>58</v>
      </c>
      <c r="J2206" t="s">
        <v>3924</v>
      </c>
    </row>
    <row r="2207" spans="1:10" hidden="1" x14ac:dyDescent="0.2">
      <c r="A2207" t="s">
        <v>498</v>
      </c>
      <c r="B2207">
        <v>2012</v>
      </c>
      <c r="C2207">
        <v>12</v>
      </c>
      <c r="D2207">
        <v>2</v>
      </c>
      <c r="E2207">
        <v>26930</v>
      </c>
      <c r="F2207" t="s">
        <v>470</v>
      </c>
      <c r="G2207" t="s">
        <v>3080</v>
      </c>
      <c r="H2207" t="s">
        <v>57</v>
      </c>
      <c r="I2207" t="s">
        <v>58</v>
      </c>
      <c r="J2207" t="s">
        <v>3924</v>
      </c>
    </row>
    <row r="2208" spans="1:10" hidden="1" x14ac:dyDescent="0.2">
      <c r="A2208" t="s">
        <v>2416</v>
      </c>
      <c r="B2208">
        <v>2018</v>
      </c>
      <c r="C2208">
        <v>62</v>
      </c>
      <c r="D2208">
        <v>2</v>
      </c>
      <c r="E2208">
        <v>26760</v>
      </c>
      <c r="F2208" t="s">
        <v>2394</v>
      </c>
      <c r="G2208" t="s">
        <v>3180</v>
      </c>
      <c r="H2208" t="s">
        <v>57</v>
      </c>
      <c r="I2208" t="s">
        <v>58</v>
      </c>
      <c r="J2208" t="s">
        <v>3924</v>
      </c>
    </row>
    <row r="2209" spans="1:10" hidden="1" x14ac:dyDescent="0.2">
      <c r="A2209" t="s">
        <v>1802</v>
      </c>
      <c r="B2209">
        <v>2017</v>
      </c>
      <c r="C2209">
        <v>45</v>
      </c>
      <c r="D2209">
        <v>2</v>
      </c>
      <c r="E2209">
        <v>26710</v>
      </c>
      <c r="F2209" t="s">
        <v>1768</v>
      </c>
      <c r="G2209" t="s">
        <v>3146</v>
      </c>
      <c r="H2209" t="s">
        <v>57</v>
      </c>
      <c r="I2209" t="s">
        <v>58</v>
      </c>
      <c r="J2209" t="s">
        <v>3924</v>
      </c>
    </row>
    <row r="2210" spans="1:10" hidden="1" x14ac:dyDescent="0.2">
      <c r="A2210" t="s">
        <v>2349</v>
      </c>
      <c r="B2210">
        <v>2016</v>
      </c>
      <c r="C2210">
        <v>59</v>
      </c>
      <c r="D2210">
        <v>2</v>
      </c>
      <c r="E2210">
        <v>26700</v>
      </c>
      <c r="F2210" t="s">
        <v>2316</v>
      </c>
      <c r="G2210" t="s">
        <v>3174</v>
      </c>
      <c r="H2210" t="s">
        <v>57</v>
      </c>
      <c r="I2210" t="s">
        <v>58</v>
      </c>
      <c r="J2210" t="s">
        <v>3924</v>
      </c>
    </row>
    <row r="2211" spans="1:10" hidden="1" x14ac:dyDescent="0.2">
      <c r="A2211" t="s">
        <v>503</v>
      </c>
      <c r="B2211">
        <v>2017</v>
      </c>
      <c r="C2211">
        <v>12</v>
      </c>
      <c r="D2211">
        <v>2</v>
      </c>
      <c r="E2211">
        <v>26640</v>
      </c>
      <c r="F2211" t="s">
        <v>470</v>
      </c>
      <c r="G2211" t="s">
        <v>3080</v>
      </c>
      <c r="H2211" t="s">
        <v>57</v>
      </c>
      <c r="I2211" t="s">
        <v>58</v>
      </c>
      <c r="J2211" t="s">
        <v>3924</v>
      </c>
    </row>
    <row r="2212" spans="1:10" hidden="1" x14ac:dyDescent="0.2">
      <c r="A2212" t="s">
        <v>2532</v>
      </c>
      <c r="B2212">
        <v>2014</v>
      </c>
      <c r="C2212">
        <v>65</v>
      </c>
      <c r="D2212">
        <v>2</v>
      </c>
      <c r="E2212">
        <v>26640</v>
      </c>
      <c r="F2212" t="s">
        <v>2501</v>
      </c>
      <c r="G2212" t="s">
        <v>3186</v>
      </c>
      <c r="H2212" t="s">
        <v>57</v>
      </c>
      <c r="I2212" t="s">
        <v>58</v>
      </c>
      <c r="J2212" t="s">
        <v>3924</v>
      </c>
    </row>
    <row r="2213" spans="1:10" hidden="1" x14ac:dyDescent="0.2">
      <c r="A2213" t="s">
        <v>792</v>
      </c>
      <c r="B2213">
        <v>2021</v>
      </c>
      <c r="C2213">
        <v>20</v>
      </c>
      <c r="D2213">
        <v>1</v>
      </c>
      <c r="E2213">
        <v>26610</v>
      </c>
      <c r="F2213" t="s">
        <v>773</v>
      </c>
      <c r="G2213" t="s">
        <v>3095</v>
      </c>
      <c r="H2213" t="s">
        <v>57</v>
      </c>
      <c r="I2213" t="s">
        <v>3057</v>
      </c>
      <c r="J2213" t="s">
        <v>3924</v>
      </c>
    </row>
    <row r="2214" spans="1:10" hidden="1" x14ac:dyDescent="0.2">
      <c r="A2214" t="s">
        <v>1355</v>
      </c>
      <c r="B2214">
        <v>2004</v>
      </c>
      <c r="C2214">
        <v>34</v>
      </c>
      <c r="D2214">
        <v>2</v>
      </c>
      <c r="E2214">
        <v>26610</v>
      </c>
      <c r="F2214" t="s">
        <v>1334</v>
      </c>
      <c r="G2214" t="s">
        <v>3124</v>
      </c>
      <c r="H2214" t="s">
        <v>57</v>
      </c>
      <c r="I2214" t="s">
        <v>58</v>
      </c>
      <c r="J2214" t="s">
        <v>3924</v>
      </c>
    </row>
    <row r="2215" spans="1:10" hidden="1" x14ac:dyDescent="0.2">
      <c r="A2215" t="s">
        <v>312</v>
      </c>
      <c r="B2215">
        <v>2008</v>
      </c>
      <c r="C2215">
        <v>7</v>
      </c>
      <c r="D2215">
        <v>2</v>
      </c>
      <c r="E2215">
        <v>26600</v>
      </c>
      <c r="F2215" t="s">
        <v>17</v>
      </c>
      <c r="G2215" t="s">
        <v>3070</v>
      </c>
      <c r="H2215" t="s">
        <v>57</v>
      </c>
      <c r="I2215" t="s">
        <v>58</v>
      </c>
      <c r="J2215" t="s">
        <v>3924</v>
      </c>
    </row>
    <row r="2216" spans="1:10" hidden="1" x14ac:dyDescent="0.2">
      <c r="A2216" t="s">
        <v>1028</v>
      </c>
      <c r="B2216">
        <v>2004</v>
      </c>
      <c r="C2216">
        <v>26</v>
      </c>
      <c r="D2216">
        <v>2</v>
      </c>
      <c r="E2216">
        <v>26580</v>
      </c>
      <c r="F2216" t="s">
        <v>1007</v>
      </c>
      <c r="G2216" t="s">
        <v>3108</v>
      </c>
      <c r="H2216" t="s">
        <v>57</v>
      </c>
      <c r="I2216" t="s">
        <v>58</v>
      </c>
      <c r="J2216" t="s">
        <v>3924</v>
      </c>
    </row>
    <row r="2217" spans="1:10" hidden="1" x14ac:dyDescent="0.2">
      <c r="A2217" t="s">
        <v>2417</v>
      </c>
      <c r="B2217">
        <v>2019</v>
      </c>
      <c r="C2217">
        <v>62</v>
      </c>
      <c r="D2217">
        <v>2</v>
      </c>
      <c r="E2217">
        <v>26570</v>
      </c>
      <c r="F2217" t="s">
        <v>2394</v>
      </c>
      <c r="G2217" t="s">
        <v>3180</v>
      </c>
      <c r="H2217" t="s">
        <v>57</v>
      </c>
      <c r="I2217" t="s">
        <v>58</v>
      </c>
      <c r="J2217" t="s">
        <v>3924</v>
      </c>
    </row>
    <row r="2218" spans="1:10" hidden="1" x14ac:dyDescent="0.2">
      <c r="A2218" t="s">
        <v>1957</v>
      </c>
      <c r="B2218">
        <v>2020</v>
      </c>
      <c r="C2218">
        <v>49</v>
      </c>
      <c r="D2218">
        <v>2</v>
      </c>
      <c r="E2218">
        <v>26540</v>
      </c>
      <c r="F2218" t="s">
        <v>1921</v>
      </c>
      <c r="G2218" t="s">
        <v>3154</v>
      </c>
      <c r="H2218" t="s">
        <v>57</v>
      </c>
      <c r="I2218" t="s">
        <v>58</v>
      </c>
      <c r="J2218" t="s">
        <v>3924</v>
      </c>
    </row>
    <row r="2219" spans="1:10" hidden="1" x14ac:dyDescent="0.2">
      <c r="A2219" t="s">
        <v>423</v>
      </c>
      <c r="B2219">
        <v>2007</v>
      </c>
      <c r="C2219">
        <v>10</v>
      </c>
      <c r="D2219">
        <v>2</v>
      </c>
      <c r="E2219">
        <v>26380</v>
      </c>
      <c r="F2219" t="s">
        <v>12</v>
      </c>
      <c r="G2219" t="s">
        <v>3076</v>
      </c>
      <c r="H2219" t="s">
        <v>57</v>
      </c>
      <c r="I2219" t="s">
        <v>58</v>
      </c>
      <c r="J2219" t="s">
        <v>3924</v>
      </c>
    </row>
    <row r="2220" spans="1:10" hidden="1" x14ac:dyDescent="0.2">
      <c r="A2220" t="s">
        <v>1027</v>
      </c>
      <c r="B2220">
        <v>2003</v>
      </c>
      <c r="C2220">
        <v>26</v>
      </c>
      <c r="D2220">
        <v>2</v>
      </c>
      <c r="E2220">
        <v>26370</v>
      </c>
      <c r="F2220" t="s">
        <v>1007</v>
      </c>
      <c r="G2220" t="s">
        <v>3108</v>
      </c>
      <c r="H2220" t="s">
        <v>57</v>
      </c>
      <c r="I2220" t="s">
        <v>58</v>
      </c>
      <c r="J2220" t="s">
        <v>3924</v>
      </c>
    </row>
    <row r="2221" spans="1:10" hidden="1" x14ac:dyDescent="0.2">
      <c r="A2221" t="s">
        <v>1721</v>
      </c>
      <c r="B2221">
        <v>2014</v>
      </c>
      <c r="C2221">
        <v>43</v>
      </c>
      <c r="D2221">
        <v>2</v>
      </c>
      <c r="E2221">
        <v>26370</v>
      </c>
      <c r="F2221" t="s">
        <v>1690</v>
      </c>
      <c r="G2221" t="s">
        <v>3142</v>
      </c>
      <c r="H2221" t="s">
        <v>57</v>
      </c>
      <c r="I2221" t="s">
        <v>58</v>
      </c>
      <c r="J2221" t="s">
        <v>3924</v>
      </c>
    </row>
    <row r="2222" spans="1:10" hidden="1" x14ac:dyDescent="0.2">
      <c r="A2222" t="s">
        <v>1354</v>
      </c>
      <c r="B2222">
        <v>2003</v>
      </c>
      <c r="C2222">
        <v>34</v>
      </c>
      <c r="D2222">
        <v>2</v>
      </c>
      <c r="E2222">
        <v>26280</v>
      </c>
      <c r="F2222" t="s">
        <v>1334</v>
      </c>
      <c r="G2222" t="s">
        <v>3124</v>
      </c>
      <c r="H2222" t="s">
        <v>57</v>
      </c>
      <c r="I2222" t="s">
        <v>58</v>
      </c>
      <c r="J2222" t="s">
        <v>3924</v>
      </c>
    </row>
    <row r="2223" spans="1:10" hidden="1" x14ac:dyDescent="0.2">
      <c r="A2223" t="s">
        <v>2531</v>
      </c>
      <c r="B2223">
        <v>2013</v>
      </c>
      <c r="C2223">
        <v>65</v>
      </c>
      <c r="D2223">
        <v>2</v>
      </c>
      <c r="E2223">
        <v>26230</v>
      </c>
      <c r="F2223" t="s">
        <v>2501</v>
      </c>
      <c r="G2223" t="s">
        <v>3186</v>
      </c>
      <c r="H2223" t="s">
        <v>57</v>
      </c>
      <c r="I2223" t="s">
        <v>58</v>
      </c>
      <c r="J2223" t="s">
        <v>3924</v>
      </c>
    </row>
    <row r="2224" spans="1:10" hidden="1" x14ac:dyDescent="0.2">
      <c r="A2224" t="s">
        <v>2481</v>
      </c>
      <c r="B2224">
        <v>2003</v>
      </c>
      <c r="C2224">
        <v>64</v>
      </c>
      <c r="D2224">
        <v>2</v>
      </c>
      <c r="E2224">
        <v>26220</v>
      </c>
      <c r="F2224" t="s">
        <v>2461</v>
      </c>
      <c r="G2224" t="s">
        <v>3184</v>
      </c>
      <c r="H2224" t="s">
        <v>57</v>
      </c>
      <c r="I2224" t="s">
        <v>58</v>
      </c>
      <c r="J2224" t="s">
        <v>3924</v>
      </c>
    </row>
    <row r="2225" spans="1:10" hidden="1" x14ac:dyDescent="0.2">
      <c r="A2225" t="s">
        <v>1807</v>
      </c>
      <c r="B2225">
        <v>2003</v>
      </c>
      <c r="C2225">
        <v>46</v>
      </c>
      <c r="D2225">
        <v>1</v>
      </c>
      <c r="E2225">
        <v>26150</v>
      </c>
      <c r="F2225" t="s">
        <v>1808</v>
      </c>
      <c r="G2225" t="s">
        <v>3147</v>
      </c>
      <c r="H2225" t="s">
        <v>57</v>
      </c>
      <c r="I2225" t="s">
        <v>58</v>
      </c>
      <c r="J2225" t="s">
        <v>3924</v>
      </c>
    </row>
    <row r="2226" spans="1:10" hidden="1" x14ac:dyDescent="0.2">
      <c r="A2226" t="s">
        <v>495</v>
      </c>
      <c r="B2226">
        <v>2009</v>
      </c>
      <c r="C2226">
        <v>12</v>
      </c>
      <c r="D2226">
        <v>2</v>
      </c>
      <c r="E2226">
        <v>26130</v>
      </c>
      <c r="F2226" t="s">
        <v>470</v>
      </c>
      <c r="G2226" t="s">
        <v>3080</v>
      </c>
      <c r="H2226" t="s">
        <v>57</v>
      </c>
      <c r="I2226" t="s">
        <v>58</v>
      </c>
      <c r="J2226" t="s">
        <v>3924</v>
      </c>
    </row>
    <row r="2227" spans="1:10" hidden="1" x14ac:dyDescent="0.2">
      <c r="A2227" t="s">
        <v>2642</v>
      </c>
      <c r="B2227">
        <v>2006</v>
      </c>
      <c r="C2227">
        <v>68</v>
      </c>
      <c r="D2227">
        <v>2</v>
      </c>
      <c r="E2227">
        <v>26070</v>
      </c>
      <c r="F2227" t="s">
        <v>14</v>
      </c>
      <c r="G2227" t="s">
        <v>3192</v>
      </c>
      <c r="H2227" t="s">
        <v>57</v>
      </c>
      <c r="I2227" t="s">
        <v>58</v>
      </c>
      <c r="J2227" t="s">
        <v>3924</v>
      </c>
    </row>
    <row r="2228" spans="1:10" hidden="1" x14ac:dyDescent="0.2">
      <c r="A2228" t="s">
        <v>2414</v>
      </c>
      <c r="B2228">
        <v>2016</v>
      </c>
      <c r="C2228">
        <v>62</v>
      </c>
      <c r="D2228">
        <v>2</v>
      </c>
      <c r="E2228">
        <v>26060</v>
      </c>
      <c r="F2228" t="s">
        <v>2394</v>
      </c>
      <c r="G2228" t="s">
        <v>3180</v>
      </c>
      <c r="H2228" t="s">
        <v>57</v>
      </c>
      <c r="I2228" t="s">
        <v>58</v>
      </c>
      <c r="J2228" t="s">
        <v>3924</v>
      </c>
    </row>
    <row r="2229" spans="1:10" hidden="1" x14ac:dyDescent="0.2">
      <c r="A2229" t="s">
        <v>873</v>
      </c>
      <c r="B2229">
        <v>2003</v>
      </c>
      <c r="C2229">
        <v>22</v>
      </c>
      <c r="D2229">
        <v>2</v>
      </c>
      <c r="E2229">
        <v>26020</v>
      </c>
      <c r="F2229" t="s">
        <v>853</v>
      </c>
      <c r="G2229" t="s">
        <v>3100</v>
      </c>
      <c r="H2229" t="s">
        <v>57</v>
      </c>
      <c r="I2229" t="s">
        <v>58</v>
      </c>
      <c r="J2229" t="s">
        <v>3924</v>
      </c>
    </row>
    <row r="2230" spans="1:10" hidden="1" x14ac:dyDescent="0.2">
      <c r="A2230" t="s">
        <v>469</v>
      </c>
      <c r="B2230">
        <v>2018</v>
      </c>
      <c r="C2230">
        <v>11</v>
      </c>
      <c r="D2230">
        <v>2</v>
      </c>
      <c r="E2230">
        <v>25980</v>
      </c>
      <c r="F2230" t="s">
        <v>37</v>
      </c>
      <c r="G2230" t="s">
        <v>3078</v>
      </c>
      <c r="H2230" t="s">
        <v>57</v>
      </c>
      <c r="I2230" t="s">
        <v>58</v>
      </c>
      <c r="J2230" t="s">
        <v>3924</v>
      </c>
    </row>
    <row r="2231" spans="1:10" hidden="1" x14ac:dyDescent="0.2">
      <c r="A2231" t="s">
        <v>1589</v>
      </c>
      <c r="B2231">
        <v>2019</v>
      </c>
      <c r="C2231">
        <v>40</v>
      </c>
      <c r="D2231">
        <v>1</v>
      </c>
      <c r="E2231">
        <v>25930</v>
      </c>
      <c r="F2231" t="s">
        <v>1572</v>
      </c>
      <c r="G2231" t="s">
        <v>3135</v>
      </c>
      <c r="H2231" t="s">
        <v>57</v>
      </c>
      <c r="I2231" t="s">
        <v>58</v>
      </c>
      <c r="J2231" t="s">
        <v>3924</v>
      </c>
    </row>
    <row r="2232" spans="1:10" hidden="1" x14ac:dyDescent="0.2">
      <c r="A2232" t="s">
        <v>2413</v>
      </c>
      <c r="B2232">
        <v>2015</v>
      </c>
      <c r="C2232">
        <v>62</v>
      </c>
      <c r="D2232">
        <v>2</v>
      </c>
      <c r="E2232">
        <v>25930</v>
      </c>
      <c r="F2232" t="s">
        <v>2394</v>
      </c>
      <c r="G2232" t="s">
        <v>3180</v>
      </c>
      <c r="H2232" t="s">
        <v>57</v>
      </c>
      <c r="I2232" t="s">
        <v>58</v>
      </c>
      <c r="J2232" t="s">
        <v>3924</v>
      </c>
    </row>
    <row r="2233" spans="1:10" hidden="1" x14ac:dyDescent="0.2">
      <c r="A2233" t="s">
        <v>246</v>
      </c>
      <c r="B2233">
        <v>2019</v>
      </c>
      <c r="C2233">
        <v>5</v>
      </c>
      <c r="D2233">
        <v>2</v>
      </c>
      <c r="E2233">
        <v>25890</v>
      </c>
      <c r="F2233" t="s">
        <v>211</v>
      </c>
      <c r="G2233" t="s">
        <v>3066</v>
      </c>
      <c r="H2233" t="s">
        <v>57</v>
      </c>
      <c r="I2233" t="s">
        <v>58</v>
      </c>
      <c r="J2233" t="s">
        <v>3924</v>
      </c>
    </row>
    <row r="2234" spans="1:10" hidden="1" x14ac:dyDescent="0.2">
      <c r="A2234" t="s">
        <v>311</v>
      </c>
      <c r="B2234">
        <v>2007</v>
      </c>
      <c r="C2234">
        <v>7</v>
      </c>
      <c r="D2234">
        <v>2</v>
      </c>
      <c r="E2234">
        <v>25860</v>
      </c>
      <c r="F2234" t="s">
        <v>17</v>
      </c>
      <c r="G2234" t="s">
        <v>3070</v>
      </c>
      <c r="H2234" t="s">
        <v>57</v>
      </c>
      <c r="I2234" t="s">
        <v>58</v>
      </c>
      <c r="J2234" t="s">
        <v>3924</v>
      </c>
    </row>
    <row r="2235" spans="1:10" x14ac:dyDescent="0.2">
      <c r="A2235" t="s">
        <v>359</v>
      </c>
      <c r="B2235">
        <v>2019</v>
      </c>
      <c r="C2235">
        <v>8</v>
      </c>
      <c r="D2235">
        <v>2</v>
      </c>
      <c r="E2235">
        <v>25860</v>
      </c>
      <c r="F2235" t="s">
        <v>21</v>
      </c>
      <c r="G2235" t="s">
        <v>3072</v>
      </c>
      <c r="H2235" t="s">
        <v>57</v>
      </c>
      <c r="I2235" t="s">
        <v>58</v>
      </c>
      <c r="J2235" t="s">
        <v>3924</v>
      </c>
    </row>
    <row r="2236" spans="1:10" hidden="1" x14ac:dyDescent="0.2">
      <c r="A2236" t="s">
        <v>2750</v>
      </c>
      <c r="B2236">
        <v>2015</v>
      </c>
      <c r="C2236">
        <v>71</v>
      </c>
      <c r="D2236">
        <v>1</v>
      </c>
      <c r="E2236">
        <v>25860</v>
      </c>
      <c r="F2236" t="s">
        <v>2737</v>
      </c>
      <c r="G2236" t="s">
        <v>3197</v>
      </c>
      <c r="H2236" t="s">
        <v>57</v>
      </c>
      <c r="I2236" t="s">
        <v>58</v>
      </c>
      <c r="J2236" t="s">
        <v>3924</v>
      </c>
    </row>
    <row r="2237" spans="1:10" hidden="1" x14ac:dyDescent="0.2">
      <c r="A2237" t="s">
        <v>1994</v>
      </c>
      <c r="B2237">
        <v>2019</v>
      </c>
      <c r="C2237">
        <v>50</v>
      </c>
      <c r="D2237">
        <v>2</v>
      </c>
      <c r="E2237">
        <v>25800</v>
      </c>
      <c r="F2237" t="s">
        <v>24</v>
      </c>
      <c r="G2237" t="s">
        <v>3156</v>
      </c>
      <c r="H2237" t="s">
        <v>57</v>
      </c>
      <c r="I2237" t="s">
        <v>58</v>
      </c>
      <c r="J2237" t="s">
        <v>3924</v>
      </c>
    </row>
    <row r="2238" spans="1:10" hidden="1" x14ac:dyDescent="0.2">
      <c r="A2238" t="s">
        <v>2798</v>
      </c>
      <c r="B2238">
        <v>2004</v>
      </c>
      <c r="C2238">
        <v>72</v>
      </c>
      <c r="D2238">
        <v>2</v>
      </c>
      <c r="E2238">
        <v>25760</v>
      </c>
      <c r="F2238" t="s">
        <v>2777</v>
      </c>
      <c r="G2238" t="s">
        <v>3200</v>
      </c>
      <c r="H2238" t="s">
        <v>57</v>
      </c>
      <c r="I2238" t="s">
        <v>58</v>
      </c>
      <c r="J2238" t="s">
        <v>3924</v>
      </c>
    </row>
    <row r="2239" spans="1:10" hidden="1" x14ac:dyDescent="0.2">
      <c r="A2239" t="s">
        <v>245</v>
      </c>
      <c r="B2239">
        <v>2018</v>
      </c>
      <c r="C2239">
        <v>5</v>
      </c>
      <c r="D2239">
        <v>2</v>
      </c>
      <c r="E2239">
        <v>25750</v>
      </c>
      <c r="F2239" t="s">
        <v>211</v>
      </c>
      <c r="G2239" t="s">
        <v>3066</v>
      </c>
      <c r="H2239" t="s">
        <v>57</v>
      </c>
      <c r="I2239" t="s">
        <v>58</v>
      </c>
      <c r="J2239" t="s">
        <v>3924</v>
      </c>
    </row>
    <row r="2240" spans="1:10" hidden="1" x14ac:dyDescent="0.2">
      <c r="A2240" t="s">
        <v>791</v>
      </c>
      <c r="B2240">
        <v>2020</v>
      </c>
      <c r="C2240">
        <v>20</v>
      </c>
      <c r="D2240">
        <v>1</v>
      </c>
      <c r="E2240">
        <v>25570</v>
      </c>
      <c r="F2240" t="s">
        <v>773</v>
      </c>
      <c r="G2240" t="s">
        <v>3095</v>
      </c>
      <c r="H2240" t="s">
        <v>57</v>
      </c>
      <c r="I2240" t="s">
        <v>58</v>
      </c>
      <c r="J2240" t="s">
        <v>3924</v>
      </c>
    </row>
    <row r="2241" spans="1:10" hidden="1" x14ac:dyDescent="0.2">
      <c r="A2241" t="s">
        <v>2740</v>
      </c>
      <c r="B2241">
        <v>2005</v>
      </c>
      <c r="C2241">
        <v>71</v>
      </c>
      <c r="D2241">
        <v>1</v>
      </c>
      <c r="E2241">
        <v>25570</v>
      </c>
      <c r="F2241" t="s">
        <v>2737</v>
      </c>
      <c r="G2241" t="s">
        <v>3197</v>
      </c>
      <c r="H2241" t="s">
        <v>57</v>
      </c>
      <c r="I2241" t="s">
        <v>58</v>
      </c>
      <c r="J2241" t="s">
        <v>3924</v>
      </c>
    </row>
    <row r="2242" spans="1:10" hidden="1" x14ac:dyDescent="0.2">
      <c r="A2242" t="s">
        <v>2404</v>
      </c>
      <c r="B2242">
        <v>2018</v>
      </c>
      <c r="C2242">
        <v>62</v>
      </c>
      <c r="D2242">
        <v>1</v>
      </c>
      <c r="E2242">
        <v>25460</v>
      </c>
      <c r="F2242" t="s">
        <v>2394</v>
      </c>
      <c r="G2242" t="s">
        <v>3179</v>
      </c>
      <c r="H2242" t="s">
        <v>57</v>
      </c>
      <c r="I2242" t="s">
        <v>58</v>
      </c>
      <c r="J2242" t="s">
        <v>3924</v>
      </c>
    </row>
    <row r="2243" spans="1:10" hidden="1" x14ac:dyDescent="0.2">
      <c r="A2243" t="s">
        <v>2530</v>
      </c>
      <c r="B2243">
        <v>2012</v>
      </c>
      <c r="C2243">
        <v>65</v>
      </c>
      <c r="D2243">
        <v>2</v>
      </c>
      <c r="E2243">
        <v>25440</v>
      </c>
      <c r="F2243" t="s">
        <v>2501</v>
      </c>
      <c r="G2243" t="s">
        <v>3186</v>
      </c>
      <c r="H2243" t="s">
        <v>57</v>
      </c>
      <c r="I2243" t="s">
        <v>58</v>
      </c>
      <c r="J2243" t="s">
        <v>3924</v>
      </c>
    </row>
    <row r="2244" spans="1:10" hidden="1" x14ac:dyDescent="0.2">
      <c r="A2244" t="s">
        <v>1720</v>
      </c>
      <c r="B2244">
        <v>2013</v>
      </c>
      <c r="C2244">
        <v>43</v>
      </c>
      <c r="D2244">
        <v>2</v>
      </c>
      <c r="E2244">
        <v>25420</v>
      </c>
      <c r="F2244" t="s">
        <v>1690</v>
      </c>
      <c r="G2244" t="s">
        <v>3142</v>
      </c>
      <c r="H2244" t="s">
        <v>57</v>
      </c>
      <c r="I2244" t="s">
        <v>58</v>
      </c>
      <c r="J2244" t="s">
        <v>3924</v>
      </c>
    </row>
    <row r="2245" spans="1:10" hidden="1" x14ac:dyDescent="0.2">
      <c r="A2245" t="s">
        <v>422</v>
      </c>
      <c r="B2245">
        <v>2006</v>
      </c>
      <c r="C2245">
        <v>10</v>
      </c>
      <c r="D2245">
        <v>2</v>
      </c>
      <c r="E2245">
        <v>25300</v>
      </c>
      <c r="F2245" t="s">
        <v>12</v>
      </c>
      <c r="G2245" t="s">
        <v>3076</v>
      </c>
      <c r="H2245" t="s">
        <v>57</v>
      </c>
      <c r="I2245" t="s">
        <v>58</v>
      </c>
      <c r="J2245" t="s">
        <v>3924</v>
      </c>
    </row>
    <row r="2246" spans="1:10" hidden="1" x14ac:dyDescent="0.2">
      <c r="A2246" t="s">
        <v>815</v>
      </c>
      <c r="B2246">
        <v>2004</v>
      </c>
      <c r="C2246">
        <v>21</v>
      </c>
      <c r="D2246">
        <v>1</v>
      </c>
      <c r="E2246">
        <v>25200</v>
      </c>
      <c r="F2246" t="s">
        <v>813</v>
      </c>
      <c r="G2246" t="s">
        <v>3097</v>
      </c>
      <c r="H2246" t="s">
        <v>57</v>
      </c>
      <c r="I2246" t="s">
        <v>58</v>
      </c>
      <c r="J2246" t="s">
        <v>3924</v>
      </c>
    </row>
    <row r="2247" spans="1:10" hidden="1" x14ac:dyDescent="0.2">
      <c r="A2247" t="s">
        <v>1956</v>
      </c>
      <c r="B2247">
        <v>2019</v>
      </c>
      <c r="C2247">
        <v>49</v>
      </c>
      <c r="D2247">
        <v>2</v>
      </c>
      <c r="E2247">
        <v>25200</v>
      </c>
      <c r="F2247" t="s">
        <v>1921</v>
      </c>
      <c r="G2247" t="s">
        <v>3154</v>
      </c>
      <c r="H2247" t="s">
        <v>57</v>
      </c>
      <c r="I2247" t="s">
        <v>58</v>
      </c>
      <c r="J2247" t="s">
        <v>3924</v>
      </c>
    </row>
    <row r="2248" spans="1:10" hidden="1" x14ac:dyDescent="0.2">
      <c r="A2248" t="s">
        <v>2641</v>
      </c>
      <c r="B2248">
        <v>2005</v>
      </c>
      <c r="C2248">
        <v>68</v>
      </c>
      <c r="D2248">
        <v>2</v>
      </c>
      <c r="E2248">
        <v>25180</v>
      </c>
      <c r="F2248" t="s">
        <v>14</v>
      </c>
      <c r="G2248" t="s">
        <v>3192</v>
      </c>
      <c r="H2248" t="s">
        <v>57</v>
      </c>
      <c r="I2248" t="s">
        <v>58</v>
      </c>
      <c r="J2248" t="s">
        <v>3924</v>
      </c>
    </row>
    <row r="2249" spans="1:10" hidden="1" x14ac:dyDescent="0.2">
      <c r="A2249" t="s">
        <v>2396</v>
      </c>
      <c r="B2249">
        <v>2010</v>
      </c>
      <c r="C2249">
        <v>62</v>
      </c>
      <c r="D2249">
        <v>1</v>
      </c>
      <c r="E2249">
        <v>25150</v>
      </c>
      <c r="F2249" t="s">
        <v>2394</v>
      </c>
      <c r="G2249" t="s">
        <v>3179</v>
      </c>
      <c r="H2249" t="s">
        <v>57</v>
      </c>
      <c r="I2249" t="s">
        <v>58</v>
      </c>
      <c r="J2249" t="s">
        <v>3924</v>
      </c>
    </row>
    <row r="2250" spans="1:10" hidden="1" x14ac:dyDescent="0.2">
      <c r="A2250" t="s">
        <v>2693</v>
      </c>
      <c r="B2250">
        <v>2019</v>
      </c>
      <c r="C2250">
        <v>69</v>
      </c>
      <c r="D2250">
        <v>2</v>
      </c>
      <c r="E2250">
        <v>25140</v>
      </c>
      <c r="F2250" t="s">
        <v>19</v>
      </c>
      <c r="G2250" t="s">
        <v>3194</v>
      </c>
      <c r="H2250" t="s">
        <v>57</v>
      </c>
      <c r="I2250" t="s">
        <v>58</v>
      </c>
      <c r="J2250" t="s">
        <v>3924</v>
      </c>
    </row>
    <row r="2251" spans="1:10" hidden="1" x14ac:dyDescent="0.2">
      <c r="A2251" t="s">
        <v>2348</v>
      </c>
      <c r="B2251">
        <v>2015</v>
      </c>
      <c r="C2251">
        <v>59</v>
      </c>
      <c r="D2251">
        <v>2</v>
      </c>
      <c r="E2251">
        <v>25100</v>
      </c>
      <c r="F2251" t="s">
        <v>2316</v>
      </c>
      <c r="G2251" t="s">
        <v>3174</v>
      </c>
      <c r="H2251" t="s">
        <v>57</v>
      </c>
      <c r="I2251" t="s">
        <v>58</v>
      </c>
      <c r="J2251" t="s">
        <v>3924</v>
      </c>
    </row>
    <row r="2252" spans="1:10" hidden="1" x14ac:dyDescent="0.2">
      <c r="A2252" t="s">
        <v>2756</v>
      </c>
      <c r="B2252">
        <v>2021</v>
      </c>
      <c r="C2252">
        <v>71</v>
      </c>
      <c r="D2252">
        <v>1</v>
      </c>
      <c r="E2252">
        <v>25070</v>
      </c>
      <c r="F2252" t="s">
        <v>2737</v>
      </c>
      <c r="G2252" t="s">
        <v>3197</v>
      </c>
      <c r="H2252" t="s">
        <v>57</v>
      </c>
      <c r="I2252" t="s">
        <v>3057</v>
      </c>
      <c r="J2252" t="s">
        <v>3924</v>
      </c>
    </row>
    <row r="2253" spans="1:10" hidden="1" x14ac:dyDescent="0.2">
      <c r="A2253" t="s">
        <v>1801</v>
      </c>
      <c r="B2253">
        <v>2016</v>
      </c>
      <c r="C2253">
        <v>45</v>
      </c>
      <c r="D2253">
        <v>2</v>
      </c>
      <c r="E2253">
        <v>25040</v>
      </c>
      <c r="F2253" t="s">
        <v>1768</v>
      </c>
      <c r="G2253" t="s">
        <v>3146</v>
      </c>
      <c r="H2253" t="s">
        <v>57</v>
      </c>
      <c r="I2253" t="s">
        <v>58</v>
      </c>
      <c r="J2253" t="s">
        <v>3924</v>
      </c>
    </row>
    <row r="2254" spans="1:10" hidden="1" x14ac:dyDescent="0.2">
      <c r="A2254" t="s">
        <v>2743</v>
      </c>
      <c r="B2254">
        <v>2008</v>
      </c>
      <c r="C2254">
        <v>71</v>
      </c>
      <c r="D2254">
        <v>1</v>
      </c>
      <c r="E2254">
        <v>24940</v>
      </c>
      <c r="F2254" t="s">
        <v>2737</v>
      </c>
      <c r="G2254" t="s">
        <v>3197</v>
      </c>
      <c r="H2254" t="s">
        <v>57</v>
      </c>
      <c r="I2254" t="s">
        <v>58</v>
      </c>
      <c r="J2254" t="s">
        <v>3924</v>
      </c>
    </row>
    <row r="2255" spans="1:10" hidden="1" x14ac:dyDescent="0.2">
      <c r="A2255" t="s">
        <v>4243</v>
      </c>
      <c r="B2255">
        <v>2023</v>
      </c>
      <c r="C2255">
        <v>89</v>
      </c>
      <c r="D2255">
        <v>1</v>
      </c>
      <c r="E2255">
        <v>24940</v>
      </c>
      <c r="F2255" t="s">
        <v>3051</v>
      </c>
      <c r="G2255" t="s">
        <v>3224</v>
      </c>
      <c r="H2255" t="s">
        <v>57</v>
      </c>
      <c r="I2255" t="s">
        <v>3057</v>
      </c>
      <c r="J2255" t="s">
        <v>4244</v>
      </c>
    </row>
    <row r="2256" spans="1:10" hidden="1" x14ac:dyDescent="0.2">
      <c r="A2256" t="s">
        <v>3802</v>
      </c>
      <c r="B2256">
        <v>2022</v>
      </c>
      <c r="C2256">
        <v>41</v>
      </c>
      <c r="D2256">
        <v>1</v>
      </c>
      <c r="E2256">
        <v>24920</v>
      </c>
      <c r="F2256" t="s">
        <v>1612</v>
      </c>
      <c r="G2256" t="s">
        <v>3137</v>
      </c>
      <c r="H2256" t="s">
        <v>57</v>
      </c>
      <c r="I2256" t="s">
        <v>3057</v>
      </c>
      <c r="J2256" t="s">
        <v>3924</v>
      </c>
    </row>
    <row r="2257" spans="1:10" hidden="1" x14ac:dyDescent="0.2">
      <c r="A2257" t="s">
        <v>494</v>
      </c>
      <c r="B2257">
        <v>2008</v>
      </c>
      <c r="C2257">
        <v>12</v>
      </c>
      <c r="D2257">
        <v>2</v>
      </c>
      <c r="E2257">
        <v>24910</v>
      </c>
      <c r="F2257" t="s">
        <v>470</v>
      </c>
      <c r="G2257" t="s">
        <v>3080</v>
      </c>
      <c r="H2257" t="s">
        <v>57</v>
      </c>
      <c r="I2257" t="s">
        <v>58</v>
      </c>
      <c r="J2257" t="s">
        <v>3924</v>
      </c>
    </row>
    <row r="2258" spans="1:10" hidden="1" x14ac:dyDescent="0.2">
      <c r="A2258" t="s">
        <v>468</v>
      </c>
      <c r="B2258">
        <v>2017</v>
      </c>
      <c r="C2258">
        <v>11</v>
      </c>
      <c r="D2258">
        <v>2</v>
      </c>
      <c r="E2258">
        <v>24880</v>
      </c>
      <c r="F2258" t="s">
        <v>37</v>
      </c>
      <c r="G2258" t="s">
        <v>3078</v>
      </c>
      <c r="H2258" t="s">
        <v>57</v>
      </c>
      <c r="I2258" t="s">
        <v>58</v>
      </c>
      <c r="J2258" t="s">
        <v>3924</v>
      </c>
    </row>
    <row r="2259" spans="1:10" hidden="1" x14ac:dyDescent="0.2">
      <c r="A2259" t="s">
        <v>96</v>
      </c>
      <c r="B2259">
        <v>2005</v>
      </c>
      <c r="C2259">
        <v>2</v>
      </c>
      <c r="D2259">
        <v>1</v>
      </c>
      <c r="E2259">
        <v>24860</v>
      </c>
      <c r="F2259" t="s">
        <v>93</v>
      </c>
      <c r="G2259" t="s">
        <v>3059</v>
      </c>
      <c r="H2259" t="s">
        <v>57</v>
      </c>
      <c r="I2259" t="s">
        <v>58</v>
      </c>
      <c r="J2259" t="s">
        <v>3924</v>
      </c>
    </row>
    <row r="2260" spans="1:10" hidden="1" x14ac:dyDescent="0.2">
      <c r="A2260" t="s">
        <v>310</v>
      </c>
      <c r="B2260">
        <v>2006</v>
      </c>
      <c r="C2260">
        <v>7</v>
      </c>
      <c r="D2260">
        <v>2</v>
      </c>
      <c r="E2260">
        <v>24820</v>
      </c>
      <c r="F2260" t="s">
        <v>17</v>
      </c>
      <c r="G2260" t="s">
        <v>3070</v>
      </c>
      <c r="H2260" t="s">
        <v>57</v>
      </c>
      <c r="I2260" t="s">
        <v>58</v>
      </c>
      <c r="J2260" t="s">
        <v>3924</v>
      </c>
    </row>
    <row r="2261" spans="1:10" hidden="1" x14ac:dyDescent="0.2">
      <c r="A2261" t="s">
        <v>2746</v>
      </c>
      <c r="B2261">
        <v>2011</v>
      </c>
      <c r="C2261">
        <v>71</v>
      </c>
      <c r="D2261">
        <v>1</v>
      </c>
      <c r="E2261">
        <v>24810</v>
      </c>
      <c r="F2261" t="s">
        <v>2737</v>
      </c>
      <c r="G2261" t="s">
        <v>3197</v>
      </c>
      <c r="H2261" t="s">
        <v>57</v>
      </c>
      <c r="I2261" t="s">
        <v>58</v>
      </c>
      <c r="J2261" t="s">
        <v>3924</v>
      </c>
    </row>
    <row r="2262" spans="1:10" hidden="1" x14ac:dyDescent="0.2">
      <c r="A2262" t="s">
        <v>421</v>
      </c>
      <c r="B2262">
        <v>2005</v>
      </c>
      <c r="C2262">
        <v>10</v>
      </c>
      <c r="D2262">
        <v>2</v>
      </c>
      <c r="E2262">
        <v>24790</v>
      </c>
      <c r="F2262" t="s">
        <v>12</v>
      </c>
      <c r="G2262" t="s">
        <v>3076</v>
      </c>
      <c r="H2262" t="s">
        <v>57</v>
      </c>
      <c r="I2262" t="s">
        <v>58</v>
      </c>
      <c r="J2262" t="s">
        <v>3924</v>
      </c>
    </row>
    <row r="2263" spans="1:10" hidden="1" x14ac:dyDescent="0.2">
      <c r="A2263" t="s">
        <v>2347</v>
      </c>
      <c r="B2263">
        <v>2014</v>
      </c>
      <c r="C2263">
        <v>59</v>
      </c>
      <c r="D2263">
        <v>2</v>
      </c>
      <c r="E2263">
        <v>24750</v>
      </c>
      <c r="F2263" t="s">
        <v>2316</v>
      </c>
      <c r="G2263" t="s">
        <v>3174</v>
      </c>
      <c r="H2263" t="s">
        <v>57</v>
      </c>
      <c r="I2263" t="s">
        <v>58</v>
      </c>
      <c r="J2263" t="s">
        <v>3924</v>
      </c>
    </row>
    <row r="2264" spans="1:10" hidden="1" x14ac:dyDescent="0.2">
      <c r="A2264" t="s">
        <v>2529</v>
      </c>
      <c r="B2264">
        <v>2011</v>
      </c>
      <c r="C2264">
        <v>65</v>
      </c>
      <c r="D2264">
        <v>2</v>
      </c>
      <c r="E2264">
        <v>24750</v>
      </c>
      <c r="F2264" t="s">
        <v>2501</v>
      </c>
      <c r="G2264" t="s">
        <v>3186</v>
      </c>
      <c r="H2264" t="s">
        <v>57</v>
      </c>
      <c r="I2264" t="s">
        <v>58</v>
      </c>
      <c r="J2264" t="s">
        <v>3924</v>
      </c>
    </row>
    <row r="2265" spans="1:10" hidden="1" x14ac:dyDescent="0.2">
      <c r="A2265" t="s">
        <v>1588</v>
      </c>
      <c r="B2265">
        <v>2018</v>
      </c>
      <c r="C2265">
        <v>40</v>
      </c>
      <c r="D2265">
        <v>1</v>
      </c>
      <c r="E2265">
        <v>24720</v>
      </c>
      <c r="F2265" t="s">
        <v>1572</v>
      </c>
      <c r="G2265" t="s">
        <v>3135</v>
      </c>
      <c r="H2265" t="s">
        <v>57</v>
      </c>
      <c r="I2265" t="s">
        <v>58</v>
      </c>
      <c r="J2265" t="s">
        <v>3924</v>
      </c>
    </row>
    <row r="2266" spans="1:10" x14ac:dyDescent="0.2">
      <c r="A2266" t="s">
        <v>358</v>
      </c>
      <c r="B2266">
        <v>2018</v>
      </c>
      <c r="C2266">
        <v>8</v>
      </c>
      <c r="D2266">
        <v>2</v>
      </c>
      <c r="E2266">
        <v>24700</v>
      </c>
      <c r="F2266" t="s">
        <v>21</v>
      </c>
      <c r="G2266" t="s">
        <v>3072</v>
      </c>
      <c r="H2266" t="s">
        <v>57</v>
      </c>
      <c r="I2266" t="s">
        <v>58</v>
      </c>
      <c r="J2266" t="s">
        <v>3924</v>
      </c>
    </row>
    <row r="2267" spans="1:10" hidden="1" x14ac:dyDescent="0.2">
      <c r="A2267" t="s">
        <v>627</v>
      </c>
      <c r="B2267">
        <v>2008</v>
      </c>
      <c r="C2267">
        <v>16</v>
      </c>
      <c r="D2267">
        <v>1</v>
      </c>
      <c r="E2267">
        <v>24610</v>
      </c>
      <c r="F2267" t="s">
        <v>622</v>
      </c>
      <c r="G2267" t="s">
        <v>3087</v>
      </c>
      <c r="H2267" t="s">
        <v>57</v>
      </c>
      <c r="I2267" t="s">
        <v>58</v>
      </c>
      <c r="J2267" t="s">
        <v>3924</v>
      </c>
    </row>
    <row r="2268" spans="1:10" hidden="1" x14ac:dyDescent="0.2">
      <c r="A2268" t="s">
        <v>420</v>
      </c>
      <c r="B2268">
        <v>2004</v>
      </c>
      <c r="C2268">
        <v>10</v>
      </c>
      <c r="D2268">
        <v>2</v>
      </c>
      <c r="E2268">
        <v>24540</v>
      </c>
      <c r="F2268" t="s">
        <v>12</v>
      </c>
      <c r="G2268" t="s">
        <v>3076</v>
      </c>
      <c r="H2268" t="s">
        <v>57</v>
      </c>
      <c r="I2268" t="s">
        <v>58</v>
      </c>
      <c r="J2268" t="s">
        <v>3924</v>
      </c>
    </row>
    <row r="2269" spans="1:10" hidden="1" x14ac:dyDescent="0.2">
      <c r="A2269" t="s">
        <v>1993</v>
      </c>
      <c r="B2269">
        <v>2018</v>
      </c>
      <c r="C2269">
        <v>50</v>
      </c>
      <c r="D2269">
        <v>2</v>
      </c>
      <c r="E2269">
        <v>24530</v>
      </c>
      <c r="F2269" t="s">
        <v>24</v>
      </c>
      <c r="G2269" t="s">
        <v>3156</v>
      </c>
      <c r="H2269" t="s">
        <v>57</v>
      </c>
      <c r="I2269" t="s">
        <v>58</v>
      </c>
      <c r="J2269" t="s">
        <v>3924</v>
      </c>
    </row>
    <row r="2270" spans="1:10" hidden="1" x14ac:dyDescent="0.2">
      <c r="A2270" t="s">
        <v>138</v>
      </c>
      <c r="B2270">
        <v>2009</v>
      </c>
      <c r="C2270">
        <v>3</v>
      </c>
      <c r="D2270">
        <v>1</v>
      </c>
      <c r="E2270">
        <v>24420</v>
      </c>
      <c r="F2270" t="s">
        <v>29</v>
      </c>
      <c r="G2270" t="s">
        <v>3061</v>
      </c>
      <c r="H2270" t="s">
        <v>57</v>
      </c>
      <c r="I2270" t="s">
        <v>58</v>
      </c>
      <c r="J2270" t="s">
        <v>3924</v>
      </c>
    </row>
    <row r="2271" spans="1:10" hidden="1" x14ac:dyDescent="0.2">
      <c r="A2271" t="s">
        <v>3886</v>
      </c>
      <c r="B2271">
        <v>2022</v>
      </c>
      <c r="C2271">
        <v>71</v>
      </c>
      <c r="D2271">
        <v>1</v>
      </c>
      <c r="E2271">
        <v>24420</v>
      </c>
      <c r="F2271" t="s">
        <v>2737</v>
      </c>
      <c r="G2271" t="s">
        <v>3197</v>
      </c>
      <c r="H2271" t="s">
        <v>57</v>
      </c>
      <c r="I2271" t="s">
        <v>3057</v>
      </c>
      <c r="J2271" t="s">
        <v>3924</v>
      </c>
    </row>
    <row r="2272" spans="1:10" hidden="1" x14ac:dyDescent="0.2">
      <c r="A2272" t="s">
        <v>2640</v>
      </c>
      <c r="B2272">
        <v>2004</v>
      </c>
      <c r="C2272">
        <v>68</v>
      </c>
      <c r="D2272">
        <v>2</v>
      </c>
      <c r="E2272">
        <v>24400</v>
      </c>
      <c r="F2272" t="s">
        <v>14</v>
      </c>
      <c r="G2272" t="s">
        <v>3192</v>
      </c>
      <c r="H2272" t="s">
        <v>57</v>
      </c>
      <c r="I2272" t="s">
        <v>58</v>
      </c>
      <c r="J2272" t="s">
        <v>3924</v>
      </c>
    </row>
    <row r="2273" spans="1:10" hidden="1" x14ac:dyDescent="0.2">
      <c r="A2273" t="s">
        <v>631</v>
      </c>
      <c r="B2273">
        <v>2012</v>
      </c>
      <c r="C2273">
        <v>16</v>
      </c>
      <c r="D2273">
        <v>1</v>
      </c>
      <c r="E2273">
        <v>24380</v>
      </c>
      <c r="F2273" t="s">
        <v>622</v>
      </c>
      <c r="G2273" t="s">
        <v>3087</v>
      </c>
      <c r="H2273" t="s">
        <v>57</v>
      </c>
      <c r="I2273" t="s">
        <v>58</v>
      </c>
      <c r="J2273" t="s">
        <v>3924</v>
      </c>
    </row>
    <row r="2274" spans="1:10" hidden="1" x14ac:dyDescent="0.2">
      <c r="A2274" t="s">
        <v>2403</v>
      </c>
      <c r="B2274">
        <v>2017</v>
      </c>
      <c r="C2274">
        <v>62</v>
      </c>
      <c r="D2274">
        <v>1</v>
      </c>
      <c r="E2274">
        <v>24360</v>
      </c>
      <c r="F2274" t="s">
        <v>2394</v>
      </c>
      <c r="G2274" t="s">
        <v>3179</v>
      </c>
      <c r="H2274" t="s">
        <v>57</v>
      </c>
      <c r="I2274" t="s">
        <v>58</v>
      </c>
      <c r="J2274" t="s">
        <v>3924</v>
      </c>
    </row>
    <row r="2275" spans="1:10" hidden="1" x14ac:dyDescent="0.2">
      <c r="A2275" t="s">
        <v>2749</v>
      </c>
      <c r="B2275">
        <v>2014</v>
      </c>
      <c r="C2275">
        <v>71</v>
      </c>
      <c r="D2275">
        <v>1</v>
      </c>
      <c r="E2275">
        <v>24350</v>
      </c>
      <c r="F2275" t="s">
        <v>2737</v>
      </c>
      <c r="G2275" t="s">
        <v>3197</v>
      </c>
      <c r="H2275" t="s">
        <v>57</v>
      </c>
      <c r="I2275" t="s">
        <v>58</v>
      </c>
      <c r="J2275" t="s">
        <v>3924</v>
      </c>
    </row>
    <row r="2276" spans="1:10" hidden="1" x14ac:dyDescent="0.2">
      <c r="A2276" t="s">
        <v>2747</v>
      </c>
      <c r="B2276">
        <v>2012</v>
      </c>
      <c r="C2276">
        <v>71</v>
      </c>
      <c r="D2276">
        <v>1</v>
      </c>
      <c r="E2276">
        <v>24310</v>
      </c>
      <c r="F2276" t="s">
        <v>2737</v>
      </c>
      <c r="G2276" t="s">
        <v>3197</v>
      </c>
      <c r="H2276" t="s">
        <v>57</v>
      </c>
      <c r="I2276" t="s">
        <v>58</v>
      </c>
      <c r="J2276" t="s">
        <v>3924</v>
      </c>
    </row>
    <row r="2277" spans="1:10" hidden="1" x14ac:dyDescent="0.2">
      <c r="A2277" t="s">
        <v>467</v>
      </c>
      <c r="B2277">
        <v>2016</v>
      </c>
      <c r="C2277">
        <v>11</v>
      </c>
      <c r="D2277">
        <v>2</v>
      </c>
      <c r="E2277">
        <v>24300</v>
      </c>
      <c r="F2277" t="s">
        <v>37</v>
      </c>
      <c r="G2277" t="s">
        <v>3078</v>
      </c>
      <c r="H2277" t="s">
        <v>57</v>
      </c>
      <c r="I2277" t="s">
        <v>58</v>
      </c>
      <c r="J2277" t="s">
        <v>3924</v>
      </c>
    </row>
    <row r="2278" spans="1:10" hidden="1" x14ac:dyDescent="0.2">
      <c r="A2278" t="s">
        <v>2745</v>
      </c>
      <c r="B2278">
        <v>2010</v>
      </c>
      <c r="C2278">
        <v>71</v>
      </c>
      <c r="D2278">
        <v>1</v>
      </c>
      <c r="E2278">
        <v>24280</v>
      </c>
      <c r="F2278" t="s">
        <v>2737</v>
      </c>
      <c r="G2278" t="s">
        <v>3197</v>
      </c>
      <c r="H2278" t="s">
        <v>57</v>
      </c>
      <c r="I2278" t="s">
        <v>58</v>
      </c>
      <c r="J2278" t="s">
        <v>3924</v>
      </c>
    </row>
    <row r="2279" spans="1:10" hidden="1" x14ac:dyDescent="0.2">
      <c r="A2279" t="s">
        <v>628</v>
      </c>
      <c r="B2279">
        <v>2009</v>
      </c>
      <c r="C2279">
        <v>16</v>
      </c>
      <c r="D2279">
        <v>1</v>
      </c>
      <c r="E2279">
        <v>24270</v>
      </c>
      <c r="F2279" t="s">
        <v>622</v>
      </c>
      <c r="G2279" t="s">
        <v>3087</v>
      </c>
      <c r="H2279" t="s">
        <v>57</v>
      </c>
      <c r="I2279" t="s">
        <v>58</v>
      </c>
      <c r="J2279" t="s">
        <v>3924</v>
      </c>
    </row>
    <row r="2280" spans="1:10" hidden="1" x14ac:dyDescent="0.2">
      <c r="A2280" t="s">
        <v>1575</v>
      </c>
      <c r="B2280">
        <v>2005</v>
      </c>
      <c r="C2280">
        <v>40</v>
      </c>
      <c r="D2280">
        <v>1</v>
      </c>
      <c r="E2280">
        <v>24270</v>
      </c>
      <c r="F2280" t="s">
        <v>1572</v>
      </c>
      <c r="G2280" t="s">
        <v>3135</v>
      </c>
      <c r="H2280" t="s">
        <v>57</v>
      </c>
      <c r="I2280" t="s">
        <v>58</v>
      </c>
      <c r="J2280" t="s">
        <v>3924</v>
      </c>
    </row>
    <row r="2281" spans="1:10" hidden="1" x14ac:dyDescent="0.2">
      <c r="A2281" t="s">
        <v>137</v>
      </c>
      <c r="B2281">
        <v>2008</v>
      </c>
      <c r="C2281">
        <v>3</v>
      </c>
      <c r="D2281">
        <v>1</v>
      </c>
      <c r="E2281">
        <v>24260</v>
      </c>
      <c r="F2281" t="s">
        <v>29</v>
      </c>
      <c r="G2281" t="s">
        <v>3061</v>
      </c>
      <c r="H2281" t="s">
        <v>57</v>
      </c>
      <c r="I2281" t="s">
        <v>58</v>
      </c>
      <c r="J2281" t="s">
        <v>3924</v>
      </c>
    </row>
    <row r="2282" spans="1:10" hidden="1" x14ac:dyDescent="0.2">
      <c r="A2282" t="s">
        <v>244</v>
      </c>
      <c r="B2282">
        <v>2017</v>
      </c>
      <c r="C2282">
        <v>5</v>
      </c>
      <c r="D2282">
        <v>2</v>
      </c>
      <c r="E2282">
        <v>24260</v>
      </c>
      <c r="F2282" t="s">
        <v>211</v>
      </c>
      <c r="G2282" t="s">
        <v>3066</v>
      </c>
      <c r="H2282" t="s">
        <v>57</v>
      </c>
      <c r="I2282" t="s">
        <v>58</v>
      </c>
      <c r="J2282" t="s">
        <v>3924</v>
      </c>
    </row>
    <row r="2283" spans="1:10" hidden="1" x14ac:dyDescent="0.2">
      <c r="A2283" t="s">
        <v>2744</v>
      </c>
      <c r="B2283">
        <v>2009</v>
      </c>
      <c r="C2283">
        <v>71</v>
      </c>
      <c r="D2283">
        <v>1</v>
      </c>
      <c r="E2283">
        <v>24250</v>
      </c>
      <c r="F2283" t="s">
        <v>2737</v>
      </c>
      <c r="G2283" t="s">
        <v>3197</v>
      </c>
      <c r="H2283" t="s">
        <v>57</v>
      </c>
      <c r="I2283" t="s">
        <v>58</v>
      </c>
      <c r="J2283" t="s">
        <v>3924</v>
      </c>
    </row>
    <row r="2284" spans="1:10" hidden="1" x14ac:dyDescent="0.2">
      <c r="A2284" t="s">
        <v>1800</v>
      </c>
      <c r="B2284">
        <v>2015</v>
      </c>
      <c r="C2284">
        <v>45</v>
      </c>
      <c r="D2284">
        <v>2</v>
      </c>
      <c r="E2284">
        <v>24220</v>
      </c>
      <c r="F2284" t="s">
        <v>1768</v>
      </c>
      <c r="G2284" t="s">
        <v>3146</v>
      </c>
      <c r="H2284" t="s">
        <v>57</v>
      </c>
      <c r="I2284" t="s">
        <v>58</v>
      </c>
      <c r="J2284" t="s">
        <v>3924</v>
      </c>
    </row>
    <row r="2285" spans="1:10" hidden="1" x14ac:dyDescent="0.2">
      <c r="A2285" t="s">
        <v>1955</v>
      </c>
      <c r="B2285">
        <v>2018</v>
      </c>
      <c r="C2285">
        <v>49</v>
      </c>
      <c r="D2285">
        <v>2</v>
      </c>
      <c r="E2285">
        <v>24200</v>
      </c>
      <c r="F2285" t="s">
        <v>1921</v>
      </c>
      <c r="G2285" t="s">
        <v>3154</v>
      </c>
      <c r="H2285" t="s">
        <v>57</v>
      </c>
      <c r="I2285" t="s">
        <v>58</v>
      </c>
      <c r="J2285" t="s">
        <v>3924</v>
      </c>
    </row>
    <row r="2286" spans="1:10" hidden="1" x14ac:dyDescent="0.2">
      <c r="A2286" t="s">
        <v>493</v>
      </c>
      <c r="B2286">
        <v>2007</v>
      </c>
      <c r="C2286">
        <v>12</v>
      </c>
      <c r="D2286">
        <v>2</v>
      </c>
      <c r="E2286">
        <v>24190</v>
      </c>
      <c r="F2286" t="s">
        <v>470</v>
      </c>
      <c r="G2286" t="s">
        <v>3080</v>
      </c>
      <c r="H2286" t="s">
        <v>57</v>
      </c>
      <c r="I2286" t="s">
        <v>58</v>
      </c>
      <c r="J2286" t="s">
        <v>3924</v>
      </c>
    </row>
    <row r="2287" spans="1:10" hidden="1" x14ac:dyDescent="0.2">
      <c r="A2287" t="s">
        <v>136</v>
      </c>
      <c r="B2287">
        <v>2007</v>
      </c>
      <c r="C2287">
        <v>3</v>
      </c>
      <c r="D2287">
        <v>1</v>
      </c>
      <c r="E2287">
        <v>24180</v>
      </c>
      <c r="F2287" t="s">
        <v>29</v>
      </c>
      <c r="G2287" t="s">
        <v>3061</v>
      </c>
      <c r="H2287" t="s">
        <v>57</v>
      </c>
      <c r="I2287" t="s">
        <v>58</v>
      </c>
      <c r="J2287" t="s">
        <v>3924</v>
      </c>
    </row>
    <row r="2288" spans="1:10" hidden="1" x14ac:dyDescent="0.2">
      <c r="A2288" t="s">
        <v>1719</v>
      </c>
      <c r="B2288">
        <v>2012</v>
      </c>
      <c r="C2288">
        <v>43</v>
      </c>
      <c r="D2288">
        <v>2</v>
      </c>
      <c r="E2288">
        <v>24150</v>
      </c>
      <c r="F2288" t="s">
        <v>1690</v>
      </c>
      <c r="G2288" t="s">
        <v>3142</v>
      </c>
      <c r="H2288" t="s">
        <v>57</v>
      </c>
      <c r="I2288" t="s">
        <v>58</v>
      </c>
      <c r="J2288" t="s">
        <v>3924</v>
      </c>
    </row>
    <row r="2289" spans="1:10" hidden="1" x14ac:dyDescent="0.2">
      <c r="A2289" t="s">
        <v>2739</v>
      </c>
      <c r="B2289">
        <v>2004</v>
      </c>
      <c r="C2289">
        <v>71</v>
      </c>
      <c r="D2289">
        <v>1</v>
      </c>
      <c r="E2289">
        <v>24140</v>
      </c>
      <c r="F2289" t="s">
        <v>2737</v>
      </c>
      <c r="G2289" t="s">
        <v>3197</v>
      </c>
      <c r="H2289" t="s">
        <v>57</v>
      </c>
      <c r="I2289" t="s">
        <v>58</v>
      </c>
      <c r="J2289" t="s">
        <v>3924</v>
      </c>
    </row>
    <row r="2290" spans="1:10" hidden="1" x14ac:dyDescent="0.2">
      <c r="A2290" t="s">
        <v>2742</v>
      </c>
      <c r="B2290">
        <v>2007</v>
      </c>
      <c r="C2290">
        <v>71</v>
      </c>
      <c r="D2290">
        <v>1</v>
      </c>
      <c r="E2290">
        <v>24130</v>
      </c>
      <c r="F2290" t="s">
        <v>2737</v>
      </c>
      <c r="G2290" t="s">
        <v>3197</v>
      </c>
      <c r="H2290" t="s">
        <v>57</v>
      </c>
      <c r="I2290" t="s">
        <v>58</v>
      </c>
      <c r="J2290" t="s">
        <v>3924</v>
      </c>
    </row>
    <row r="2291" spans="1:10" hidden="1" x14ac:dyDescent="0.2">
      <c r="A2291" t="s">
        <v>419</v>
      </c>
      <c r="B2291">
        <v>2003</v>
      </c>
      <c r="C2291">
        <v>10</v>
      </c>
      <c r="D2291">
        <v>2</v>
      </c>
      <c r="E2291">
        <v>24090</v>
      </c>
      <c r="F2291" t="s">
        <v>12</v>
      </c>
      <c r="G2291" t="s">
        <v>3076</v>
      </c>
      <c r="H2291" t="s">
        <v>57</v>
      </c>
      <c r="I2291" t="s">
        <v>58</v>
      </c>
      <c r="J2291" t="s">
        <v>3924</v>
      </c>
    </row>
    <row r="2292" spans="1:10" hidden="1" x14ac:dyDescent="0.2">
      <c r="A2292" t="s">
        <v>1587</v>
      </c>
      <c r="B2292">
        <v>2017</v>
      </c>
      <c r="C2292">
        <v>40</v>
      </c>
      <c r="D2292">
        <v>1</v>
      </c>
      <c r="E2292">
        <v>24090</v>
      </c>
      <c r="F2292" t="s">
        <v>1572</v>
      </c>
      <c r="G2292" t="s">
        <v>3135</v>
      </c>
      <c r="H2292" t="s">
        <v>57</v>
      </c>
      <c r="I2292" t="s">
        <v>58</v>
      </c>
      <c r="J2292" t="s">
        <v>3924</v>
      </c>
    </row>
    <row r="2293" spans="1:10" hidden="1" x14ac:dyDescent="0.2">
      <c r="A2293" t="s">
        <v>241</v>
      </c>
      <c r="B2293">
        <v>2014</v>
      </c>
      <c r="C2293">
        <v>5</v>
      </c>
      <c r="D2293">
        <v>2</v>
      </c>
      <c r="E2293">
        <v>24080</v>
      </c>
      <c r="F2293" t="s">
        <v>211</v>
      </c>
      <c r="G2293" t="s">
        <v>3066</v>
      </c>
      <c r="H2293" t="s">
        <v>57</v>
      </c>
      <c r="I2293" t="s">
        <v>58</v>
      </c>
      <c r="J2293" t="s">
        <v>3924</v>
      </c>
    </row>
    <row r="2294" spans="1:10" hidden="1" x14ac:dyDescent="0.2">
      <c r="A2294" t="s">
        <v>2528</v>
      </c>
      <c r="B2294">
        <v>2010</v>
      </c>
      <c r="C2294">
        <v>65</v>
      </c>
      <c r="D2294">
        <v>2</v>
      </c>
      <c r="E2294">
        <v>24080</v>
      </c>
      <c r="F2294" t="s">
        <v>2501</v>
      </c>
      <c r="G2294" t="s">
        <v>3186</v>
      </c>
      <c r="H2294" t="s">
        <v>57</v>
      </c>
      <c r="I2294" t="s">
        <v>58</v>
      </c>
      <c r="J2294" t="s">
        <v>3924</v>
      </c>
    </row>
    <row r="2295" spans="1:10" hidden="1" x14ac:dyDescent="0.2">
      <c r="A2295" t="s">
        <v>309</v>
      </c>
      <c r="B2295">
        <v>2005</v>
      </c>
      <c r="C2295">
        <v>7</v>
      </c>
      <c r="D2295">
        <v>2</v>
      </c>
      <c r="E2295">
        <v>24070</v>
      </c>
      <c r="F2295" t="s">
        <v>17</v>
      </c>
      <c r="G2295" t="s">
        <v>3070</v>
      </c>
      <c r="H2295" t="s">
        <v>57</v>
      </c>
      <c r="I2295" t="s">
        <v>58</v>
      </c>
      <c r="J2295" t="s">
        <v>3924</v>
      </c>
    </row>
    <row r="2296" spans="1:10" x14ac:dyDescent="0.2">
      <c r="A2296" t="s">
        <v>357</v>
      </c>
      <c r="B2296">
        <v>2017</v>
      </c>
      <c r="C2296">
        <v>8</v>
      </c>
      <c r="D2296">
        <v>2</v>
      </c>
      <c r="E2296">
        <v>24040</v>
      </c>
      <c r="F2296" t="s">
        <v>21</v>
      </c>
      <c r="G2296" t="s">
        <v>3072</v>
      </c>
      <c r="H2296" t="s">
        <v>57</v>
      </c>
      <c r="I2296" t="s">
        <v>58</v>
      </c>
      <c r="J2296" t="s">
        <v>3924</v>
      </c>
    </row>
    <row r="2297" spans="1:10" hidden="1" x14ac:dyDescent="0.2">
      <c r="A2297" t="s">
        <v>812</v>
      </c>
      <c r="B2297">
        <v>2003</v>
      </c>
      <c r="C2297">
        <v>21</v>
      </c>
      <c r="D2297">
        <v>1</v>
      </c>
      <c r="E2297">
        <v>24040</v>
      </c>
      <c r="F2297" t="s">
        <v>813</v>
      </c>
      <c r="G2297" t="s">
        <v>3097</v>
      </c>
      <c r="H2297" t="s">
        <v>57</v>
      </c>
      <c r="I2297" t="s">
        <v>58</v>
      </c>
      <c r="J2297" t="s">
        <v>3924</v>
      </c>
    </row>
    <row r="2298" spans="1:10" hidden="1" x14ac:dyDescent="0.2">
      <c r="A2298" t="s">
        <v>2797</v>
      </c>
      <c r="B2298">
        <v>2003</v>
      </c>
      <c r="C2298">
        <v>72</v>
      </c>
      <c r="D2298">
        <v>2</v>
      </c>
      <c r="E2298">
        <v>24040</v>
      </c>
      <c r="F2298" t="s">
        <v>2777</v>
      </c>
      <c r="G2298" t="s">
        <v>3200</v>
      </c>
      <c r="H2298" t="s">
        <v>57</v>
      </c>
      <c r="I2298" t="s">
        <v>58</v>
      </c>
      <c r="J2298" t="s">
        <v>3924</v>
      </c>
    </row>
    <row r="2299" spans="1:10" hidden="1" x14ac:dyDescent="0.2">
      <c r="A2299" t="s">
        <v>139</v>
      </c>
      <c r="B2299">
        <v>2010</v>
      </c>
      <c r="C2299">
        <v>3</v>
      </c>
      <c r="D2299">
        <v>1</v>
      </c>
      <c r="E2299">
        <v>23970</v>
      </c>
      <c r="F2299" t="s">
        <v>29</v>
      </c>
      <c r="G2299" t="s">
        <v>3061</v>
      </c>
      <c r="H2299" t="s">
        <v>57</v>
      </c>
      <c r="I2299" t="s">
        <v>58</v>
      </c>
      <c r="J2299" t="s">
        <v>3924</v>
      </c>
    </row>
    <row r="2300" spans="1:10" hidden="1" x14ac:dyDescent="0.2">
      <c r="A2300" t="s">
        <v>2748</v>
      </c>
      <c r="B2300">
        <v>2013</v>
      </c>
      <c r="C2300">
        <v>71</v>
      </c>
      <c r="D2300">
        <v>1</v>
      </c>
      <c r="E2300">
        <v>23970</v>
      </c>
      <c r="F2300" t="s">
        <v>2737</v>
      </c>
      <c r="G2300" t="s">
        <v>3197</v>
      </c>
      <c r="H2300" t="s">
        <v>57</v>
      </c>
      <c r="I2300" t="s">
        <v>58</v>
      </c>
      <c r="J2300" t="s">
        <v>3924</v>
      </c>
    </row>
    <row r="2301" spans="1:10" hidden="1" x14ac:dyDescent="0.2">
      <c r="A2301" t="s">
        <v>632</v>
      </c>
      <c r="B2301">
        <v>2013</v>
      </c>
      <c r="C2301">
        <v>16</v>
      </c>
      <c r="D2301">
        <v>1</v>
      </c>
      <c r="E2301">
        <v>23950</v>
      </c>
      <c r="F2301" t="s">
        <v>622</v>
      </c>
      <c r="G2301" t="s">
        <v>3087</v>
      </c>
      <c r="H2301" t="s">
        <v>57</v>
      </c>
      <c r="I2301" t="s">
        <v>58</v>
      </c>
      <c r="J2301" t="s">
        <v>3924</v>
      </c>
    </row>
    <row r="2302" spans="1:10" hidden="1" x14ac:dyDescent="0.2">
      <c r="A2302" t="s">
        <v>1897</v>
      </c>
      <c r="B2302">
        <v>2018</v>
      </c>
      <c r="C2302">
        <v>48</v>
      </c>
      <c r="D2302">
        <v>1</v>
      </c>
      <c r="E2302">
        <v>23920</v>
      </c>
      <c r="F2302" t="s">
        <v>1881</v>
      </c>
      <c r="G2302" t="s">
        <v>3151</v>
      </c>
      <c r="H2302" t="s">
        <v>57</v>
      </c>
      <c r="I2302" t="s">
        <v>58</v>
      </c>
      <c r="J2302" t="s">
        <v>3924</v>
      </c>
    </row>
    <row r="2303" spans="1:10" hidden="1" x14ac:dyDescent="0.2">
      <c r="A2303" t="s">
        <v>2345</v>
      </c>
      <c r="B2303">
        <v>2012</v>
      </c>
      <c r="C2303">
        <v>59</v>
      </c>
      <c r="D2303">
        <v>2</v>
      </c>
      <c r="E2303">
        <v>23910</v>
      </c>
      <c r="F2303" t="s">
        <v>2316</v>
      </c>
      <c r="G2303" t="s">
        <v>3174</v>
      </c>
      <c r="H2303" t="s">
        <v>57</v>
      </c>
      <c r="I2303" t="s">
        <v>58</v>
      </c>
      <c r="J2303" t="s">
        <v>3924</v>
      </c>
    </row>
    <row r="2304" spans="1:10" hidden="1" x14ac:dyDescent="0.2">
      <c r="A2304" t="s">
        <v>2346</v>
      </c>
      <c r="B2304">
        <v>2013</v>
      </c>
      <c r="C2304">
        <v>59</v>
      </c>
      <c r="D2304">
        <v>2</v>
      </c>
      <c r="E2304">
        <v>23890</v>
      </c>
      <c r="F2304" t="s">
        <v>2316</v>
      </c>
      <c r="G2304" t="s">
        <v>3174</v>
      </c>
      <c r="H2304" t="s">
        <v>57</v>
      </c>
      <c r="I2304" t="s">
        <v>58</v>
      </c>
      <c r="J2304" t="s">
        <v>3924</v>
      </c>
    </row>
    <row r="2305" spans="1:10" hidden="1" x14ac:dyDescent="0.2">
      <c r="A2305" t="s">
        <v>2692</v>
      </c>
      <c r="B2305">
        <v>2018</v>
      </c>
      <c r="C2305">
        <v>69</v>
      </c>
      <c r="D2305">
        <v>2</v>
      </c>
      <c r="E2305">
        <v>23870</v>
      </c>
      <c r="F2305" t="s">
        <v>19</v>
      </c>
      <c r="G2305" t="s">
        <v>3194</v>
      </c>
      <c r="H2305" t="s">
        <v>57</v>
      </c>
      <c r="I2305" t="s">
        <v>58</v>
      </c>
      <c r="J2305" t="s">
        <v>3924</v>
      </c>
    </row>
    <row r="2306" spans="1:10" hidden="1" x14ac:dyDescent="0.2">
      <c r="A2306" t="s">
        <v>243</v>
      </c>
      <c r="B2306">
        <v>2016</v>
      </c>
      <c r="C2306">
        <v>5</v>
      </c>
      <c r="D2306">
        <v>2</v>
      </c>
      <c r="E2306">
        <v>23850</v>
      </c>
      <c r="F2306" t="s">
        <v>211</v>
      </c>
      <c r="G2306" t="s">
        <v>3066</v>
      </c>
      <c r="H2306" t="s">
        <v>57</v>
      </c>
      <c r="I2306" t="s">
        <v>58</v>
      </c>
      <c r="J2306" t="s">
        <v>3924</v>
      </c>
    </row>
    <row r="2307" spans="1:10" hidden="1" x14ac:dyDescent="0.2">
      <c r="A2307" t="s">
        <v>630</v>
      </c>
      <c r="B2307">
        <v>2011</v>
      </c>
      <c r="C2307">
        <v>16</v>
      </c>
      <c r="D2307">
        <v>1</v>
      </c>
      <c r="E2307">
        <v>23830</v>
      </c>
      <c r="F2307" t="s">
        <v>622</v>
      </c>
      <c r="G2307" t="s">
        <v>3087</v>
      </c>
      <c r="H2307" t="s">
        <v>57</v>
      </c>
      <c r="I2307" t="s">
        <v>58</v>
      </c>
      <c r="J2307" t="s">
        <v>3924</v>
      </c>
    </row>
    <row r="2308" spans="1:10" hidden="1" x14ac:dyDescent="0.2">
      <c r="A2308" t="s">
        <v>1576</v>
      </c>
      <c r="B2308">
        <v>2006</v>
      </c>
      <c r="C2308">
        <v>40</v>
      </c>
      <c r="D2308">
        <v>1</v>
      </c>
      <c r="E2308">
        <v>23810</v>
      </c>
      <c r="F2308" t="s">
        <v>1572</v>
      </c>
      <c r="G2308" t="s">
        <v>3135</v>
      </c>
      <c r="H2308" t="s">
        <v>57</v>
      </c>
      <c r="I2308" t="s">
        <v>58</v>
      </c>
      <c r="J2308" t="s">
        <v>3924</v>
      </c>
    </row>
    <row r="2309" spans="1:10" hidden="1" x14ac:dyDescent="0.2">
      <c r="A2309" t="s">
        <v>2398</v>
      </c>
      <c r="B2309">
        <v>2012</v>
      </c>
      <c r="C2309">
        <v>62</v>
      </c>
      <c r="D2309">
        <v>1</v>
      </c>
      <c r="E2309">
        <v>23790</v>
      </c>
      <c r="F2309" t="s">
        <v>2394</v>
      </c>
      <c r="G2309" t="s">
        <v>3179</v>
      </c>
      <c r="H2309" t="s">
        <v>57</v>
      </c>
      <c r="I2309" t="s">
        <v>58</v>
      </c>
      <c r="J2309" t="s">
        <v>3924</v>
      </c>
    </row>
    <row r="2310" spans="1:10" hidden="1" x14ac:dyDescent="0.2">
      <c r="A2310" t="s">
        <v>2741</v>
      </c>
      <c r="B2310">
        <v>2006</v>
      </c>
      <c r="C2310">
        <v>71</v>
      </c>
      <c r="D2310">
        <v>1</v>
      </c>
      <c r="E2310">
        <v>23790</v>
      </c>
      <c r="F2310" t="s">
        <v>2737</v>
      </c>
      <c r="G2310" t="s">
        <v>3197</v>
      </c>
      <c r="H2310" t="s">
        <v>57</v>
      </c>
      <c r="I2310" t="s">
        <v>58</v>
      </c>
      <c r="J2310" t="s">
        <v>3924</v>
      </c>
    </row>
    <row r="2311" spans="1:10" hidden="1" x14ac:dyDescent="0.2">
      <c r="A2311" t="s">
        <v>2527</v>
      </c>
      <c r="B2311">
        <v>2009</v>
      </c>
      <c r="C2311">
        <v>65</v>
      </c>
      <c r="D2311">
        <v>2</v>
      </c>
      <c r="E2311">
        <v>23770</v>
      </c>
      <c r="F2311" t="s">
        <v>2501</v>
      </c>
      <c r="G2311" t="s">
        <v>3186</v>
      </c>
      <c r="H2311" t="s">
        <v>57</v>
      </c>
      <c r="I2311" t="s">
        <v>58</v>
      </c>
      <c r="J2311" t="s">
        <v>3924</v>
      </c>
    </row>
    <row r="2312" spans="1:10" hidden="1" x14ac:dyDescent="0.2">
      <c r="A2312" t="s">
        <v>242</v>
      </c>
      <c r="B2312">
        <v>2015</v>
      </c>
      <c r="C2312">
        <v>5</v>
      </c>
      <c r="D2312">
        <v>2</v>
      </c>
      <c r="E2312">
        <v>23740</v>
      </c>
      <c r="F2312" t="s">
        <v>211</v>
      </c>
      <c r="G2312" t="s">
        <v>3066</v>
      </c>
      <c r="H2312" t="s">
        <v>57</v>
      </c>
      <c r="I2312" t="s">
        <v>58</v>
      </c>
      <c r="J2312" t="s">
        <v>3924</v>
      </c>
    </row>
    <row r="2313" spans="1:10" hidden="1" x14ac:dyDescent="0.2">
      <c r="A2313" t="s">
        <v>1799</v>
      </c>
      <c r="B2313">
        <v>2014</v>
      </c>
      <c r="C2313">
        <v>45</v>
      </c>
      <c r="D2313">
        <v>2</v>
      </c>
      <c r="E2313">
        <v>23730</v>
      </c>
      <c r="F2313" t="s">
        <v>1768</v>
      </c>
      <c r="G2313" t="s">
        <v>3146</v>
      </c>
      <c r="H2313" t="s">
        <v>57</v>
      </c>
      <c r="I2313" t="s">
        <v>58</v>
      </c>
      <c r="J2313" t="s">
        <v>3924</v>
      </c>
    </row>
    <row r="2314" spans="1:10" hidden="1" x14ac:dyDescent="0.2">
      <c r="A2314" t="s">
        <v>1717</v>
      </c>
      <c r="B2314">
        <v>2010</v>
      </c>
      <c r="C2314">
        <v>43</v>
      </c>
      <c r="D2314">
        <v>2</v>
      </c>
      <c r="E2314">
        <v>23660</v>
      </c>
      <c r="F2314" t="s">
        <v>1690</v>
      </c>
      <c r="G2314" t="s">
        <v>3142</v>
      </c>
      <c r="H2314" t="s">
        <v>57</v>
      </c>
      <c r="I2314" t="s">
        <v>58</v>
      </c>
      <c r="J2314" t="s">
        <v>3924</v>
      </c>
    </row>
    <row r="2315" spans="1:10" hidden="1" x14ac:dyDescent="0.2">
      <c r="A2315" t="s">
        <v>2639</v>
      </c>
      <c r="B2315">
        <v>2003</v>
      </c>
      <c r="C2315">
        <v>68</v>
      </c>
      <c r="D2315">
        <v>2</v>
      </c>
      <c r="E2315">
        <v>23660</v>
      </c>
      <c r="F2315" t="s">
        <v>14</v>
      </c>
      <c r="G2315" t="s">
        <v>3192</v>
      </c>
      <c r="H2315" t="s">
        <v>57</v>
      </c>
      <c r="I2315" t="s">
        <v>58</v>
      </c>
      <c r="J2315" t="s">
        <v>3924</v>
      </c>
    </row>
    <row r="2316" spans="1:10" hidden="1" x14ac:dyDescent="0.2">
      <c r="A2316" t="s">
        <v>240</v>
      </c>
      <c r="B2316">
        <v>2013</v>
      </c>
      <c r="C2316">
        <v>5</v>
      </c>
      <c r="D2316">
        <v>2</v>
      </c>
      <c r="E2316">
        <v>23610</v>
      </c>
      <c r="F2316" t="s">
        <v>211</v>
      </c>
      <c r="G2316" t="s">
        <v>3066</v>
      </c>
      <c r="H2316" t="s">
        <v>57</v>
      </c>
      <c r="I2316" t="s">
        <v>58</v>
      </c>
      <c r="J2316" t="s">
        <v>3924</v>
      </c>
    </row>
    <row r="2317" spans="1:10" hidden="1" x14ac:dyDescent="0.2">
      <c r="A2317" t="s">
        <v>2343</v>
      </c>
      <c r="B2317">
        <v>2010</v>
      </c>
      <c r="C2317">
        <v>59</v>
      </c>
      <c r="D2317">
        <v>2</v>
      </c>
      <c r="E2317">
        <v>23610</v>
      </c>
      <c r="F2317" t="s">
        <v>2316</v>
      </c>
      <c r="G2317" t="s">
        <v>3174</v>
      </c>
      <c r="H2317" t="s">
        <v>57</v>
      </c>
      <c r="I2317" t="s">
        <v>58</v>
      </c>
      <c r="J2317" t="s">
        <v>3924</v>
      </c>
    </row>
    <row r="2318" spans="1:10" hidden="1" x14ac:dyDescent="0.2">
      <c r="A2318" t="s">
        <v>1798</v>
      </c>
      <c r="B2318">
        <v>2013</v>
      </c>
      <c r="C2318">
        <v>45</v>
      </c>
      <c r="D2318">
        <v>2</v>
      </c>
      <c r="E2318">
        <v>23590</v>
      </c>
      <c r="F2318" t="s">
        <v>1768</v>
      </c>
      <c r="G2318" t="s">
        <v>3146</v>
      </c>
      <c r="H2318" t="s">
        <v>57</v>
      </c>
      <c r="I2318" t="s">
        <v>58</v>
      </c>
      <c r="J2318" t="s">
        <v>3924</v>
      </c>
    </row>
    <row r="2319" spans="1:10" hidden="1" x14ac:dyDescent="0.2">
      <c r="A2319" t="s">
        <v>140</v>
      </c>
      <c r="B2319">
        <v>2011</v>
      </c>
      <c r="C2319">
        <v>3</v>
      </c>
      <c r="D2319">
        <v>1</v>
      </c>
      <c r="E2319">
        <v>23580</v>
      </c>
      <c r="F2319" t="s">
        <v>29</v>
      </c>
      <c r="G2319" t="s">
        <v>3061</v>
      </c>
      <c r="H2319" t="s">
        <v>57</v>
      </c>
      <c r="I2319" t="s">
        <v>58</v>
      </c>
      <c r="J2319" t="s">
        <v>3924</v>
      </c>
    </row>
    <row r="2320" spans="1:10" hidden="1" x14ac:dyDescent="0.2">
      <c r="A2320" t="s">
        <v>466</v>
      </c>
      <c r="B2320">
        <v>2015</v>
      </c>
      <c r="C2320">
        <v>11</v>
      </c>
      <c r="D2320">
        <v>2</v>
      </c>
      <c r="E2320">
        <v>23510</v>
      </c>
      <c r="F2320" t="s">
        <v>37</v>
      </c>
      <c r="G2320" t="s">
        <v>3078</v>
      </c>
      <c r="H2320" t="s">
        <v>57</v>
      </c>
      <c r="I2320" t="s">
        <v>58</v>
      </c>
      <c r="J2320" t="s">
        <v>3924</v>
      </c>
    </row>
    <row r="2321" spans="1:10" hidden="1" x14ac:dyDescent="0.2">
      <c r="A2321" t="s">
        <v>1716</v>
      </c>
      <c r="B2321">
        <v>2009</v>
      </c>
      <c r="C2321">
        <v>43</v>
      </c>
      <c r="D2321">
        <v>2</v>
      </c>
      <c r="E2321">
        <v>23470</v>
      </c>
      <c r="F2321" t="s">
        <v>1690</v>
      </c>
      <c r="G2321" t="s">
        <v>3142</v>
      </c>
      <c r="H2321" t="s">
        <v>57</v>
      </c>
      <c r="I2321" t="s">
        <v>58</v>
      </c>
      <c r="J2321" t="s">
        <v>3924</v>
      </c>
    </row>
    <row r="2322" spans="1:10" hidden="1" x14ac:dyDescent="0.2">
      <c r="A2322" t="s">
        <v>2411</v>
      </c>
      <c r="B2322">
        <v>2013</v>
      </c>
      <c r="C2322">
        <v>62</v>
      </c>
      <c r="D2322">
        <v>2</v>
      </c>
      <c r="E2322">
        <v>23450</v>
      </c>
      <c r="F2322" t="s">
        <v>2394</v>
      </c>
      <c r="G2322" t="s">
        <v>3180</v>
      </c>
      <c r="H2322" t="s">
        <v>57</v>
      </c>
      <c r="I2322" t="s">
        <v>58</v>
      </c>
      <c r="J2322" t="s">
        <v>3924</v>
      </c>
    </row>
    <row r="2323" spans="1:10" hidden="1" x14ac:dyDescent="0.2">
      <c r="A2323" t="s">
        <v>239</v>
      </c>
      <c r="B2323">
        <v>2012</v>
      </c>
      <c r="C2323">
        <v>5</v>
      </c>
      <c r="D2323">
        <v>2</v>
      </c>
      <c r="E2323">
        <v>23440</v>
      </c>
      <c r="F2323" t="s">
        <v>211</v>
      </c>
      <c r="G2323" t="s">
        <v>3066</v>
      </c>
      <c r="H2323" t="s">
        <v>57</v>
      </c>
      <c r="I2323" t="s">
        <v>58</v>
      </c>
      <c r="J2323" t="s">
        <v>3924</v>
      </c>
    </row>
    <row r="2324" spans="1:10" hidden="1" x14ac:dyDescent="0.2">
      <c r="A2324" t="s">
        <v>1796</v>
      </c>
      <c r="B2324">
        <v>2011</v>
      </c>
      <c r="C2324">
        <v>45</v>
      </c>
      <c r="D2324">
        <v>2</v>
      </c>
      <c r="E2324">
        <v>23440</v>
      </c>
      <c r="F2324" t="s">
        <v>1768</v>
      </c>
      <c r="G2324" t="s">
        <v>3146</v>
      </c>
      <c r="H2324" t="s">
        <v>57</v>
      </c>
      <c r="I2324" t="s">
        <v>58</v>
      </c>
      <c r="J2324" t="s">
        <v>3924</v>
      </c>
    </row>
    <row r="2325" spans="1:10" hidden="1" x14ac:dyDescent="0.2">
      <c r="A2325" t="s">
        <v>2344</v>
      </c>
      <c r="B2325">
        <v>2011</v>
      </c>
      <c r="C2325">
        <v>59</v>
      </c>
      <c r="D2325">
        <v>2</v>
      </c>
      <c r="E2325">
        <v>23440</v>
      </c>
      <c r="F2325" t="s">
        <v>2316</v>
      </c>
      <c r="G2325" t="s">
        <v>3174</v>
      </c>
      <c r="H2325" t="s">
        <v>57</v>
      </c>
      <c r="I2325" t="s">
        <v>58</v>
      </c>
      <c r="J2325" t="s">
        <v>3924</v>
      </c>
    </row>
    <row r="2326" spans="1:10" hidden="1" x14ac:dyDescent="0.2">
      <c r="A2326" t="s">
        <v>1797</v>
      </c>
      <c r="B2326">
        <v>2012</v>
      </c>
      <c r="C2326">
        <v>45</v>
      </c>
      <c r="D2326">
        <v>2</v>
      </c>
      <c r="E2326">
        <v>23410</v>
      </c>
      <c r="F2326" t="s">
        <v>1768</v>
      </c>
      <c r="G2326" t="s">
        <v>3146</v>
      </c>
      <c r="H2326" t="s">
        <v>57</v>
      </c>
      <c r="I2326" t="s">
        <v>58</v>
      </c>
      <c r="J2326" t="s">
        <v>3924</v>
      </c>
    </row>
    <row r="2327" spans="1:10" hidden="1" x14ac:dyDescent="0.2">
      <c r="A2327" t="s">
        <v>1954</v>
      </c>
      <c r="B2327">
        <v>2017</v>
      </c>
      <c r="C2327">
        <v>49</v>
      </c>
      <c r="D2327">
        <v>2</v>
      </c>
      <c r="E2327">
        <v>23390</v>
      </c>
      <c r="F2327" t="s">
        <v>1921</v>
      </c>
      <c r="G2327" t="s">
        <v>3154</v>
      </c>
      <c r="H2327" t="s">
        <v>57</v>
      </c>
      <c r="I2327" t="s">
        <v>58</v>
      </c>
      <c r="J2327" t="s">
        <v>3924</v>
      </c>
    </row>
    <row r="2328" spans="1:10" hidden="1" x14ac:dyDescent="0.2">
      <c r="A2328" t="s">
        <v>2342</v>
      </c>
      <c r="B2328">
        <v>2009</v>
      </c>
      <c r="C2328">
        <v>59</v>
      </c>
      <c r="D2328">
        <v>2</v>
      </c>
      <c r="E2328">
        <v>23390</v>
      </c>
      <c r="F2328" t="s">
        <v>2316</v>
      </c>
      <c r="G2328" t="s">
        <v>3174</v>
      </c>
      <c r="H2328" t="s">
        <v>57</v>
      </c>
      <c r="I2328" t="s">
        <v>58</v>
      </c>
      <c r="J2328" t="s">
        <v>3924</v>
      </c>
    </row>
    <row r="2329" spans="1:10" hidden="1" x14ac:dyDescent="0.2">
      <c r="A2329" t="s">
        <v>2412</v>
      </c>
      <c r="B2329">
        <v>2014</v>
      </c>
      <c r="C2329">
        <v>62</v>
      </c>
      <c r="D2329">
        <v>2</v>
      </c>
      <c r="E2329">
        <v>23380</v>
      </c>
      <c r="F2329" t="s">
        <v>2394</v>
      </c>
      <c r="G2329" t="s">
        <v>3180</v>
      </c>
      <c r="H2329" t="s">
        <v>57</v>
      </c>
      <c r="I2329" t="s">
        <v>58</v>
      </c>
      <c r="J2329" t="s">
        <v>3924</v>
      </c>
    </row>
    <row r="2330" spans="1:10" hidden="1" x14ac:dyDescent="0.2">
      <c r="A2330" t="s">
        <v>1992</v>
      </c>
      <c r="B2330">
        <v>2017</v>
      </c>
      <c r="C2330">
        <v>50</v>
      </c>
      <c r="D2330">
        <v>2</v>
      </c>
      <c r="E2330">
        <v>23360</v>
      </c>
      <c r="F2330" t="s">
        <v>24</v>
      </c>
      <c r="G2330" t="s">
        <v>3156</v>
      </c>
      <c r="H2330" t="s">
        <v>57</v>
      </c>
      <c r="I2330" t="s">
        <v>58</v>
      </c>
      <c r="J2330" t="s">
        <v>3924</v>
      </c>
    </row>
    <row r="2331" spans="1:10" hidden="1" x14ac:dyDescent="0.2">
      <c r="A2331" t="s">
        <v>2526</v>
      </c>
      <c r="B2331">
        <v>2008</v>
      </c>
      <c r="C2331">
        <v>65</v>
      </c>
      <c r="D2331">
        <v>2</v>
      </c>
      <c r="E2331">
        <v>23330</v>
      </c>
      <c r="F2331" t="s">
        <v>2501</v>
      </c>
      <c r="G2331" t="s">
        <v>3186</v>
      </c>
      <c r="H2331" t="s">
        <v>57</v>
      </c>
      <c r="I2331" t="s">
        <v>58</v>
      </c>
      <c r="J2331" t="s">
        <v>3924</v>
      </c>
    </row>
    <row r="2332" spans="1:10" hidden="1" x14ac:dyDescent="0.2">
      <c r="A2332" t="s">
        <v>141</v>
      </c>
      <c r="B2332">
        <v>2012</v>
      </c>
      <c r="C2332">
        <v>3</v>
      </c>
      <c r="D2332">
        <v>1</v>
      </c>
      <c r="E2332">
        <v>23260</v>
      </c>
      <c r="F2332" t="s">
        <v>29</v>
      </c>
      <c r="G2332" t="s">
        <v>3061</v>
      </c>
      <c r="H2332" t="s">
        <v>57</v>
      </c>
      <c r="I2332" t="s">
        <v>58</v>
      </c>
      <c r="J2332" t="s">
        <v>3924</v>
      </c>
    </row>
    <row r="2333" spans="1:10" hidden="1" x14ac:dyDescent="0.2">
      <c r="A2333" t="s">
        <v>308</v>
      </c>
      <c r="B2333">
        <v>2004</v>
      </c>
      <c r="C2333">
        <v>7</v>
      </c>
      <c r="D2333">
        <v>2</v>
      </c>
      <c r="E2333">
        <v>23250</v>
      </c>
      <c r="F2333" t="s">
        <v>17</v>
      </c>
      <c r="G2333" t="s">
        <v>3070</v>
      </c>
      <c r="H2333" t="s">
        <v>57</v>
      </c>
      <c r="I2333" t="s">
        <v>58</v>
      </c>
      <c r="J2333" t="s">
        <v>3924</v>
      </c>
    </row>
    <row r="2334" spans="1:10" hidden="1" x14ac:dyDescent="0.2">
      <c r="A2334" t="s">
        <v>135</v>
      </c>
      <c r="B2334">
        <v>2006</v>
      </c>
      <c r="C2334">
        <v>3</v>
      </c>
      <c r="D2334">
        <v>1</v>
      </c>
      <c r="E2334">
        <v>23240</v>
      </c>
      <c r="F2334" t="s">
        <v>29</v>
      </c>
      <c r="G2334" t="s">
        <v>3061</v>
      </c>
      <c r="H2334" t="s">
        <v>57</v>
      </c>
      <c r="I2334" t="s">
        <v>58</v>
      </c>
      <c r="J2334" t="s">
        <v>3924</v>
      </c>
    </row>
    <row r="2335" spans="1:10" hidden="1" x14ac:dyDescent="0.2">
      <c r="A2335" t="s">
        <v>145</v>
      </c>
      <c r="B2335">
        <v>2016</v>
      </c>
      <c r="C2335">
        <v>3</v>
      </c>
      <c r="D2335">
        <v>1</v>
      </c>
      <c r="E2335">
        <v>23240</v>
      </c>
      <c r="F2335" t="s">
        <v>29</v>
      </c>
      <c r="G2335" t="s">
        <v>3061</v>
      </c>
      <c r="H2335" t="s">
        <v>57</v>
      </c>
      <c r="I2335" t="s">
        <v>58</v>
      </c>
      <c r="J2335" t="s">
        <v>3924</v>
      </c>
    </row>
    <row r="2336" spans="1:10" hidden="1" x14ac:dyDescent="0.2">
      <c r="A2336" t="s">
        <v>4166</v>
      </c>
      <c r="B2336">
        <v>2023</v>
      </c>
      <c r="C2336">
        <v>41</v>
      </c>
      <c r="D2336">
        <v>1</v>
      </c>
      <c r="E2336">
        <v>23230</v>
      </c>
      <c r="F2336" t="s">
        <v>1612</v>
      </c>
      <c r="G2336" t="s">
        <v>3137</v>
      </c>
      <c r="H2336" t="s">
        <v>57</v>
      </c>
      <c r="I2336" t="s">
        <v>3057</v>
      </c>
      <c r="J2336" t="s">
        <v>4091</v>
      </c>
    </row>
    <row r="2337" spans="1:10" hidden="1" x14ac:dyDescent="0.2">
      <c r="A2337" t="s">
        <v>465</v>
      </c>
      <c r="B2337">
        <v>2014</v>
      </c>
      <c r="C2337">
        <v>11</v>
      </c>
      <c r="D2337">
        <v>2</v>
      </c>
      <c r="E2337">
        <v>23210</v>
      </c>
      <c r="F2337" t="s">
        <v>37</v>
      </c>
      <c r="G2337" t="s">
        <v>3078</v>
      </c>
      <c r="H2337" t="s">
        <v>57</v>
      </c>
      <c r="I2337" t="s">
        <v>58</v>
      </c>
      <c r="J2337" t="s">
        <v>3924</v>
      </c>
    </row>
    <row r="2338" spans="1:10" hidden="1" x14ac:dyDescent="0.2">
      <c r="A2338" t="s">
        <v>1718</v>
      </c>
      <c r="B2338">
        <v>2011</v>
      </c>
      <c r="C2338">
        <v>43</v>
      </c>
      <c r="D2338">
        <v>2</v>
      </c>
      <c r="E2338">
        <v>23210</v>
      </c>
      <c r="F2338" t="s">
        <v>1690</v>
      </c>
      <c r="G2338" t="s">
        <v>3142</v>
      </c>
      <c r="H2338" t="s">
        <v>57</v>
      </c>
      <c r="I2338" t="s">
        <v>58</v>
      </c>
      <c r="J2338" t="s">
        <v>3924</v>
      </c>
    </row>
    <row r="2339" spans="1:10" hidden="1" x14ac:dyDescent="0.2">
      <c r="A2339" t="s">
        <v>1885</v>
      </c>
      <c r="B2339">
        <v>2006</v>
      </c>
      <c r="C2339">
        <v>48</v>
      </c>
      <c r="D2339">
        <v>1</v>
      </c>
      <c r="E2339">
        <v>23210</v>
      </c>
      <c r="F2339" t="s">
        <v>1881</v>
      </c>
      <c r="G2339" t="s">
        <v>3151</v>
      </c>
      <c r="H2339" t="s">
        <v>57</v>
      </c>
      <c r="I2339" t="s">
        <v>58</v>
      </c>
      <c r="J2339" t="s">
        <v>3924</v>
      </c>
    </row>
    <row r="2340" spans="1:10" hidden="1" x14ac:dyDescent="0.2">
      <c r="A2340" t="s">
        <v>1715</v>
      </c>
      <c r="B2340">
        <v>2008</v>
      </c>
      <c r="C2340">
        <v>43</v>
      </c>
      <c r="D2340">
        <v>2</v>
      </c>
      <c r="E2340">
        <v>23200</v>
      </c>
      <c r="F2340" t="s">
        <v>1690</v>
      </c>
      <c r="G2340" t="s">
        <v>3142</v>
      </c>
      <c r="H2340" t="s">
        <v>57</v>
      </c>
      <c r="I2340" t="s">
        <v>58</v>
      </c>
      <c r="J2340" t="s">
        <v>3924</v>
      </c>
    </row>
    <row r="2341" spans="1:10" hidden="1" x14ac:dyDescent="0.2">
      <c r="A2341" t="s">
        <v>1577</v>
      </c>
      <c r="B2341">
        <v>2007</v>
      </c>
      <c r="C2341">
        <v>40</v>
      </c>
      <c r="D2341">
        <v>1</v>
      </c>
      <c r="E2341">
        <v>23190</v>
      </c>
      <c r="F2341" t="s">
        <v>1572</v>
      </c>
      <c r="G2341" t="s">
        <v>3135</v>
      </c>
      <c r="H2341" t="s">
        <v>57</v>
      </c>
      <c r="I2341" t="s">
        <v>58</v>
      </c>
      <c r="J2341" t="s">
        <v>3924</v>
      </c>
    </row>
    <row r="2342" spans="1:10" hidden="1" x14ac:dyDescent="0.2">
      <c r="A2342" t="s">
        <v>1795</v>
      </c>
      <c r="B2342">
        <v>2010</v>
      </c>
      <c r="C2342">
        <v>45</v>
      </c>
      <c r="D2342">
        <v>2</v>
      </c>
      <c r="E2342">
        <v>23170</v>
      </c>
      <c r="F2342" t="s">
        <v>1768</v>
      </c>
      <c r="G2342" t="s">
        <v>3146</v>
      </c>
      <c r="H2342" t="s">
        <v>57</v>
      </c>
      <c r="I2342" t="s">
        <v>58</v>
      </c>
      <c r="J2342" t="s">
        <v>3924</v>
      </c>
    </row>
    <row r="2343" spans="1:10" hidden="1" x14ac:dyDescent="0.2">
      <c r="A2343" t="s">
        <v>144</v>
      </c>
      <c r="B2343">
        <v>2015</v>
      </c>
      <c r="C2343">
        <v>3</v>
      </c>
      <c r="D2343">
        <v>1</v>
      </c>
      <c r="E2343">
        <v>23130</v>
      </c>
      <c r="F2343" t="s">
        <v>29</v>
      </c>
      <c r="G2343" t="s">
        <v>3061</v>
      </c>
      <c r="H2343" t="s">
        <v>57</v>
      </c>
      <c r="I2343" t="s">
        <v>58</v>
      </c>
      <c r="J2343" t="s">
        <v>3924</v>
      </c>
    </row>
    <row r="2344" spans="1:10" hidden="1" x14ac:dyDescent="0.2">
      <c r="A2344" t="s">
        <v>626</v>
      </c>
      <c r="B2344">
        <v>2007</v>
      </c>
      <c r="C2344">
        <v>16</v>
      </c>
      <c r="D2344">
        <v>1</v>
      </c>
      <c r="E2344">
        <v>23120</v>
      </c>
      <c r="F2344" t="s">
        <v>622</v>
      </c>
      <c r="G2344" t="s">
        <v>3087</v>
      </c>
      <c r="H2344" t="s">
        <v>57</v>
      </c>
      <c r="I2344" t="s">
        <v>58</v>
      </c>
      <c r="J2344" t="s">
        <v>3924</v>
      </c>
    </row>
    <row r="2345" spans="1:10" hidden="1" x14ac:dyDescent="0.2">
      <c r="A2345" t="s">
        <v>1794</v>
      </c>
      <c r="B2345">
        <v>2009</v>
      </c>
      <c r="C2345">
        <v>45</v>
      </c>
      <c r="D2345">
        <v>2</v>
      </c>
      <c r="E2345">
        <v>23120</v>
      </c>
      <c r="F2345" t="s">
        <v>1768</v>
      </c>
      <c r="G2345" t="s">
        <v>3146</v>
      </c>
      <c r="H2345" t="s">
        <v>57</v>
      </c>
      <c r="I2345" t="s">
        <v>58</v>
      </c>
      <c r="J2345" t="s">
        <v>3924</v>
      </c>
    </row>
    <row r="2346" spans="1:10" hidden="1" x14ac:dyDescent="0.2">
      <c r="A2346" t="s">
        <v>1631</v>
      </c>
      <c r="B2346">
        <v>2021</v>
      </c>
      <c r="C2346">
        <v>41</v>
      </c>
      <c r="D2346">
        <v>1</v>
      </c>
      <c r="E2346">
        <v>23080</v>
      </c>
      <c r="F2346" t="s">
        <v>1612</v>
      </c>
      <c r="G2346" t="s">
        <v>3137</v>
      </c>
      <c r="H2346" t="s">
        <v>57</v>
      </c>
      <c r="I2346" t="s">
        <v>3057</v>
      </c>
      <c r="J2346" t="s">
        <v>3924</v>
      </c>
    </row>
    <row r="2347" spans="1:10" hidden="1" x14ac:dyDescent="0.2">
      <c r="A2347" t="s">
        <v>142</v>
      </c>
      <c r="B2347">
        <v>2013</v>
      </c>
      <c r="C2347">
        <v>3</v>
      </c>
      <c r="D2347">
        <v>1</v>
      </c>
      <c r="E2347">
        <v>23060</v>
      </c>
      <c r="F2347" t="s">
        <v>29</v>
      </c>
      <c r="G2347" t="s">
        <v>3061</v>
      </c>
      <c r="H2347" t="s">
        <v>57</v>
      </c>
      <c r="I2347" t="s">
        <v>58</v>
      </c>
      <c r="J2347" t="s">
        <v>3924</v>
      </c>
    </row>
    <row r="2348" spans="1:10" hidden="1" x14ac:dyDescent="0.2">
      <c r="A2348" t="s">
        <v>132</v>
      </c>
      <c r="B2348">
        <v>2003</v>
      </c>
      <c r="C2348">
        <v>3</v>
      </c>
      <c r="D2348">
        <v>1</v>
      </c>
      <c r="E2348">
        <v>23040</v>
      </c>
      <c r="F2348" t="s">
        <v>29</v>
      </c>
      <c r="G2348" t="s">
        <v>3061</v>
      </c>
      <c r="H2348" t="s">
        <v>57</v>
      </c>
      <c r="I2348" t="s">
        <v>58</v>
      </c>
      <c r="J2348" t="s">
        <v>3924</v>
      </c>
    </row>
    <row r="2349" spans="1:10" hidden="1" x14ac:dyDescent="0.2">
      <c r="A2349" t="s">
        <v>2406</v>
      </c>
      <c r="B2349">
        <v>2020</v>
      </c>
      <c r="C2349">
        <v>62</v>
      </c>
      <c r="D2349">
        <v>1</v>
      </c>
      <c r="E2349">
        <v>22990</v>
      </c>
      <c r="F2349" t="s">
        <v>2394</v>
      </c>
      <c r="G2349" t="s">
        <v>3179</v>
      </c>
      <c r="H2349" t="s">
        <v>57</v>
      </c>
      <c r="I2349" t="s">
        <v>58</v>
      </c>
      <c r="J2349" t="s">
        <v>3924</v>
      </c>
    </row>
    <row r="2350" spans="1:10" hidden="1" x14ac:dyDescent="0.2">
      <c r="A2350" t="s">
        <v>237</v>
      </c>
      <c r="B2350">
        <v>2010</v>
      </c>
      <c r="C2350">
        <v>5</v>
      </c>
      <c r="D2350">
        <v>2</v>
      </c>
      <c r="E2350">
        <v>22940</v>
      </c>
      <c r="F2350" t="s">
        <v>211</v>
      </c>
      <c r="G2350" t="s">
        <v>3066</v>
      </c>
      <c r="H2350" t="s">
        <v>57</v>
      </c>
      <c r="I2350" t="s">
        <v>58</v>
      </c>
      <c r="J2350" t="s">
        <v>3924</v>
      </c>
    </row>
    <row r="2351" spans="1:10" hidden="1" x14ac:dyDescent="0.2">
      <c r="A2351" t="s">
        <v>1629</v>
      </c>
      <c r="B2351">
        <v>2019</v>
      </c>
      <c r="C2351">
        <v>41</v>
      </c>
      <c r="D2351">
        <v>1</v>
      </c>
      <c r="E2351">
        <v>22940</v>
      </c>
      <c r="F2351" t="s">
        <v>1612</v>
      </c>
      <c r="G2351" t="s">
        <v>3137</v>
      </c>
      <c r="H2351" t="s">
        <v>57</v>
      </c>
      <c r="I2351" t="s">
        <v>58</v>
      </c>
      <c r="J2351" t="s">
        <v>3924</v>
      </c>
    </row>
    <row r="2352" spans="1:10" hidden="1" x14ac:dyDescent="0.2">
      <c r="A2352" t="s">
        <v>143</v>
      </c>
      <c r="B2352">
        <v>2014</v>
      </c>
      <c r="C2352">
        <v>3</v>
      </c>
      <c r="D2352">
        <v>1</v>
      </c>
      <c r="E2352">
        <v>22860</v>
      </c>
      <c r="F2352" t="s">
        <v>29</v>
      </c>
      <c r="G2352" t="s">
        <v>3061</v>
      </c>
      <c r="H2352" t="s">
        <v>57</v>
      </c>
      <c r="I2352" t="s">
        <v>58</v>
      </c>
      <c r="J2352" t="s">
        <v>3924</v>
      </c>
    </row>
    <row r="2353" spans="1:10" hidden="1" x14ac:dyDescent="0.2">
      <c r="A2353" t="s">
        <v>464</v>
      </c>
      <c r="B2353">
        <v>2013</v>
      </c>
      <c r="C2353">
        <v>11</v>
      </c>
      <c r="D2353">
        <v>2</v>
      </c>
      <c r="E2353">
        <v>22840</v>
      </c>
      <c r="F2353" t="s">
        <v>37</v>
      </c>
      <c r="G2353" t="s">
        <v>3078</v>
      </c>
      <c r="H2353" t="s">
        <v>57</v>
      </c>
      <c r="I2353" t="s">
        <v>58</v>
      </c>
      <c r="J2353" t="s">
        <v>3924</v>
      </c>
    </row>
    <row r="2354" spans="1:10" x14ac:dyDescent="0.2">
      <c r="A2354" t="s">
        <v>356</v>
      </c>
      <c r="B2354">
        <v>2016</v>
      </c>
      <c r="C2354">
        <v>8</v>
      </c>
      <c r="D2354">
        <v>2</v>
      </c>
      <c r="E2354">
        <v>22830</v>
      </c>
      <c r="F2354" t="s">
        <v>21</v>
      </c>
      <c r="G2354" t="s">
        <v>3072</v>
      </c>
      <c r="H2354" t="s">
        <v>57</v>
      </c>
      <c r="I2354" t="s">
        <v>58</v>
      </c>
      <c r="J2354" t="s">
        <v>3924</v>
      </c>
    </row>
    <row r="2355" spans="1:10" hidden="1" x14ac:dyDescent="0.2">
      <c r="A2355" t="s">
        <v>238</v>
      </c>
      <c r="B2355">
        <v>2011</v>
      </c>
      <c r="C2355">
        <v>5</v>
      </c>
      <c r="D2355">
        <v>2</v>
      </c>
      <c r="E2355">
        <v>22820</v>
      </c>
      <c r="F2355" t="s">
        <v>211</v>
      </c>
      <c r="G2355" t="s">
        <v>3066</v>
      </c>
      <c r="H2355" t="s">
        <v>57</v>
      </c>
      <c r="I2355" t="s">
        <v>58</v>
      </c>
      <c r="J2355" t="s">
        <v>3924</v>
      </c>
    </row>
    <row r="2356" spans="1:10" hidden="1" x14ac:dyDescent="0.2">
      <c r="A2356" t="s">
        <v>463</v>
      </c>
      <c r="B2356">
        <v>2012</v>
      </c>
      <c r="C2356">
        <v>11</v>
      </c>
      <c r="D2356">
        <v>2</v>
      </c>
      <c r="E2356">
        <v>22820</v>
      </c>
      <c r="F2356" t="s">
        <v>37</v>
      </c>
      <c r="G2356" t="s">
        <v>3078</v>
      </c>
      <c r="H2356" t="s">
        <v>57</v>
      </c>
      <c r="I2356" t="s">
        <v>58</v>
      </c>
      <c r="J2356" t="s">
        <v>3924</v>
      </c>
    </row>
    <row r="2357" spans="1:10" hidden="1" x14ac:dyDescent="0.2">
      <c r="A2357" t="s">
        <v>1811</v>
      </c>
      <c r="B2357">
        <v>2005</v>
      </c>
      <c r="C2357">
        <v>46</v>
      </c>
      <c r="D2357">
        <v>1</v>
      </c>
      <c r="E2357">
        <v>22820</v>
      </c>
      <c r="F2357" t="s">
        <v>1808</v>
      </c>
      <c r="G2357" t="s">
        <v>3147</v>
      </c>
      <c r="H2357" t="s">
        <v>57</v>
      </c>
      <c r="I2357" t="s">
        <v>58</v>
      </c>
      <c r="J2357" t="s">
        <v>3924</v>
      </c>
    </row>
    <row r="2358" spans="1:10" hidden="1" x14ac:dyDescent="0.2">
      <c r="A2358" t="s">
        <v>625</v>
      </c>
      <c r="B2358">
        <v>2006</v>
      </c>
      <c r="C2358">
        <v>16</v>
      </c>
      <c r="D2358">
        <v>1</v>
      </c>
      <c r="E2358">
        <v>22810</v>
      </c>
      <c r="F2358" t="s">
        <v>622</v>
      </c>
      <c r="G2358" t="s">
        <v>3087</v>
      </c>
      <c r="H2358" t="s">
        <v>57</v>
      </c>
      <c r="I2358" t="s">
        <v>58</v>
      </c>
      <c r="J2358" t="s">
        <v>3924</v>
      </c>
    </row>
    <row r="2359" spans="1:10" hidden="1" x14ac:dyDescent="0.2">
      <c r="A2359" t="s">
        <v>2691</v>
      </c>
      <c r="B2359">
        <v>2017</v>
      </c>
      <c r="C2359">
        <v>69</v>
      </c>
      <c r="D2359">
        <v>2</v>
      </c>
      <c r="E2359">
        <v>22810</v>
      </c>
      <c r="F2359" t="s">
        <v>19</v>
      </c>
      <c r="G2359" t="s">
        <v>3194</v>
      </c>
      <c r="H2359" t="s">
        <v>57</v>
      </c>
      <c r="I2359" t="s">
        <v>58</v>
      </c>
      <c r="J2359" t="s">
        <v>3924</v>
      </c>
    </row>
    <row r="2360" spans="1:10" hidden="1" x14ac:dyDescent="0.2">
      <c r="A2360" t="s">
        <v>1591</v>
      </c>
      <c r="B2360">
        <v>2021</v>
      </c>
      <c r="C2360">
        <v>40</v>
      </c>
      <c r="D2360">
        <v>1</v>
      </c>
      <c r="E2360">
        <v>22800</v>
      </c>
      <c r="F2360" t="s">
        <v>1572</v>
      </c>
      <c r="G2360" t="s">
        <v>3135</v>
      </c>
      <c r="H2360" t="s">
        <v>57</v>
      </c>
      <c r="I2360" t="s">
        <v>3057</v>
      </c>
      <c r="J2360" t="s">
        <v>3924</v>
      </c>
    </row>
    <row r="2361" spans="1:10" hidden="1" x14ac:dyDescent="0.2">
      <c r="A2361" t="s">
        <v>146</v>
      </c>
      <c r="B2361">
        <v>2017</v>
      </c>
      <c r="C2361">
        <v>3</v>
      </c>
      <c r="D2361">
        <v>1</v>
      </c>
      <c r="E2361">
        <v>22790</v>
      </c>
      <c r="F2361" t="s">
        <v>29</v>
      </c>
      <c r="G2361" t="s">
        <v>3061</v>
      </c>
      <c r="H2361" t="s">
        <v>57</v>
      </c>
      <c r="I2361" t="s">
        <v>58</v>
      </c>
      <c r="J2361" t="s">
        <v>3924</v>
      </c>
    </row>
    <row r="2362" spans="1:10" hidden="1" x14ac:dyDescent="0.2">
      <c r="A2362" t="s">
        <v>2341</v>
      </c>
      <c r="B2362">
        <v>2008</v>
      </c>
      <c r="C2362">
        <v>59</v>
      </c>
      <c r="D2362">
        <v>2</v>
      </c>
      <c r="E2362">
        <v>22790</v>
      </c>
      <c r="F2362" t="s">
        <v>2316</v>
      </c>
      <c r="G2362" t="s">
        <v>3174</v>
      </c>
      <c r="H2362" t="s">
        <v>57</v>
      </c>
      <c r="I2362" t="s">
        <v>58</v>
      </c>
      <c r="J2362" t="s">
        <v>3924</v>
      </c>
    </row>
    <row r="2363" spans="1:10" x14ac:dyDescent="0.2">
      <c r="A2363" t="s">
        <v>351</v>
      </c>
      <c r="B2363">
        <v>2011</v>
      </c>
      <c r="C2363">
        <v>8</v>
      </c>
      <c r="D2363">
        <v>2</v>
      </c>
      <c r="E2363">
        <v>22770</v>
      </c>
      <c r="F2363" t="s">
        <v>21</v>
      </c>
      <c r="G2363" t="s">
        <v>3072</v>
      </c>
      <c r="H2363" t="s">
        <v>57</v>
      </c>
      <c r="I2363" t="s">
        <v>58</v>
      </c>
      <c r="J2363" t="s">
        <v>3924</v>
      </c>
    </row>
    <row r="2364" spans="1:10" hidden="1" x14ac:dyDescent="0.2">
      <c r="A2364" t="s">
        <v>462</v>
      </c>
      <c r="B2364">
        <v>2011</v>
      </c>
      <c r="C2364">
        <v>11</v>
      </c>
      <c r="D2364">
        <v>2</v>
      </c>
      <c r="E2364">
        <v>22760</v>
      </c>
      <c r="F2364" t="s">
        <v>37</v>
      </c>
      <c r="G2364" t="s">
        <v>3078</v>
      </c>
      <c r="H2364" t="s">
        <v>57</v>
      </c>
      <c r="I2364" t="s">
        <v>58</v>
      </c>
      <c r="J2364" t="s">
        <v>3924</v>
      </c>
    </row>
    <row r="2365" spans="1:10" hidden="1" x14ac:dyDescent="0.2">
      <c r="A2365" t="s">
        <v>629</v>
      </c>
      <c r="B2365">
        <v>2010</v>
      </c>
      <c r="C2365">
        <v>16</v>
      </c>
      <c r="D2365">
        <v>1</v>
      </c>
      <c r="E2365">
        <v>22760</v>
      </c>
      <c r="F2365" t="s">
        <v>622</v>
      </c>
      <c r="G2365" t="s">
        <v>3087</v>
      </c>
      <c r="H2365" t="s">
        <v>57</v>
      </c>
      <c r="I2365" t="s">
        <v>58</v>
      </c>
      <c r="J2365" t="s">
        <v>3924</v>
      </c>
    </row>
    <row r="2366" spans="1:10" x14ac:dyDescent="0.2">
      <c r="A2366" t="s">
        <v>349</v>
      </c>
      <c r="B2366">
        <v>2009</v>
      </c>
      <c r="C2366">
        <v>8</v>
      </c>
      <c r="D2366">
        <v>2</v>
      </c>
      <c r="E2366">
        <v>22740</v>
      </c>
      <c r="F2366" t="s">
        <v>21</v>
      </c>
      <c r="G2366" t="s">
        <v>3072</v>
      </c>
      <c r="H2366" t="s">
        <v>57</v>
      </c>
      <c r="I2366" t="s">
        <v>58</v>
      </c>
      <c r="J2366" t="s">
        <v>3924</v>
      </c>
    </row>
    <row r="2367" spans="1:10" x14ac:dyDescent="0.2">
      <c r="A2367" t="s">
        <v>353</v>
      </c>
      <c r="B2367">
        <v>2013</v>
      </c>
      <c r="C2367">
        <v>8</v>
      </c>
      <c r="D2367">
        <v>2</v>
      </c>
      <c r="E2367">
        <v>22720</v>
      </c>
      <c r="F2367" t="s">
        <v>21</v>
      </c>
      <c r="G2367" t="s">
        <v>3072</v>
      </c>
      <c r="H2367" t="s">
        <v>57</v>
      </c>
      <c r="I2367" t="s">
        <v>58</v>
      </c>
      <c r="J2367" t="s">
        <v>3924</v>
      </c>
    </row>
    <row r="2368" spans="1:10" hidden="1" x14ac:dyDescent="0.2">
      <c r="A2368" t="s">
        <v>492</v>
      </c>
      <c r="B2368">
        <v>2006</v>
      </c>
      <c r="C2368">
        <v>12</v>
      </c>
      <c r="D2368">
        <v>2</v>
      </c>
      <c r="E2368">
        <v>22710</v>
      </c>
      <c r="F2368" t="s">
        <v>470</v>
      </c>
      <c r="G2368" t="s">
        <v>3080</v>
      </c>
      <c r="H2368" t="s">
        <v>57</v>
      </c>
      <c r="I2368" t="s">
        <v>58</v>
      </c>
      <c r="J2368" t="s">
        <v>3924</v>
      </c>
    </row>
    <row r="2369" spans="1:10" x14ac:dyDescent="0.2">
      <c r="A2369" t="s">
        <v>352</v>
      </c>
      <c r="B2369">
        <v>2012</v>
      </c>
      <c r="C2369">
        <v>8</v>
      </c>
      <c r="D2369">
        <v>2</v>
      </c>
      <c r="E2369">
        <v>22670</v>
      </c>
      <c r="F2369" t="s">
        <v>21</v>
      </c>
      <c r="G2369" t="s">
        <v>3072</v>
      </c>
      <c r="H2369" t="s">
        <v>57</v>
      </c>
      <c r="I2369" t="s">
        <v>58</v>
      </c>
      <c r="J2369" t="s">
        <v>3924</v>
      </c>
    </row>
    <row r="2370" spans="1:10" hidden="1" x14ac:dyDescent="0.2">
      <c r="A2370" t="s">
        <v>307</v>
      </c>
      <c r="B2370">
        <v>2003</v>
      </c>
      <c r="C2370">
        <v>7</v>
      </c>
      <c r="D2370">
        <v>2</v>
      </c>
      <c r="E2370">
        <v>22580</v>
      </c>
      <c r="F2370" t="s">
        <v>17</v>
      </c>
      <c r="G2370" t="s">
        <v>3070</v>
      </c>
      <c r="H2370" t="s">
        <v>57</v>
      </c>
      <c r="I2370" t="s">
        <v>58</v>
      </c>
      <c r="J2370" t="s">
        <v>3924</v>
      </c>
    </row>
    <row r="2371" spans="1:10" x14ac:dyDescent="0.2">
      <c r="A2371" t="s">
        <v>350</v>
      </c>
      <c r="B2371">
        <v>2010</v>
      </c>
      <c r="C2371">
        <v>8</v>
      </c>
      <c r="D2371">
        <v>2</v>
      </c>
      <c r="E2371">
        <v>22540</v>
      </c>
      <c r="F2371" t="s">
        <v>21</v>
      </c>
      <c r="G2371" t="s">
        <v>3072</v>
      </c>
      <c r="H2371" t="s">
        <v>57</v>
      </c>
      <c r="I2371" t="s">
        <v>58</v>
      </c>
      <c r="J2371" t="s">
        <v>3924</v>
      </c>
    </row>
    <row r="2372" spans="1:10" hidden="1" x14ac:dyDescent="0.2">
      <c r="A2372" t="s">
        <v>1257</v>
      </c>
      <c r="B2372">
        <v>2005</v>
      </c>
      <c r="C2372">
        <v>32</v>
      </c>
      <c r="D2372">
        <v>1</v>
      </c>
      <c r="E2372">
        <v>22490</v>
      </c>
      <c r="F2372" t="s">
        <v>1254</v>
      </c>
      <c r="G2372" t="s">
        <v>3119</v>
      </c>
      <c r="H2372" t="s">
        <v>57</v>
      </c>
      <c r="I2372" t="s">
        <v>58</v>
      </c>
      <c r="J2372" t="s">
        <v>3924</v>
      </c>
    </row>
    <row r="2373" spans="1:10" hidden="1" x14ac:dyDescent="0.2">
      <c r="A2373" t="s">
        <v>1793</v>
      </c>
      <c r="B2373">
        <v>2008</v>
      </c>
      <c r="C2373">
        <v>45</v>
      </c>
      <c r="D2373">
        <v>2</v>
      </c>
      <c r="E2373">
        <v>22460</v>
      </c>
      <c r="F2373" t="s">
        <v>1768</v>
      </c>
      <c r="G2373" t="s">
        <v>3146</v>
      </c>
      <c r="H2373" t="s">
        <v>57</v>
      </c>
      <c r="I2373" t="s">
        <v>58</v>
      </c>
      <c r="J2373" t="s">
        <v>3924</v>
      </c>
    </row>
    <row r="2374" spans="1:10" x14ac:dyDescent="0.2">
      <c r="A2374" t="s">
        <v>355</v>
      </c>
      <c r="B2374">
        <v>2015</v>
      </c>
      <c r="C2374">
        <v>8</v>
      </c>
      <c r="D2374">
        <v>2</v>
      </c>
      <c r="E2374">
        <v>22450</v>
      </c>
      <c r="F2374" t="s">
        <v>21</v>
      </c>
      <c r="G2374" t="s">
        <v>3072</v>
      </c>
      <c r="H2374" t="s">
        <v>57</v>
      </c>
      <c r="I2374" t="s">
        <v>58</v>
      </c>
      <c r="J2374" t="s">
        <v>3924</v>
      </c>
    </row>
    <row r="2375" spans="1:10" hidden="1" x14ac:dyDescent="0.2">
      <c r="A2375" t="s">
        <v>461</v>
      </c>
      <c r="B2375">
        <v>2010</v>
      </c>
      <c r="C2375">
        <v>11</v>
      </c>
      <c r="D2375">
        <v>2</v>
      </c>
      <c r="E2375">
        <v>22440</v>
      </c>
      <c r="F2375" t="s">
        <v>37</v>
      </c>
      <c r="G2375" t="s">
        <v>3078</v>
      </c>
      <c r="H2375" t="s">
        <v>57</v>
      </c>
      <c r="I2375" t="s">
        <v>58</v>
      </c>
      <c r="J2375" t="s">
        <v>3924</v>
      </c>
    </row>
    <row r="2376" spans="1:10" hidden="1" x14ac:dyDescent="0.2">
      <c r="A2376" t="s">
        <v>1953</v>
      </c>
      <c r="B2376">
        <v>2016</v>
      </c>
      <c r="C2376">
        <v>49</v>
      </c>
      <c r="D2376">
        <v>2</v>
      </c>
      <c r="E2376">
        <v>22420</v>
      </c>
      <c r="F2376" t="s">
        <v>1921</v>
      </c>
      <c r="G2376" t="s">
        <v>3154</v>
      </c>
      <c r="H2376" t="s">
        <v>57</v>
      </c>
      <c r="I2376" t="s">
        <v>58</v>
      </c>
      <c r="J2376" t="s">
        <v>3924</v>
      </c>
    </row>
    <row r="2377" spans="1:10" hidden="1" x14ac:dyDescent="0.2">
      <c r="A2377" t="s">
        <v>235</v>
      </c>
      <c r="B2377">
        <v>2008</v>
      </c>
      <c r="C2377">
        <v>5</v>
      </c>
      <c r="D2377">
        <v>2</v>
      </c>
      <c r="E2377">
        <v>22410</v>
      </c>
      <c r="F2377" t="s">
        <v>211</v>
      </c>
      <c r="G2377" t="s">
        <v>3066</v>
      </c>
      <c r="H2377" t="s">
        <v>57</v>
      </c>
      <c r="I2377" t="s">
        <v>58</v>
      </c>
      <c r="J2377" t="s">
        <v>3924</v>
      </c>
    </row>
    <row r="2378" spans="1:10" hidden="1" x14ac:dyDescent="0.2">
      <c r="A2378" t="s">
        <v>147</v>
      </c>
      <c r="B2378">
        <v>2018</v>
      </c>
      <c r="C2378">
        <v>3</v>
      </c>
      <c r="D2378">
        <v>1</v>
      </c>
      <c r="E2378">
        <v>22390</v>
      </c>
      <c r="F2378" t="s">
        <v>29</v>
      </c>
      <c r="G2378" t="s">
        <v>3061</v>
      </c>
      <c r="H2378" t="s">
        <v>57</v>
      </c>
      <c r="I2378" t="s">
        <v>58</v>
      </c>
      <c r="J2378" t="s">
        <v>3924</v>
      </c>
    </row>
    <row r="2379" spans="1:10" hidden="1" x14ac:dyDescent="0.2">
      <c r="A2379" t="s">
        <v>2525</v>
      </c>
      <c r="B2379">
        <v>2007</v>
      </c>
      <c r="C2379">
        <v>65</v>
      </c>
      <c r="D2379">
        <v>2</v>
      </c>
      <c r="E2379">
        <v>22360</v>
      </c>
      <c r="F2379" t="s">
        <v>2501</v>
      </c>
      <c r="G2379" t="s">
        <v>3186</v>
      </c>
      <c r="H2379" t="s">
        <v>57</v>
      </c>
      <c r="I2379" t="s">
        <v>58</v>
      </c>
      <c r="J2379" t="s">
        <v>3924</v>
      </c>
    </row>
    <row r="2380" spans="1:10" hidden="1" x14ac:dyDescent="0.2">
      <c r="A2380" t="s">
        <v>4095</v>
      </c>
      <c r="B2380">
        <v>2023</v>
      </c>
      <c r="C2380">
        <v>3</v>
      </c>
      <c r="D2380">
        <v>1</v>
      </c>
      <c r="E2380">
        <v>22310</v>
      </c>
      <c r="F2380" t="s">
        <v>29</v>
      </c>
      <c r="G2380" t="s">
        <v>3061</v>
      </c>
      <c r="H2380" t="s">
        <v>57</v>
      </c>
      <c r="I2380" t="s">
        <v>3057</v>
      </c>
      <c r="J2380" t="s">
        <v>4091</v>
      </c>
    </row>
    <row r="2381" spans="1:10" hidden="1" x14ac:dyDescent="0.2">
      <c r="A2381" t="s">
        <v>1256</v>
      </c>
      <c r="B2381">
        <v>2004</v>
      </c>
      <c r="C2381">
        <v>32</v>
      </c>
      <c r="D2381">
        <v>1</v>
      </c>
      <c r="E2381">
        <v>22310</v>
      </c>
      <c r="F2381" t="s">
        <v>1254</v>
      </c>
      <c r="G2381" t="s">
        <v>3119</v>
      </c>
      <c r="H2381" t="s">
        <v>57</v>
      </c>
      <c r="I2381" t="s">
        <v>58</v>
      </c>
      <c r="J2381" t="s">
        <v>3924</v>
      </c>
    </row>
    <row r="2382" spans="1:10" hidden="1" x14ac:dyDescent="0.2">
      <c r="A2382" t="s">
        <v>1590</v>
      </c>
      <c r="B2382">
        <v>2020</v>
      </c>
      <c r="C2382">
        <v>40</v>
      </c>
      <c r="D2382">
        <v>1</v>
      </c>
      <c r="E2382">
        <v>22310</v>
      </c>
      <c r="F2382" t="s">
        <v>1572</v>
      </c>
      <c r="G2382" t="s">
        <v>3135</v>
      </c>
      <c r="H2382" t="s">
        <v>57</v>
      </c>
      <c r="I2382" t="s">
        <v>58</v>
      </c>
      <c r="J2382" t="s">
        <v>3924</v>
      </c>
    </row>
    <row r="2383" spans="1:10" hidden="1" x14ac:dyDescent="0.2">
      <c r="A2383" t="s">
        <v>491</v>
      </c>
      <c r="B2383">
        <v>2005</v>
      </c>
      <c r="C2383">
        <v>12</v>
      </c>
      <c r="D2383">
        <v>2</v>
      </c>
      <c r="E2383">
        <v>22280</v>
      </c>
      <c r="F2383" t="s">
        <v>470</v>
      </c>
      <c r="G2383" t="s">
        <v>3080</v>
      </c>
      <c r="H2383" t="s">
        <v>57</v>
      </c>
      <c r="I2383" t="s">
        <v>58</v>
      </c>
      <c r="J2383" t="s">
        <v>3924</v>
      </c>
    </row>
    <row r="2384" spans="1:10" hidden="1" x14ac:dyDescent="0.2">
      <c r="A2384" t="s">
        <v>1628</v>
      </c>
      <c r="B2384">
        <v>2018</v>
      </c>
      <c r="C2384">
        <v>41</v>
      </c>
      <c r="D2384">
        <v>1</v>
      </c>
      <c r="E2384">
        <v>22280</v>
      </c>
      <c r="F2384" t="s">
        <v>1612</v>
      </c>
      <c r="G2384" t="s">
        <v>3137</v>
      </c>
      <c r="H2384" t="s">
        <v>57</v>
      </c>
      <c r="I2384" t="s">
        <v>58</v>
      </c>
      <c r="J2384" t="s">
        <v>3924</v>
      </c>
    </row>
    <row r="2385" spans="1:10" hidden="1" x14ac:dyDescent="0.2">
      <c r="A2385" t="s">
        <v>1895</v>
      </c>
      <c r="B2385">
        <v>2016</v>
      </c>
      <c r="C2385">
        <v>48</v>
      </c>
      <c r="D2385">
        <v>1</v>
      </c>
      <c r="E2385">
        <v>22280</v>
      </c>
      <c r="F2385" t="s">
        <v>1881</v>
      </c>
      <c r="G2385" t="s">
        <v>3151</v>
      </c>
      <c r="H2385" t="s">
        <v>57</v>
      </c>
      <c r="I2385" t="s">
        <v>58</v>
      </c>
      <c r="J2385" t="s">
        <v>3924</v>
      </c>
    </row>
    <row r="2386" spans="1:10" hidden="1" x14ac:dyDescent="0.2">
      <c r="A2386" t="s">
        <v>133</v>
      </c>
      <c r="B2386">
        <v>2004</v>
      </c>
      <c r="C2386">
        <v>3</v>
      </c>
      <c r="D2386">
        <v>1</v>
      </c>
      <c r="E2386">
        <v>22260</v>
      </c>
      <c r="F2386" t="s">
        <v>29</v>
      </c>
      <c r="G2386" t="s">
        <v>3061</v>
      </c>
      <c r="H2386" t="s">
        <v>57</v>
      </c>
      <c r="I2386" t="s">
        <v>58</v>
      </c>
      <c r="J2386" t="s">
        <v>3924</v>
      </c>
    </row>
    <row r="2387" spans="1:10" x14ac:dyDescent="0.2">
      <c r="A2387" t="s">
        <v>348</v>
      </c>
      <c r="B2387">
        <v>2008</v>
      </c>
      <c r="C2387">
        <v>8</v>
      </c>
      <c r="D2387">
        <v>2</v>
      </c>
      <c r="E2387">
        <v>22260</v>
      </c>
      <c r="F2387" t="s">
        <v>21</v>
      </c>
      <c r="G2387" t="s">
        <v>3072</v>
      </c>
      <c r="H2387" t="s">
        <v>57</v>
      </c>
      <c r="I2387" t="s">
        <v>58</v>
      </c>
      <c r="J2387" t="s">
        <v>3924</v>
      </c>
    </row>
    <row r="2388" spans="1:10" x14ac:dyDescent="0.2">
      <c r="A2388" t="s">
        <v>354</v>
      </c>
      <c r="B2388">
        <v>2014</v>
      </c>
      <c r="C2388">
        <v>8</v>
      </c>
      <c r="D2388">
        <v>2</v>
      </c>
      <c r="E2388">
        <v>22250</v>
      </c>
      <c r="F2388" t="s">
        <v>21</v>
      </c>
      <c r="G2388" t="s">
        <v>3072</v>
      </c>
      <c r="H2388" t="s">
        <v>57</v>
      </c>
      <c r="I2388" t="s">
        <v>58</v>
      </c>
      <c r="J2388" t="s">
        <v>3924</v>
      </c>
    </row>
    <row r="2389" spans="1:10" hidden="1" x14ac:dyDescent="0.2">
      <c r="A2389" t="s">
        <v>1991</v>
      </c>
      <c r="B2389">
        <v>2016</v>
      </c>
      <c r="C2389">
        <v>50</v>
      </c>
      <c r="D2389">
        <v>2</v>
      </c>
      <c r="E2389">
        <v>22220</v>
      </c>
      <c r="F2389" t="s">
        <v>24</v>
      </c>
      <c r="G2389" t="s">
        <v>3156</v>
      </c>
      <c r="H2389" t="s">
        <v>57</v>
      </c>
      <c r="I2389" t="s">
        <v>58</v>
      </c>
      <c r="J2389" t="s">
        <v>3924</v>
      </c>
    </row>
    <row r="2390" spans="1:10" hidden="1" x14ac:dyDescent="0.2">
      <c r="A2390" t="s">
        <v>149</v>
      </c>
      <c r="B2390">
        <v>2020</v>
      </c>
      <c r="C2390">
        <v>3</v>
      </c>
      <c r="D2390">
        <v>1</v>
      </c>
      <c r="E2390">
        <v>22190</v>
      </c>
      <c r="F2390" t="s">
        <v>29</v>
      </c>
      <c r="G2390" t="s">
        <v>3061</v>
      </c>
      <c r="H2390" t="s">
        <v>57</v>
      </c>
      <c r="I2390" t="s">
        <v>58</v>
      </c>
      <c r="J2390" t="s">
        <v>3924</v>
      </c>
    </row>
    <row r="2391" spans="1:10" hidden="1" x14ac:dyDescent="0.2">
      <c r="A2391" t="s">
        <v>236</v>
      </c>
      <c r="B2391">
        <v>2009</v>
      </c>
      <c r="C2391">
        <v>5</v>
      </c>
      <c r="D2391">
        <v>2</v>
      </c>
      <c r="E2391">
        <v>22180</v>
      </c>
      <c r="F2391" t="s">
        <v>211</v>
      </c>
      <c r="G2391" t="s">
        <v>3066</v>
      </c>
      <c r="H2391" t="s">
        <v>57</v>
      </c>
      <c r="I2391" t="s">
        <v>58</v>
      </c>
      <c r="J2391" t="s">
        <v>3924</v>
      </c>
    </row>
    <row r="2392" spans="1:10" hidden="1" x14ac:dyDescent="0.2">
      <c r="A2392" t="s">
        <v>2340</v>
      </c>
      <c r="B2392">
        <v>2007</v>
      </c>
      <c r="C2392">
        <v>59</v>
      </c>
      <c r="D2392">
        <v>2</v>
      </c>
      <c r="E2392">
        <v>22140</v>
      </c>
      <c r="F2392" t="s">
        <v>2316</v>
      </c>
      <c r="G2392" t="s">
        <v>3174</v>
      </c>
      <c r="H2392" t="s">
        <v>57</v>
      </c>
      <c r="I2392" t="s">
        <v>58</v>
      </c>
      <c r="J2392" t="s">
        <v>3924</v>
      </c>
    </row>
    <row r="2393" spans="1:10" hidden="1" x14ac:dyDescent="0.2">
      <c r="A2393" t="s">
        <v>148</v>
      </c>
      <c r="B2393">
        <v>2019</v>
      </c>
      <c r="C2393">
        <v>3</v>
      </c>
      <c r="D2393">
        <v>1</v>
      </c>
      <c r="E2393">
        <v>22090</v>
      </c>
      <c r="F2393" t="s">
        <v>29</v>
      </c>
      <c r="G2393" t="s">
        <v>3061</v>
      </c>
      <c r="H2393" t="s">
        <v>57</v>
      </c>
      <c r="I2393" t="s">
        <v>58</v>
      </c>
      <c r="J2393" t="s">
        <v>3924</v>
      </c>
    </row>
    <row r="2394" spans="1:10" hidden="1" x14ac:dyDescent="0.2">
      <c r="A2394" t="s">
        <v>1586</v>
      </c>
      <c r="B2394">
        <v>2016</v>
      </c>
      <c r="C2394">
        <v>40</v>
      </c>
      <c r="D2394">
        <v>1</v>
      </c>
      <c r="E2394">
        <v>22090</v>
      </c>
      <c r="F2394" t="s">
        <v>1572</v>
      </c>
      <c r="G2394" t="s">
        <v>3135</v>
      </c>
      <c r="H2394" t="s">
        <v>57</v>
      </c>
      <c r="I2394" t="s">
        <v>58</v>
      </c>
      <c r="J2394" t="s">
        <v>3924</v>
      </c>
    </row>
    <row r="2395" spans="1:10" hidden="1" x14ac:dyDescent="0.2">
      <c r="A2395" t="s">
        <v>460</v>
      </c>
      <c r="B2395">
        <v>2009</v>
      </c>
      <c r="C2395">
        <v>11</v>
      </c>
      <c r="D2395">
        <v>2</v>
      </c>
      <c r="E2395">
        <v>21960</v>
      </c>
      <c r="F2395" t="s">
        <v>37</v>
      </c>
      <c r="G2395" t="s">
        <v>3078</v>
      </c>
      <c r="H2395" t="s">
        <v>57</v>
      </c>
      <c r="I2395" t="s">
        <v>58</v>
      </c>
      <c r="J2395" t="s">
        <v>3924</v>
      </c>
    </row>
    <row r="2396" spans="1:10" hidden="1" x14ac:dyDescent="0.2">
      <c r="A2396" t="s">
        <v>1896</v>
      </c>
      <c r="B2396">
        <v>2017</v>
      </c>
      <c r="C2396">
        <v>48</v>
      </c>
      <c r="D2396">
        <v>1</v>
      </c>
      <c r="E2396">
        <v>21910</v>
      </c>
      <c r="F2396" t="s">
        <v>1881</v>
      </c>
      <c r="G2396" t="s">
        <v>3151</v>
      </c>
      <c r="H2396" t="s">
        <v>57</v>
      </c>
      <c r="I2396" t="s">
        <v>58</v>
      </c>
      <c r="J2396" t="s">
        <v>3924</v>
      </c>
    </row>
    <row r="2397" spans="1:10" hidden="1" x14ac:dyDescent="0.2">
      <c r="A2397" t="s">
        <v>1792</v>
      </c>
      <c r="B2397">
        <v>2007</v>
      </c>
      <c r="C2397">
        <v>45</v>
      </c>
      <c r="D2397">
        <v>2</v>
      </c>
      <c r="E2397">
        <v>21880</v>
      </c>
      <c r="F2397" t="s">
        <v>1768</v>
      </c>
      <c r="G2397" t="s">
        <v>3146</v>
      </c>
      <c r="H2397" t="s">
        <v>57</v>
      </c>
      <c r="I2397" t="s">
        <v>58</v>
      </c>
      <c r="J2397" t="s">
        <v>3924</v>
      </c>
    </row>
    <row r="2398" spans="1:10" hidden="1" x14ac:dyDescent="0.2">
      <c r="A2398" t="s">
        <v>1714</v>
      </c>
      <c r="B2398">
        <v>2007</v>
      </c>
      <c r="C2398">
        <v>43</v>
      </c>
      <c r="D2398">
        <v>2</v>
      </c>
      <c r="E2398">
        <v>21820</v>
      </c>
      <c r="F2398" t="s">
        <v>1690</v>
      </c>
      <c r="G2398" t="s">
        <v>3142</v>
      </c>
      <c r="H2398" t="s">
        <v>57</v>
      </c>
      <c r="I2398" t="s">
        <v>58</v>
      </c>
      <c r="J2398" t="s">
        <v>3924</v>
      </c>
    </row>
    <row r="2399" spans="1:10" hidden="1" x14ac:dyDescent="0.2">
      <c r="A2399" t="s">
        <v>216</v>
      </c>
      <c r="B2399">
        <v>2008</v>
      </c>
      <c r="C2399">
        <v>5</v>
      </c>
      <c r="D2399">
        <v>1</v>
      </c>
      <c r="E2399">
        <v>21790</v>
      </c>
      <c r="F2399" t="s">
        <v>211</v>
      </c>
      <c r="G2399" t="s">
        <v>3065</v>
      </c>
      <c r="H2399" t="s">
        <v>57</v>
      </c>
      <c r="I2399" t="s">
        <v>58</v>
      </c>
      <c r="J2399" t="s">
        <v>3924</v>
      </c>
    </row>
    <row r="2400" spans="1:10" hidden="1" x14ac:dyDescent="0.2">
      <c r="A2400" t="s">
        <v>1713</v>
      </c>
      <c r="B2400">
        <v>2006</v>
      </c>
      <c r="C2400">
        <v>43</v>
      </c>
      <c r="D2400">
        <v>2</v>
      </c>
      <c r="E2400">
        <v>21790</v>
      </c>
      <c r="F2400" t="s">
        <v>1690</v>
      </c>
      <c r="G2400" t="s">
        <v>3142</v>
      </c>
      <c r="H2400" t="s">
        <v>57</v>
      </c>
      <c r="I2400" t="s">
        <v>58</v>
      </c>
      <c r="J2400" t="s">
        <v>3924</v>
      </c>
    </row>
    <row r="2401" spans="1:10" hidden="1" x14ac:dyDescent="0.2">
      <c r="A2401" t="s">
        <v>1271</v>
      </c>
      <c r="B2401">
        <v>2019</v>
      </c>
      <c r="C2401">
        <v>32</v>
      </c>
      <c r="D2401">
        <v>1</v>
      </c>
      <c r="E2401">
        <v>21750</v>
      </c>
      <c r="F2401" t="s">
        <v>1254</v>
      </c>
      <c r="G2401" t="s">
        <v>3119</v>
      </c>
      <c r="H2401" t="s">
        <v>57</v>
      </c>
      <c r="I2401" t="s">
        <v>58</v>
      </c>
      <c r="J2401" t="s">
        <v>3924</v>
      </c>
    </row>
    <row r="2402" spans="1:10" hidden="1" x14ac:dyDescent="0.2">
      <c r="A2402" t="s">
        <v>1887</v>
      </c>
      <c r="B2402">
        <v>2008</v>
      </c>
      <c r="C2402">
        <v>48</v>
      </c>
      <c r="D2402">
        <v>1</v>
      </c>
      <c r="E2402">
        <v>21740</v>
      </c>
      <c r="F2402" t="s">
        <v>1881</v>
      </c>
      <c r="G2402" t="s">
        <v>3151</v>
      </c>
      <c r="H2402" t="s">
        <v>57</v>
      </c>
      <c r="I2402" t="s">
        <v>58</v>
      </c>
      <c r="J2402" t="s">
        <v>3924</v>
      </c>
    </row>
    <row r="2403" spans="1:10" hidden="1" x14ac:dyDescent="0.2">
      <c r="A2403" t="s">
        <v>2690</v>
      </c>
      <c r="B2403">
        <v>2016</v>
      </c>
      <c r="C2403">
        <v>69</v>
      </c>
      <c r="D2403">
        <v>2</v>
      </c>
      <c r="E2403">
        <v>21730</v>
      </c>
      <c r="F2403" t="s">
        <v>19</v>
      </c>
      <c r="G2403" t="s">
        <v>3194</v>
      </c>
      <c r="H2403" t="s">
        <v>57</v>
      </c>
      <c r="I2403" t="s">
        <v>58</v>
      </c>
      <c r="J2403" t="s">
        <v>3924</v>
      </c>
    </row>
    <row r="2404" spans="1:10" hidden="1" x14ac:dyDescent="0.2">
      <c r="A2404" t="s">
        <v>2409</v>
      </c>
      <c r="B2404">
        <v>2011</v>
      </c>
      <c r="C2404">
        <v>62</v>
      </c>
      <c r="D2404">
        <v>2</v>
      </c>
      <c r="E2404">
        <v>21650</v>
      </c>
      <c r="F2404" t="s">
        <v>2394</v>
      </c>
      <c r="G2404" t="s">
        <v>3180</v>
      </c>
      <c r="H2404" t="s">
        <v>57</v>
      </c>
      <c r="I2404" t="s">
        <v>58</v>
      </c>
      <c r="J2404" t="s">
        <v>3924</v>
      </c>
    </row>
    <row r="2405" spans="1:10" hidden="1" x14ac:dyDescent="0.2">
      <c r="A2405" t="s">
        <v>134</v>
      </c>
      <c r="B2405">
        <v>2005</v>
      </c>
      <c r="C2405">
        <v>3</v>
      </c>
      <c r="D2405">
        <v>1</v>
      </c>
      <c r="E2405">
        <v>21590</v>
      </c>
      <c r="F2405" t="s">
        <v>29</v>
      </c>
      <c r="G2405" t="s">
        <v>3061</v>
      </c>
      <c r="H2405" t="s">
        <v>57</v>
      </c>
      <c r="I2405" t="s">
        <v>58</v>
      </c>
      <c r="J2405" t="s">
        <v>3924</v>
      </c>
    </row>
    <row r="2406" spans="1:10" hidden="1" x14ac:dyDescent="0.2">
      <c r="A2406" t="s">
        <v>1952</v>
      </c>
      <c r="B2406">
        <v>2015</v>
      </c>
      <c r="C2406">
        <v>49</v>
      </c>
      <c r="D2406">
        <v>2</v>
      </c>
      <c r="E2406">
        <v>21560</v>
      </c>
      <c r="F2406" t="s">
        <v>1921</v>
      </c>
      <c r="G2406" t="s">
        <v>3154</v>
      </c>
      <c r="H2406" t="s">
        <v>57</v>
      </c>
      <c r="I2406" t="s">
        <v>58</v>
      </c>
      <c r="J2406" t="s">
        <v>3924</v>
      </c>
    </row>
    <row r="2407" spans="1:10" hidden="1" x14ac:dyDescent="0.2">
      <c r="A2407" t="s">
        <v>459</v>
      </c>
      <c r="B2407">
        <v>2008</v>
      </c>
      <c r="C2407">
        <v>11</v>
      </c>
      <c r="D2407">
        <v>2</v>
      </c>
      <c r="E2407">
        <v>21550</v>
      </c>
      <c r="F2407" t="s">
        <v>37</v>
      </c>
      <c r="G2407" t="s">
        <v>3078</v>
      </c>
      <c r="H2407" t="s">
        <v>57</v>
      </c>
      <c r="I2407" t="s">
        <v>58</v>
      </c>
      <c r="J2407" t="s">
        <v>3924</v>
      </c>
    </row>
    <row r="2408" spans="1:10" hidden="1" x14ac:dyDescent="0.2">
      <c r="A2408" t="s">
        <v>2524</v>
      </c>
      <c r="B2408">
        <v>2006</v>
      </c>
      <c r="C2408">
        <v>65</v>
      </c>
      <c r="D2408">
        <v>2</v>
      </c>
      <c r="E2408">
        <v>21540</v>
      </c>
      <c r="F2408" t="s">
        <v>2501</v>
      </c>
      <c r="G2408" t="s">
        <v>3186</v>
      </c>
      <c r="H2408" t="s">
        <v>57</v>
      </c>
      <c r="I2408" t="s">
        <v>58</v>
      </c>
      <c r="J2408" t="s">
        <v>3924</v>
      </c>
    </row>
    <row r="2409" spans="1:10" hidden="1" x14ac:dyDescent="0.2">
      <c r="A2409" t="s">
        <v>215</v>
      </c>
      <c r="B2409">
        <v>2007</v>
      </c>
      <c r="C2409">
        <v>5</v>
      </c>
      <c r="D2409">
        <v>1</v>
      </c>
      <c r="E2409">
        <v>21520</v>
      </c>
      <c r="F2409" t="s">
        <v>211</v>
      </c>
      <c r="G2409" t="s">
        <v>3065</v>
      </c>
      <c r="H2409" t="s">
        <v>57</v>
      </c>
      <c r="I2409" t="s">
        <v>58</v>
      </c>
      <c r="J2409" t="s">
        <v>3924</v>
      </c>
    </row>
    <row r="2410" spans="1:10" hidden="1" x14ac:dyDescent="0.2">
      <c r="A2410" t="s">
        <v>2410</v>
      </c>
      <c r="B2410">
        <v>2012</v>
      </c>
      <c r="C2410">
        <v>62</v>
      </c>
      <c r="D2410">
        <v>2</v>
      </c>
      <c r="E2410">
        <v>21490</v>
      </c>
      <c r="F2410" t="s">
        <v>2394</v>
      </c>
      <c r="G2410" t="s">
        <v>3180</v>
      </c>
      <c r="H2410" t="s">
        <v>57</v>
      </c>
      <c r="I2410" t="s">
        <v>58</v>
      </c>
      <c r="J2410" t="s">
        <v>3924</v>
      </c>
    </row>
    <row r="2411" spans="1:10" hidden="1" x14ac:dyDescent="0.2">
      <c r="A2411" t="s">
        <v>1253</v>
      </c>
      <c r="B2411">
        <v>2003</v>
      </c>
      <c r="C2411">
        <v>32</v>
      </c>
      <c r="D2411">
        <v>1</v>
      </c>
      <c r="E2411">
        <v>21420</v>
      </c>
      <c r="F2411" t="s">
        <v>1254</v>
      </c>
      <c r="G2411" t="s">
        <v>3119</v>
      </c>
      <c r="H2411" t="s">
        <v>57</v>
      </c>
      <c r="I2411" t="s">
        <v>58</v>
      </c>
      <c r="J2411" t="s">
        <v>3924</v>
      </c>
    </row>
    <row r="2412" spans="1:10" hidden="1" x14ac:dyDescent="0.2">
      <c r="A2412" t="s">
        <v>1585</v>
      </c>
      <c r="B2412">
        <v>2015</v>
      </c>
      <c r="C2412">
        <v>40</v>
      </c>
      <c r="D2412">
        <v>1</v>
      </c>
      <c r="E2412">
        <v>21410</v>
      </c>
      <c r="F2412" t="s">
        <v>1572</v>
      </c>
      <c r="G2412" t="s">
        <v>3135</v>
      </c>
      <c r="H2412" t="s">
        <v>57</v>
      </c>
      <c r="I2412" t="s">
        <v>58</v>
      </c>
      <c r="J2412" t="s">
        <v>3924</v>
      </c>
    </row>
    <row r="2413" spans="1:10" hidden="1" x14ac:dyDescent="0.2">
      <c r="A2413" t="s">
        <v>1272</v>
      </c>
      <c r="B2413">
        <v>2020</v>
      </c>
      <c r="C2413">
        <v>32</v>
      </c>
      <c r="D2413">
        <v>1</v>
      </c>
      <c r="E2413">
        <v>21390</v>
      </c>
      <c r="F2413" t="s">
        <v>1254</v>
      </c>
      <c r="G2413" t="s">
        <v>3119</v>
      </c>
      <c r="H2413" t="s">
        <v>57</v>
      </c>
      <c r="I2413" t="s">
        <v>58</v>
      </c>
      <c r="J2413" t="s">
        <v>3924</v>
      </c>
    </row>
    <row r="2414" spans="1:10" x14ac:dyDescent="0.2">
      <c r="A2414" t="s">
        <v>347</v>
      </c>
      <c r="B2414">
        <v>2007</v>
      </c>
      <c r="C2414">
        <v>8</v>
      </c>
      <c r="D2414">
        <v>2</v>
      </c>
      <c r="E2414">
        <v>21380</v>
      </c>
      <c r="F2414" t="s">
        <v>21</v>
      </c>
      <c r="G2414" t="s">
        <v>3072</v>
      </c>
      <c r="H2414" t="s">
        <v>57</v>
      </c>
      <c r="I2414" t="s">
        <v>58</v>
      </c>
      <c r="J2414" t="s">
        <v>3924</v>
      </c>
    </row>
    <row r="2415" spans="1:10" hidden="1" x14ac:dyDescent="0.2">
      <c r="A2415" t="s">
        <v>95</v>
      </c>
      <c r="B2415">
        <v>2004</v>
      </c>
      <c r="C2415">
        <v>2</v>
      </c>
      <c r="D2415">
        <v>1</v>
      </c>
      <c r="E2415">
        <v>21370</v>
      </c>
      <c r="F2415" t="s">
        <v>93</v>
      </c>
      <c r="G2415" t="s">
        <v>3059</v>
      </c>
      <c r="H2415" t="s">
        <v>57</v>
      </c>
      <c r="I2415" t="s">
        <v>58</v>
      </c>
      <c r="J2415" t="s">
        <v>3924</v>
      </c>
    </row>
    <row r="2416" spans="1:10" hidden="1" x14ac:dyDescent="0.2">
      <c r="A2416" t="s">
        <v>1791</v>
      </c>
      <c r="B2416">
        <v>2006</v>
      </c>
      <c r="C2416">
        <v>45</v>
      </c>
      <c r="D2416">
        <v>2</v>
      </c>
      <c r="E2416">
        <v>21340</v>
      </c>
      <c r="F2416" t="s">
        <v>1768</v>
      </c>
      <c r="G2416" t="s">
        <v>3146</v>
      </c>
      <c r="H2416" t="s">
        <v>57</v>
      </c>
      <c r="I2416" t="s">
        <v>58</v>
      </c>
      <c r="J2416" t="s">
        <v>3924</v>
      </c>
    </row>
    <row r="2417" spans="1:10" hidden="1" x14ac:dyDescent="0.2">
      <c r="A2417" t="s">
        <v>1990</v>
      </c>
      <c r="B2417">
        <v>2015</v>
      </c>
      <c r="C2417">
        <v>50</v>
      </c>
      <c r="D2417">
        <v>2</v>
      </c>
      <c r="E2417">
        <v>21310</v>
      </c>
      <c r="F2417" t="s">
        <v>24</v>
      </c>
      <c r="G2417" t="s">
        <v>3156</v>
      </c>
      <c r="H2417" t="s">
        <v>57</v>
      </c>
      <c r="I2417" t="s">
        <v>58</v>
      </c>
      <c r="J2417" t="s">
        <v>3924</v>
      </c>
    </row>
    <row r="2418" spans="1:10" hidden="1" x14ac:dyDescent="0.2">
      <c r="A2418" t="s">
        <v>4148</v>
      </c>
      <c r="B2418">
        <v>2023</v>
      </c>
      <c r="C2418">
        <v>32</v>
      </c>
      <c r="D2418">
        <v>1</v>
      </c>
      <c r="E2418">
        <v>21280</v>
      </c>
      <c r="F2418" t="s">
        <v>1254</v>
      </c>
      <c r="G2418" t="s">
        <v>3119</v>
      </c>
      <c r="H2418" t="s">
        <v>57</v>
      </c>
      <c r="I2418" t="s">
        <v>3057</v>
      </c>
      <c r="J2418" t="s">
        <v>4091</v>
      </c>
    </row>
    <row r="2419" spans="1:10" hidden="1" x14ac:dyDescent="0.2">
      <c r="A2419" t="s">
        <v>2399</v>
      </c>
      <c r="B2419">
        <v>2013</v>
      </c>
      <c r="C2419">
        <v>62</v>
      </c>
      <c r="D2419">
        <v>1</v>
      </c>
      <c r="E2419">
        <v>21280</v>
      </c>
      <c r="F2419" t="s">
        <v>2394</v>
      </c>
      <c r="G2419" t="s">
        <v>3179</v>
      </c>
      <c r="H2419" t="s">
        <v>57</v>
      </c>
      <c r="I2419" t="s">
        <v>58</v>
      </c>
      <c r="J2419" t="s">
        <v>3924</v>
      </c>
    </row>
    <row r="2420" spans="1:10" hidden="1" x14ac:dyDescent="0.2">
      <c r="A2420" t="s">
        <v>3697</v>
      </c>
      <c r="B2420">
        <v>2022</v>
      </c>
      <c r="C2420">
        <v>3</v>
      </c>
      <c r="D2420">
        <v>1</v>
      </c>
      <c r="E2420">
        <v>21250</v>
      </c>
      <c r="F2420" t="s">
        <v>29</v>
      </c>
      <c r="G2420" t="s">
        <v>3061</v>
      </c>
      <c r="H2420" t="s">
        <v>57</v>
      </c>
      <c r="I2420" t="s">
        <v>3057</v>
      </c>
      <c r="J2420" t="s">
        <v>3924</v>
      </c>
    </row>
    <row r="2421" spans="1:10" hidden="1" x14ac:dyDescent="0.2">
      <c r="A2421" t="s">
        <v>2407</v>
      </c>
      <c r="B2421">
        <v>2021</v>
      </c>
      <c r="C2421">
        <v>62</v>
      </c>
      <c r="D2421">
        <v>1</v>
      </c>
      <c r="E2421">
        <v>21240</v>
      </c>
      <c r="F2421" t="s">
        <v>2394</v>
      </c>
      <c r="G2421" t="s">
        <v>3179</v>
      </c>
      <c r="H2421" t="s">
        <v>57</v>
      </c>
      <c r="I2421" t="s">
        <v>3057</v>
      </c>
      <c r="J2421" t="s">
        <v>3924</v>
      </c>
    </row>
    <row r="2422" spans="1:10" hidden="1" x14ac:dyDescent="0.2">
      <c r="A2422" t="s">
        <v>150</v>
      </c>
      <c r="B2422">
        <v>2021</v>
      </c>
      <c r="C2422">
        <v>3</v>
      </c>
      <c r="D2422">
        <v>1</v>
      </c>
      <c r="E2422">
        <v>21230</v>
      </c>
      <c r="F2422" t="s">
        <v>29</v>
      </c>
      <c r="G2422" t="s">
        <v>3061</v>
      </c>
      <c r="H2422" t="s">
        <v>57</v>
      </c>
      <c r="I2422" t="s">
        <v>3057</v>
      </c>
      <c r="J2422" t="s">
        <v>3924</v>
      </c>
    </row>
    <row r="2423" spans="1:10" hidden="1" x14ac:dyDescent="0.2">
      <c r="A2423" t="s">
        <v>1627</v>
      </c>
      <c r="B2423">
        <v>2017</v>
      </c>
      <c r="C2423">
        <v>41</v>
      </c>
      <c r="D2423">
        <v>1</v>
      </c>
      <c r="E2423">
        <v>21160</v>
      </c>
      <c r="F2423" t="s">
        <v>1612</v>
      </c>
      <c r="G2423" t="s">
        <v>3137</v>
      </c>
      <c r="H2423" t="s">
        <v>57</v>
      </c>
      <c r="I2423" t="s">
        <v>58</v>
      </c>
      <c r="J2423" t="s">
        <v>3924</v>
      </c>
    </row>
    <row r="2424" spans="1:10" hidden="1" x14ac:dyDescent="0.2">
      <c r="A2424" t="s">
        <v>234</v>
      </c>
      <c r="B2424">
        <v>2007</v>
      </c>
      <c r="C2424">
        <v>5</v>
      </c>
      <c r="D2424">
        <v>2</v>
      </c>
      <c r="E2424">
        <v>21140</v>
      </c>
      <c r="F2424" t="s">
        <v>211</v>
      </c>
      <c r="G2424" t="s">
        <v>3066</v>
      </c>
      <c r="H2424" t="s">
        <v>57</v>
      </c>
      <c r="I2424" t="s">
        <v>58</v>
      </c>
      <c r="J2424" t="s">
        <v>3924</v>
      </c>
    </row>
    <row r="2425" spans="1:10" hidden="1" x14ac:dyDescent="0.2">
      <c r="A2425" t="s">
        <v>214</v>
      </c>
      <c r="B2425">
        <v>2006</v>
      </c>
      <c r="C2425">
        <v>5</v>
      </c>
      <c r="D2425">
        <v>1</v>
      </c>
      <c r="E2425">
        <v>21100</v>
      </c>
      <c r="F2425" t="s">
        <v>211</v>
      </c>
      <c r="G2425" t="s">
        <v>3065</v>
      </c>
      <c r="H2425" t="s">
        <v>57</v>
      </c>
      <c r="I2425" t="s">
        <v>58</v>
      </c>
      <c r="J2425" t="s">
        <v>3924</v>
      </c>
    </row>
    <row r="2426" spans="1:10" hidden="1" x14ac:dyDescent="0.2">
      <c r="A2426" t="s">
        <v>633</v>
      </c>
      <c r="B2426">
        <v>2014</v>
      </c>
      <c r="C2426">
        <v>16</v>
      </c>
      <c r="D2426">
        <v>1</v>
      </c>
      <c r="E2426">
        <v>21060</v>
      </c>
      <c r="F2426" t="s">
        <v>622</v>
      </c>
      <c r="G2426" t="s">
        <v>3087</v>
      </c>
      <c r="H2426" t="s">
        <v>57</v>
      </c>
      <c r="I2426" t="s">
        <v>58</v>
      </c>
      <c r="J2426" t="s">
        <v>3924</v>
      </c>
    </row>
    <row r="2427" spans="1:10" hidden="1" x14ac:dyDescent="0.2">
      <c r="A2427" t="s">
        <v>2339</v>
      </c>
      <c r="B2427">
        <v>2006</v>
      </c>
      <c r="C2427">
        <v>59</v>
      </c>
      <c r="D2427">
        <v>2</v>
      </c>
      <c r="E2427">
        <v>21060</v>
      </c>
      <c r="F2427" t="s">
        <v>2316</v>
      </c>
      <c r="G2427" t="s">
        <v>3174</v>
      </c>
      <c r="H2427" t="s">
        <v>57</v>
      </c>
      <c r="I2427" t="s">
        <v>58</v>
      </c>
      <c r="J2427" t="s">
        <v>3924</v>
      </c>
    </row>
    <row r="2428" spans="1:10" hidden="1" x14ac:dyDescent="0.2">
      <c r="A2428" t="s">
        <v>2095</v>
      </c>
      <c r="B2428">
        <v>2021</v>
      </c>
      <c r="C2428">
        <v>53</v>
      </c>
      <c r="D2428">
        <v>1</v>
      </c>
      <c r="E2428">
        <v>21030</v>
      </c>
      <c r="F2428" t="s">
        <v>2076</v>
      </c>
      <c r="G2428" t="s">
        <v>3161</v>
      </c>
      <c r="H2428" t="s">
        <v>57</v>
      </c>
      <c r="I2428" t="s">
        <v>3057</v>
      </c>
      <c r="J2428" t="s">
        <v>3924</v>
      </c>
    </row>
    <row r="2429" spans="1:10" hidden="1" x14ac:dyDescent="0.2">
      <c r="A2429" t="s">
        <v>1790</v>
      </c>
      <c r="B2429">
        <v>2005</v>
      </c>
      <c r="C2429">
        <v>45</v>
      </c>
      <c r="D2429">
        <v>2</v>
      </c>
      <c r="E2429">
        <v>20960</v>
      </c>
      <c r="F2429" t="s">
        <v>1768</v>
      </c>
      <c r="G2429" t="s">
        <v>3146</v>
      </c>
      <c r="H2429" t="s">
        <v>57</v>
      </c>
      <c r="I2429" t="s">
        <v>58</v>
      </c>
      <c r="J2429" t="s">
        <v>3924</v>
      </c>
    </row>
    <row r="2430" spans="1:10" hidden="1" x14ac:dyDescent="0.2">
      <c r="A2430" t="s">
        <v>2408</v>
      </c>
      <c r="B2430">
        <v>2010</v>
      </c>
      <c r="C2430">
        <v>62</v>
      </c>
      <c r="D2430">
        <v>2</v>
      </c>
      <c r="E2430">
        <v>20930</v>
      </c>
      <c r="F2430" t="s">
        <v>2394</v>
      </c>
      <c r="G2430" t="s">
        <v>3180</v>
      </c>
      <c r="H2430" t="s">
        <v>57</v>
      </c>
      <c r="I2430" t="s">
        <v>58</v>
      </c>
      <c r="J2430" t="s">
        <v>3924</v>
      </c>
    </row>
    <row r="2431" spans="1:10" hidden="1" x14ac:dyDescent="0.2">
      <c r="A2431" t="s">
        <v>1579</v>
      </c>
      <c r="B2431">
        <v>2009</v>
      </c>
      <c r="C2431">
        <v>40</v>
      </c>
      <c r="D2431">
        <v>1</v>
      </c>
      <c r="E2431">
        <v>20910</v>
      </c>
      <c r="F2431" t="s">
        <v>1572</v>
      </c>
      <c r="G2431" t="s">
        <v>3135</v>
      </c>
      <c r="H2431" t="s">
        <v>57</v>
      </c>
      <c r="I2431" t="s">
        <v>58</v>
      </c>
      <c r="J2431" t="s">
        <v>3924</v>
      </c>
    </row>
    <row r="2432" spans="1:10" hidden="1" x14ac:dyDescent="0.2">
      <c r="A2432" t="s">
        <v>1712</v>
      </c>
      <c r="B2432">
        <v>2005</v>
      </c>
      <c r="C2432">
        <v>43</v>
      </c>
      <c r="D2432">
        <v>2</v>
      </c>
      <c r="E2432">
        <v>20910</v>
      </c>
      <c r="F2432" t="s">
        <v>1690</v>
      </c>
      <c r="G2432" t="s">
        <v>3142</v>
      </c>
      <c r="H2432" t="s">
        <v>57</v>
      </c>
      <c r="I2432" t="s">
        <v>58</v>
      </c>
      <c r="J2432" t="s">
        <v>3924</v>
      </c>
    </row>
    <row r="2433" spans="1:10" hidden="1" x14ac:dyDescent="0.2">
      <c r="A2433" t="s">
        <v>1951</v>
      </c>
      <c r="B2433">
        <v>2014</v>
      </c>
      <c r="C2433">
        <v>49</v>
      </c>
      <c r="D2433">
        <v>2</v>
      </c>
      <c r="E2433">
        <v>20900</v>
      </c>
      <c r="F2433" t="s">
        <v>1921</v>
      </c>
      <c r="G2433" t="s">
        <v>3154</v>
      </c>
      <c r="H2433" t="s">
        <v>57</v>
      </c>
      <c r="I2433" t="s">
        <v>58</v>
      </c>
      <c r="J2433" t="s">
        <v>3924</v>
      </c>
    </row>
    <row r="2434" spans="1:10" hidden="1" x14ac:dyDescent="0.2">
      <c r="A2434" t="s">
        <v>2523</v>
      </c>
      <c r="B2434">
        <v>2005</v>
      </c>
      <c r="C2434">
        <v>65</v>
      </c>
      <c r="D2434">
        <v>2</v>
      </c>
      <c r="E2434">
        <v>20870</v>
      </c>
      <c r="F2434" t="s">
        <v>2501</v>
      </c>
      <c r="G2434" t="s">
        <v>3186</v>
      </c>
      <c r="H2434" t="s">
        <v>57</v>
      </c>
      <c r="I2434" t="s">
        <v>58</v>
      </c>
      <c r="J2434" t="s">
        <v>3924</v>
      </c>
    </row>
    <row r="2435" spans="1:10" hidden="1" x14ac:dyDescent="0.2">
      <c r="A2435" t="s">
        <v>1788</v>
      </c>
      <c r="B2435">
        <v>2003</v>
      </c>
      <c r="C2435">
        <v>45</v>
      </c>
      <c r="D2435">
        <v>2</v>
      </c>
      <c r="E2435">
        <v>20830</v>
      </c>
      <c r="F2435" t="s">
        <v>1768</v>
      </c>
      <c r="G2435" t="s">
        <v>3146</v>
      </c>
      <c r="H2435" t="s">
        <v>57</v>
      </c>
      <c r="I2435" t="s">
        <v>58</v>
      </c>
      <c r="J2435" t="s">
        <v>3924</v>
      </c>
    </row>
    <row r="2436" spans="1:10" hidden="1" x14ac:dyDescent="0.2">
      <c r="A2436" t="s">
        <v>458</v>
      </c>
      <c r="B2436">
        <v>2007</v>
      </c>
      <c r="C2436">
        <v>11</v>
      </c>
      <c r="D2436">
        <v>2</v>
      </c>
      <c r="E2436">
        <v>20810</v>
      </c>
      <c r="F2436" t="s">
        <v>37</v>
      </c>
      <c r="G2436" t="s">
        <v>3078</v>
      </c>
      <c r="H2436" t="s">
        <v>57</v>
      </c>
      <c r="I2436" t="s">
        <v>58</v>
      </c>
      <c r="J2436" t="s">
        <v>3924</v>
      </c>
    </row>
    <row r="2437" spans="1:10" hidden="1" x14ac:dyDescent="0.2">
      <c r="A2437" t="s">
        <v>1789</v>
      </c>
      <c r="B2437">
        <v>2004</v>
      </c>
      <c r="C2437">
        <v>45</v>
      </c>
      <c r="D2437">
        <v>2</v>
      </c>
      <c r="E2437">
        <v>20810</v>
      </c>
      <c r="F2437" t="s">
        <v>1768</v>
      </c>
      <c r="G2437" t="s">
        <v>3146</v>
      </c>
      <c r="H2437" t="s">
        <v>57</v>
      </c>
      <c r="I2437" t="s">
        <v>58</v>
      </c>
      <c r="J2437" t="s">
        <v>3924</v>
      </c>
    </row>
    <row r="2438" spans="1:10" hidden="1" x14ac:dyDescent="0.2">
      <c r="A2438" t="s">
        <v>1898</v>
      </c>
      <c r="B2438">
        <v>2019</v>
      </c>
      <c r="C2438">
        <v>48</v>
      </c>
      <c r="D2438">
        <v>1</v>
      </c>
      <c r="E2438">
        <v>20790</v>
      </c>
      <c r="F2438" t="s">
        <v>1881</v>
      </c>
      <c r="G2438" t="s">
        <v>3151</v>
      </c>
      <c r="H2438" t="s">
        <v>57</v>
      </c>
      <c r="I2438" t="s">
        <v>58</v>
      </c>
      <c r="J2438" t="s">
        <v>3924</v>
      </c>
    </row>
    <row r="2439" spans="1:10" hidden="1" x14ac:dyDescent="0.2">
      <c r="A2439" t="s">
        <v>1578</v>
      </c>
      <c r="B2439">
        <v>2008</v>
      </c>
      <c r="C2439">
        <v>40</v>
      </c>
      <c r="D2439">
        <v>1</v>
      </c>
      <c r="E2439">
        <v>20780</v>
      </c>
      <c r="F2439" t="s">
        <v>1572</v>
      </c>
      <c r="G2439" t="s">
        <v>3135</v>
      </c>
      <c r="H2439" t="s">
        <v>57</v>
      </c>
      <c r="I2439" t="s">
        <v>58</v>
      </c>
      <c r="J2439" t="s">
        <v>3924</v>
      </c>
    </row>
    <row r="2440" spans="1:10" x14ac:dyDescent="0.2">
      <c r="A2440" t="s">
        <v>346</v>
      </c>
      <c r="B2440">
        <v>2006</v>
      </c>
      <c r="C2440">
        <v>8</v>
      </c>
      <c r="D2440">
        <v>2</v>
      </c>
      <c r="E2440">
        <v>20770</v>
      </c>
      <c r="F2440" t="s">
        <v>21</v>
      </c>
      <c r="G2440" t="s">
        <v>3072</v>
      </c>
      <c r="H2440" t="s">
        <v>57</v>
      </c>
      <c r="I2440" t="s">
        <v>58</v>
      </c>
      <c r="J2440" t="s">
        <v>3924</v>
      </c>
    </row>
    <row r="2441" spans="1:10" hidden="1" x14ac:dyDescent="0.2">
      <c r="A2441" t="s">
        <v>624</v>
      </c>
      <c r="B2441">
        <v>2005</v>
      </c>
      <c r="C2441">
        <v>16</v>
      </c>
      <c r="D2441">
        <v>1</v>
      </c>
      <c r="E2441">
        <v>20700</v>
      </c>
      <c r="F2441" t="s">
        <v>622</v>
      </c>
      <c r="G2441" t="s">
        <v>3087</v>
      </c>
      <c r="H2441" t="s">
        <v>57</v>
      </c>
      <c r="I2441" t="s">
        <v>58</v>
      </c>
      <c r="J2441" t="s">
        <v>3924</v>
      </c>
    </row>
    <row r="2442" spans="1:10" hidden="1" x14ac:dyDescent="0.2">
      <c r="A2442" t="s">
        <v>1989</v>
      </c>
      <c r="B2442">
        <v>2014</v>
      </c>
      <c r="C2442">
        <v>50</v>
      </c>
      <c r="D2442">
        <v>2</v>
      </c>
      <c r="E2442">
        <v>20670</v>
      </c>
      <c r="F2442" t="s">
        <v>24</v>
      </c>
      <c r="G2442" t="s">
        <v>3156</v>
      </c>
      <c r="H2442" t="s">
        <v>57</v>
      </c>
      <c r="I2442" t="s">
        <v>58</v>
      </c>
      <c r="J2442" t="s">
        <v>3924</v>
      </c>
    </row>
    <row r="2443" spans="1:10" hidden="1" x14ac:dyDescent="0.2">
      <c r="A2443" t="s">
        <v>4178</v>
      </c>
      <c r="B2443">
        <v>2023</v>
      </c>
      <c r="C2443">
        <v>48</v>
      </c>
      <c r="D2443">
        <v>1</v>
      </c>
      <c r="E2443">
        <v>20660</v>
      </c>
      <c r="F2443" t="s">
        <v>1881</v>
      </c>
      <c r="G2443" t="s">
        <v>3151</v>
      </c>
      <c r="H2443" t="s">
        <v>57</v>
      </c>
      <c r="I2443" t="s">
        <v>3057</v>
      </c>
      <c r="J2443" t="s">
        <v>4091</v>
      </c>
    </row>
    <row r="2444" spans="1:10" hidden="1" x14ac:dyDescent="0.2">
      <c r="A2444" t="s">
        <v>2689</v>
      </c>
      <c r="B2444">
        <v>2015</v>
      </c>
      <c r="C2444">
        <v>69</v>
      </c>
      <c r="D2444">
        <v>2</v>
      </c>
      <c r="E2444">
        <v>20630</v>
      </c>
      <c r="F2444" t="s">
        <v>19</v>
      </c>
      <c r="G2444" t="s">
        <v>3194</v>
      </c>
      <c r="H2444" t="s">
        <v>57</v>
      </c>
      <c r="I2444" t="s">
        <v>58</v>
      </c>
      <c r="J2444" t="s">
        <v>3924</v>
      </c>
    </row>
    <row r="2445" spans="1:10" hidden="1" x14ac:dyDescent="0.2">
      <c r="A2445" t="s">
        <v>1297</v>
      </c>
      <c r="B2445">
        <v>2005</v>
      </c>
      <c r="C2445">
        <v>33</v>
      </c>
      <c r="D2445">
        <v>1</v>
      </c>
      <c r="E2445">
        <v>20560</v>
      </c>
      <c r="F2445" t="s">
        <v>1294</v>
      </c>
      <c r="G2445" t="s">
        <v>3121</v>
      </c>
      <c r="H2445" t="s">
        <v>57</v>
      </c>
      <c r="I2445" t="s">
        <v>58</v>
      </c>
      <c r="J2445" t="s">
        <v>3924</v>
      </c>
    </row>
    <row r="2446" spans="1:10" hidden="1" x14ac:dyDescent="0.2">
      <c r="A2446" t="s">
        <v>1886</v>
      </c>
      <c r="B2446">
        <v>2007</v>
      </c>
      <c r="C2446">
        <v>48</v>
      </c>
      <c r="D2446">
        <v>1</v>
      </c>
      <c r="E2446">
        <v>20530</v>
      </c>
      <c r="F2446" t="s">
        <v>1881</v>
      </c>
      <c r="G2446" t="s">
        <v>3151</v>
      </c>
      <c r="H2446" t="s">
        <v>57</v>
      </c>
      <c r="I2446" t="s">
        <v>58</v>
      </c>
      <c r="J2446" t="s">
        <v>3924</v>
      </c>
    </row>
    <row r="2447" spans="1:10" hidden="1" x14ac:dyDescent="0.2">
      <c r="A2447" t="s">
        <v>1298</v>
      </c>
      <c r="B2447">
        <v>2006</v>
      </c>
      <c r="C2447">
        <v>33</v>
      </c>
      <c r="D2447">
        <v>1</v>
      </c>
      <c r="E2447">
        <v>20480</v>
      </c>
      <c r="F2447" t="s">
        <v>1294</v>
      </c>
      <c r="G2447" t="s">
        <v>3121</v>
      </c>
      <c r="H2447" t="s">
        <v>57</v>
      </c>
      <c r="I2447" t="s">
        <v>58</v>
      </c>
      <c r="J2447" t="s">
        <v>3924</v>
      </c>
    </row>
    <row r="2448" spans="1:10" hidden="1" x14ac:dyDescent="0.2">
      <c r="A2448" t="s">
        <v>1950</v>
      </c>
      <c r="B2448">
        <v>2013</v>
      </c>
      <c r="C2448">
        <v>49</v>
      </c>
      <c r="D2448">
        <v>2</v>
      </c>
      <c r="E2448">
        <v>20470</v>
      </c>
      <c r="F2448" t="s">
        <v>1921</v>
      </c>
      <c r="G2448" t="s">
        <v>3154</v>
      </c>
      <c r="H2448" t="s">
        <v>57</v>
      </c>
      <c r="I2448" t="s">
        <v>58</v>
      </c>
      <c r="J2448" t="s">
        <v>3924</v>
      </c>
    </row>
    <row r="2449" spans="1:10" hidden="1" x14ac:dyDescent="0.2">
      <c r="A2449" t="s">
        <v>1625</v>
      </c>
      <c r="B2449">
        <v>2015</v>
      </c>
      <c r="C2449">
        <v>41</v>
      </c>
      <c r="D2449">
        <v>1</v>
      </c>
      <c r="E2449">
        <v>20440</v>
      </c>
      <c r="F2449" t="s">
        <v>1612</v>
      </c>
      <c r="G2449" t="s">
        <v>3137</v>
      </c>
      <c r="H2449" t="s">
        <v>57</v>
      </c>
      <c r="I2449" t="s">
        <v>58</v>
      </c>
      <c r="J2449" t="s">
        <v>3924</v>
      </c>
    </row>
    <row r="2450" spans="1:10" hidden="1" x14ac:dyDescent="0.2">
      <c r="A2450" t="s">
        <v>1630</v>
      </c>
      <c r="B2450">
        <v>2020</v>
      </c>
      <c r="C2450">
        <v>41</v>
      </c>
      <c r="D2450">
        <v>1</v>
      </c>
      <c r="E2450">
        <v>20440</v>
      </c>
      <c r="F2450" t="s">
        <v>1612</v>
      </c>
      <c r="G2450" t="s">
        <v>3137</v>
      </c>
      <c r="H2450" t="s">
        <v>57</v>
      </c>
      <c r="I2450" t="s">
        <v>58</v>
      </c>
      <c r="J2450" t="s">
        <v>3924</v>
      </c>
    </row>
    <row r="2451" spans="1:10" hidden="1" x14ac:dyDescent="0.2">
      <c r="A2451" t="s">
        <v>233</v>
      </c>
      <c r="B2451">
        <v>2006</v>
      </c>
      <c r="C2451">
        <v>5</v>
      </c>
      <c r="D2451">
        <v>2</v>
      </c>
      <c r="E2451">
        <v>20370</v>
      </c>
      <c r="F2451" t="s">
        <v>211</v>
      </c>
      <c r="G2451" t="s">
        <v>3066</v>
      </c>
      <c r="H2451" t="s">
        <v>57</v>
      </c>
      <c r="I2451" t="s">
        <v>58</v>
      </c>
      <c r="J2451" t="s">
        <v>3924</v>
      </c>
    </row>
    <row r="2452" spans="1:10" x14ac:dyDescent="0.2">
      <c r="A2452" t="s">
        <v>343</v>
      </c>
      <c r="B2452">
        <v>2003</v>
      </c>
      <c r="C2452">
        <v>8</v>
      </c>
      <c r="D2452">
        <v>2</v>
      </c>
      <c r="E2452">
        <v>20370</v>
      </c>
      <c r="F2452" t="s">
        <v>21</v>
      </c>
      <c r="G2452" t="s">
        <v>3072</v>
      </c>
      <c r="H2452" t="s">
        <v>57</v>
      </c>
      <c r="I2452" t="s">
        <v>58</v>
      </c>
      <c r="J2452" t="s">
        <v>3924</v>
      </c>
    </row>
    <row r="2453" spans="1:10" hidden="1" x14ac:dyDescent="0.2">
      <c r="A2453" t="s">
        <v>457</v>
      </c>
      <c r="B2453">
        <v>2006</v>
      </c>
      <c r="C2453">
        <v>11</v>
      </c>
      <c r="D2453">
        <v>2</v>
      </c>
      <c r="E2453">
        <v>20350</v>
      </c>
      <c r="F2453" t="s">
        <v>37</v>
      </c>
      <c r="G2453" t="s">
        <v>3078</v>
      </c>
      <c r="H2453" t="s">
        <v>57</v>
      </c>
      <c r="I2453" t="s">
        <v>58</v>
      </c>
      <c r="J2453" t="s">
        <v>3924</v>
      </c>
    </row>
    <row r="2454" spans="1:10" hidden="1" x14ac:dyDescent="0.2">
      <c r="A2454" t="s">
        <v>1626</v>
      </c>
      <c r="B2454">
        <v>2016</v>
      </c>
      <c r="C2454">
        <v>41</v>
      </c>
      <c r="D2454">
        <v>1</v>
      </c>
      <c r="E2454">
        <v>20260</v>
      </c>
      <c r="F2454" t="s">
        <v>1612</v>
      </c>
      <c r="G2454" t="s">
        <v>3137</v>
      </c>
      <c r="H2454" t="s">
        <v>57</v>
      </c>
      <c r="I2454" t="s">
        <v>58</v>
      </c>
      <c r="J2454" t="s">
        <v>3924</v>
      </c>
    </row>
    <row r="2455" spans="1:10" hidden="1" x14ac:dyDescent="0.2">
      <c r="A2455" t="s">
        <v>1988</v>
      </c>
      <c r="B2455">
        <v>2013</v>
      </c>
      <c r="C2455">
        <v>50</v>
      </c>
      <c r="D2455">
        <v>2</v>
      </c>
      <c r="E2455">
        <v>20230</v>
      </c>
      <c r="F2455" t="s">
        <v>24</v>
      </c>
      <c r="G2455" t="s">
        <v>3156</v>
      </c>
      <c r="H2455" t="s">
        <v>57</v>
      </c>
      <c r="I2455" t="s">
        <v>58</v>
      </c>
      <c r="J2455" t="s">
        <v>3924</v>
      </c>
    </row>
    <row r="2456" spans="1:10" hidden="1" x14ac:dyDescent="0.2">
      <c r="A2456" t="s">
        <v>1624</v>
      </c>
      <c r="B2456">
        <v>2014</v>
      </c>
      <c r="C2456">
        <v>41</v>
      </c>
      <c r="D2456">
        <v>1</v>
      </c>
      <c r="E2456">
        <v>20210</v>
      </c>
      <c r="F2456" t="s">
        <v>1612</v>
      </c>
      <c r="G2456" t="s">
        <v>3137</v>
      </c>
      <c r="H2456" t="s">
        <v>57</v>
      </c>
      <c r="I2456" t="s">
        <v>58</v>
      </c>
      <c r="J2456" t="s">
        <v>3924</v>
      </c>
    </row>
    <row r="2457" spans="1:10" hidden="1" x14ac:dyDescent="0.2">
      <c r="A2457" t="s">
        <v>3775</v>
      </c>
      <c r="B2457">
        <v>2022</v>
      </c>
      <c r="C2457">
        <v>32</v>
      </c>
      <c r="D2457">
        <v>1</v>
      </c>
      <c r="E2457">
        <v>20200</v>
      </c>
      <c r="F2457" t="s">
        <v>1254</v>
      </c>
      <c r="G2457" t="s">
        <v>3119</v>
      </c>
      <c r="H2457" t="s">
        <v>57</v>
      </c>
      <c r="I2457" t="s">
        <v>3057</v>
      </c>
      <c r="J2457" t="s">
        <v>3924</v>
      </c>
    </row>
    <row r="2458" spans="1:10" hidden="1" x14ac:dyDescent="0.2">
      <c r="A2458" t="s">
        <v>1469</v>
      </c>
      <c r="B2458">
        <v>2017</v>
      </c>
      <c r="C2458">
        <v>37</v>
      </c>
      <c r="D2458">
        <v>1</v>
      </c>
      <c r="E2458">
        <v>20190</v>
      </c>
      <c r="F2458" t="s">
        <v>1454</v>
      </c>
      <c r="G2458" t="s">
        <v>3129</v>
      </c>
      <c r="H2458" t="s">
        <v>57</v>
      </c>
      <c r="I2458" t="s">
        <v>58</v>
      </c>
      <c r="J2458" t="s">
        <v>3924</v>
      </c>
    </row>
    <row r="2459" spans="1:10" hidden="1" x14ac:dyDescent="0.2">
      <c r="A2459" t="s">
        <v>1711</v>
      </c>
      <c r="B2459">
        <v>2004</v>
      </c>
      <c r="C2459">
        <v>43</v>
      </c>
      <c r="D2459">
        <v>2</v>
      </c>
      <c r="E2459">
        <v>20190</v>
      </c>
      <c r="F2459" t="s">
        <v>1690</v>
      </c>
      <c r="G2459" t="s">
        <v>3142</v>
      </c>
      <c r="H2459" t="s">
        <v>57</v>
      </c>
      <c r="I2459" t="s">
        <v>58</v>
      </c>
      <c r="J2459" t="s">
        <v>3924</v>
      </c>
    </row>
    <row r="2460" spans="1:10" hidden="1" x14ac:dyDescent="0.2">
      <c r="A2460" t="s">
        <v>4204</v>
      </c>
      <c r="B2460">
        <v>2023</v>
      </c>
      <c r="C2460">
        <v>62</v>
      </c>
      <c r="D2460">
        <v>1</v>
      </c>
      <c r="E2460">
        <v>20190</v>
      </c>
      <c r="F2460" t="s">
        <v>2394</v>
      </c>
      <c r="G2460" t="s">
        <v>3179</v>
      </c>
      <c r="H2460" t="s">
        <v>57</v>
      </c>
      <c r="I2460" t="s">
        <v>3057</v>
      </c>
      <c r="J2460" t="s">
        <v>4091</v>
      </c>
    </row>
    <row r="2461" spans="1:10" hidden="1" x14ac:dyDescent="0.2">
      <c r="A2461" t="s">
        <v>2522</v>
      </c>
      <c r="B2461">
        <v>2004</v>
      </c>
      <c r="C2461">
        <v>65</v>
      </c>
      <c r="D2461">
        <v>2</v>
      </c>
      <c r="E2461">
        <v>20190</v>
      </c>
      <c r="F2461" t="s">
        <v>2501</v>
      </c>
      <c r="G2461" t="s">
        <v>3186</v>
      </c>
      <c r="H2461" t="s">
        <v>57</v>
      </c>
      <c r="I2461" t="s">
        <v>58</v>
      </c>
      <c r="J2461" t="s">
        <v>3924</v>
      </c>
    </row>
    <row r="2462" spans="1:10" hidden="1" x14ac:dyDescent="0.2">
      <c r="A2462" t="s">
        <v>1949</v>
      </c>
      <c r="B2462">
        <v>2012</v>
      </c>
      <c r="C2462">
        <v>49</v>
      </c>
      <c r="D2462">
        <v>2</v>
      </c>
      <c r="E2462">
        <v>20140</v>
      </c>
      <c r="F2462" t="s">
        <v>1921</v>
      </c>
      <c r="G2462" t="s">
        <v>3154</v>
      </c>
      <c r="H2462" t="s">
        <v>57</v>
      </c>
      <c r="I2462" t="s">
        <v>58</v>
      </c>
      <c r="J2462" t="s">
        <v>3924</v>
      </c>
    </row>
    <row r="2463" spans="1:10" x14ac:dyDescent="0.2">
      <c r="A2463" t="s">
        <v>345</v>
      </c>
      <c r="B2463">
        <v>2005</v>
      </c>
      <c r="C2463">
        <v>8</v>
      </c>
      <c r="D2463">
        <v>2</v>
      </c>
      <c r="E2463">
        <v>20120</v>
      </c>
      <c r="F2463" t="s">
        <v>21</v>
      </c>
      <c r="G2463" t="s">
        <v>3072</v>
      </c>
      <c r="H2463" t="s">
        <v>57</v>
      </c>
      <c r="I2463" t="s">
        <v>58</v>
      </c>
      <c r="J2463" t="s">
        <v>3924</v>
      </c>
    </row>
    <row r="2464" spans="1:10" x14ac:dyDescent="0.2">
      <c r="A2464" t="s">
        <v>344</v>
      </c>
      <c r="B2464">
        <v>2004</v>
      </c>
      <c r="C2464">
        <v>8</v>
      </c>
      <c r="D2464">
        <v>2</v>
      </c>
      <c r="E2464">
        <v>20090</v>
      </c>
      <c r="F2464" t="s">
        <v>21</v>
      </c>
      <c r="G2464" t="s">
        <v>3072</v>
      </c>
      <c r="H2464" t="s">
        <v>57</v>
      </c>
      <c r="I2464" t="s">
        <v>58</v>
      </c>
      <c r="J2464" t="s">
        <v>3924</v>
      </c>
    </row>
    <row r="2465" spans="1:10" hidden="1" x14ac:dyDescent="0.2">
      <c r="A2465" t="s">
        <v>1584</v>
      </c>
      <c r="B2465">
        <v>2014</v>
      </c>
      <c r="C2465">
        <v>40</v>
      </c>
      <c r="D2465">
        <v>1</v>
      </c>
      <c r="E2465">
        <v>20080</v>
      </c>
      <c r="F2465" t="s">
        <v>1572</v>
      </c>
      <c r="G2465" t="s">
        <v>3135</v>
      </c>
      <c r="H2465" t="s">
        <v>57</v>
      </c>
      <c r="I2465" t="s">
        <v>58</v>
      </c>
      <c r="J2465" t="s">
        <v>3924</v>
      </c>
    </row>
    <row r="2466" spans="1:10" hidden="1" x14ac:dyDescent="0.2">
      <c r="A2466" t="s">
        <v>2338</v>
      </c>
      <c r="B2466">
        <v>2005</v>
      </c>
      <c r="C2466">
        <v>59</v>
      </c>
      <c r="D2466">
        <v>2</v>
      </c>
      <c r="E2466">
        <v>20050</v>
      </c>
      <c r="F2466" t="s">
        <v>2316</v>
      </c>
      <c r="G2466" t="s">
        <v>3174</v>
      </c>
      <c r="H2466" t="s">
        <v>57</v>
      </c>
      <c r="I2466" t="s">
        <v>58</v>
      </c>
      <c r="J2466" t="s">
        <v>3924</v>
      </c>
    </row>
    <row r="2467" spans="1:10" hidden="1" x14ac:dyDescent="0.2">
      <c r="A2467" t="s">
        <v>1710</v>
      </c>
      <c r="B2467">
        <v>2003</v>
      </c>
      <c r="C2467">
        <v>43</v>
      </c>
      <c r="D2467">
        <v>2</v>
      </c>
      <c r="E2467">
        <v>20020</v>
      </c>
      <c r="F2467" t="s">
        <v>1690</v>
      </c>
      <c r="G2467" t="s">
        <v>3142</v>
      </c>
      <c r="H2467" t="s">
        <v>57</v>
      </c>
      <c r="I2467" t="s">
        <v>58</v>
      </c>
      <c r="J2467" t="s">
        <v>3924</v>
      </c>
    </row>
    <row r="2468" spans="1:10" hidden="1" x14ac:dyDescent="0.2">
      <c r="A2468" t="s">
        <v>92</v>
      </c>
      <c r="B2468">
        <v>2003</v>
      </c>
      <c r="C2468">
        <v>2</v>
      </c>
      <c r="D2468">
        <v>1</v>
      </c>
      <c r="E2468">
        <v>19980</v>
      </c>
      <c r="F2468" t="s">
        <v>93</v>
      </c>
      <c r="G2468" t="s">
        <v>3059</v>
      </c>
      <c r="H2468" t="s">
        <v>57</v>
      </c>
      <c r="I2468" t="s">
        <v>58</v>
      </c>
      <c r="J2468" t="s">
        <v>3924</v>
      </c>
    </row>
    <row r="2469" spans="1:10" hidden="1" x14ac:dyDescent="0.2">
      <c r="A2469" t="s">
        <v>456</v>
      </c>
      <c r="B2469">
        <v>2005</v>
      </c>
      <c r="C2469">
        <v>11</v>
      </c>
      <c r="D2469">
        <v>2</v>
      </c>
      <c r="E2469">
        <v>19980</v>
      </c>
      <c r="F2469" t="s">
        <v>37</v>
      </c>
      <c r="G2469" t="s">
        <v>3078</v>
      </c>
      <c r="H2469" t="s">
        <v>57</v>
      </c>
      <c r="I2469" t="s">
        <v>58</v>
      </c>
      <c r="J2469" t="s">
        <v>3924</v>
      </c>
    </row>
    <row r="2470" spans="1:10" hidden="1" x14ac:dyDescent="0.2">
      <c r="A2470" t="s">
        <v>1340</v>
      </c>
      <c r="B2470">
        <v>2008</v>
      </c>
      <c r="C2470">
        <v>34</v>
      </c>
      <c r="D2470">
        <v>1</v>
      </c>
      <c r="E2470">
        <v>19980</v>
      </c>
      <c r="F2470" t="s">
        <v>1334</v>
      </c>
      <c r="G2470" t="s">
        <v>3123</v>
      </c>
      <c r="H2470" t="s">
        <v>57</v>
      </c>
      <c r="I2470" t="s">
        <v>58</v>
      </c>
      <c r="J2470" t="s">
        <v>3924</v>
      </c>
    </row>
    <row r="2471" spans="1:10" hidden="1" x14ac:dyDescent="0.2">
      <c r="A2471" t="s">
        <v>223</v>
      </c>
      <c r="B2471">
        <v>2015</v>
      </c>
      <c r="C2471">
        <v>5</v>
      </c>
      <c r="D2471">
        <v>1</v>
      </c>
      <c r="E2471">
        <v>19950</v>
      </c>
      <c r="F2471" t="s">
        <v>211</v>
      </c>
      <c r="G2471" t="s">
        <v>3065</v>
      </c>
      <c r="H2471" t="s">
        <v>57</v>
      </c>
      <c r="I2471" t="s">
        <v>58</v>
      </c>
      <c r="J2471" t="s">
        <v>3924</v>
      </c>
    </row>
    <row r="2472" spans="1:10" hidden="1" x14ac:dyDescent="0.2">
      <c r="A2472" t="s">
        <v>1948</v>
      </c>
      <c r="B2472">
        <v>2011</v>
      </c>
      <c r="C2472">
        <v>49</v>
      </c>
      <c r="D2472">
        <v>2</v>
      </c>
      <c r="E2472">
        <v>19930</v>
      </c>
      <c r="F2472" t="s">
        <v>1921</v>
      </c>
      <c r="G2472" t="s">
        <v>3154</v>
      </c>
      <c r="H2472" t="s">
        <v>57</v>
      </c>
      <c r="I2472" t="s">
        <v>58</v>
      </c>
      <c r="J2472" t="s">
        <v>3924</v>
      </c>
    </row>
    <row r="2473" spans="1:10" hidden="1" x14ac:dyDescent="0.2">
      <c r="A2473" t="s">
        <v>635</v>
      </c>
      <c r="B2473">
        <v>2016</v>
      </c>
      <c r="C2473">
        <v>16</v>
      </c>
      <c r="D2473">
        <v>1</v>
      </c>
      <c r="E2473">
        <v>19860</v>
      </c>
      <c r="F2473" t="s">
        <v>622</v>
      </c>
      <c r="G2473" t="s">
        <v>3087</v>
      </c>
      <c r="H2473" t="s">
        <v>57</v>
      </c>
      <c r="I2473" t="s">
        <v>58</v>
      </c>
      <c r="J2473" t="s">
        <v>3924</v>
      </c>
    </row>
    <row r="2474" spans="1:10" hidden="1" x14ac:dyDescent="0.2">
      <c r="A2474" t="s">
        <v>1884</v>
      </c>
      <c r="B2474">
        <v>2005</v>
      </c>
      <c r="C2474">
        <v>48</v>
      </c>
      <c r="D2474">
        <v>1</v>
      </c>
      <c r="E2474">
        <v>19860</v>
      </c>
      <c r="F2474" t="s">
        <v>1881</v>
      </c>
      <c r="G2474" t="s">
        <v>3151</v>
      </c>
      <c r="H2474" t="s">
        <v>57</v>
      </c>
      <c r="I2474" t="s">
        <v>58</v>
      </c>
      <c r="J2474" t="s">
        <v>3924</v>
      </c>
    </row>
    <row r="2475" spans="1:10" hidden="1" x14ac:dyDescent="0.2">
      <c r="A2475" t="s">
        <v>1986</v>
      </c>
      <c r="B2475">
        <v>2011</v>
      </c>
      <c r="C2475">
        <v>50</v>
      </c>
      <c r="D2475">
        <v>2</v>
      </c>
      <c r="E2475">
        <v>19850</v>
      </c>
      <c r="F2475" t="s">
        <v>24</v>
      </c>
      <c r="G2475" t="s">
        <v>3156</v>
      </c>
      <c r="H2475" t="s">
        <v>57</v>
      </c>
      <c r="I2475" t="s">
        <v>58</v>
      </c>
      <c r="J2475" t="s">
        <v>3924</v>
      </c>
    </row>
    <row r="2476" spans="1:10" hidden="1" x14ac:dyDescent="0.2">
      <c r="A2476" t="s">
        <v>1987</v>
      </c>
      <c r="B2476">
        <v>2012</v>
      </c>
      <c r="C2476">
        <v>50</v>
      </c>
      <c r="D2476">
        <v>2</v>
      </c>
      <c r="E2476">
        <v>19850</v>
      </c>
      <c r="F2476" t="s">
        <v>24</v>
      </c>
      <c r="G2476" t="s">
        <v>3156</v>
      </c>
      <c r="H2476" t="s">
        <v>57</v>
      </c>
      <c r="I2476" t="s">
        <v>58</v>
      </c>
      <c r="J2476" t="s">
        <v>3924</v>
      </c>
    </row>
    <row r="2477" spans="1:10" hidden="1" x14ac:dyDescent="0.2">
      <c r="A2477" t="s">
        <v>3799</v>
      </c>
      <c r="B2477">
        <v>2022</v>
      </c>
      <c r="C2477">
        <v>40</v>
      </c>
      <c r="D2477">
        <v>1</v>
      </c>
      <c r="E2477">
        <v>19830</v>
      </c>
      <c r="F2477" t="s">
        <v>1572</v>
      </c>
      <c r="G2477" t="s">
        <v>3135</v>
      </c>
      <c r="H2477" t="s">
        <v>57</v>
      </c>
      <c r="I2477" t="s">
        <v>3057</v>
      </c>
      <c r="J2477" t="s">
        <v>3924</v>
      </c>
    </row>
    <row r="2478" spans="1:10" hidden="1" x14ac:dyDescent="0.2">
      <c r="A2478" t="s">
        <v>2685</v>
      </c>
      <c r="B2478">
        <v>2011</v>
      </c>
      <c r="C2478">
        <v>69</v>
      </c>
      <c r="D2478">
        <v>2</v>
      </c>
      <c r="E2478">
        <v>19820</v>
      </c>
      <c r="F2478" t="s">
        <v>19</v>
      </c>
      <c r="G2478" t="s">
        <v>3194</v>
      </c>
      <c r="H2478" t="s">
        <v>57</v>
      </c>
      <c r="I2478" t="s">
        <v>58</v>
      </c>
      <c r="J2478" t="s">
        <v>3924</v>
      </c>
    </row>
    <row r="2479" spans="1:10" hidden="1" x14ac:dyDescent="0.2">
      <c r="A2479" t="s">
        <v>2688</v>
      </c>
      <c r="B2479">
        <v>2014</v>
      </c>
      <c r="C2479">
        <v>69</v>
      </c>
      <c r="D2479">
        <v>2</v>
      </c>
      <c r="E2479">
        <v>19800</v>
      </c>
      <c r="F2479" t="s">
        <v>19</v>
      </c>
      <c r="G2479" t="s">
        <v>3194</v>
      </c>
      <c r="H2479" t="s">
        <v>57</v>
      </c>
      <c r="I2479" t="s">
        <v>58</v>
      </c>
      <c r="J2479" t="s">
        <v>3924</v>
      </c>
    </row>
    <row r="2480" spans="1:10" hidden="1" x14ac:dyDescent="0.2">
      <c r="A2480" t="s">
        <v>231</v>
      </c>
      <c r="B2480">
        <v>2004</v>
      </c>
      <c r="C2480">
        <v>5</v>
      </c>
      <c r="D2480">
        <v>2</v>
      </c>
      <c r="E2480">
        <v>19740</v>
      </c>
      <c r="F2480" t="s">
        <v>211</v>
      </c>
      <c r="G2480" t="s">
        <v>3066</v>
      </c>
      <c r="H2480" t="s">
        <v>57</v>
      </c>
      <c r="I2480" t="s">
        <v>58</v>
      </c>
      <c r="J2480" t="s">
        <v>3924</v>
      </c>
    </row>
    <row r="2481" spans="1:10" hidden="1" x14ac:dyDescent="0.2">
      <c r="A2481" t="s">
        <v>3913</v>
      </c>
      <c r="B2481">
        <v>2022</v>
      </c>
      <c r="C2481">
        <v>89</v>
      </c>
      <c r="D2481">
        <v>1</v>
      </c>
      <c r="E2481">
        <v>19720</v>
      </c>
      <c r="F2481" t="s">
        <v>3051</v>
      </c>
      <c r="G2481" t="s">
        <v>3224</v>
      </c>
      <c r="H2481" t="s">
        <v>57</v>
      </c>
      <c r="I2481" t="s">
        <v>3057</v>
      </c>
      <c r="J2481" t="s">
        <v>3924</v>
      </c>
    </row>
    <row r="2482" spans="1:10" hidden="1" x14ac:dyDescent="0.2">
      <c r="A2482" t="s">
        <v>1984</v>
      </c>
      <c r="B2482">
        <v>2009</v>
      </c>
      <c r="C2482">
        <v>50</v>
      </c>
      <c r="D2482">
        <v>2</v>
      </c>
      <c r="E2482">
        <v>19690</v>
      </c>
      <c r="F2482" t="s">
        <v>24</v>
      </c>
      <c r="G2482" t="s">
        <v>3156</v>
      </c>
      <c r="H2482" t="s">
        <v>57</v>
      </c>
      <c r="I2482" t="s">
        <v>58</v>
      </c>
      <c r="J2482" t="s">
        <v>3924</v>
      </c>
    </row>
    <row r="2483" spans="1:10" hidden="1" x14ac:dyDescent="0.2">
      <c r="A2483" t="s">
        <v>1985</v>
      </c>
      <c r="B2483">
        <v>2010</v>
      </c>
      <c r="C2483">
        <v>50</v>
      </c>
      <c r="D2483">
        <v>2</v>
      </c>
      <c r="E2483">
        <v>19680</v>
      </c>
      <c r="F2483" t="s">
        <v>24</v>
      </c>
      <c r="G2483" t="s">
        <v>3156</v>
      </c>
      <c r="H2483" t="s">
        <v>57</v>
      </c>
      <c r="I2483" t="s">
        <v>58</v>
      </c>
      <c r="J2483" t="s">
        <v>3924</v>
      </c>
    </row>
    <row r="2484" spans="1:10" hidden="1" x14ac:dyDescent="0.2">
      <c r="A2484" t="s">
        <v>490</v>
      </c>
      <c r="B2484">
        <v>2004</v>
      </c>
      <c r="C2484">
        <v>12</v>
      </c>
      <c r="D2484">
        <v>2</v>
      </c>
      <c r="E2484">
        <v>19650</v>
      </c>
      <c r="F2484" t="s">
        <v>470</v>
      </c>
      <c r="G2484" t="s">
        <v>3080</v>
      </c>
      <c r="H2484" t="s">
        <v>57</v>
      </c>
      <c r="I2484" t="s">
        <v>58</v>
      </c>
      <c r="J2484" t="s">
        <v>3924</v>
      </c>
    </row>
    <row r="2485" spans="1:10" hidden="1" x14ac:dyDescent="0.2">
      <c r="A2485" t="s">
        <v>1623</v>
      </c>
      <c r="B2485">
        <v>2013</v>
      </c>
      <c r="C2485">
        <v>41</v>
      </c>
      <c r="D2485">
        <v>1</v>
      </c>
      <c r="E2485">
        <v>19650</v>
      </c>
      <c r="F2485" t="s">
        <v>1612</v>
      </c>
      <c r="G2485" t="s">
        <v>3137</v>
      </c>
      <c r="H2485" t="s">
        <v>57</v>
      </c>
      <c r="I2485" t="s">
        <v>58</v>
      </c>
      <c r="J2485" t="s">
        <v>3924</v>
      </c>
    </row>
    <row r="2486" spans="1:10" hidden="1" x14ac:dyDescent="0.2">
      <c r="A2486" t="s">
        <v>1470</v>
      </c>
      <c r="B2486">
        <v>2018</v>
      </c>
      <c r="C2486">
        <v>37</v>
      </c>
      <c r="D2486">
        <v>1</v>
      </c>
      <c r="E2486">
        <v>19640</v>
      </c>
      <c r="F2486" t="s">
        <v>1454</v>
      </c>
      <c r="G2486" t="s">
        <v>3129</v>
      </c>
      <c r="H2486" t="s">
        <v>57</v>
      </c>
      <c r="I2486" t="s">
        <v>58</v>
      </c>
      <c r="J2486" t="s">
        <v>3924</v>
      </c>
    </row>
    <row r="2487" spans="1:10" hidden="1" x14ac:dyDescent="0.2">
      <c r="A2487" t="s">
        <v>1618</v>
      </c>
      <c r="B2487">
        <v>2008</v>
      </c>
      <c r="C2487">
        <v>41</v>
      </c>
      <c r="D2487">
        <v>1</v>
      </c>
      <c r="E2487">
        <v>19640</v>
      </c>
      <c r="F2487" t="s">
        <v>1612</v>
      </c>
      <c r="G2487" t="s">
        <v>3137</v>
      </c>
      <c r="H2487" t="s">
        <v>57</v>
      </c>
      <c r="I2487" t="s">
        <v>58</v>
      </c>
      <c r="J2487" t="s">
        <v>3924</v>
      </c>
    </row>
    <row r="2488" spans="1:10" hidden="1" x14ac:dyDescent="0.2">
      <c r="A2488" t="s">
        <v>1617</v>
      </c>
      <c r="B2488">
        <v>2007</v>
      </c>
      <c r="C2488">
        <v>41</v>
      </c>
      <c r="D2488">
        <v>1</v>
      </c>
      <c r="E2488">
        <v>19610</v>
      </c>
      <c r="F2488" t="s">
        <v>1612</v>
      </c>
      <c r="G2488" t="s">
        <v>3137</v>
      </c>
      <c r="H2488" t="s">
        <v>57</v>
      </c>
      <c r="I2488" t="s">
        <v>58</v>
      </c>
      <c r="J2488" t="s">
        <v>3924</v>
      </c>
    </row>
    <row r="2489" spans="1:10" hidden="1" x14ac:dyDescent="0.2">
      <c r="A2489" t="s">
        <v>217</v>
      </c>
      <c r="B2489">
        <v>2009</v>
      </c>
      <c r="C2489">
        <v>5</v>
      </c>
      <c r="D2489">
        <v>1</v>
      </c>
      <c r="E2489">
        <v>19570</v>
      </c>
      <c r="F2489" t="s">
        <v>211</v>
      </c>
      <c r="G2489" t="s">
        <v>3065</v>
      </c>
      <c r="H2489" t="s">
        <v>57</v>
      </c>
      <c r="I2489" t="s">
        <v>58</v>
      </c>
      <c r="J2489" t="s">
        <v>3924</v>
      </c>
    </row>
    <row r="2490" spans="1:10" hidden="1" x14ac:dyDescent="0.2">
      <c r="A2490" t="s">
        <v>455</v>
      </c>
      <c r="B2490">
        <v>2004</v>
      </c>
      <c r="C2490">
        <v>11</v>
      </c>
      <c r="D2490">
        <v>2</v>
      </c>
      <c r="E2490">
        <v>19570</v>
      </c>
      <c r="F2490" t="s">
        <v>37</v>
      </c>
      <c r="G2490" t="s">
        <v>3078</v>
      </c>
      <c r="H2490" t="s">
        <v>57</v>
      </c>
      <c r="I2490" t="s">
        <v>58</v>
      </c>
      <c r="J2490" t="s">
        <v>3924</v>
      </c>
    </row>
    <row r="2491" spans="1:10" hidden="1" x14ac:dyDescent="0.2">
      <c r="A2491" t="s">
        <v>1947</v>
      </c>
      <c r="B2491">
        <v>2010</v>
      </c>
      <c r="C2491">
        <v>49</v>
      </c>
      <c r="D2491">
        <v>2</v>
      </c>
      <c r="E2491">
        <v>19540</v>
      </c>
      <c r="F2491" t="s">
        <v>1921</v>
      </c>
      <c r="G2491" t="s">
        <v>3154</v>
      </c>
      <c r="H2491" t="s">
        <v>57</v>
      </c>
      <c r="I2491" t="s">
        <v>58</v>
      </c>
      <c r="J2491" t="s">
        <v>3924</v>
      </c>
    </row>
    <row r="2492" spans="1:10" hidden="1" x14ac:dyDescent="0.2">
      <c r="A2492" t="s">
        <v>2686</v>
      </c>
      <c r="B2492">
        <v>2012</v>
      </c>
      <c r="C2492">
        <v>69</v>
      </c>
      <c r="D2492">
        <v>2</v>
      </c>
      <c r="E2492">
        <v>19540</v>
      </c>
      <c r="F2492" t="s">
        <v>19</v>
      </c>
      <c r="G2492" t="s">
        <v>3194</v>
      </c>
      <c r="H2492" t="s">
        <v>57</v>
      </c>
      <c r="I2492" t="s">
        <v>58</v>
      </c>
      <c r="J2492" t="s">
        <v>3924</v>
      </c>
    </row>
    <row r="2493" spans="1:10" hidden="1" x14ac:dyDescent="0.2">
      <c r="A2493" t="s">
        <v>2521</v>
      </c>
      <c r="B2493">
        <v>2003</v>
      </c>
      <c r="C2493">
        <v>65</v>
      </c>
      <c r="D2493">
        <v>2</v>
      </c>
      <c r="E2493">
        <v>19530</v>
      </c>
      <c r="F2493" t="s">
        <v>2501</v>
      </c>
      <c r="G2493" t="s">
        <v>3186</v>
      </c>
      <c r="H2493" t="s">
        <v>57</v>
      </c>
      <c r="I2493" t="s">
        <v>58</v>
      </c>
      <c r="J2493" t="s">
        <v>3924</v>
      </c>
    </row>
    <row r="2494" spans="1:10" hidden="1" x14ac:dyDescent="0.2">
      <c r="A2494" t="s">
        <v>2684</v>
      </c>
      <c r="B2494">
        <v>2010</v>
      </c>
      <c r="C2494">
        <v>69</v>
      </c>
      <c r="D2494">
        <v>2</v>
      </c>
      <c r="E2494">
        <v>19530</v>
      </c>
      <c r="F2494" t="s">
        <v>19</v>
      </c>
      <c r="G2494" t="s">
        <v>3194</v>
      </c>
      <c r="H2494" t="s">
        <v>57</v>
      </c>
      <c r="I2494" t="s">
        <v>58</v>
      </c>
      <c r="J2494" t="s">
        <v>3924</v>
      </c>
    </row>
    <row r="2495" spans="1:10" hidden="1" x14ac:dyDescent="0.2">
      <c r="A2495" t="s">
        <v>1338</v>
      </c>
      <c r="B2495">
        <v>2006</v>
      </c>
      <c r="C2495">
        <v>34</v>
      </c>
      <c r="D2495">
        <v>1</v>
      </c>
      <c r="E2495">
        <v>19510</v>
      </c>
      <c r="F2495" t="s">
        <v>1334</v>
      </c>
      <c r="G2495" t="s">
        <v>3123</v>
      </c>
      <c r="H2495" t="s">
        <v>57</v>
      </c>
      <c r="I2495" t="s">
        <v>58</v>
      </c>
      <c r="J2495" t="s">
        <v>3924</v>
      </c>
    </row>
    <row r="2496" spans="1:10" hidden="1" x14ac:dyDescent="0.2">
      <c r="A2496" t="s">
        <v>2687</v>
      </c>
      <c r="B2496">
        <v>2013</v>
      </c>
      <c r="C2496">
        <v>69</v>
      </c>
      <c r="D2496">
        <v>2</v>
      </c>
      <c r="E2496">
        <v>19500</v>
      </c>
      <c r="F2496" t="s">
        <v>19</v>
      </c>
      <c r="G2496" t="s">
        <v>3194</v>
      </c>
      <c r="H2496" t="s">
        <v>57</v>
      </c>
      <c r="I2496" t="s">
        <v>58</v>
      </c>
      <c r="J2496" t="s">
        <v>3924</v>
      </c>
    </row>
    <row r="2497" spans="1:10" hidden="1" x14ac:dyDescent="0.2">
      <c r="A2497" t="s">
        <v>1581</v>
      </c>
      <c r="B2497">
        <v>2011</v>
      </c>
      <c r="C2497">
        <v>40</v>
      </c>
      <c r="D2497">
        <v>1</v>
      </c>
      <c r="E2497">
        <v>19480</v>
      </c>
      <c r="F2497" t="s">
        <v>1572</v>
      </c>
      <c r="G2497" t="s">
        <v>3135</v>
      </c>
      <c r="H2497" t="s">
        <v>57</v>
      </c>
      <c r="I2497" t="s">
        <v>58</v>
      </c>
      <c r="J2497" t="s">
        <v>3924</v>
      </c>
    </row>
    <row r="2498" spans="1:10" hidden="1" x14ac:dyDescent="0.2">
      <c r="A2498" t="s">
        <v>4164</v>
      </c>
      <c r="B2498">
        <v>2023</v>
      </c>
      <c r="C2498">
        <v>40</v>
      </c>
      <c r="D2498">
        <v>1</v>
      </c>
      <c r="E2498">
        <v>19480</v>
      </c>
      <c r="F2498" t="s">
        <v>1572</v>
      </c>
      <c r="G2498" t="s">
        <v>3135</v>
      </c>
      <c r="H2498" t="s">
        <v>57</v>
      </c>
      <c r="I2498" t="s">
        <v>3057</v>
      </c>
      <c r="J2498" t="s">
        <v>4091</v>
      </c>
    </row>
    <row r="2499" spans="1:10" hidden="1" x14ac:dyDescent="0.2">
      <c r="A2499" t="s">
        <v>1983</v>
      </c>
      <c r="B2499">
        <v>2008</v>
      </c>
      <c r="C2499">
        <v>50</v>
      </c>
      <c r="D2499">
        <v>2</v>
      </c>
      <c r="E2499">
        <v>19450</v>
      </c>
      <c r="F2499" t="s">
        <v>24</v>
      </c>
      <c r="G2499" t="s">
        <v>3156</v>
      </c>
      <c r="H2499" t="s">
        <v>57</v>
      </c>
      <c r="I2499" t="s">
        <v>58</v>
      </c>
      <c r="J2499" t="s">
        <v>3924</v>
      </c>
    </row>
    <row r="2500" spans="1:10" hidden="1" x14ac:dyDescent="0.2">
      <c r="A2500" t="s">
        <v>218</v>
      </c>
      <c r="B2500">
        <v>2010</v>
      </c>
      <c r="C2500">
        <v>5</v>
      </c>
      <c r="D2500">
        <v>1</v>
      </c>
      <c r="E2500">
        <v>19440</v>
      </c>
      <c r="F2500" t="s">
        <v>211</v>
      </c>
      <c r="G2500" t="s">
        <v>3065</v>
      </c>
      <c r="H2500" t="s">
        <v>57</v>
      </c>
      <c r="I2500" t="s">
        <v>58</v>
      </c>
      <c r="J2500" t="s">
        <v>3924</v>
      </c>
    </row>
    <row r="2501" spans="1:10" hidden="1" x14ac:dyDescent="0.2">
      <c r="A2501" t="s">
        <v>1471</v>
      </c>
      <c r="B2501">
        <v>2019</v>
      </c>
      <c r="C2501">
        <v>37</v>
      </c>
      <c r="D2501">
        <v>1</v>
      </c>
      <c r="E2501">
        <v>19410</v>
      </c>
      <c r="F2501" t="s">
        <v>1454</v>
      </c>
      <c r="G2501" t="s">
        <v>3129</v>
      </c>
      <c r="H2501" t="s">
        <v>57</v>
      </c>
      <c r="I2501" t="s">
        <v>58</v>
      </c>
      <c r="J2501" t="s">
        <v>3924</v>
      </c>
    </row>
    <row r="2502" spans="1:10" hidden="1" x14ac:dyDescent="0.2">
      <c r="A2502" t="s">
        <v>222</v>
      </c>
      <c r="B2502">
        <v>2014</v>
      </c>
      <c r="C2502">
        <v>5</v>
      </c>
      <c r="D2502">
        <v>1</v>
      </c>
      <c r="E2502">
        <v>19350</v>
      </c>
      <c r="F2502" t="s">
        <v>211</v>
      </c>
      <c r="G2502" t="s">
        <v>3065</v>
      </c>
      <c r="H2502" t="s">
        <v>57</v>
      </c>
      <c r="I2502" t="s">
        <v>58</v>
      </c>
      <c r="J2502" t="s">
        <v>3924</v>
      </c>
    </row>
    <row r="2503" spans="1:10" hidden="1" x14ac:dyDescent="0.2">
      <c r="A2503" t="s">
        <v>1339</v>
      </c>
      <c r="B2503">
        <v>2007</v>
      </c>
      <c r="C2503">
        <v>34</v>
      </c>
      <c r="D2503">
        <v>1</v>
      </c>
      <c r="E2503">
        <v>19310</v>
      </c>
      <c r="F2503" t="s">
        <v>1334</v>
      </c>
      <c r="G2503" t="s">
        <v>3123</v>
      </c>
      <c r="H2503" t="s">
        <v>57</v>
      </c>
      <c r="I2503" t="s">
        <v>58</v>
      </c>
      <c r="J2503" t="s">
        <v>3924</v>
      </c>
    </row>
    <row r="2504" spans="1:10" hidden="1" x14ac:dyDescent="0.2">
      <c r="A2504" t="s">
        <v>2337</v>
      </c>
      <c r="B2504">
        <v>2004</v>
      </c>
      <c r="C2504">
        <v>59</v>
      </c>
      <c r="D2504">
        <v>2</v>
      </c>
      <c r="E2504">
        <v>19300</v>
      </c>
      <c r="F2504" t="s">
        <v>2316</v>
      </c>
      <c r="G2504" t="s">
        <v>3174</v>
      </c>
      <c r="H2504" t="s">
        <v>57</v>
      </c>
      <c r="I2504" t="s">
        <v>58</v>
      </c>
      <c r="J2504" t="s">
        <v>3924</v>
      </c>
    </row>
    <row r="2505" spans="1:10" hidden="1" x14ac:dyDescent="0.2">
      <c r="A2505" t="s">
        <v>1583</v>
      </c>
      <c r="B2505">
        <v>2013</v>
      </c>
      <c r="C2505">
        <v>40</v>
      </c>
      <c r="D2505">
        <v>1</v>
      </c>
      <c r="E2505">
        <v>19290</v>
      </c>
      <c r="F2505" t="s">
        <v>1572</v>
      </c>
      <c r="G2505" t="s">
        <v>3135</v>
      </c>
      <c r="H2505" t="s">
        <v>57</v>
      </c>
      <c r="I2505" t="s">
        <v>58</v>
      </c>
      <c r="J2505" t="s">
        <v>3924</v>
      </c>
    </row>
    <row r="2506" spans="1:10" hidden="1" x14ac:dyDescent="0.2">
      <c r="A2506" t="s">
        <v>1946</v>
      </c>
      <c r="B2506">
        <v>2009</v>
      </c>
      <c r="C2506">
        <v>49</v>
      </c>
      <c r="D2506">
        <v>2</v>
      </c>
      <c r="E2506">
        <v>19290</v>
      </c>
      <c r="F2506" t="s">
        <v>1921</v>
      </c>
      <c r="G2506" t="s">
        <v>3154</v>
      </c>
      <c r="H2506" t="s">
        <v>57</v>
      </c>
      <c r="I2506" t="s">
        <v>58</v>
      </c>
      <c r="J2506" t="s">
        <v>3924</v>
      </c>
    </row>
    <row r="2507" spans="1:10" hidden="1" x14ac:dyDescent="0.2">
      <c r="A2507" t="s">
        <v>1580</v>
      </c>
      <c r="B2507">
        <v>2010</v>
      </c>
      <c r="C2507">
        <v>40</v>
      </c>
      <c r="D2507">
        <v>1</v>
      </c>
      <c r="E2507">
        <v>19280</v>
      </c>
      <c r="F2507" t="s">
        <v>1572</v>
      </c>
      <c r="G2507" t="s">
        <v>3135</v>
      </c>
      <c r="H2507" t="s">
        <v>57</v>
      </c>
      <c r="I2507" t="s">
        <v>58</v>
      </c>
      <c r="J2507" t="s">
        <v>3924</v>
      </c>
    </row>
    <row r="2508" spans="1:10" hidden="1" x14ac:dyDescent="0.2">
      <c r="A2508" t="s">
        <v>2683</v>
      </c>
      <c r="B2508">
        <v>2009</v>
      </c>
      <c r="C2508">
        <v>69</v>
      </c>
      <c r="D2508">
        <v>2</v>
      </c>
      <c r="E2508">
        <v>19200</v>
      </c>
      <c r="F2508" t="s">
        <v>19</v>
      </c>
      <c r="G2508" t="s">
        <v>3194</v>
      </c>
      <c r="H2508" t="s">
        <v>57</v>
      </c>
      <c r="I2508" t="s">
        <v>58</v>
      </c>
      <c r="J2508" t="s">
        <v>3924</v>
      </c>
    </row>
    <row r="2509" spans="1:10" hidden="1" x14ac:dyDescent="0.2">
      <c r="A2509" t="s">
        <v>1582</v>
      </c>
      <c r="B2509">
        <v>2012</v>
      </c>
      <c r="C2509">
        <v>40</v>
      </c>
      <c r="D2509">
        <v>1</v>
      </c>
      <c r="E2509">
        <v>19140</v>
      </c>
      <c r="F2509" t="s">
        <v>1572</v>
      </c>
      <c r="G2509" t="s">
        <v>3135</v>
      </c>
      <c r="H2509" t="s">
        <v>57</v>
      </c>
      <c r="I2509" t="s">
        <v>58</v>
      </c>
      <c r="J2509" t="s">
        <v>3924</v>
      </c>
    </row>
    <row r="2510" spans="1:10" hidden="1" x14ac:dyDescent="0.2">
      <c r="A2510" t="s">
        <v>454</v>
      </c>
      <c r="B2510">
        <v>2003</v>
      </c>
      <c r="C2510">
        <v>11</v>
      </c>
      <c r="D2510">
        <v>2</v>
      </c>
      <c r="E2510">
        <v>19010</v>
      </c>
      <c r="F2510" t="s">
        <v>37</v>
      </c>
      <c r="G2510" t="s">
        <v>3078</v>
      </c>
      <c r="H2510" t="s">
        <v>57</v>
      </c>
      <c r="I2510" t="s">
        <v>58</v>
      </c>
      <c r="J2510" t="s">
        <v>3924</v>
      </c>
    </row>
    <row r="2511" spans="1:10" hidden="1" x14ac:dyDescent="0.2">
      <c r="A2511" t="s">
        <v>230</v>
      </c>
      <c r="B2511">
        <v>2003</v>
      </c>
      <c r="C2511">
        <v>5</v>
      </c>
      <c r="D2511">
        <v>2</v>
      </c>
      <c r="E2511">
        <v>19000</v>
      </c>
      <c r="F2511" t="s">
        <v>211</v>
      </c>
      <c r="G2511" t="s">
        <v>3066</v>
      </c>
      <c r="H2511" t="s">
        <v>57</v>
      </c>
      <c r="I2511" t="s">
        <v>58</v>
      </c>
      <c r="J2511" t="s">
        <v>3924</v>
      </c>
    </row>
    <row r="2512" spans="1:10" hidden="1" x14ac:dyDescent="0.2">
      <c r="A2512" t="s">
        <v>634</v>
      </c>
      <c r="B2512">
        <v>2015</v>
      </c>
      <c r="C2512">
        <v>16</v>
      </c>
      <c r="D2512">
        <v>1</v>
      </c>
      <c r="E2512">
        <v>18970</v>
      </c>
      <c r="F2512" t="s">
        <v>622</v>
      </c>
      <c r="G2512" t="s">
        <v>3087</v>
      </c>
      <c r="H2512" t="s">
        <v>57</v>
      </c>
      <c r="I2512" t="s">
        <v>58</v>
      </c>
      <c r="J2512" t="s">
        <v>3924</v>
      </c>
    </row>
    <row r="2513" spans="1:10" hidden="1" x14ac:dyDescent="0.2">
      <c r="A2513" t="s">
        <v>1945</v>
      </c>
      <c r="B2513">
        <v>2008</v>
      </c>
      <c r="C2513">
        <v>49</v>
      </c>
      <c r="D2513">
        <v>2</v>
      </c>
      <c r="E2513">
        <v>18950</v>
      </c>
      <c r="F2513" t="s">
        <v>1921</v>
      </c>
      <c r="G2513" t="s">
        <v>3154</v>
      </c>
      <c r="H2513" t="s">
        <v>57</v>
      </c>
      <c r="I2513" t="s">
        <v>58</v>
      </c>
      <c r="J2513" t="s">
        <v>3924</v>
      </c>
    </row>
    <row r="2514" spans="1:10" hidden="1" x14ac:dyDescent="0.2">
      <c r="A2514" t="s">
        <v>1273</v>
      </c>
      <c r="B2514">
        <v>2021</v>
      </c>
      <c r="C2514">
        <v>32</v>
      </c>
      <c r="D2514">
        <v>1</v>
      </c>
      <c r="E2514">
        <v>18910</v>
      </c>
      <c r="F2514" t="s">
        <v>1254</v>
      </c>
      <c r="G2514" t="s">
        <v>3119</v>
      </c>
      <c r="H2514" t="s">
        <v>57</v>
      </c>
      <c r="I2514" t="s">
        <v>3057</v>
      </c>
      <c r="J2514" t="s">
        <v>3924</v>
      </c>
    </row>
    <row r="2515" spans="1:10" hidden="1" x14ac:dyDescent="0.2">
      <c r="A2515" t="s">
        <v>1611</v>
      </c>
      <c r="B2515">
        <v>2003</v>
      </c>
      <c r="C2515">
        <v>41</v>
      </c>
      <c r="D2515">
        <v>1</v>
      </c>
      <c r="E2515">
        <v>18890</v>
      </c>
      <c r="F2515" t="s">
        <v>1612</v>
      </c>
      <c r="G2515" t="s">
        <v>3137</v>
      </c>
      <c r="H2515" t="s">
        <v>57</v>
      </c>
      <c r="I2515" t="s">
        <v>58</v>
      </c>
      <c r="J2515" t="s">
        <v>3924</v>
      </c>
    </row>
    <row r="2516" spans="1:10" hidden="1" x14ac:dyDescent="0.2">
      <c r="A2516" t="s">
        <v>1270</v>
      </c>
      <c r="B2516">
        <v>2018</v>
      </c>
      <c r="C2516">
        <v>32</v>
      </c>
      <c r="D2516">
        <v>1</v>
      </c>
      <c r="E2516">
        <v>18860</v>
      </c>
      <c r="F2516" t="s">
        <v>1254</v>
      </c>
      <c r="G2516" t="s">
        <v>3119</v>
      </c>
      <c r="H2516" t="s">
        <v>57</v>
      </c>
      <c r="I2516" t="s">
        <v>58</v>
      </c>
      <c r="J2516" t="s">
        <v>3924</v>
      </c>
    </row>
    <row r="2517" spans="1:10" hidden="1" x14ac:dyDescent="0.2">
      <c r="A2517" t="s">
        <v>2336</v>
      </c>
      <c r="B2517">
        <v>2003</v>
      </c>
      <c r="C2517">
        <v>59</v>
      </c>
      <c r="D2517">
        <v>2</v>
      </c>
      <c r="E2517">
        <v>18860</v>
      </c>
      <c r="F2517" t="s">
        <v>2316</v>
      </c>
      <c r="G2517" t="s">
        <v>3174</v>
      </c>
      <c r="H2517" t="s">
        <v>57</v>
      </c>
      <c r="I2517" t="s">
        <v>58</v>
      </c>
      <c r="J2517" t="s">
        <v>3924</v>
      </c>
    </row>
    <row r="2518" spans="1:10" hidden="1" x14ac:dyDescent="0.2">
      <c r="A2518" t="s">
        <v>1899</v>
      </c>
      <c r="B2518">
        <v>2020</v>
      </c>
      <c r="C2518">
        <v>48</v>
      </c>
      <c r="D2518">
        <v>1</v>
      </c>
      <c r="E2518">
        <v>18820</v>
      </c>
      <c r="F2518" t="s">
        <v>1881</v>
      </c>
      <c r="G2518" t="s">
        <v>3151</v>
      </c>
      <c r="H2518" t="s">
        <v>57</v>
      </c>
      <c r="I2518" t="s">
        <v>58</v>
      </c>
      <c r="J2518" t="s">
        <v>3924</v>
      </c>
    </row>
    <row r="2519" spans="1:10" hidden="1" x14ac:dyDescent="0.2">
      <c r="A2519" t="s">
        <v>232</v>
      </c>
      <c r="B2519">
        <v>2005</v>
      </c>
      <c r="C2519">
        <v>5</v>
      </c>
      <c r="D2519">
        <v>2</v>
      </c>
      <c r="E2519">
        <v>18790</v>
      </c>
      <c r="F2519" t="s">
        <v>211</v>
      </c>
      <c r="G2519" t="s">
        <v>3066</v>
      </c>
      <c r="H2519" t="s">
        <v>57</v>
      </c>
      <c r="I2519" t="s">
        <v>58</v>
      </c>
      <c r="J2519" t="s">
        <v>3924</v>
      </c>
    </row>
    <row r="2520" spans="1:10" hidden="1" x14ac:dyDescent="0.2">
      <c r="A2520" t="s">
        <v>2682</v>
      </c>
      <c r="B2520">
        <v>2008</v>
      </c>
      <c r="C2520">
        <v>69</v>
      </c>
      <c r="D2520">
        <v>2</v>
      </c>
      <c r="E2520">
        <v>18790</v>
      </c>
      <c r="F2520" t="s">
        <v>19</v>
      </c>
      <c r="G2520" t="s">
        <v>3194</v>
      </c>
      <c r="H2520" t="s">
        <v>57</v>
      </c>
      <c r="I2520" t="s">
        <v>58</v>
      </c>
      <c r="J2520" t="s">
        <v>3924</v>
      </c>
    </row>
    <row r="2521" spans="1:10" hidden="1" x14ac:dyDescent="0.2">
      <c r="A2521" t="s">
        <v>4188</v>
      </c>
      <c r="B2521">
        <v>2023</v>
      </c>
      <c r="C2521">
        <v>53</v>
      </c>
      <c r="D2521">
        <v>1</v>
      </c>
      <c r="E2521">
        <v>18770</v>
      </c>
      <c r="F2521" t="s">
        <v>2076</v>
      </c>
      <c r="G2521" t="s">
        <v>3161</v>
      </c>
      <c r="H2521" t="s">
        <v>57</v>
      </c>
      <c r="I2521" t="s">
        <v>3057</v>
      </c>
      <c r="J2521" t="s">
        <v>4091</v>
      </c>
    </row>
    <row r="2522" spans="1:10" hidden="1" x14ac:dyDescent="0.2">
      <c r="A2522" t="s">
        <v>1810</v>
      </c>
      <c r="B2522">
        <v>2004</v>
      </c>
      <c r="C2522">
        <v>46</v>
      </c>
      <c r="D2522">
        <v>1</v>
      </c>
      <c r="E2522">
        <v>18710</v>
      </c>
      <c r="F2522" t="s">
        <v>1808</v>
      </c>
      <c r="G2522" t="s">
        <v>3147</v>
      </c>
      <c r="H2522" t="s">
        <v>57</v>
      </c>
      <c r="I2522" t="s">
        <v>58</v>
      </c>
      <c r="J2522" t="s">
        <v>3924</v>
      </c>
    </row>
    <row r="2523" spans="1:10" hidden="1" x14ac:dyDescent="0.2">
      <c r="A2523" t="s">
        <v>1982</v>
      </c>
      <c r="B2523">
        <v>2007</v>
      </c>
      <c r="C2523">
        <v>50</v>
      </c>
      <c r="D2523">
        <v>2</v>
      </c>
      <c r="E2523">
        <v>18680</v>
      </c>
      <c r="F2523" t="s">
        <v>24</v>
      </c>
      <c r="G2523" t="s">
        <v>3156</v>
      </c>
      <c r="H2523" t="s">
        <v>57</v>
      </c>
      <c r="I2523" t="s">
        <v>58</v>
      </c>
      <c r="J2523" t="s">
        <v>3924</v>
      </c>
    </row>
    <row r="2524" spans="1:10" hidden="1" x14ac:dyDescent="0.2">
      <c r="A2524" t="s">
        <v>1458</v>
      </c>
      <c r="B2524">
        <v>2006</v>
      </c>
      <c r="C2524">
        <v>37</v>
      </c>
      <c r="D2524">
        <v>1</v>
      </c>
      <c r="E2524">
        <v>18650</v>
      </c>
      <c r="F2524" t="s">
        <v>1454</v>
      </c>
      <c r="G2524" t="s">
        <v>3129</v>
      </c>
      <c r="H2524" t="s">
        <v>57</v>
      </c>
      <c r="I2524" t="s">
        <v>58</v>
      </c>
      <c r="J2524" t="s">
        <v>3924</v>
      </c>
    </row>
    <row r="2525" spans="1:10" hidden="1" x14ac:dyDescent="0.2">
      <c r="A2525" t="s">
        <v>1269</v>
      </c>
      <c r="B2525">
        <v>2017</v>
      </c>
      <c r="C2525">
        <v>32</v>
      </c>
      <c r="D2525">
        <v>1</v>
      </c>
      <c r="E2525">
        <v>18620</v>
      </c>
      <c r="F2525" t="s">
        <v>1254</v>
      </c>
      <c r="G2525" t="s">
        <v>3119</v>
      </c>
      <c r="H2525" t="s">
        <v>57</v>
      </c>
      <c r="I2525" t="s">
        <v>58</v>
      </c>
      <c r="J2525" t="s">
        <v>3924</v>
      </c>
    </row>
    <row r="2526" spans="1:10" hidden="1" x14ac:dyDescent="0.2">
      <c r="A2526" t="s">
        <v>1468</v>
      </c>
      <c r="B2526">
        <v>2016</v>
      </c>
      <c r="C2526">
        <v>37</v>
      </c>
      <c r="D2526">
        <v>1</v>
      </c>
      <c r="E2526">
        <v>18610</v>
      </c>
      <c r="F2526" t="s">
        <v>1454</v>
      </c>
      <c r="G2526" t="s">
        <v>3129</v>
      </c>
      <c r="H2526" t="s">
        <v>57</v>
      </c>
      <c r="I2526" t="s">
        <v>58</v>
      </c>
      <c r="J2526" t="s">
        <v>3924</v>
      </c>
    </row>
    <row r="2527" spans="1:10" hidden="1" x14ac:dyDescent="0.2">
      <c r="A2527" t="s">
        <v>3835</v>
      </c>
      <c r="B2527">
        <v>2022</v>
      </c>
      <c r="C2527">
        <v>53</v>
      </c>
      <c r="D2527">
        <v>1</v>
      </c>
      <c r="E2527">
        <v>18600</v>
      </c>
      <c r="F2527" t="s">
        <v>2076</v>
      </c>
      <c r="G2527" t="s">
        <v>3161</v>
      </c>
      <c r="H2527" t="s">
        <v>57</v>
      </c>
      <c r="I2527" t="s">
        <v>3057</v>
      </c>
      <c r="J2527" t="s">
        <v>3924</v>
      </c>
    </row>
    <row r="2528" spans="1:10" hidden="1" x14ac:dyDescent="0.2">
      <c r="A2528" t="s">
        <v>1453</v>
      </c>
      <c r="B2528">
        <v>2003</v>
      </c>
      <c r="C2528">
        <v>37</v>
      </c>
      <c r="D2528">
        <v>1</v>
      </c>
      <c r="E2528">
        <v>18550</v>
      </c>
      <c r="F2528" t="s">
        <v>1454</v>
      </c>
      <c r="G2528" t="s">
        <v>3129</v>
      </c>
      <c r="H2528" t="s">
        <v>57</v>
      </c>
      <c r="I2528" t="s">
        <v>58</v>
      </c>
      <c r="J2528" t="s">
        <v>3924</v>
      </c>
    </row>
    <row r="2529" spans="1:10" hidden="1" x14ac:dyDescent="0.2">
      <c r="A2529" t="s">
        <v>1616</v>
      </c>
      <c r="B2529">
        <v>2006</v>
      </c>
      <c r="C2529">
        <v>41</v>
      </c>
      <c r="D2529">
        <v>1</v>
      </c>
      <c r="E2529">
        <v>18550</v>
      </c>
      <c r="F2529" t="s">
        <v>1612</v>
      </c>
      <c r="G2529" t="s">
        <v>3137</v>
      </c>
      <c r="H2529" t="s">
        <v>57</v>
      </c>
      <c r="I2529" t="s">
        <v>58</v>
      </c>
      <c r="J2529" t="s">
        <v>3924</v>
      </c>
    </row>
    <row r="2530" spans="1:10" hidden="1" x14ac:dyDescent="0.2">
      <c r="A2530" t="s">
        <v>220</v>
      </c>
      <c r="B2530">
        <v>2012</v>
      </c>
      <c r="C2530">
        <v>5</v>
      </c>
      <c r="D2530">
        <v>1</v>
      </c>
      <c r="E2530">
        <v>18540</v>
      </c>
      <c r="F2530" t="s">
        <v>211</v>
      </c>
      <c r="G2530" t="s">
        <v>3065</v>
      </c>
      <c r="H2530" t="s">
        <v>57</v>
      </c>
      <c r="I2530" t="s">
        <v>58</v>
      </c>
      <c r="J2530" t="s">
        <v>3924</v>
      </c>
    </row>
    <row r="2531" spans="1:10" hidden="1" x14ac:dyDescent="0.2">
      <c r="A2531" t="s">
        <v>1472</v>
      </c>
      <c r="B2531">
        <v>2020</v>
      </c>
      <c r="C2531">
        <v>37</v>
      </c>
      <c r="D2531">
        <v>1</v>
      </c>
      <c r="E2531">
        <v>18490</v>
      </c>
      <c r="F2531" t="s">
        <v>1454</v>
      </c>
      <c r="G2531" t="s">
        <v>3129</v>
      </c>
      <c r="H2531" t="s">
        <v>57</v>
      </c>
      <c r="I2531" t="s">
        <v>58</v>
      </c>
      <c r="J2531" t="s">
        <v>3924</v>
      </c>
    </row>
    <row r="2532" spans="1:10" hidden="1" x14ac:dyDescent="0.2">
      <c r="A2532" t="s">
        <v>2402</v>
      </c>
      <c r="B2532">
        <v>2016</v>
      </c>
      <c r="C2532">
        <v>62</v>
      </c>
      <c r="D2532">
        <v>1</v>
      </c>
      <c r="E2532">
        <v>18410</v>
      </c>
      <c r="F2532" t="s">
        <v>2394</v>
      </c>
      <c r="G2532" t="s">
        <v>3179</v>
      </c>
      <c r="H2532" t="s">
        <v>57</v>
      </c>
      <c r="I2532" t="s">
        <v>58</v>
      </c>
      <c r="J2532" t="s">
        <v>3924</v>
      </c>
    </row>
    <row r="2533" spans="1:10" hidden="1" x14ac:dyDescent="0.2">
      <c r="A2533" t="s">
        <v>221</v>
      </c>
      <c r="B2533">
        <v>2013</v>
      </c>
      <c r="C2533">
        <v>5</v>
      </c>
      <c r="D2533">
        <v>1</v>
      </c>
      <c r="E2533">
        <v>18380</v>
      </c>
      <c r="F2533" t="s">
        <v>211</v>
      </c>
      <c r="G2533" t="s">
        <v>3065</v>
      </c>
      <c r="H2533" t="s">
        <v>57</v>
      </c>
      <c r="I2533" t="s">
        <v>58</v>
      </c>
      <c r="J2533" t="s">
        <v>3924</v>
      </c>
    </row>
    <row r="2534" spans="1:10" hidden="1" x14ac:dyDescent="0.2">
      <c r="A2534" t="s">
        <v>1622</v>
      </c>
      <c r="B2534">
        <v>2012</v>
      </c>
      <c r="C2534">
        <v>41</v>
      </c>
      <c r="D2534">
        <v>1</v>
      </c>
      <c r="E2534">
        <v>18380</v>
      </c>
      <c r="F2534" t="s">
        <v>1612</v>
      </c>
      <c r="G2534" t="s">
        <v>3137</v>
      </c>
      <c r="H2534" t="s">
        <v>57</v>
      </c>
      <c r="I2534" t="s">
        <v>58</v>
      </c>
      <c r="J2534" t="s">
        <v>3924</v>
      </c>
    </row>
    <row r="2535" spans="1:10" hidden="1" x14ac:dyDescent="0.2">
      <c r="A2535" t="s">
        <v>1260</v>
      </c>
      <c r="B2535">
        <v>2008</v>
      </c>
      <c r="C2535">
        <v>32</v>
      </c>
      <c r="D2535">
        <v>1</v>
      </c>
      <c r="E2535">
        <v>18360</v>
      </c>
      <c r="F2535" t="s">
        <v>1254</v>
      </c>
      <c r="G2535" t="s">
        <v>3119</v>
      </c>
      <c r="H2535" t="s">
        <v>57</v>
      </c>
      <c r="I2535" t="s">
        <v>58</v>
      </c>
      <c r="J2535" t="s">
        <v>3924</v>
      </c>
    </row>
    <row r="2536" spans="1:10" hidden="1" x14ac:dyDescent="0.2">
      <c r="A2536" t="s">
        <v>3820</v>
      </c>
      <c r="B2536">
        <v>2022</v>
      </c>
      <c r="C2536">
        <v>48</v>
      </c>
      <c r="D2536">
        <v>1</v>
      </c>
      <c r="E2536">
        <v>18360</v>
      </c>
      <c r="F2536" t="s">
        <v>1881</v>
      </c>
      <c r="G2536" t="s">
        <v>3151</v>
      </c>
      <c r="H2536" t="s">
        <v>57</v>
      </c>
      <c r="I2536" t="s">
        <v>3057</v>
      </c>
      <c r="J2536" t="s">
        <v>3924</v>
      </c>
    </row>
    <row r="2537" spans="1:10" hidden="1" x14ac:dyDescent="0.2">
      <c r="A2537" t="s">
        <v>1459</v>
      </c>
      <c r="B2537">
        <v>2007</v>
      </c>
      <c r="C2537">
        <v>37</v>
      </c>
      <c r="D2537">
        <v>1</v>
      </c>
      <c r="E2537">
        <v>18340</v>
      </c>
      <c r="F2537" t="s">
        <v>1454</v>
      </c>
      <c r="G2537" t="s">
        <v>3129</v>
      </c>
      <c r="H2537" t="s">
        <v>57</v>
      </c>
      <c r="I2537" t="s">
        <v>58</v>
      </c>
      <c r="J2537" t="s">
        <v>3924</v>
      </c>
    </row>
    <row r="2538" spans="1:10" hidden="1" x14ac:dyDescent="0.2">
      <c r="A2538" t="s">
        <v>1460</v>
      </c>
      <c r="B2538">
        <v>2008</v>
      </c>
      <c r="C2538">
        <v>37</v>
      </c>
      <c r="D2538">
        <v>1</v>
      </c>
      <c r="E2538">
        <v>18330</v>
      </c>
      <c r="F2538" t="s">
        <v>1454</v>
      </c>
      <c r="G2538" t="s">
        <v>3129</v>
      </c>
      <c r="H2538" t="s">
        <v>57</v>
      </c>
      <c r="I2538" t="s">
        <v>58</v>
      </c>
      <c r="J2538" t="s">
        <v>3924</v>
      </c>
    </row>
    <row r="2539" spans="1:10" hidden="1" x14ac:dyDescent="0.2">
      <c r="A2539" t="s">
        <v>4097</v>
      </c>
      <c r="B2539">
        <v>2023</v>
      </c>
      <c r="C2539">
        <v>4</v>
      </c>
      <c r="D2539">
        <v>1</v>
      </c>
      <c r="E2539">
        <v>18320</v>
      </c>
      <c r="F2539" t="s">
        <v>171</v>
      </c>
      <c r="G2539" t="s">
        <v>3063</v>
      </c>
      <c r="H2539" t="s">
        <v>57</v>
      </c>
      <c r="I2539" t="s">
        <v>3057</v>
      </c>
      <c r="J2539" t="s">
        <v>4091</v>
      </c>
    </row>
    <row r="2540" spans="1:10" hidden="1" x14ac:dyDescent="0.2">
      <c r="A2540" t="s">
        <v>213</v>
      </c>
      <c r="B2540">
        <v>2005</v>
      </c>
      <c r="C2540">
        <v>5</v>
      </c>
      <c r="D2540">
        <v>1</v>
      </c>
      <c r="E2540">
        <v>18320</v>
      </c>
      <c r="F2540" t="s">
        <v>211</v>
      </c>
      <c r="G2540" t="s">
        <v>3065</v>
      </c>
      <c r="H2540" t="s">
        <v>57</v>
      </c>
      <c r="I2540" t="s">
        <v>58</v>
      </c>
      <c r="J2540" t="s">
        <v>3924</v>
      </c>
    </row>
    <row r="2541" spans="1:10" hidden="1" x14ac:dyDescent="0.2">
      <c r="A2541" t="s">
        <v>1262</v>
      </c>
      <c r="B2541">
        <v>2010</v>
      </c>
      <c r="C2541">
        <v>32</v>
      </c>
      <c r="D2541">
        <v>1</v>
      </c>
      <c r="E2541">
        <v>18320</v>
      </c>
      <c r="F2541" t="s">
        <v>1254</v>
      </c>
      <c r="G2541" t="s">
        <v>3119</v>
      </c>
      <c r="H2541" t="s">
        <v>57</v>
      </c>
      <c r="I2541" t="s">
        <v>58</v>
      </c>
      <c r="J2541" t="s">
        <v>3924</v>
      </c>
    </row>
    <row r="2542" spans="1:10" hidden="1" x14ac:dyDescent="0.2">
      <c r="A2542" t="s">
        <v>1944</v>
      </c>
      <c r="B2542">
        <v>2007</v>
      </c>
      <c r="C2542">
        <v>49</v>
      </c>
      <c r="D2542">
        <v>2</v>
      </c>
      <c r="E2542">
        <v>18290</v>
      </c>
      <c r="F2542" t="s">
        <v>1921</v>
      </c>
      <c r="G2542" t="s">
        <v>3154</v>
      </c>
      <c r="H2542" t="s">
        <v>57</v>
      </c>
      <c r="I2542" t="s">
        <v>58</v>
      </c>
      <c r="J2542" t="s">
        <v>3924</v>
      </c>
    </row>
    <row r="2543" spans="1:10" hidden="1" x14ac:dyDescent="0.2">
      <c r="A2543" t="s">
        <v>1615</v>
      </c>
      <c r="B2543">
        <v>2005</v>
      </c>
      <c r="C2543">
        <v>41</v>
      </c>
      <c r="D2543">
        <v>1</v>
      </c>
      <c r="E2543">
        <v>18190</v>
      </c>
      <c r="F2543" t="s">
        <v>1612</v>
      </c>
      <c r="G2543" t="s">
        <v>3137</v>
      </c>
      <c r="H2543" t="s">
        <v>57</v>
      </c>
      <c r="I2543" t="s">
        <v>58</v>
      </c>
      <c r="J2543" t="s">
        <v>3924</v>
      </c>
    </row>
    <row r="2544" spans="1:10" hidden="1" x14ac:dyDescent="0.2">
      <c r="A2544" t="s">
        <v>1619</v>
      </c>
      <c r="B2544">
        <v>2009</v>
      </c>
      <c r="C2544">
        <v>41</v>
      </c>
      <c r="D2544">
        <v>1</v>
      </c>
      <c r="E2544">
        <v>18180</v>
      </c>
      <c r="F2544" t="s">
        <v>1612</v>
      </c>
      <c r="G2544" t="s">
        <v>3137</v>
      </c>
      <c r="H2544" t="s">
        <v>57</v>
      </c>
      <c r="I2544" t="s">
        <v>58</v>
      </c>
      <c r="J2544" t="s">
        <v>3924</v>
      </c>
    </row>
    <row r="2545" spans="1:10" hidden="1" x14ac:dyDescent="0.2">
      <c r="A2545" t="s">
        <v>1299</v>
      </c>
      <c r="B2545">
        <v>2007</v>
      </c>
      <c r="C2545">
        <v>33</v>
      </c>
      <c r="D2545">
        <v>1</v>
      </c>
      <c r="E2545">
        <v>18160</v>
      </c>
      <c r="F2545" t="s">
        <v>1294</v>
      </c>
      <c r="G2545" t="s">
        <v>3121</v>
      </c>
      <c r="H2545" t="s">
        <v>57</v>
      </c>
      <c r="I2545" t="s">
        <v>58</v>
      </c>
      <c r="J2545" t="s">
        <v>3924</v>
      </c>
    </row>
    <row r="2546" spans="1:10" hidden="1" x14ac:dyDescent="0.2">
      <c r="A2546" t="s">
        <v>1456</v>
      </c>
      <c r="B2546">
        <v>2004</v>
      </c>
      <c r="C2546">
        <v>37</v>
      </c>
      <c r="D2546">
        <v>1</v>
      </c>
      <c r="E2546">
        <v>18150</v>
      </c>
      <c r="F2546" t="s">
        <v>1454</v>
      </c>
      <c r="G2546" t="s">
        <v>3129</v>
      </c>
      <c r="H2546" t="s">
        <v>57</v>
      </c>
      <c r="I2546" t="s">
        <v>58</v>
      </c>
      <c r="J2546" t="s">
        <v>3924</v>
      </c>
    </row>
    <row r="2547" spans="1:10" hidden="1" x14ac:dyDescent="0.2">
      <c r="A2547" t="s">
        <v>1574</v>
      </c>
      <c r="B2547">
        <v>2004</v>
      </c>
      <c r="C2547">
        <v>40</v>
      </c>
      <c r="D2547">
        <v>1</v>
      </c>
      <c r="E2547">
        <v>18140</v>
      </c>
      <c r="F2547" t="s">
        <v>1572</v>
      </c>
      <c r="G2547" t="s">
        <v>3135</v>
      </c>
      <c r="H2547" t="s">
        <v>57</v>
      </c>
      <c r="I2547" t="s">
        <v>58</v>
      </c>
      <c r="J2547" t="s">
        <v>3924</v>
      </c>
    </row>
    <row r="2548" spans="1:10" hidden="1" x14ac:dyDescent="0.2">
      <c r="A2548" t="s">
        <v>219</v>
      </c>
      <c r="B2548">
        <v>2011</v>
      </c>
      <c r="C2548">
        <v>5</v>
      </c>
      <c r="D2548">
        <v>1</v>
      </c>
      <c r="E2548">
        <v>18080</v>
      </c>
      <c r="F2548" t="s">
        <v>211</v>
      </c>
      <c r="G2548" t="s">
        <v>3065</v>
      </c>
      <c r="H2548" t="s">
        <v>57</v>
      </c>
      <c r="I2548" t="s">
        <v>58</v>
      </c>
      <c r="J2548" t="s">
        <v>3924</v>
      </c>
    </row>
    <row r="2549" spans="1:10" hidden="1" x14ac:dyDescent="0.2">
      <c r="A2549" t="s">
        <v>1981</v>
      </c>
      <c r="B2549">
        <v>2006</v>
      </c>
      <c r="C2549">
        <v>50</v>
      </c>
      <c r="D2549">
        <v>2</v>
      </c>
      <c r="E2549">
        <v>18060</v>
      </c>
      <c r="F2549" t="s">
        <v>24</v>
      </c>
      <c r="G2549" t="s">
        <v>3156</v>
      </c>
      <c r="H2549" t="s">
        <v>57</v>
      </c>
      <c r="I2549" t="s">
        <v>58</v>
      </c>
      <c r="J2549" t="s">
        <v>3924</v>
      </c>
    </row>
    <row r="2550" spans="1:10" hidden="1" x14ac:dyDescent="0.2">
      <c r="A2550" t="s">
        <v>2681</v>
      </c>
      <c r="B2550">
        <v>2007</v>
      </c>
      <c r="C2550">
        <v>69</v>
      </c>
      <c r="D2550">
        <v>2</v>
      </c>
      <c r="E2550">
        <v>18020</v>
      </c>
      <c r="F2550" t="s">
        <v>19</v>
      </c>
      <c r="G2550" t="s">
        <v>3194</v>
      </c>
      <c r="H2550" t="s">
        <v>57</v>
      </c>
      <c r="I2550" t="s">
        <v>58</v>
      </c>
      <c r="J2550" t="s">
        <v>3924</v>
      </c>
    </row>
    <row r="2551" spans="1:10" hidden="1" x14ac:dyDescent="0.2">
      <c r="A2551" t="s">
        <v>1261</v>
      </c>
      <c r="B2551">
        <v>2009</v>
      </c>
      <c r="C2551">
        <v>32</v>
      </c>
      <c r="D2551">
        <v>1</v>
      </c>
      <c r="E2551">
        <v>17960</v>
      </c>
      <c r="F2551" t="s">
        <v>1254</v>
      </c>
      <c r="G2551" t="s">
        <v>3119</v>
      </c>
      <c r="H2551" t="s">
        <v>57</v>
      </c>
      <c r="I2551" t="s">
        <v>58</v>
      </c>
      <c r="J2551" t="s">
        <v>3924</v>
      </c>
    </row>
    <row r="2552" spans="1:10" hidden="1" x14ac:dyDescent="0.2">
      <c r="A2552" t="s">
        <v>1883</v>
      </c>
      <c r="B2552">
        <v>2004</v>
      </c>
      <c r="C2552">
        <v>48</v>
      </c>
      <c r="D2552">
        <v>1</v>
      </c>
      <c r="E2552">
        <v>17960</v>
      </c>
      <c r="F2552" t="s">
        <v>1881</v>
      </c>
      <c r="G2552" t="s">
        <v>3151</v>
      </c>
      <c r="H2552" t="s">
        <v>57</v>
      </c>
      <c r="I2552" t="s">
        <v>58</v>
      </c>
      <c r="J2552" t="s">
        <v>3924</v>
      </c>
    </row>
    <row r="2553" spans="1:10" hidden="1" x14ac:dyDescent="0.2">
      <c r="A2553" t="s">
        <v>1888</v>
      </c>
      <c r="B2553">
        <v>2009</v>
      </c>
      <c r="C2553">
        <v>48</v>
      </c>
      <c r="D2553">
        <v>1</v>
      </c>
      <c r="E2553">
        <v>17820</v>
      </c>
      <c r="F2553" t="s">
        <v>1881</v>
      </c>
      <c r="G2553" t="s">
        <v>3151</v>
      </c>
      <c r="H2553" t="s">
        <v>57</v>
      </c>
      <c r="I2553" t="s">
        <v>58</v>
      </c>
      <c r="J2553" t="s">
        <v>3924</v>
      </c>
    </row>
    <row r="2554" spans="1:10" hidden="1" x14ac:dyDescent="0.2">
      <c r="A2554" t="s">
        <v>4241</v>
      </c>
      <c r="B2554">
        <v>2023</v>
      </c>
      <c r="C2554">
        <v>87</v>
      </c>
      <c r="D2554">
        <v>1</v>
      </c>
      <c r="E2554">
        <v>17770</v>
      </c>
      <c r="F2554" t="s">
        <v>3041</v>
      </c>
      <c r="G2554" t="s">
        <v>3221</v>
      </c>
      <c r="H2554" t="s">
        <v>57</v>
      </c>
      <c r="I2554" t="s">
        <v>3057</v>
      </c>
      <c r="J2554" t="s">
        <v>4091</v>
      </c>
    </row>
    <row r="2555" spans="1:10" hidden="1" x14ac:dyDescent="0.2">
      <c r="A2555" t="s">
        <v>1457</v>
      </c>
      <c r="B2555">
        <v>2005</v>
      </c>
      <c r="C2555">
        <v>37</v>
      </c>
      <c r="D2555">
        <v>1</v>
      </c>
      <c r="E2555">
        <v>17760</v>
      </c>
      <c r="F2555" t="s">
        <v>1454</v>
      </c>
      <c r="G2555" t="s">
        <v>3129</v>
      </c>
      <c r="H2555" t="s">
        <v>57</v>
      </c>
      <c r="I2555" t="s">
        <v>58</v>
      </c>
      <c r="J2555" t="s">
        <v>3924</v>
      </c>
    </row>
    <row r="2556" spans="1:10" hidden="1" x14ac:dyDescent="0.2">
      <c r="A2556" t="s">
        <v>1943</v>
      </c>
      <c r="B2556">
        <v>2006</v>
      </c>
      <c r="C2556">
        <v>49</v>
      </c>
      <c r="D2556">
        <v>2</v>
      </c>
      <c r="E2556">
        <v>17750</v>
      </c>
      <c r="F2556" t="s">
        <v>1921</v>
      </c>
      <c r="G2556" t="s">
        <v>3154</v>
      </c>
      <c r="H2556" t="s">
        <v>57</v>
      </c>
      <c r="I2556" t="s">
        <v>58</v>
      </c>
      <c r="J2556" t="s">
        <v>3924</v>
      </c>
    </row>
    <row r="2557" spans="1:10" hidden="1" x14ac:dyDescent="0.2">
      <c r="A2557" t="s">
        <v>1894</v>
      </c>
      <c r="B2557">
        <v>2015</v>
      </c>
      <c r="C2557">
        <v>48</v>
      </c>
      <c r="D2557">
        <v>1</v>
      </c>
      <c r="E2557">
        <v>17710</v>
      </c>
      <c r="F2557" t="s">
        <v>1881</v>
      </c>
      <c r="G2557" t="s">
        <v>3151</v>
      </c>
      <c r="H2557" t="s">
        <v>57</v>
      </c>
      <c r="I2557" t="s">
        <v>58</v>
      </c>
      <c r="J2557" t="s">
        <v>3924</v>
      </c>
    </row>
    <row r="2558" spans="1:10" hidden="1" x14ac:dyDescent="0.2">
      <c r="A2558" t="s">
        <v>1614</v>
      </c>
      <c r="B2558">
        <v>2004</v>
      </c>
      <c r="C2558">
        <v>41</v>
      </c>
      <c r="D2558">
        <v>1</v>
      </c>
      <c r="E2558">
        <v>17680</v>
      </c>
      <c r="F2558" t="s">
        <v>1612</v>
      </c>
      <c r="G2558" t="s">
        <v>3137</v>
      </c>
      <c r="H2558" t="s">
        <v>57</v>
      </c>
      <c r="I2558" t="s">
        <v>58</v>
      </c>
      <c r="J2558" t="s">
        <v>3924</v>
      </c>
    </row>
    <row r="2559" spans="1:10" hidden="1" x14ac:dyDescent="0.2">
      <c r="A2559" t="s">
        <v>1893</v>
      </c>
      <c r="B2559">
        <v>2014</v>
      </c>
      <c r="C2559">
        <v>48</v>
      </c>
      <c r="D2559">
        <v>1</v>
      </c>
      <c r="E2559">
        <v>17680</v>
      </c>
      <c r="F2559" t="s">
        <v>1881</v>
      </c>
      <c r="G2559" t="s">
        <v>3151</v>
      </c>
      <c r="H2559" t="s">
        <v>57</v>
      </c>
      <c r="I2559" t="s">
        <v>58</v>
      </c>
      <c r="J2559" t="s">
        <v>3924</v>
      </c>
    </row>
    <row r="2560" spans="1:10" hidden="1" x14ac:dyDescent="0.2">
      <c r="A2560" t="s">
        <v>210</v>
      </c>
      <c r="B2560">
        <v>2003</v>
      </c>
      <c r="C2560">
        <v>5</v>
      </c>
      <c r="D2560">
        <v>1</v>
      </c>
      <c r="E2560">
        <v>17650</v>
      </c>
      <c r="F2560" t="s">
        <v>211</v>
      </c>
      <c r="G2560" t="s">
        <v>3065</v>
      </c>
      <c r="H2560" t="s">
        <v>57</v>
      </c>
      <c r="I2560" t="s">
        <v>58</v>
      </c>
      <c r="J2560" t="s">
        <v>3924</v>
      </c>
    </row>
    <row r="2561" spans="1:10" hidden="1" x14ac:dyDescent="0.2">
      <c r="A2561" t="s">
        <v>1337</v>
      </c>
      <c r="B2561">
        <v>2005</v>
      </c>
      <c r="C2561">
        <v>34</v>
      </c>
      <c r="D2561">
        <v>1</v>
      </c>
      <c r="E2561">
        <v>17650</v>
      </c>
      <c r="F2561" t="s">
        <v>1334</v>
      </c>
      <c r="G2561" t="s">
        <v>3123</v>
      </c>
      <c r="H2561" t="s">
        <v>57</v>
      </c>
      <c r="I2561" t="s">
        <v>58</v>
      </c>
      <c r="J2561" t="s">
        <v>3924</v>
      </c>
    </row>
    <row r="2562" spans="1:10" hidden="1" x14ac:dyDescent="0.2">
      <c r="A2562" t="s">
        <v>1980</v>
      </c>
      <c r="B2562">
        <v>2005</v>
      </c>
      <c r="C2562">
        <v>50</v>
      </c>
      <c r="D2562">
        <v>2</v>
      </c>
      <c r="E2562">
        <v>17620</v>
      </c>
      <c r="F2562" t="s">
        <v>24</v>
      </c>
      <c r="G2562" t="s">
        <v>3156</v>
      </c>
      <c r="H2562" t="s">
        <v>57</v>
      </c>
      <c r="I2562" t="s">
        <v>58</v>
      </c>
      <c r="J2562" t="s">
        <v>3924</v>
      </c>
    </row>
    <row r="2563" spans="1:10" hidden="1" x14ac:dyDescent="0.2">
      <c r="A2563" t="s">
        <v>2094</v>
      </c>
      <c r="B2563">
        <v>2020</v>
      </c>
      <c r="C2563">
        <v>53</v>
      </c>
      <c r="D2563">
        <v>1</v>
      </c>
      <c r="E2563">
        <v>17590</v>
      </c>
      <c r="F2563" t="s">
        <v>2076</v>
      </c>
      <c r="G2563" t="s">
        <v>3161</v>
      </c>
      <c r="H2563" t="s">
        <v>57</v>
      </c>
      <c r="I2563" t="s">
        <v>58</v>
      </c>
      <c r="J2563" t="s">
        <v>3924</v>
      </c>
    </row>
    <row r="2564" spans="1:10" hidden="1" x14ac:dyDescent="0.2">
      <c r="A2564" t="s">
        <v>1892</v>
      </c>
      <c r="B2564">
        <v>2013</v>
      </c>
      <c r="C2564">
        <v>48</v>
      </c>
      <c r="D2564">
        <v>1</v>
      </c>
      <c r="E2564">
        <v>17570</v>
      </c>
      <c r="F2564" t="s">
        <v>1881</v>
      </c>
      <c r="G2564" t="s">
        <v>3151</v>
      </c>
      <c r="H2564" t="s">
        <v>57</v>
      </c>
      <c r="I2564" t="s">
        <v>58</v>
      </c>
      <c r="J2564" t="s">
        <v>3924</v>
      </c>
    </row>
    <row r="2565" spans="1:10" hidden="1" x14ac:dyDescent="0.2">
      <c r="A2565" t="s">
        <v>1979</v>
      </c>
      <c r="B2565">
        <v>2004</v>
      </c>
      <c r="C2565">
        <v>50</v>
      </c>
      <c r="D2565">
        <v>2</v>
      </c>
      <c r="E2565">
        <v>17490</v>
      </c>
      <c r="F2565" t="s">
        <v>24</v>
      </c>
      <c r="G2565" t="s">
        <v>3156</v>
      </c>
      <c r="H2565" t="s">
        <v>57</v>
      </c>
      <c r="I2565" t="s">
        <v>58</v>
      </c>
      <c r="J2565" t="s">
        <v>3924</v>
      </c>
    </row>
    <row r="2566" spans="1:10" hidden="1" x14ac:dyDescent="0.2">
      <c r="A2566" t="s">
        <v>212</v>
      </c>
      <c r="B2566">
        <v>2004</v>
      </c>
      <c r="C2566">
        <v>5</v>
      </c>
      <c r="D2566">
        <v>1</v>
      </c>
      <c r="E2566">
        <v>17410</v>
      </c>
      <c r="F2566" t="s">
        <v>211</v>
      </c>
      <c r="G2566" t="s">
        <v>3065</v>
      </c>
      <c r="H2566" t="s">
        <v>57</v>
      </c>
      <c r="I2566" t="s">
        <v>58</v>
      </c>
      <c r="J2566" t="s">
        <v>3924</v>
      </c>
    </row>
    <row r="2567" spans="1:10" hidden="1" x14ac:dyDescent="0.2">
      <c r="A2567" t="s">
        <v>1296</v>
      </c>
      <c r="B2567">
        <v>2004</v>
      </c>
      <c r="C2567">
        <v>33</v>
      </c>
      <c r="D2567">
        <v>1</v>
      </c>
      <c r="E2567">
        <v>17390</v>
      </c>
      <c r="F2567" t="s">
        <v>1294</v>
      </c>
      <c r="G2567" t="s">
        <v>3121</v>
      </c>
      <c r="H2567" t="s">
        <v>57</v>
      </c>
      <c r="I2567" t="s">
        <v>58</v>
      </c>
      <c r="J2567" t="s">
        <v>3924</v>
      </c>
    </row>
    <row r="2568" spans="1:10" hidden="1" x14ac:dyDescent="0.2">
      <c r="A2568" t="s">
        <v>1293</v>
      </c>
      <c r="B2568">
        <v>2003</v>
      </c>
      <c r="C2568">
        <v>33</v>
      </c>
      <c r="D2568">
        <v>1</v>
      </c>
      <c r="E2568">
        <v>17370</v>
      </c>
      <c r="F2568" t="s">
        <v>1294</v>
      </c>
      <c r="G2568" t="s">
        <v>3121</v>
      </c>
      <c r="H2568" t="s">
        <v>57</v>
      </c>
      <c r="I2568" t="s">
        <v>58</v>
      </c>
      <c r="J2568" t="s">
        <v>3924</v>
      </c>
    </row>
    <row r="2569" spans="1:10" hidden="1" x14ac:dyDescent="0.2">
      <c r="A2569" t="s">
        <v>3790</v>
      </c>
      <c r="B2569">
        <v>2022</v>
      </c>
      <c r="C2569">
        <v>37</v>
      </c>
      <c r="D2569">
        <v>1</v>
      </c>
      <c r="E2569">
        <v>17370</v>
      </c>
      <c r="F2569" t="s">
        <v>1454</v>
      </c>
      <c r="G2569" t="s">
        <v>3129</v>
      </c>
      <c r="H2569" t="s">
        <v>57</v>
      </c>
      <c r="I2569" t="s">
        <v>3057</v>
      </c>
      <c r="J2569" t="s">
        <v>3924</v>
      </c>
    </row>
    <row r="2570" spans="1:10" hidden="1" x14ac:dyDescent="0.2">
      <c r="A2570" t="s">
        <v>4172</v>
      </c>
      <c r="B2570">
        <v>2023</v>
      </c>
      <c r="C2570">
        <v>44</v>
      </c>
      <c r="D2570">
        <v>1</v>
      </c>
      <c r="E2570">
        <v>17360</v>
      </c>
      <c r="F2570" t="s">
        <v>45</v>
      </c>
      <c r="G2570" t="s">
        <v>3143</v>
      </c>
      <c r="H2570" t="s">
        <v>57</v>
      </c>
      <c r="I2570" t="s">
        <v>3057</v>
      </c>
      <c r="J2570" t="s">
        <v>4091</v>
      </c>
    </row>
    <row r="2571" spans="1:10" hidden="1" x14ac:dyDescent="0.2">
      <c r="A2571" t="s">
        <v>1891</v>
      </c>
      <c r="B2571">
        <v>2012</v>
      </c>
      <c r="C2571">
        <v>48</v>
      </c>
      <c r="D2571">
        <v>1</v>
      </c>
      <c r="E2571">
        <v>17360</v>
      </c>
      <c r="F2571" t="s">
        <v>1881</v>
      </c>
      <c r="G2571" t="s">
        <v>3151</v>
      </c>
      <c r="H2571" t="s">
        <v>57</v>
      </c>
      <c r="I2571" t="s">
        <v>58</v>
      </c>
      <c r="J2571" t="s">
        <v>3924</v>
      </c>
    </row>
    <row r="2572" spans="1:10" hidden="1" x14ac:dyDescent="0.2">
      <c r="A2572" t="s">
        <v>1267</v>
      </c>
      <c r="B2572">
        <v>2015</v>
      </c>
      <c r="C2572">
        <v>32</v>
      </c>
      <c r="D2572">
        <v>1</v>
      </c>
      <c r="E2572">
        <v>17340</v>
      </c>
      <c r="F2572" t="s">
        <v>1254</v>
      </c>
      <c r="G2572" t="s">
        <v>3119</v>
      </c>
      <c r="H2572" t="s">
        <v>57</v>
      </c>
      <c r="I2572" t="s">
        <v>58</v>
      </c>
      <c r="J2572" t="s">
        <v>3924</v>
      </c>
    </row>
    <row r="2573" spans="1:10" hidden="1" x14ac:dyDescent="0.2">
      <c r="A2573" t="s">
        <v>1268</v>
      </c>
      <c r="B2573">
        <v>2016</v>
      </c>
      <c r="C2573">
        <v>32</v>
      </c>
      <c r="D2573">
        <v>1</v>
      </c>
      <c r="E2573">
        <v>17330</v>
      </c>
      <c r="F2573" t="s">
        <v>1254</v>
      </c>
      <c r="G2573" t="s">
        <v>3119</v>
      </c>
      <c r="H2573" t="s">
        <v>57</v>
      </c>
      <c r="I2573" t="s">
        <v>58</v>
      </c>
      <c r="J2573" t="s">
        <v>3924</v>
      </c>
    </row>
    <row r="2574" spans="1:10" hidden="1" x14ac:dyDescent="0.2">
      <c r="A2574" t="s">
        <v>2680</v>
      </c>
      <c r="B2574">
        <v>2006</v>
      </c>
      <c r="C2574">
        <v>69</v>
      </c>
      <c r="D2574">
        <v>2</v>
      </c>
      <c r="E2574">
        <v>17320</v>
      </c>
      <c r="F2574" t="s">
        <v>19</v>
      </c>
      <c r="G2574" t="s">
        <v>3194</v>
      </c>
      <c r="H2574" t="s">
        <v>57</v>
      </c>
      <c r="I2574" t="s">
        <v>58</v>
      </c>
      <c r="J2574" t="s">
        <v>3924</v>
      </c>
    </row>
    <row r="2575" spans="1:10" hidden="1" x14ac:dyDescent="0.2">
      <c r="A2575" t="s">
        <v>1265</v>
      </c>
      <c r="B2575">
        <v>2013</v>
      </c>
      <c r="C2575">
        <v>32</v>
      </c>
      <c r="D2575">
        <v>1</v>
      </c>
      <c r="E2575">
        <v>17310</v>
      </c>
      <c r="F2575" t="s">
        <v>1254</v>
      </c>
      <c r="G2575" t="s">
        <v>3119</v>
      </c>
      <c r="H2575" t="s">
        <v>57</v>
      </c>
      <c r="I2575" t="s">
        <v>58</v>
      </c>
      <c r="J2575" t="s">
        <v>3924</v>
      </c>
    </row>
    <row r="2576" spans="1:10" hidden="1" x14ac:dyDescent="0.2">
      <c r="A2576" t="s">
        <v>224</v>
      </c>
      <c r="B2576">
        <v>2016</v>
      </c>
      <c r="C2576">
        <v>5</v>
      </c>
      <c r="D2576">
        <v>1</v>
      </c>
      <c r="E2576">
        <v>17300</v>
      </c>
      <c r="F2576" t="s">
        <v>211</v>
      </c>
      <c r="G2576" t="s">
        <v>3065</v>
      </c>
      <c r="H2576" t="s">
        <v>57</v>
      </c>
      <c r="I2576" t="s">
        <v>58</v>
      </c>
      <c r="J2576" t="s">
        <v>3924</v>
      </c>
    </row>
    <row r="2577" spans="1:10" hidden="1" x14ac:dyDescent="0.2">
      <c r="A2577" t="s">
        <v>1942</v>
      </c>
      <c r="B2577">
        <v>2005</v>
      </c>
      <c r="C2577">
        <v>49</v>
      </c>
      <c r="D2577">
        <v>2</v>
      </c>
      <c r="E2577">
        <v>17300</v>
      </c>
      <c r="F2577" t="s">
        <v>1921</v>
      </c>
      <c r="G2577" t="s">
        <v>3154</v>
      </c>
      <c r="H2577" t="s">
        <v>57</v>
      </c>
      <c r="I2577" t="s">
        <v>58</v>
      </c>
      <c r="J2577" t="s">
        <v>3924</v>
      </c>
    </row>
    <row r="2578" spans="1:10" hidden="1" x14ac:dyDescent="0.2">
      <c r="A2578" t="s">
        <v>1900</v>
      </c>
      <c r="B2578">
        <v>2021</v>
      </c>
      <c r="C2578">
        <v>48</v>
      </c>
      <c r="D2578">
        <v>1</v>
      </c>
      <c r="E2578">
        <v>17240</v>
      </c>
      <c r="F2578" t="s">
        <v>1881</v>
      </c>
      <c r="G2578" t="s">
        <v>3151</v>
      </c>
      <c r="H2578" t="s">
        <v>57</v>
      </c>
      <c r="I2578" t="s">
        <v>3057</v>
      </c>
      <c r="J2578" t="s">
        <v>3924</v>
      </c>
    </row>
    <row r="2579" spans="1:10" hidden="1" x14ac:dyDescent="0.2">
      <c r="A2579" t="s">
        <v>1941</v>
      </c>
      <c r="B2579">
        <v>2004</v>
      </c>
      <c r="C2579">
        <v>49</v>
      </c>
      <c r="D2579">
        <v>2</v>
      </c>
      <c r="E2579">
        <v>17240</v>
      </c>
      <c r="F2579" t="s">
        <v>1921</v>
      </c>
      <c r="G2579" t="s">
        <v>3154</v>
      </c>
      <c r="H2579" t="s">
        <v>57</v>
      </c>
      <c r="I2579" t="s">
        <v>58</v>
      </c>
      <c r="J2579" t="s">
        <v>3924</v>
      </c>
    </row>
    <row r="2580" spans="1:10" hidden="1" x14ac:dyDescent="0.2">
      <c r="A2580" t="s">
        <v>3811</v>
      </c>
      <c r="B2580">
        <v>2022</v>
      </c>
      <c r="C2580">
        <v>44</v>
      </c>
      <c r="D2580">
        <v>1</v>
      </c>
      <c r="E2580">
        <v>17190</v>
      </c>
      <c r="F2580" t="s">
        <v>45</v>
      </c>
      <c r="G2580" t="s">
        <v>3143</v>
      </c>
      <c r="H2580" t="s">
        <v>57</v>
      </c>
      <c r="I2580" t="s">
        <v>3057</v>
      </c>
      <c r="J2580" t="s">
        <v>3924</v>
      </c>
    </row>
    <row r="2581" spans="1:10" hidden="1" x14ac:dyDescent="0.2">
      <c r="A2581" t="s">
        <v>1978</v>
      </c>
      <c r="B2581">
        <v>2003</v>
      </c>
      <c r="C2581">
        <v>50</v>
      </c>
      <c r="D2581">
        <v>2</v>
      </c>
      <c r="E2581">
        <v>17190</v>
      </c>
      <c r="F2581" t="s">
        <v>24</v>
      </c>
      <c r="G2581" t="s">
        <v>3156</v>
      </c>
      <c r="H2581" t="s">
        <v>57</v>
      </c>
      <c r="I2581" t="s">
        <v>58</v>
      </c>
      <c r="J2581" t="s">
        <v>3924</v>
      </c>
    </row>
    <row r="2582" spans="1:10" hidden="1" x14ac:dyDescent="0.2">
      <c r="A2582" t="s">
        <v>1467</v>
      </c>
      <c r="B2582">
        <v>2015</v>
      </c>
      <c r="C2582">
        <v>37</v>
      </c>
      <c r="D2582">
        <v>1</v>
      </c>
      <c r="E2582">
        <v>17160</v>
      </c>
      <c r="F2582" t="s">
        <v>1454</v>
      </c>
      <c r="G2582" t="s">
        <v>3129</v>
      </c>
      <c r="H2582" t="s">
        <v>57</v>
      </c>
      <c r="I2582" t="s">
        <v>58</v>
      </c>
      <c r="J2582" t="s">
        <v>3924</v>
      </c>
    </row>
    <row r="2583" spans="1:10" hidden="1" x14ac:dyDescent="0.2">
      <c r="A2583" t="s">
        <v>1266</v>
      </c>
      <c r="B2583">
        <v>2014</v>
      </c>
      <c r="C2583">
        <v>32</v>
      </c>
      <c r="D2583">
        <v>1</v>
      </c>
      <c r="E2583">
        <v>17150</v>
      </c>
      <c r="F2583" t="s">
        <v>1254</v>
      </c>
      <c r="G2583" t="s">
        <v>3119</v>
      </c>
      <c r="H2583" t="s">
        <v>57</v>
      </c>
      <c r="I2583" t="s">
        <v>58</v>
      </c>
      <c r="J2583" t="s">
        <v>3924</v>
      </c>
    </row>
    <row r="2584" spans="1:10" hidden="1" x14ac:dyDescent="0.2">
      <c r="A2584" t="s">
        <v>1341</v>
      </c>
      <c r="B2584">
        <v>2009</v>
      </c>
      <c r="C2584">
        <v>34</v>
      </c>
      <c r="D2584">
        <v>1</v>
      </c>
      <c r="E2584">
        <v>17090</v>
      </c>
      <c r="F2584" t="s">
        <v>1334</v>
      </c>
      <c r="G2584" t="s">
        <v>3123</v>
      </c>
      <c r="H2584" t="s">
        <v>57</v>
      </c>
      <c r="I2584" t="s">
        <v>58</v>
      </c>
      <c r="J2584" t="s">
        <v>3924</v>
      </c>
    </row>
    <row r="2585" spans="1:10" hidden="1" x14ac:dyDescent="0.2">
      <c r="A2585" t="s">
        <v>1263</v>
      </c>
      <c r="B2585">
        <v>2011</v>
      </c>
      <c r="C2585">
        <v>32</v>
      </c>
      <c r="D2585">
        <v>1</v>
      </c>
      <c r="E2585">
        <v>17070</v>
      </c>
      <c r="F2585" t="s">
        <v>1254</v>
      </c>
      <c r="G2585" t="s">
        <v>3119</v>
      </c>
      <c r="H2585" t="s">
        <v>57</v>
      </c>
      <c r="I2585" t="s">
        <v>58</v>
      </c>
      <c r="J2585" t="s">
        <v>3924</v>
      </c>
    </row>
    <row r="2586" spans="1:10" hidden="1" x14ac:dyDescent="0.2">
      <c r="A2586" t="s">
        <v>2679</v>
      </c>
      <c r="B2586">
        <v>2005</v>
      </c>
      <c r="C2586">
        <v>69</v>
      </c>
      <c r="D2586">
        <v>2</v>
      </c>
      <c r="E2586">
        <v>16930</v>
      </c>
      <c r="F2586" t="s">
        <v>19</v>
      </c>
      <c r="G2586" t="s">
        <v>3194</v>
      </c>
      <c r="H2586" t="s">
        <v>57</v>
      </c>
      <c r="I2586" t="s">
        <v>58</v>
      </c>
      <c r="J2586" t="s">
        <v>3924</v>
      </c>
    </row>
    <row r="2587" spans="1:10" hidden="1" x14ac:dyDescent="0.2">
      <c r="A2587" t="s">
        <v>4158</v>
      </c>
      <c r="B2587">
        <v>2023</v>
      </c>
      <c r="C2587">
        <v>37</v>
      </c>
      <c r="D2587">
        <v>1</v>
      </c>
      <c r="E2587">
        <v>16890</v>
      </c>
      <c r="F2587" t="s">
        <v>1454</v>
      </c>
      <c r="G2587" t="s">
        <v>3129</v>
      </c>
      <c r="H2587" t="s">
        <v>57</v>
      </c>
      <c r="I2587" t="s">
        <v>3057</v>
      </c>
      <c r="J2587" t="s">
        <v>4091</v>
      </c>
    </row>
    <row r="2588" spans="1:10" hidden="1" x14ac:dyDescent="0.2">
      <c r="A2588" t="s">
        <v>1940</v>
      </c>
      <c r="B2588">
        <v>2003</v>
      </c>
      <c r="C2588">
        <v>49</v>
      </c>
      <c r="D2588">
        <v>2</v>
      </c>
      <c r="E2588">
        <v>16870</v>
      </c>
      <c r="F2588" t="s">
        <v>1921</v>
      </c>
      <c r="G2588" t="s">
        <v>3154</v>
      </c>
      <c r="H2588" t="s">
        <v>57</v>
      </c>
      <c r="I2588" t="s">
        <v>58</v>
      </c>
      <c r="J2588" t="s">
        <v>3924</v>
      </c>
    </row>
    <row r="2589" spans="1:10" hidden="1" x14ac:dyDescent="0.2">
      <c r="A2589" t="s">
        <v>2086</v>
      </c>
      <c r="B2589">
        <v>2012</v>
      </c>
      <c r="C2589">
        <v>53</v>
      </c>
      <c r="D2589">
        <v>1</v>
      </c>
      <c r="E2589">
        <v>16870</v>
      </c>
      <c r="F2589" t="s">
        <v>2076</v>
      </c>
      <c r="G2589" t="s">
        <v>3161</v>
      </c>
      <c r="H2589" t="s">
        <v>57</v>
      </c>
      <c r="I2589" t="s">
        <v>58</v>
      </c>
      <c r="J2589" t="s">
        <v>3924</v>
      </c>
    </row>
    <row r="2590" spans="1:10" hidden="1" x14ac:dyDescent="0.2">
      <c r="A2590" t="s">
        <v>1620</v>
      </c>
      <c r="B2590">
        <v>2010</v>
      </c>
      <c r="C2590">
        <v>41</v>
      </c>
      <c r="D2590">
        <v>1</v>
      </c>
      <c r="E2590">
        <v>16850</v>
      </c>
      <c r="F2590" t="s">
        <v>1612</v>
      </c>
      <c r="G2590" t="s">
        <v>3137</v>
      </c>
      <c r="H2590" t="s">
        <v>57</v>
      </c>
      <c r="I2590" t="s">
        <v>58</v>
      </c>
      <c r="J2590" t="s">
        <v>3924</v>
      </c>
    </row>
    <row r="2591" spans="1:10" hidden="1" x14ac:dyDescent="0.2">
      <c r="A2591" t="s">
        <v>1656</v>
      </c>
      <c r="B2591">
        <v>2008</v>
      </c>
      <c r="C2591">
        <v>42</v>
      </c>
      <c r="D2591">
        <v>1</v>
      </c>
      <c r="E2591">
        <v>16850</v>
      </c>
      <c r="F2591" t="s">
        <v>40</v>
      </c>
      <c r="G2591" t="s">
        <v>3139</v>
      </c>
      <c r="H2591" t="s">
        <v>57</v>
      </c>
      <c r="I2591" t="s">
        <v>58</v>
      </c>
      <c r="J2591" t="s">
        <v>3924</v>
      </c>
    </row>
    <row r="2592" spans="1:10" hidden="1" x14ac:dyDescent="0.2">
      <c r="A2592" t="s">
        <v>1264</v>
      </c>
      <c r="B2592">
        <v>2012</v>
      </c>
      <c r="C2592">
        <v>32</v>
      </c>
      <c r="D2592">
        <v>1</v>
      </c>
      <c r="E2592">
        <v>16810</v>
      </c>
      <c r="F2592" t="s">
        <v>1254</v>
      </c>
      <c r="G2592" t="s">
        <v>3119</v>
      </c>
      <c r="H2592" t="s">
        <v>57</v>
      </c>
      <c r="I2592" t="s">
        <v>58</v>
      </c>
      <c r="J2592" t="s">
        <v>3924</v>
      </c>
    </row>
    <row r="2593" spans="1:10" hidden="1" x14ac:dyDescent="0.2">
      <c r="A2593" t="s">
        <v>1655</v>
      </c>
      <c r="B2593">
        <v>2007</v>
      </c>
      <c r="C2593">
        <v>42</v>
      </c>
      <c r="D2593">
        <v>1</v>
      </c>
      <c r="E2593">
        <v>16800</v>
      </c>
      <c r="F2593" t="s">
        <v>40</v>
      </c>
      <c r="G2593" t="s">
        <v>3139</v>
      </c>
      <c r="H2593" t="s">
        <v>57</v>
      </c>
      <c r="I2593" t="s">
        <v>58</v>
      </c>
      <c r="J2593" t="s">
        <v>3924</v>
      </c>
    </row>
    <row r="2594" spans="1:10" hidden="1" x14ac:dyDescent="0.2">
      <c r="A2594" t="s">
        <v>2678</v>
      </c>
      <c r="B2594">
        <v>2004</v>
      </c>
      <c r="C2594">
        <v>69</v>
      </c>
      <c r="D2594">
        <v>2</v>
      </c>
      <c r="E2594">
        <v>16800</v>
      </c>
      <c r="F2594" t="s">
        <v>19</v>
      </c>
      <c r="G2594" t="s">
        <v>3194</v>
      </c>
      <c r="H2594" t="s">
        <v>57</v>
      </c>
      <c r="I2594" t="s">
        <v>58</v>
      </c>
      <c r="J2594" t="s">
        <v>3924</v>
      </c>
    </row>
    <row r="2595" spans="1:10" hidden="1" x14ac:dyDescent="0.2">
      <c r="A2595" t="s">
        <v>1621</v>
      </c>
      <c r="B2595">
        <v>2011</v>
      </c>
      <c r="C2595">
        <v>41</v>
      </c>
      <c r="D2595">
        <v>1</v>
      </c>
      <c r="E2595">
        <v>16770</v>
      </c>
      <c r="F2595" t="s">
        <v>1612</v>
      </c>
      <c r="G2595" t="s">
        <v>3137</v>
      </c>
      <c r="H2595" t="s">
        <v>57</v>
      </c>
      <c r="I2595" t="s">
        <v>58</v>
      </c>
      <c r="J2595" t="s">
        <v>3924</v>
      </c>
    </row>
    <row r="2596" spans="1:10" hidden="1" x14ac:dyDescent="0.2">
      <c r="A2596" t="s">
        <v>1654</v>
      </c>
      <c r="B2596">
        <v>2006</v>
      </c>
      <c r="C2596">
        <v>42</v>
      </c>
      <c r="D2596">
        <v>1</v>
      </c>
      <c r="E2596">
        <v>16700</v>
      </c>
      <c r="F2596" t="s">
        <v>40</v>
      </c>
      <c r="G2596" t="s">
        <v>3139</v>
      </c>
      <c r="H2596" t="s">
        <v>57</v>
      </c>
      <c r="I2596" t="s">
        <v>58</v>
      </c>
      <c r="J2596" t="s">
        <v>3924</v>
      </c>
    </row>
    <row r="2597" spans="1:10" hidden="1" x14ac:dyDescent="0.2">
      <c r="A2597" t="s">
        <v>1890</v>
      </c>
      <c r="B2597">
        <v>2011</v>
      </c>
      <c r="C2597">
        <v>48</v>
      </c>
      <c r="D2597">
        <v>1</v>
      </c>
      <c r="E2597">
        <v>16690</v>
      </c>
      <c r="F2597" t="s">
        <v>1881</v>
      </c>
      <c r="G2597" t="s">
        <v>3151</v>
      </c>
      <c r="H2597" t="s">
        <v>57</v>
      </c>
      <c r="I2597" t="s">
        <v>58</v>
      </c>
      <c r="J2597" t="s">
        <v>3924</v>
      </c>
    </row>
    <row r="2598" spans="1:10" hidden="1" x14ac:dyDescent="0.2">
      <c r="A2598" t="s">
        <v>2677</v>
      </c>
      <c r="B2598">
        <v>2003</v>
      </c>
      <c r="C2598">
        <v>69</v>
      </c>
      <c r="D2598">
        <v>2</v>
      </c>
      <c r="E2598">
        <v>16630</v>
      </c>
      <c r="F2598" t="s">
        <v>19</v>
      </c>
      <c r="G2598" t="s">
        <v>3194</v>
      </c>
      <c r="H2598" t="s">
        <v>57</v>
      </c>
      <c r="I2598" t="s">
        <v>58</v>
      </c>
      <c r="J2598" t="s">
        <v>3924</v>
      </c>
    </row>
    <row r="2599" spans="1:10" hidden="1" x14ac:dyDescent="0.2">
      <c r="A2599" t="s">
        <v>2819</v>
      </c>
      <c r="B2599">
        <v>2004</v>
      </c>
      <c r="C2599">
        <v>73</v>
      </c>
      <c r="D2599">
        <v>1</v>
      </c>
      <c r="E2599">
        <v>16530</v>
      </c>
      <c r="F2599" t="s">
        <v>2817</v>
      </c>
      <c r="G2599" t="s">
        <v>3201</v>
      </c>
      <c r="H2599" t="s">
        <v>57</v>
      </c>
      <c r="I2599" t="s">
        <v>58</v>
      </c>
      <c r="J2599" t="s">
        <v>3924</v>
      </c>
    </row>
    <row r="2600" spans="1:10" hidden="1" x14ac:dyDescent="0.2">
      <c r="A2600" t="s">
        <v>623</v>
      </c>
      <c r="B2600">
        <v>2004</v>
      </c>
      <c r="C2600">
        <v>16</v>
      </c>
      <c r="D2600">
        <v>1</v>
      </c>
      <c r="E2600">
        <v>16410</v>
      </c>
      <c r="F2600" t="s">
        <v>622</v>
      </c>
      <c r="G2600" t="s">
        <v>3087</v>
      </c>
      <c r="H2600" t="s">
        <v>57</v>
      </c>
      <c r="I2600" t="s">
        <v>58</v>
      </c>
      <c r="J2600" t="s">
        <v>3924</v>
      </c>
    </row>
    <row r="2601" spans="1:10" hidden="1" x14ac:dyDescent="0.2">
      <c r="A2601" t="s">
        <v>2400</v>
      </c>
      <c r="B2601">
        <v>2014</v>
      </c>
      <c r="C2601">
        <v>62</v>
      </c>
      <c r="D2601">
        <v>1</v>
      </c>
      <c r="E2601">
        <v>16380</v>
      </c>
      <c r="F2601" t="s">
        <v>2394</v>
      </c>
      <c r="G2601" t="s">
        <v>3179</v>
      </c>
      <c r="H2601" t="s">
        <v>57</v>
      </c>
      <c r="I2601" t="s">
        <v>58</v>
      </c>
      <c r="J2601" t="s">
        <v>3924</v>
      </c>
    </row>
    <row r="2602" spans="1:10" hidden="1" x14ac:dyDescent="0.2">
      <c r="A2602" t="s">
        <v>1259</v>
      </c>
      <c r="B2602">
        <v>2007</v>
      </c>
      <c r="C2602">
        <v>32</v>
      </c>
      <c r="D2602">
        <v>1</v>
      </c>
      <c r="E2602">
        <v>16300</v>
      </c>
      <c r="F2602" t="s">
        <v>1254</v>
      </c>
      <c r="G2602" t="s">
        <v>3119</v>
      </c>
      <c r="H2602" t="s">
        <v>57</v>
      </c>
      <c r="I2602" t="s">
        <v>58</v>
      </c>
      <c r="J2602" t="s">
        <v>3924</v>
      </c>
    </row>
    <row r="2603" spans="1:10" hidden="1" x14ac:dyDescent="0.2">
      <c r="A2603" t="s">
        <v>1473</v>
      </c>
      <c r="B2603">
        <v>2021</v>
      </c>
      <c r="C2603">
        <v>37</v>
      </c>
      <c r="D2603">
        <v>1</v>
      </c>
      <c r="E2603">
        <v>16230</v>
      </c>
      <c r="F2603" t="s">
        <v>1454</v>
      </c>
      <c r="G2603" t="s">
        <v>3129</v>
      </c>
      <c r="H2603" t="s">
        <v>57</v>
      </c>
      <c r="I2603" t="s">
        <v>3057</v>
      </c>
      <c r="J2603" t="s">
        <v>3924</v>
      </c>
    </row>
    <row r="2604" spans="1:10" hidden="1" x14ac:dyDescent="0.2">
      <c r="A2604" t="s">
        <v>2816</v>
      </c>
      <c r="B2604">
        <v>2003</v>
      </c>
      <c r="C2604">
        <v>73</v>
      </c>
      <c r="D2604">
        <v>1</v>
      </c>
      <c r="E2604">
        <v>16210</v>
      </c>
      <c r="F2604" t="s">
        <v>2817</v>
      </c>
      <c r="G2604" t="s">
        <v>3201</v>
      </c>
      <c r="H2604" t="s">
        <v>57</v>
      </c>
      <c r="I2604" t="s">
        <v>58</v>
      </c>
      <c r="J2604" t="s">
        <v>3924</v>
      </c>
    </row>
    <row r="2605" spans="1:10" hidden="1" x14ac:dyDescent="0.2">
      <c r="A2605" t="s">
        <v>3016</v>
      </c>
      <c r="B2605">
        <v>2021</v>
      </c>
      <c r="C2605">
        <v>80</v>
      </c>
      <c r="D2605">
        <v>1</v>
      </c>
      <c r="E2605">
        <v>16200</v>
      </c>
      <c r="F2605" t="s">
        <v>3012</v>
      </c>
      <c r="G2605" t="s">
        <v>3214</v>
      </c>
      <c r="H2605" t="s">
        <v>57</v>
      </c>
      <c r="I2605" t="s">
        <v>3057</v>
      </c>
      <c r="J2605" t="s">
        <v>3924</v>
      </c>
    </row>
    <row r="2606" spans="1:10" hidden="1" x14ac:dyDescent="0.2">
      <c r="A2606" t="s">
        <v>2093</v>
      </c>
      <c r="B2606">
        <v>2019</v>
      </c>
      <c r="C2606">
        <v>53</v>
      </c>
      <c r="D2606">
        <v>1</v>
      </c>
      <c r="E2606">
        <v>16180</v>
      </c>
      <c r="F2606" t="s">
        <v>2076</v>
      </c>
      <c r="G2606" t="s">
        <v>3161</v>
      </c>
      <c r="H2606" t="s">
        <v>57</v>
      </c>
      <c r="I2606" t="s">
        <v>58</v>
      </c>
      <c r="J2606" t="s">
        <v>3924</v>
      </c>
    </row>
    <row r="2607" spans="1:10" hidden="1" x14ac:dyDescent="0.2">
      <c r="A2607" t="s">
        <v>2211</v>
      </c>
      <c r="B2607">
        <v>2017</v>
      </c>
      <c r="C2607">
        <v>56</v>
      </c>
      <c r="D2607">
        <v>1</v>
      </c>
      <c r="E2607">
        <v>16150</v>
      </c>
      <c r="F2607" t="s">
        <v>2196</v>
      </c>
      <c r="G2607" t="s">
        <v>3167</v>
      </c>
      <c r="H2607" t="s">
        <v>57</v>
      </c>
      <c r="I2607" t="s">
        <v>58</v>
      </c>
      <c r="J2607" t="s">
        <v>3924</v>
      </c>
    </row>
    <row r="2608" spans="1:10" hidden="1" x14ac:dyDescent="0.2">
      <c r="A2608" t="s">
        <v>1653</v>
      </c>
      <c r="B2608">
        <v>2005</v>
      </c>
      <c r="C2608">
        <v>42</v>
      </c>
      <c r="D2608">
        <v>1</v>
      </c>
      <c r="E2608">
        <v>16140</v>
      </c>
      <c r="F2608" t="s">
        <v>40</v>
      </c>
      <c r="G2608" t="s">
        <v>3139</v>
      </c>
      <c r="H2608" t="s">
        <v>57</v>
      </c>
      <c r="I2608" t="s">
        <v>58</v>
      </c>
      <c r="J2608" t="s">
        <v>3924</v>
      </c>
    </row>
    <row r="2609" spans="1:10" hidden="1" x14ac:dyDescent="0.2">
      <c r="A2609" t="s">
        <v>1657</v>
      </c>
      <c r="B2609">
        <v>2009</v>
      </c>
      <c r="C2609">
        <v>42</v>
      </c>
      <c r="D2609">
        <v>1</v>
      </c>
      <c r="E2609">
        <v>16070</v>
      </c>
      <c r="F2609" t="s">
        <v>40</v>
      </c>
      <c r="G2609" t="s">
        <v>3139</v>
      </c>
      <c r="H2609" t="s">
        <v>57</v>
      </c>
      <c r="I2609" t="s">
        <v>58</v>
      </c>
      <c r="J2609" t="s">
        <v>3924</v>
      </c>
    </row>
    <row r="2610" spans="1:10" hidden="1" x14ac:dyDescent="0.2">
      <c r="A2610" t="s">
        <v>1747</v>
      </c>
      <c r="B2610">
        <v>2021</v>
      </c>
      <c r="C2610">
        <v>44</v>
      </c>
      <c r="D2610">
        <v>1</v>
      </c>
      <c r="E2610">
        <v>16030</v>
      </c>
      <c r="F2610" t="s">
        <v>45</v>
      </c>
      <c r="G2610" t="s">
        <v>3143</v>
      </c>
      <c r="H2610" t="s">
        <v>57</v>
      </c>
      <c r="I2610" t="s">
        <v>3057</v>
      </c>
      <c r="J2610" t="s">
        <v>3924</v>
      </c>
    </row>
    <row r="2611" spans="1:10" hidden="1" x14ac:dyDescent="0.2">
      <c r="A2611" t="s">
        <v>1664</v>
      </c>
      <c r="B2611">
        <v>2016</v>
      </c>
      <c r="C2611">
        <v>42</v>
      </c>
      <c r="D2611">
        <v>1</v>
      </c>
      <c r="E2611">
        <v>16000</v>
      </c>
      <c r="F2611" t="s">
        <v>40</v>
      </c>
      <c r="G2611" t="s">
        <v>3139</v>
      </c>
      <c r="H2611" t="s">
        <v>57</v>
      </c>
      <c r="I2611" t="s">
        <v>58</v>
      </c>
      <c r="J2611" t="s">
        <v>3924</v>
      </c>
    </row>
    <row r="2612" spans="1:10" hidden="1" x14ac:dyDescent="0.2">
      <c r="A2612" t="s">
        <v>2820</v>
      </c>
      <c r="B2612">
        <v>2005</v>
      </c>
      <c r="C2612">
        <v>73</v>
      </c>
      <c r="D2612">
        <v>1</v>
      </c>
      <c r="E2612">
        <v>15950</v>
      </c>
      <c r="F2612" t="s">
        <v>2817</v>
      </c>
      <c r="G2612" t="s">
        <v>3201</v>
      </c>
      <c r="H2612" t="s">
        <v>57</v>
      </c>
      <c r="I2612" t="s">
        <v>58</v>
      </c>
      <c r="J2612" t="s">
        <v>3924</v>
      </c>
    </row>
    <row r="2613" spans="1:10" hidden="1" x14ac:dyDescent="0.2">
      <c r="A2613" t="s">
        <v>1461</v>
      </c>
      <c r="B2613">
        <v>2009</v>
      </c>
      <c r="C2613">
        <v>37</v>
      </c>
      <c r="D2613">
        <v>1</v>
      </c>
      <c r="E2613">
        <v>15920</v>
      </c>
      <c r="F2613" t="s">
        <v>1454</v>
      </c>
      <c r="G2613" t="s">
        <v>3129</v>
      </c>
      <c r="H2613" t="s">
        <v>57</v>
      </c>
      <c r="I2613" t="s">
        <v>58</v>
      </c>
      <c r="J2613" t="s">
        <v>3924</v>
      </c>
    </row>
    <row r="2614" spans="1:10" hidden="1" x14ac:dyDescent="0.2">
      <c r="A2614" t="s">
        <v>1652</v>
      </c>
      <c r="B2614">
        <v>2004</v>
      </c>
      <c r="C2614">
        <v>42</v>
      </c>
      <c r="D2614">
        <v>1</v>
      </c>
      <c r="E2614">
        <v>15920</v>
      </c>
      <c r="F2614" t="s">
        <v>40</v>
      </c>
      <c r="G2614" t="s">
        <v>3139</v>
      </c>
      <c r="H2614" t="s">
        <v>57</v>
      </c>
      <c r="I2614" t="s">
        <v>58</v>
      </c>
      <c r="J2614" t="s">
        <v>3924</v>
      </c>
    </row>
    <row r="2615" spans="1:10" hidden="1" x14ac:dyDescent="0.2">
      <c r="A2615" t="s">
        <v>1465</v>
      </c>
      <c r="B2615">
        <v>2013</v>
      </c>
      <c r="C2615">
        <v>37</v>
      </c>
      <c r="D2615">
        <v>1</v>
      </c>
      <c r="E2615">
        <v>15910</v>
      </c>
      <c r="F2615" t="s">
        <v>1454</v>
      </c>
      <c r="G2615" t="s">
        <v>3129</v>
      </c>
      <c r="H2615" t="s">
        <v>57</v>
      </c>
      <c r="I2615" t="s">
        <v>58</v>
      </c>
      <c r="J2615" t="s">
        <v>3924</v>
      </c>
    </row>
    <row r="2616" spans="1:10" hidden="1" x14ac:dyDescent="0.2">
      <c r="A2616" t="s">
        <v>1300</v>
      </c>
      <c r="B2616">
        <v>2008</v>
      </c>
      <c r="C2616">
        <v>33</v>
      </c>
      <c r="D2616">
        <v>1</v>
      </c>
      <c r="E2616">
        <v>15860</v>
      </c>
      <c r="F2616" t="s">
        <v>1294</v>
      </c>
      <c r="G2616" t="s">
        <v>3121</v>
      </c>
      <c r="H2616" t="s">
        <v>57</v>
      </c>
      <c r="I2616" t="s">
        <v>58</v>
      </c>
      <c r="J2616" t="s">
        <v>3924</v>
      </c>
    </row>
    <row r="2617" spans="1:10" hidden="1" x14ac:dyDescent="0.2">
      <c r="A2617" t="s">
        <v>1663</v>
      </c>
      <c r="B2617">
        <v>2015</v>
      </c>
      <c r="C2617">
        <v>42</v>
      </c>
      <c r="D2617">
        <v>1</v>
      </c>
      <c r="E2617">
        <v>15850</v>
      </c>
      <c r="F2617" t="s">
        <v>40</v>
      </c>
      <c r="G2617" t="s">
        <v>3139</v>
      </c>
      <c r="H2617" t="s">
        <v>57</v>
      </c>
      <c r="I2617" t="s">
        <v>58</v>
      </c>
      <c r="J2617" t="s">
        <v>3924</v>
      </c>
    </row>
    <row r="2618" spans="1:10" hidden="1" x14ac:dyDescent="0.2">
      <c r="A2618" t="s">
        <v>1665</v>
      </c>
      <c r="B2618">
        <v>2017</v>
      </c>
      <c r="C2618">
        <v>42</v>
      </c>
      <c r="D2618">
        <v>1</v>
      </c>
      <c r="E2618">
        <v>15850</v>
      </c>
      <c r="F2618" t="s">
        <v>40</v>
      </c>
      <c r="G2618" t="s">
        <v>3139</v>
      </c>
      <c r="H2618" t="s">
        <v>57</v>
      </c>
      <c r="I2618" t="s">
        <v>58</v>
      </c>
      <c r="J2618" t="s">
        <v>3924</v>
      </c>
    </row>
    <row r="2619" spans="1:10" hidden="1" x14ac:dyDescent="0.2">
      <c r="A2619" t="s">
        <v>1571</v>
      </c>
      <c r="B2619">
        <v>2003</v>
      </c>
      <c r="C2619">
        <v>40</v>
      </c>
      <c r="D2619">
        <v>1</v>
      </c>
      <c r="E2619">
        <v>15810</v>
      </c>
      <c r="F2619" t="s">
        <v>1572</v>
      </c>
      <c r="G2619" t="s">
        <v>3135</v>
      </c>
      <c r="H2619" t="s">
        <v>57</v>
      </c>
      <c r="I2619" t="s">
        <v>58</v>
      </c>
      <c r="J2619" t="s">
        <v>3924</v>
      </c>
    </row>
    <row r="2620" spans="1:10" hidden="1" x14ac:dyDescent="0.2">
      <c r="A2620" t="s">
        <v>2401</v>
      </c>
      <c r="B2620">
        <v>2015</v>
      </c>
      <c r="C2620">
        <v>62</v>
      </c>
      <c r="D2620">
        <v>1</v>
      </c>
      <c r="E2620">
        <v>15680</v>
      </c>
      <c r="F2620" t="s">
        <v>2394</v>
      </c>
      <c r="G2620" t="s">
        <v>3179</v>
      </c>
      <c r="H2620" t="s">
        <v>57</v>
      </c>
      <c r="I2620" t="s">
        <v>58</v>
      </c>
      <c r="J2620" t="s">
        <v>3924</v>
      </c>
    </row>
    <row r="2621" spans="1:10" hidden="1" x14ac:dyDescent="0.2">
      <c r="A2621" t="s">
        <v>1466</v>
      </c>
      <c r="B2621">
        <v>2014</v>
      </c>
      <c r="C2621">
        <v>37</v>
      </c>
      <c r="D2621">
        <v>1</v>
      </c>
      <c r="E2621">
        <v>15670</v>
      </c>
      <c r="F2621" t="s">
        <v>1454</v>
      </c>
      <c r="G2621" t="s">
        <v>3129</v>
      </c>
      <c r="H2621" t="s">
        <v>57</v>
      </c>
      <c r="I2621" t="s">
        <v>58</v>
      </c>
      <c r="J2621" t="s">
        <v>3924</v>
      </c>
    </row>
    <row r="2622" spans="1:10" hidden="1" x14ac:dyDescent="0.2">
      <c r="A2622" t="s">
        <v>1342</v>
      </c>
      <c r="B2622">
        <v>2010</v>
      </c>
      <c r="C2622">
        <v>34</v>
      </c>
      <c r="D2622">
        <v>1</v>
      </c>
      <c r="E2622">
        <v>15630</v>
      </c>
      <c r="F2622" t="s">
        <v>1334</v>
      </c>
      <c r="G2622" t="s">
        <v>3123</v>
      </c>
      <c r="H2622" t="s">
        <v>57</v>
      </c>
      <c r="I2622" t="s">
        <v>58</v>
      </c>
      <c r="J2622" t="s">
        <v>3924</v>
      </c>
    </row>
    <row r="2623" spans="1:10" hidden="1" x14ac:dyDescent="0.2">
      <c r="A2623" t="s">
        <v>1667</v>
      </c>
      <c r="B2623">
        <v>2019</v>
      </c>
      <c r="C2623">
        <v>42</v>
      </c>
      <c r="D2623">
        <v>1</v>
      </c>
      <c r="E2623">
        <v>15590</v>
      </c>
      <c r="F2623" t="s">
        <v>40</v>
      </c>
      <c r="G2623" t="s">
        <v>3139</v>
      </c>
      <c r="H2623" t="s">
        <v>57</v>
      </c>
      <c r="I2623" t="s">
        <v>58</v>
      </c>
      <c r="J2623" t="s">
        <v>3924</v>
      </c>
    </row>
    <row r="2624" spans="1:10" hidden="1" x14ac:dyDescent="0.2">
      <c r="A2624" t="s">
        <v>2085</v>
      </c>
      <c r="B2624">
        <v>2011</v>
      </c>
      <c r="C2624">
        <v>53</v>
      </c>
      <c r="D2624">
        <v>1</v>
      </c>
      <c r="E2624">
        <v>15590</v>
      </c>
      <c r="F2624" t="s">
        <v>2076</v>
      </c>
      <c r="G2624" t="s">
        <v>3161</v>
      </c>
      <c r="H2624" t="s">
        <v>57</v>
      </c>
      <c r="I2624" t="s">
        <v>58</v>
      </c>
      <c r="J2624" t="s">
        <v>3924</v>
      </c>
    </row>
    <row r="2625" spans="1:10" hidden="1" x14ac:dyDescent="0.2">
      <c r="A2625" t="s">
        <v>2087</v>
      </c>
      <c r="B2625">
        <v>2013</v>
      </c>
      <c r="C2625">
        <v>53</v>
      </c>
      <c r="D2625">
        <v>1</v>
      </c>
      <c r="E2625">
        <v>15590</v>
      </c>
      <c r="F2625" t="s">
        <v>2076</v>
      </c>
      <c r="G2625" t="s">
        <v>3161</v>
      </c>
      <c r="H2625" t="s">
        <v>57</v>
      </c>
      <c r="I2625" t="s">
        <v>58</v>
      </c>
      <c r="J2625" t="s">
        <v>3924</v>
      </c>
    </row>
    <row r="2626" spans="1:10" hidden="1" x14ac:dyDescent="0.2">
      <c r="A2626" t="s">
        <v>1745</v>
      </c>
      <c r="B2626">
        <v>2019</v>
      </c>
      <c r="C2626">
        <v>44</v>
      </c>
      <c r="D2626">
        <v>1</v>
      </c>
      <c r="E2626">
        <v>15580</v>
      </c>
      <c r="F2626" t="s">
        <v>45</v>
      </c>
      <c r="G2626" t="s">
        <v>3143</v>
      </c>
      <c r="H2626" t="s">
        <v>57</v>
      </c>
      <c r="I2626" t="s">
        <v>58</v>
      </c>
      <c r="J2626" t="s">
        <v>3924</v>
      </c>
    </row>
    <row r="2627" spans="1:10" hidden="1" x14ac:dyDescent="0.2">
      <c r="A2627" t="s">
        <v>1744</v>
      </c>
      <c r="B2627">
        <v>2018</v>
      </c>
      <c r="C2627">
        <v>44</v>
      </c>
      <c r="D2627">
        <v>1</v>
      </c>
      <c r="E2627">
        <v>15560</v>
      </c>
      <c r="F2627" t="s">
        <v>45</v>
      </c>
      <c r="G2627" t="s">
        <v>3143</v>
      </c>
      <c r="H2627" t="s">
        <v>57</v>
      </c>
      <c r="I2627" t="s">
        <v>58</v>
      </c>
      <c r="J2627" t="s">
        <v>3924</v>
      </c>
    </row>
    <row r="2628" spans="1:10" hidden="1" x14ac:dyDescent="0.2">
      <c r="A2628" t="s">
        <v>1304</v>
      </c>
      <c r="B2628">
        <v>2012</v>
      </c>
      <c r="C2628">
        <v>33</v>
      </c>
      <c r="D2628">
        <v>1</v>
      </c>
      <c r="E2628">
        <v>15530</v>
      </c>
      <c r="F2628" t="s">
        <v>1294</v>
      </c>
      <c r="G2628" t="s">
        <v>3121</v>
      </c>
      <c r="H2628" t="s">
        <v>57</v>
      </c>
      <c r="I2628" t="s">
        <v>58</v>
      </c>
      <c r="J2628" t="s">
        <v>3924</v>
      </c>
    </row>
    <row r="2629" spans="1:10" hidden="1" x14ac:dyDescent="0.2">
      <c r="A2629" t="s">
        <v>2084</v>
      </c>
      <c r="B2629">
        <v>2010</v>
      </c>
      <c r="C2629">
        <v>53</v>
      </c>
      <c r="D2629">
        <v>1</v>
      </c>
      <c r="E2629">
        <v>15520</v>
      </c>
      <c r="F2629" t="s">
        <v>2076</v>
      </c>
      <c r="G2629" t="s">
        <v>3161</v>
      </c>
      <c r="H2629" t="s">
        <v>57</v>
      </c>
      <c r="I2629" t="s">
        <v>58</v>
      </c>
      <c r="J2629" t="s">
        <v>3924</v>
      </c>
    </row>
    <row r="2630" spans="1:10" hidden="1" x14ac:dyDescent="0.2">
      <c r="A2630" t="s">
        <v>1336</v>
      </c>
      <c r="B2630">
        <v>2004</v>
      </c>
      <c r="C2630">
        <v>34</v>
      </c>
      <c r="D2630">
        <v>1</v>
      </c>
      <c r="E2630">
        <v>15490</v>
      </c>
      <c r="F2630" t="s">
        <v>1334</v>
      </c>
      <c r="G2630" t="s">
        <v>3123</v>
      </c>
      <c r="H2630" t="s">
        <v>57</v>
      </c>
      <c r="I2630" t="s">
        <v>58</v>
      </c>
      <c r="J2630" t="s">
        <v>3924</v>
      </c>
    </row>
    <row r="2631" spans="1:10" hidden="1" x14ac:dyDescent="0.2">
      <c r="A2631" t="s">
        <v>1662</v>
      </c>
      <c r="B2631">
        <v>2014</v>
      </c>
      <c r="C2631">
        <v>42</v>
      </c>
      <c r="D2631">
        <v>1</v>
      </c>
      <c r="E2631">
        <v>15420</v>
      </c>
      <c r="F2631" t="s">
        <v>40</v>
      </c>
      <c r="G2631" t="s">
        <v>3139</v>
      </c>
      <c r="H2631" t="s">
        <v>57</v>
      </c>
      <c r="I2631" t="s">
        <v>58</v>
      </c>
      <c r="J2631" t="s">
        <v>3924</v>
      </c>
    </row>
    <row r="2632" spans="1:10" hidden="1" x14ac:dyDescent="0.2">
      <c r="A2632" t="s">
        <v>226</v>
      </c>
      <c r="B2632">
        <v>2018</v>
      </c>
      <c r="C2632">
        <v>5</v>
      </c>
      <c r="D2632">
        <v>1</v>
      </c>
      <c r="E2632">
        <v>15380</v>
      </c>
      <c r="F2632" t="s">
        <v>211</v>
      </c>
      <c r="G2632" t="s">
        <v>3065</v>
      </c>
      <c r="H2632" t="s">
        <v>57</v>
      </c>
      <c r="I2632" t="s">
        <v>58</v>
      </c>
      <c r="J2632" t="s">
        <v>3924</v>
      </c>
    </row>
    <row r="2633" spans="1:10" hidden="1" x14ac:dyDescent="0.2">
      <c r="A2633" t="s">
        <v>1258</v>
      </c>
      <c r="B2633">
        <v>2006</v>
      </c>
      <c r="C2633">
        <v>32</v>
      </c>
      <c r="D2633">
        <v>1</v>
      </c>
      <c r="E2633">
        <v>15360</v>
      </c>
      <c r="F2633" t="s">
        <v>1254</v>
      </c>
      <c r="G2633" t="s">
        <v>3119</v>
      </c>
      <c r="H2633" t="s">
        <v>57</v>
      </c>
      <c r="I2633" t="s">
        <v>58</v>
      </c>
      <c r="J2633" t="s">
        <v>3924</v>
      </c>
    </row>
    <row r="2634" spans="1:10" hidden="1" x14ac:dyDescent="0.2">
      <c r="A2634" t="s">
        <v>2821</v>
      </c>
      <c r="B2634">
        <v>2006</v>
      </c>
      <c r="C2634">
        <v>73</v>
      </c>
      <c r="D2634">
        <v>1</v>
      </c>
      <c r="E2634">
        <v>15360</v>
      </c>
      <c r="F2634" t="s">
        <v>2817</v>
      </c>
      <c r="G2634" t="s">
        <v>3201</v>
      </c>
      <c r="H2634" t="s">
        <v>57</v>
      </c>
      <c r="I2634" t="s">
        <v>58</v>
      </c>
      <c r="J2634" t="s">
        <v>3924</v>
      </c>
    </row>
    <row r="2635" spans="1:10" hidden="1" x14ac:dyDescent="0.2">
      <c r="A2635" t="s">
        <v>1305</v>
      </c>
      <c r="B2635">
        <v>2013</v>
      </c>
      <c r="C2635">
        <v>33</v>
      </c>
      <c r="D2635">
        <v>1</v>
      </c>
      <c r="E2635">
        <v>15340</v>
      </c>
      <c r="F2635" t="s">
        <v>1294</v>
      </c>
      <c r="G2635" t="s">
        <v>3121</v>
      </c>
      <c r="H2635" t="s">
        <v>57</v>
      </c>
      <c r="I2635" t="s">
        <v>58</v>
      </c>
      <c r="J2635" t="s">
        <v>3924</v>
      </c>
    </row>
    <row r="2636" spans="1:10" hidden="1" x14ac:dyDescent="0.2">
      <c r="A2636" t="s">
        <v>225</v>
      </c>
      <c r="B2636">
        <v>2017</v>
      </c>
      <c r="C2636">
        <v>5</v>
      </c>
      <c r="D2636">
        <v>1</v>
      </c>
      <c r="E2636">
        <v>15310</v>
      </c>
      <c r="F2636" t="s">
        <v>211</v>
      </c>
      <c r="G2636" t="s">
        <v>3065</v>
      </c>
      <c r="H2636" t="s">
        <v>57</v>
      </c>
      <c r="I2636" t="s">
        <v>58</v>
      </c>
      <c r="J2636" t="s">
        <v>3924</v>
      </c>
    </row>
    <row r="2637" spans="1:10" hidden="1" x14ac:dyDescent="0.2">
      <c r="A2637" t="s">
        <v>2209</v>
      </c>
      <c r="B2637">
        <v>2015</v>
      </c>
      <c r="C2637">
        <v>56</v>
      </c>
      <c r="D2637">
        <v>1</v>
      </c>
      <c r="E2637">
        <v>15270</v>
      </c>
      <c r="F2637" t="s">
        <v>2196</v>
      </c>
      <c r="G2637" t="s">
        <v>3167</v>
      </c>
      <c r="H2637" t="s">
        <v>57</v>
      </c>
      <c r="I2637" t="s">
        <v>58</v>
      </c>
      <c r="J2637" t="s">
        <v>3924</v>
      </c>
    </row>
    <row r="2638" spans="1:10" hidden="1" x14ac:dyDescent="0.2">
      <c r="A2638" t="s">
        <v>2212</v>
      </c>
      <c r="B2638">
        <v>2018</v>
      </c>
      <c r="C2638">
        <v>56</v>
      </c>
      <c r="D2638">
        <v>1</v>
      </c>
      <c r="E2638">
        <v>15200</v>
      </c>
      <c r="F2638" t="s">
        <v>2196</v>
      </c>
      <c r="G2638" t="s">
        <v>3167</v>
      </c>
      <c r="H2638" t="s">
        <v>57</v>
      </c>
      <c r="I2638" t="s">
        <v>58</v>
      </c>
      <c r="J2638" t="s">
        <v>3924</v>
      </c>
    </row>
    <row r="2639" spans="1:10" hidden="1" x14ac:dyDescent="0.2">
      <c r="A2639" t="s">
        <v>1746</v>
      </c>
      <c r="B2639">
        <v>2020</v>
      </c>
      <c r="C2639">
        <v>44</v>
      </c>
      <c r="D2639">
        <v>1</v>
      </c>
      <c r="E2639">
        <v>15150</v>
      </c>
      <c r="F2639" t="s">
        <v>45</v>
      </c>
      <c r="G2639" t="s">
        <v>3143</v>
      </c>
      <c r="H2639" t="s">
        <v>57</v>
      </c>
      <c r="I2639" t="s">
        <v>58</v>
      </c>
      <c r="J2639" t="s">
        <v>3924</v>
      </c>
    </row>
    <row r="2640" spans="1:10" hidden="1" x14ac:dyDescent="0.2">
      <c r="A2640" t="s">
        <v>2210</v>
      </c>
      <c r="B2640">
        <v>2016</v>
      </c>
      <c r="C2640">
        <v>56</v>
      </c>
      <c r="D2640">
        <v>1</v>
      </c>
      <c r="E2640">
        <v>15130</v>
      </c>
      <c r="F2640" t="s">
        <v>2196</v>
      </c>
      <c r="G2640" t="s">
        <v>3167</v>
      </c>
      <c r="H2640" t="s">
        <v>57</v>
      </c>
      <c r="I2640" t="s">
        <v>58</v>
      </c>
      <c r="J2640" t="s">
        <v>3924</v>
      </c>
    </row>
    <row r="2641" spans="1:10" hidden="1" x14ac:dyDescent="0.2">
      <c r="A2641" t="s">
        <v>1666</v>
      </c>
      <c r="B2641">
        <v>2018</v>
      </c>
      <c r="C2641">
        <v>42</v>
      </c>
      <c r="D2641">
        <v>1</v>
      </c>
      <c r="E2641">
        <v>15090</v>
      </c>
      <c r="F2641" t="s">
        <v>40</v>
      </c>
      <c r="G2641" t="s">
        <v>3139</v>
      </c>
      <c r="H2641" t="s">
        <v>57</v>
      </c>
      <c r="I2641" t="s">
        <v>58</v>
      </c>
      <c r="J2641" t="s">
        <v>3924</v>
      </c>
    </row>
    <row r="2642" spans="1:10" hidden="1" x14ac:dyDescent="0.2">
      <c r="A2642" t="s">
        <v>2091</v>
      </c>
      <c r="B2642">
        <v>2017</v>
      </c>
      <c r="C2642">
        <v>53</v>
      </c>
      <c r="D2642">
        <v>1</v>
      </c>
      <c r="E2642">
        <v>15070</v>
      </c>
      <c r="F2642" t="s">
        <v>2076</v>
      </c>
      <c r="G2642" t="s">
        <v>3161</v>
      </c>
      <c r="H2642" t="s">
        <v>57</v>
      </c>
      <c r="I2642" t="s">
        <v>58</v>
      </c>
      <c r="J2642" t="s">
        <v>3924</v>
      </c>
    </row>
    <row r="2643" spans="1:10" hidden="1" x14ac:dyDescent="0.2">
      <c r="A2643" t="s">
        <v>1669</v>
      </c>
      <c r="B2643">
        <v>2021</v>
      </c>
      <c r="C2643">
        <v>42</v>
      </c>
      <c r="D2643">
        <v>1</v>
      </c>
      <c r="E2643">
        <v>15020</v>
      </c>
      <c r="F2643" t="s">
        <v>40</v>
      </c>
      <c r="G2643" t="s">
        <v>3139</v>
      </c>
      <c r="H2643" t="s">
        <v>57</v>
      </c>
      <c r="I2643" t="s">
        <v>3057</v>
      </c>
      <c r="J2643" t="s">
        <v>3924</v>
      </c>
    </row>
    <row r="2644" spans="1:10" hidden="1" x14ac:dyDescent="0.2">
      <c r="A2644" t="s">
        <v>1889</v>
      </c>
      <c r="B2644">
        <v>2010</v>
      </c>
      <c r="C2644">
        <v>48</v>
      </c>
      <c r="D2644">
        <v>1</v>
      </c>
      <c r="E2644">
        <v>15020</v>
      </c>
      <c r="F2644" t="s">
        <v>1881</v>
      </c>
      <c r="G2644" t="s">
        <v>3151</v>
      </c>
      <c r="H2644" t="s">
        <v>57</v>
      </c>
      <c r="I2644" t="s">
        <v>58</v>
      </c>
      <c r="J2644" t="s">
        <v>3924</v>
      </c>
    </row>
    <row r="2645" spans="1:10" hidden="1" x14ac:dyDescent="0.2">
      <c r="A2645" t="s">
        <v>2082</v>
      </c>
      <c r="B2645">
        <v>2008</v>
      </c>
      <c r="C2645">
        <v>53</v>
      </c>
      <c r="D2645">
        <v>1</v>
      </c>
      <c r="E2645">
        <v>15020</v>
      </c>
      <c r="F2645" t="s">
        <v>2076</v>
      </c>
      <c r="G2645" t="s">
        <v>3161</v>
      </c>
      <c r="H2645" t="s">
        <v>57</v>
      </c>
      <c r="I2645" t="s">
        <v>58</v>
      </c>
      <c r="J2645" t="s">
        <v>3924</v>
      </c>
    </row>
    <row r="2646" spans="1:10" hidden="1" x14ac:dyDescent="0.2">
      <c r="A2646" t="s">
        <v>1659</v>
      </c>
      <c r="B2646">
        <v>2011</v>
      </c>
      <c r="C2646">
        <v>42</v>
      </c>
      <c r="D2646">
        <v>1</v>
      </c>
      <c r="E2646">
        <v>15010</v>
      </c>
      <c r="F2646" t="s">
        <v>40</v>
      </c>
      <c r="G2646" t="s">
        <v>3139</v>
      </c>
      <c r="H2646" t="s">
        <v>57</v>
      </c>
      <c r="I2646" t="s">
        <v>58</v>
      </c>
      <c r="J2646" t="s">
        <v>3924</v>
      </c>
    </row>
    <row r="2647" spans="1:10" hidden="1" x14ac:dyDescent="0.2">
      <c r="A2647" t="s">
        <v>1661</v>
      </c>
      <c r="B2647">
        <v>2013</v>
      </c>
      <c r="C2647">
        <v>42</v>
      </c>
      <c r="D2647">
        <v>1</v>
      </c>
      <c r="E2647">
        <v>14960</v>
      </c>
      <c r="F2647" t="s">
        <v>40</v>
      </c>
      <c r="G2647" t="s">
        <v>3139</v>
      </c>
      <c r="H2647" t="s">
        <v>57</v>
      </c>
      <c r="I2647" t="s">
        <v>58</v>
      </c>
      <c r="J2647" t="s">
        <v>3924</v>
      </c>
    </row>
    <row r="2648" spans="1:10" hidden="1" x14ac:dyDescent="0.2">
      <c r="A2648" t="s">
        <v>1660</v>
      </c>
      <c r="B2648">
        <v>2012</v>
      </c>
      <c r="C2648">
        <v>42</v>
      </c>
      <c r="D2648">
        <v>1</v>
      </c>
      <c r="E2648">
        <v>14950</v>
      </c>
      <c r="F2648" t="s">
        <v>40</v>
      </c>
      <c r="G2648" t="s">
        <v>3139</v>
      </c>
      <c r="H2648" t="s">
        <v>57</v>
      </c>
      <c r="I2648" t="s">
        <v>58</v>
      </c>
      <c r="J2648" t="s">
        <v>3924</v>
      </c>
    </row>
    <row r="2649" spans="1:10" hidden="1" x14ac:dyDescent="0.2">
      <c r="A2649" t="s">
        <v>2083</v>
      </c>
      <c r="B2649">
        <v>2009</v>
      </c>
      <c r="C2649">
        <v>53</v>
      </c>
      <c r="D2649">
        <v>1</v>
      </c>
      <c r="E2649">
        <v>14880</v>
      </c>
      <c r="F2649" t="s">
        <v>2076</v>
      </c>
      <c r="G2649" t="s">
        <v>3161</v>
      </c>
      <c r="H2649" t="s">
        <v>57</v>
      </c>
      <c r="I2649" t="s">
        <v>58</v>
      </c>
      <c r="J2649" t="s">
        <v>3924</v>
      </c>
    </row>
    <row r="2650" spans="1:10" hidden="1" x14ac:dyDescent="0.2">
      <c r="A2650" t="s">
        <v>2822</v>
      </c>
      <c r="B2650">
        <v>2007</v>
      </c>
      <c r="C2650">
        <v>73</v>
      </c>
      <c r="D2650">
        <v>1</v>
      </c>
      <c r="E2650">
        <v>14870</v>
      </c>
      <c r="F2650" t="s">
        <v>2817</v>
      </c>
      <c r="G2650" t="s">
        <v>3201</v>
      </c>
      <c r="H2650" t="s">
        <v>57</v>
      </c>
      <c r="I2650" t="s">
        <v>58</v>
      </c>
      <c r="J2650" t="s">
        <v>3924</v>
      </c>
    </row>
    <row r="2651" spans="1:10" hidden="1" x14ac:dyDescent="0.2">
      <c r="A2651" t="s">
        <v>4119</v>
      </c>
      <c r="B2651">
        <v>2023</v>
      </c>
      <c r="C2651">
        <v>18</v>
      </c>
      <c r="D2651">
        <v>1</v>
      </c>
      <c r="E2651">
        <v>14860</v>
      </c>
      <c r="F2651" t="s">
        <v>695</v>
      </c>
      <c r="G2651" t="s">
        <v>3091</v>
      </c>
      <c r="H2651" t="s">
        <v>57</v>
      </c>
      <c r="I2651" t="s">
        <v>3057</v>
      </c>
      <c r="J2651" t="s">
        <v>4091</v>
      </c>
    </row>
    <row r="2652" spans="1:10" hidden="1" x14ac:dyDescent="0.2">
      <c r="A2652" t="s">
        <v>1880</v>
      </c>
      <c r="B2652">
        <v>2003</v>
      </c>
      <c r="C2652">
        <v>48</v>
      </c>
      <c r="D2652">
        <v>1</v>
      </c>
      <c r="E2652">
        <v>14830</v>
      </c>
      <c r="F2652" t="s">
        <v>1881</v>
      </c>
      <c r="G2652" t="s">
        <v>3151</v>
      </c>
      <c r="H2652" t="s">
        <v>57</v>
      </c>
      <c r="I2652" t="s">
        <v>58</v>
      </c>
      <c r="J2652" t="s">
        <v>3924</v>
      </c>
    </row>
    <row r="2653" spans="1:10" hidden="1" x14ac:dyDescent="0.2">
      <c r="A2653" t="s">
        <v>2088</v>
      </c>
      <c r="B2653">
        <v>2014</v>
      </c>
      <c r="C2653">
        <v>53</v>
      </c>
      <c r="D2653">
        <v>1</v>
      </c>
      <c r="E2653">
        <v>14820</v>
      </c>
      <c r="F2653" t="s">
        <v>2076</v>
      </c>
      <c r="G2653" t="s">
        <v>3161</v>
      </c>
      <c r="H2653" t="s">
        <v>57</v>
      </c>
      <c r="I2653" t="s">
        <v>58</v>
      </c>
      <c r="J2653" t="s">
        <v>3924</v>
      </c>
    </row>
    <row r="2654" spans="1:10" hidden="1" x14ac:dyDescent="0.2">
      <c r="A2654" t="s">
        <v>1464</v>
      </c>
      <c r="B2654">
        <v>2012</v>
      </c>
      <c r="C2654">
        <v>37</v>
      </c>
      <c r="D2654">
        <v>1</v>
      </c>
      <c r="E2654">
        <v>14780</v>
      </c>
      <c r="F2654" t="s">
        <v>1454</v>
      </c>
      <c r="G2654" t="s">
        <v>3129</v>
      </c>
      <c r="H2654" t="s">
        <v>57</v>
      </c>
      <c r="I2654" t="s">
        <v>58</v>
      </c>
      <c r="J2654" t="s">
        <v>3924</v>
      </c>
    </row>
    <row r="2655" spans="1:10" hidden="1" x14ac:dyDescent="0.2">
      <c r="A2655" t="s">
        <v>1743</v>
      </c>
      <c r="B2655">
        <v>2017</v>
      </c>
      <c r="C2655">
        <v>44</v>
      </c>
      <c r="D2655">
        <v>1</v>
      </c>
      <c r="E2655">
        <v>14780</v>
      </c>
      <c r="F2655" t="s">
        <v>45</v>
      </c>
      <c r="G2655" t="s">
        <v>3143</v>
      </c>
      <c r="H2655" t="s">
        <v>57</v>
      </c>
      <c r="I2655" t="s">
        <v>58</v>
      </c>
      <c r="J2655" t="s">
        <v>3924</v>
      </c>
    </row>
    <row r="2656" spans="1:10" hidden="1" x14ac:dyDescent="0.2">
      <c r="A2656" t="s">
        <v>3700</v>
      </c>
      <c r="B2656">
        <v>2022</v>
      </c>
      <c r="C2656">
        <v>4</v>
      </c>
      <c r="D2656">
        <v>1</v>
      </c>
      <c r="E2656">
        <v>14760</v>
      </c>
      <c r="F2656" t="s">
        <v>171</v>
      </c>
      <c r="G2656" t="s">
        <v>3063</v>
      </c>
      <c r="H2656" t="s">
        <v>57</v>
      </c>
      <c r="I2656" t="s">
        <v>3057</v>
      </c>
      <c r="J2656" t="s">
        <v>3924</v>
      </c>
    </row>
    <row r="2657" spans="1:10" hidden="1" x14ac:dyDescent="0.2">
      <c r="A2657" t="s">
        <v>1709</v>
      </c>
      <c r="B2657">
        <v>2021</v>
      </c>
      <c r="C2657">
        <v>43</v>
      </c>
      <c r="D2657">
        <v>1</v>
      </c>
      <c r="E2657">
        <v>14760</v>
      </c>
      <c r="F2657" t="s">
        <v>1690</v>
      </c>
      <c r="G2657" t="s">
        <v>3141</v>
      </c>
      <c r="H2657" t="s">
        <v>57</v>
      </c>
      <c r="I2657" t="s">
        <v>3057</v>
      </c>
      <c r="J2657" t="s">
        <v>3924</v>
      </c>
    </row>
    <row r="2658" spans="1:10" hidden="1" x14ac:dyDescent="0.2">
      <c r="A2658" t="s">
        <v>1658</v>
      </c>
      <c r="B2658">
        <v>2010</v>
      </c>
      <c r="C2658">
        <v>42</v>
      </c>
      <c r="D2658">
        <v>1</v>
      </c>
      <c r="E2658">
        <v>14750</v>
      </c>
      <c r="F2658" t="s">
        <v>40</v>
      </c>
      <c r="G2658" t="s">
        <v>3139</v>
      </c>
      <c r="H2658" t="s">
        <v>57</v>
      </c>
      <c r="I2658" t="s">
        <v>58</v>
      </c>
      <c r="J2658" t="s">
        <v>3924</v>
      </c>
    </row>
    <row r="2659" spans="1:10" hidden="1" x14ac:dyDescent="0.2">
      <c r="A2659" t="s">
        <v>227</v>
      </c>
      <c r="B2659">
        <v>2019</v>
      </c>
      <c r="C2659">
        <v>5</v>
      </c>
      <c r="D2659">
        <v>1</v>
      </c>
      <c r="E2659">
        <v>14740</v>
      </c>
      <c r="F2659" t="s">
        <v>211</v>
      </c>
      <c r="G2659" t="s">
        <v>3065</v>
      </c>
      <c r="H2659" t="s">
        <v>57</v>
      </c>
      <c r="I2659" t="s">
        <v>58</v>
      </c>
      <c r="J2659" t="s">
        <v>3924</v>
      </c>
    </row>
    <row r="2660" spans="1:10" hidden="1" x14ac:dyDescent="0.2">
      <c r="A2660" t="s">
        <v>3805</v>
      </c>
      <c r="B2660">
        <v>2022</v>
      </c>
      <c r="C2660">
        <v>42</v>
      </c>
      <c r="D2660">
        <v>1</v>
      </c>
      <c r="E2660">
        <v>14700</v>
      </c>
      <c r="F2660" t="s">
        <v>40</v>
      </c>
      <c r="G2660" t="s">
        <v>3139</v>
      </c>
      <c r="H2660" t="s">
        <v>57</v>
      </c>
      <c r="I2660" t="s">
        <v>3057</v>
      </c>
      <c r="J2660" t="s">
        <v>3924</v>
      </c>
    </row>
    <row r="2661" spans="1:10" hidden="1" x14ac:dyDescent="0.2">
      <c r="A2661" t="s">
        <v>3015</v>
      </c>
      <c r="B2661">
        <v>2020</v>
      </c>
      <c r="C2661">
        <v>80</v>
      </c>
      <c r="D2661">
        <v>1</v>
      </c>
      <c r="E2661">
        <v>14630</v>
      </c>
      <c r="F2661" t="s">
        <v>3012</v>
      </c>
      <c r="G2661" t="s">
        <v>3214</v>
      </c>
      <c r="H2661" t="s">
        <v>57</v>
      </c>
      <c r="I2661" t="s">
        <v>58</v>
      </c>
      <c r="J2661" t="s">
        <v>3924</v>
      </c>
    </row>
    <row r="2662" spans="1:10" hidden="1" x14ac:dyDescent="0.2">
      <c r="A2662" t="s">
        <v>1333</v>
      </c>
      <c r="B2662">
        <v>2003</v>
      </c>
      <c r="C2662">
        <v>34</v>
      </c>
      <c r="D2662">
        <v>1</v>
      </c>
      <c r="E2662">
        <v>14590</v>
      </c>
      <c r="F2662" t="s">
        <v>1334</v>
      </c>
      <c r="G2662" t="s">
        <v>3123</v>
      </c>
      <c r="H2662" t="s">
        <v>57</v>
      </c>
      <c r="I2662" t="s">
        <v>58</v>
      </c>
      <c r="J2662" t="s">
        <v>3924</v>
      </c>
    </row>
    <row r="2663" spans="1:10" hidden="1" x14ac:dyDescent="0.2">
      <c r="A2663" t="s">
        <v>2089</v>
      </c>
      <c r="B2663">
        <v>2015</v>
      </c>
      <c r="C2663">
        <v>53</v>
      </c>
      <c r="D2663">
        <v>1</v>
      </c>
      <c r="E2663">
        <v>14470</v>
      </c>
      <c r="F2663" t="s">
        <v>2076</v>
      </c>
      <c r="G2663" t="s">
        <v>3161</v>
      </c>
      <c r="H2663" t="s">
        <v>57</v>
      </c>
      <c r="I2663" t="s">
        <v>58</v>
      </c>
      <c r="J2663" t="s">
        <v>3924</v>
      </c>
    </row>
    <row r="2664" spans="1:10" hidden="1" x14ac:dyDescent="0.2">
      <c r="A2664" t="s">
        <v>1303</v>
      </c>
      <c r="B2664">
        <v>2011</v>
      </c>
      <c r="C2664">
        <v>33</v>
      </c>
      <c r="D2664">
        <v>1</v>
      </c>
      <c r="E2664">
        <v>14410</v>
      </c>
      <c r="F2664" t="s">
        <v>1294</v>
      </c>
      <c r="G2664" t="s">
        <v>3121</v>
      </c>
      <c r="H2664" t="s">
        <v>57</v>
      </c>
      <c r="I2664" t="s">
        <v>58</v>
      </c>
      <c r="J2664" t="s">
        <v>3924</v>
      </c>
    </row>
    <row r="2665" spans="1:10" hidden="1" x14ac:dyDescent="0.2">
      <c r="A2665" t="s">
        <v>2092</v>
      </c>
      <c r="B2665">
        <v>2018</v>
      </c>
      <c r="C2665">
        <v>53</v>
      </c>
      <c r="D2665">
        <v>1</v>
      </c>
      <c r="E2665">
        <v>14410</v>
      </c>
      <c r="F2665" t="s">
        <v>2076</v>
      </c>
      <c r="G2665" t="s">
        <v>3161</v>
      </c>
      <c r="H2665" t="s">
        <v>57</v>
      </c>
      <c r="I2665" t="s">
        <v>58</v>
      </c>
      <c r="J2665" t="s">
        <v>3924</v>
      </c>
    </row>
    <row r="2666" spans="1:10" hidden="1" x14ac:dyDescent="0.2">
      <c r="A2666" t="s">
        <v>4168</v>
      </c>
      <c r="B2666">
        <v>2023</v>
      </c>
      <c r="C2666">
        <v>42</v>
      </c>
      <c r="D2666">
        <v>1</v>
      </c>
      <c r="E2666">
        <v>14330</v>
      </c>
      <c r="F2666" t="s">
        <v>40</v>
      </c>
      <c r="G2666" t="s">
        <v>3139</v>
      </c>
      <c r="H2666" t="s">
        <v>57</v>
      </c>
      <c r="I2666" t="s">
        <v>3057</v>
      </c>
      <c r="J2666" t="s">
        <v>4091</v>
      </c>
    </row>
    <row r="2667" spans="1:10" hidden="1" x14ac:dyDescent="0.2">
      <c r="A2667" t="s">
        <v>637</v>
      </c>
      <c r="B2667">
        <v>2018</v>
      </c>
      <c r="C2667">
        <v>16</v>
      </c>
      <c r="D2667">
        <v>1</v>
      </c>
      <c r="E2667">
        <v>14270</v>
      </c>
      <c r="F2667" t="s">
        <v>622</v>
      </c>
      <c r="G2667" t="s">
        <v>3087</v>
      </c>
      <c r="H2667" t="s">
        <v>57</v>
      </c>
      <c r="I2667" t="s">
        <v>58</v>
      </c>
      <c r="J2667" t="s">
        <v>3924</v>
      </c>
    </row>
    <row r="2668" spans="1:10" hidden="1" x14ac:dyDescent="0.2">
      <c r="A2668" t="s">
        <v>2090</v>
      </c>
      <c r="B2668">
        <v>2016</v>
      </c>
      <c r="C2668">
        <v>53</v>
      </c>
      <c r="D2668">
        <v>1</v>
      </c>
      <c r="E2668">
        <v>14250</v>
      </c>
      <c r="F2668" t="s">
        <v>2076</v>
      </c>
      <c r="G2668" t="s">
        <v>3161</v>
      </c>
      <c r="H2668" t="s">
        <v>57</v>
      </c>
      <c r="I2668" t="s">
        <v>58</v>
      </c>
      <c r="J2668" t="s">
        <v>3924</v>
      </c>
    </row>
    <row r="2669" spans="1:10" hidden="1" x14ac:dyDescent="0.2">
      <c r="A2669" t="s">
        <v>1307</v>
      </c>
      <c r="B2669">
        <v>2015</v>
      </c>
      <c r="C2669">
        <v>33</v>
      </c>
      <c r="D2669">
        <v>1</v>
      </c>
      <c r="E2669">
        <v>14210</v>
      </c>
      <c r="F2669" t="s">
        <v>1294</v>
      </c>
      <c r="G2669" t="s">
        <v>3121</v>
      </c>
      <c r="H2669" t="s">
        <v>57</v>
      </c>
      <c r="I2669" t="s">
        <v>58</v>
      </c>
      <c r="J2669" t="s">
        <v>3924</v>
      </c>
    </row>
    <row r="2670" spans="1:10" hidden="1" x14ac:dyDescent="0.2">
      <c r="A2670" t="s">
        <v>3901</v>
      </c>
      <c r="B2670">
        <v>2022</v>
      </c>
      <c r="C2670">
        <v>80</v>
      </c>
      <c r="D2670">
        <v>1</v>
      </c>
      <c r="E2670">
        <v>14210</v>
      </c>
      <c r="F2670" t="s">
        <v>3012</v>
      </c>
      <c r="G2670" t="s">
        <v>3214</v>
      </c>
      <c r="H2670" t="s">
        <v>57</v>
      </c>
      <c r="I2670" t="s">
        <v>3057</v>
      </c>
      <c r="J2670" t="s">
        <v>3924</v>
      </c>
    </row>
    <row r="2671" spans="1:10" hidden="1" x14ac:dyDescent="0.2">
      <c r="A2671" t="s">
        <v>636</v>
      </c>
      <c r="B2671">
        <v>2017</v>
      </c>
      <c r="C2671">
        <v>16</v>
      </c>
      <c r="D2671">
        <v>1</v>
      </c>
      <c r="E2671">
        <v>14190</v>
      </c>
      <c r="F2671" t="s">
        <v>622</v>
      </c>
      <c r="G2671" t="s">
        <v>3087</v>
      </c>
      <c r="H2671" t="s">
        <v>57</v>
      </c>
      <c r="I2671" t="s">
        <v>58</v>
      </c>
      <c r="J2671" t="s">
        <v>3924</v>
      </c>
    </row>
    <row r="2672" spans="1:10" hidden="1" x14ac:dyDescent="0.2">
      <c r="A2672" t="s">
        <v>897</v>
      </c>
      <c r="B2672">
        <v>2006</v>
      </c>
      <c r="C2672">
        <v>23</v>
      </c>
      <c r="D2672">
        <v>1</v>
      </c>
      <c r="E2672">
        <v>14190</v>
      </c>
      <c r="F2672" t="s">
        <v>893</v>
      </c>
      <c r="G2672" t="s">
        <v>3101</v>
      </c>
      <c r="H2672" t="s">
        <v>57</v>
      </c>
      <c r="I2672" t="s">
        <v>58</v>
      </c>
      <c r="J2672" t="s">
        <v>3924</v>
      </c>
    </row>
    <row r="2673" spans="1:10" hidden="1" x14ac:dyDescent="0.2">
      <c r="A2673" t="s">
        <v>1306</v>
      </c>
      <c r="B2673">
        <v>2014</v>
      </c>
      <c r="C2673">
        <v>33</v>
      </c>
      <c r="D2673">
        <v>1</v>
      </c>
      <c r="E2673">
        <v>14160</v>
      </c>
      <c r="F2673" t="s">
        <v>1294</v>
      </c>
      <c r="G2673" t="s">
        <v>3121</v>
      </c>
      <c r="H2673" t="s">
        <v>57</v>
      </c>
      <c r="I2673" t="s">
        <v>58</v>
      </c>
      <c r="J2673" t="s">
        <v>3924</v>
      </c>
    </row>
    <row r="2674" spans="1:10" hidden="1" x14ac:dyDescent="0.2">
      <c r="A2674" t="s">
        <v>228</v>
      </c>
      <c r="B2674">
        <v>2020</v>
      </c>
      <c r="C2674">
        <v>5</v>
      </c>
      <c r="D2674">
        <v>1</v>
      </c>
      <c r="E2674">
        <v>14120</v>
      </c>
      <c r="F2674" t="s">
        <v>211</v>
      </c>
      <c r="G2674" t="s">
        <v>3065</v>
      </c>
      <c r="H2674" t="s">
        <v>57</v>
      </c>
      <c r="I2674" t="s">
        <v>58</v>
      </c>
      <c r="J2674" t="s">
        <v>3924</v>
      </c>
    </row>
    <row r="2675" spans="1:10" hidden="1" x14ac:dyDescent="0.2">
      <c r="A2675" t="s">
        <v>2081</v>
      </c>
      <c r="B2675">
        <v>2007</v>
      </c>
      <c r="C2675">
        <v>53</v>
      </c>
      <c r="D2675">
        <v>1</v>
      </c>
      <c r="E2675">
        <v>14050</v>
      </c>
      <c r="F2675" t="s">
        <v>2076</v>
      </c>
      <c r="G2675" t="s">
        <v>3161</v>
      </c>
      <c r="H2675" t="s">
        <v>57</v>
      </c>
      <c r="I2675" t="s">
        <v>58</v>
      </c>
      <c r="J2675" t="s">
        <v>3924</v>
      </c>
    </row>
    <row r="2676" spans="1:10" hidden="1" x14ac:dyDescent="0.2">
      <c r="A2676" t="s">
        <v>1733</v>
      </c>
      <c r="B2676">
        <v>2007</v>
      </c>
      <c r="C2676">
        <v>44</v>
      </c>
      <c r="D2676">
        <v>1</v>
      </c>
      <c r="E2676">
        <v>14030</v>
      </c>
      <c r="F2676" t="s">
        <v>45</v>
      </c>
      <c r="G2676" t="s">
        <v>3143</v>
      </c>
      <c r="H2676" t="s">
        <v>57</v>
      </c>
      <c r="I2676" t="s">
        <v>58</v>
      </c>
      <c r="J2676" t="s">
        <v>3924</v>
      </c>
    </row>
    <row r="2677" spans="1:10" hidden="1" x14ac:dyDescent="0.2">
      <c r="A2677" t="s">
        <v>1462</v>
      </c>
      <c r="B2677">
        <v>2010</v>
      </c>
      <c r="C2677">
        <v>37</v>
      </c>
      <c r="D2677">
        <v>1</v>
      </c>
      <c r="E2677">
        <v>14020</v>
      </c>
      <c r="F2677" t="s">
        <v>1454</v>
      </c>
      <c r="G2677" t="s">
        <v>3129</v>
      </c>
      <c r="H2677" t="s">
        <v>57</v>
      </c>
      <c r="I2677" t="s">
        <v>58</v>
      </c>
      <c r="J2677" t="s">
        <v>3924</v>
      </c>
    </row>
    <row r="2678" spans="1:10" hidden="1" x14ac:dyDescent="0.2">
      <c r="A2678" t="s">
        <v>4170</v>
      </c>
      <c r="B2678">
        <v>2023</v>
      </c>
      <c r="C2678">
        <v>43</v>
      </c>
      <c r="D2678">
        <v>1</v>
      </c>
      <c r="E2678">
        <v>13980</v>
      </c>
      <c r="F2678" t="s">
        <v>1690</v>
      </c>
      <c r="G2678" t="s">
        <v>3141</v>
      </c>
      <c r="H2678" t="s">
        <v>57</v>
      </c>
      <c r="I2678" t="s">
        <v>3057</v>
      </c>
      <c r="J2678" t="s">
        <v>4091</v>
      </c>
    </row>
    <row r="2679" spans="1:10" hidden="1" x14ac:dyDescent="0.2">
      <c r="A2679" t="s">
        <v>1308</v>
      </c>
      <c r="B2679">
        <v>2016</v>
      </c>
      <c r="C2679">
        <v>33</v>
      </c>
      <c r="D2679">
        <v>1</v>
      </c>
      <c r="E2679">
        <v>13960</v>
      </c>
      <c r="F2679" t="s">
        <v>1294</v>
      </c>
      <c r="G2679" t="s">
        <v>3121</v>
      </c>
      <c r="H2679" t="s">
        <v>57</v>
      </c>
      <c r="I2679" t="s">
        <v>58</v>
      </c>
      <c r="J2679" t="s">
        <v>3924</v>
      </c>
    </row>
    <row r="2680" spans="1:10" hidden="1" x14ac:dyDescent="0.2">
      <c r="A2680" t="s">
        <v>3043</v>
      </c>
      <c r="B2680">
        <v>2021</v>
      </c>
      <c r="C2680">
        <v>87</v>
      </c>
      <c r="D2680">
        <v>1</v>
      </c>
      <c r="E2680">
        <v>13950</v>
      </c>
      <c r="F2680" t="s">
        <v>3041</v>
      </c>
      <c r="G2680" t="s">
        <v>3221</v>
      </c>
      <c r="H2680" t="s">
        <v>57</v>
      </c>
      <c r="I2680" t="s">
        <v>3057</v>
      </c>
      <c r="J2680" t="s">
        <v>3924</v>
      </c>
    </row>
    <row r="2681" spans="1:10" hidden="1" x14ac:dyDescent="0.2">
      <c r="A2681" t="s">
        <v>1213</v>
      </c>
      <c r="B2681">
        <v>2003</v>
      </c>
      <c r="C2681">
        <v>31</v>
      </c>
      <c r="D2681">
        <v>1</v>
      </c>
      <c r="E2681">
        <v>13900</v>
      </c>
      <c r="F2681" t="s">
        <v>1214</v>
      </c>
      <c r="G2681" t="s">
        <v>3117</v>
      </c>
      <c r="H2681" t="s">
        <v>57</v>
      </c>
      <c r="I2681" t="s">
        <v>58</v>
      </c>
      <c r="J2681" t="s">
        <v>3924</v>
      </c>
    </row>
    <row r="2682" spans="1:10" hidden="1" x14ac:dyDescent="0.2">
      <c r="A2682" t="s">
        <v>1301</v>
      </c>
      <c r="B2682">
        <v>2009</v>
      </c>
      <c r="C2682">
        <v>33</v>
      </c>
      <c r="D2682">
        <v>1</v>
      </c>
      <c r="E2682">
        <v>13900</v>
      </c>
      <c r="F2682" t="s">
        <v>1294</v>
      </c>
      <c r="G2682" t="s">
        <v>3121</v>
      </c>
      <c r="H2682" t="s">
        <v>57</v>
      </c>
      <c r="I2682" t="s">
        <v>58</v>
      </c>
      <c r="J2682" t="s">
        <v>3924</v>
      </c>
    </row>
    <row r="2683" spans="1:10" hidden="1" x14ac:dyDescent="0.2">
      <c r="A2683" t="s">
        <v>621</v>
      </c>
      <c r="B2683">
        <v>2003</v>
      </c>
      <c r="C2683">
        <v>16</v>
      </c>
      <c r="D2683">
        <v>1</v>
      </c>
      <c r="E2683">
        <v>13850</v>
      </c>
      <c r="F2683" t="s">
        <v>622</v>
      </c>
      <c r="G2683" t="s">
        <v>3087</v>
      </c>
      <c r="H2683" t="s">
        <v>57</v>
      </c>
      <c r="I2683" t="s">
        <v>58</v>
      </c>
      <c r="J2683" t="s">
        <v>3924</v>
      </c>
    </row>
    <row r="2684" spans="1:10" hidden="1" x14ac:dyDescent="0.2">
      <c r="A2684" t="s">
        <v>3910</v>
      </c>
      <c r="B2684">
        <v>2022</v>
      </c>
      <c r="C2684">
        <v>87</v>
      </c>
      <c r="D2684">
        <v>1</v>
      </c>
      <c r="E2684">
        <v>13820</v>
      </c>
      <c r="F2684" t="s">
        <v>3041</v>
      </c>
      <c r="G2684" t="s">
        <v>3221</v>
      </c>
      <c r="H2684" t="s">
        <v>57</v>
      </c>
      <c r="I2684" t="s">
        <v>3057</v>
      </c>
      <c r="J2684" t="s">
        <v>3924</v>
      </c>
    </row>
    <row r="2685" spans="1:10" hidden="1" x14ac:dyDescent="0.2">
      <c r="A2685" t="s">
        <v>3808</v>
      </c>
      <c r="B2685">
        <v>2022</v>
      </c>
      <c r="C2685">
        <v>43</v>
      </c>
      <c r="D2685">
        <v>1</v>
      </c>
      <c r="E2685">
        <v>13760</v>
      </c>
      <c r="F2685" t="s">
        <v>1690</v>
      </c>
      <c r="G2685" t="s">
        <v>3141</v>
      </c>
      <c r="H2685" t="s">
        <v>57</v>
      </c>
      <c r="I2685" t="s">
        <v>3057</v>
      </c>
      <c r="J2685" t="s">
        <v>3924</v>
      </c>
    </row>
    <row r="2686" spans="1:10" hidden="1" x14ac:dyDescent="0.2">
      <c r="A2686" t="s">
        <v>989</v>
      </c>
      <c r="B2686">
        <v>2021</v>
      </c>
      <c r="C2686">
        <v>25</v>
      </c>
      <c r="D2686">
        <v>1</v>
      </c>
      <c r="E2686">
        <v>13750</v>
      </c>
      <c r="F2686" t="s">
        <v>972</v>
      </c>
      <c r="G2686" t="s">
        <v>3105</v>
      </c>
      <c r="H2686" t="s">
        <v>57</v>
      </c>
      <c r="I2686" t="s">
        <v>3057</v>
      </c>
      <c r="J2686" t="s">
        <v>3924</v>
      </c>
    </row>
    <row r="2687" spans="1:10" hidden="1" x14ac:dyDescent="0.2">
      <c r="A2687" t="s">
        <v>2213</v>
      </c>
      <c r="B2687">
        <v>2019</v>
      </c>
      <c r="C2687">
        <v>56</v>
      </c>
      <c r="D2687">
        <v>1</v>
      </c>
      <c r="E2687">
        <v>13750</v>
      </c>
      <c r="F2687" t="s">
        <v>2196</v>
      </c>
      <c r="G2687" t="s">
        <v>3167</v>
      </c>
      <c r="H2687" t="s">
        <v>57</v>
      </c>
      <c r="I2687" t="s">
        <v>58</v>
      </c>
      <c r="J2687" t="s">
        <v>3924</v>
      </c>
    </row>
    <row r="2688" spans="1:10" hidden="1" x14ac:dyDescent="0.2">
      <c r="A2688" t="s">
        <v>898</v>
      </c>
      <c r="B2688">
        <v>2007</v>
      </c>
      <c r="C2688">
        <v>23</v>
      </c>
      <c r="D2688">
        <v>1</v>
      </c>
      <c r="E2688">
        <v>13710</v>
      </c>
      <c r="F2688" t="s">
        <v>893</v>
      </c>
      <c r="G2688" t="s">
        <v>3101</v>
      </c>
      <c r="H2688" t="s">
        <v>57</v>
      </c>
      <c r="I2688" t="s">
        <v>58</v>
      </c>
      <c r="J2688" t="s">
        <v>3924</v>
      </c>
    </row>
    <row r="2689" spans="1:10" hidden="1" x14ac:dyDescent="0.2">
      <c r="A2689" t="s">
        <v>1463</v>
      </c>
      <c r="B2689">
        <v>2011</v>
      </c>
      <c r="C2689">
        <v>37</v>
      </c>
      <c r="D2689">
        <v>1</v>
      </c>
      <c r="E2689">
        <v>13690</v>
      </c>
      <c r="F2689" t="s">
        <v>1454</v>
      </c>
      <c r="G2689" t="s">
        <v>3129</v>
      </c>
      <c r="H2689" t="s">
        <v>57</v>
      </c>
      <c r="I2689" t="s">
        <v>58</v>
      </c>
      <c r="J2689" t="s">
        <v>3924</v>
      </c>
    </row>
    <row r="2690" spans="1:10" hidden="1" x14ac:dyDescent="0.2">
      <c r="A2690" t="s">
        <v>1651</v>
      </c>
      <c r="B2690">
        <v>2003</v>
      </c>
      <c r="C2690">
        <v>42</v>
      </c>
      <c r="D2690">
        <v>1</v>
      </c>
      <c r="E2690">
        <v>13690</v>
      </c>
      <c r="F2690" t="s">
        <v>40</v>
      </c>
      <c r="G2690" t="s">
        <v>3139</v>
      </c>
      <c r="H2690" t="s">
        <v>57</v>
      </c>
      <c r="I2690" t="s">
        <v>58</v>
      </c>
      <c r="J2690" t="s">
        <v>3924</v>
      </c>
    </row>
    <row r="2691" spans="1:10" hidden="1" x14ac:dyDescent="0.2">
      <c r="A2691" t="s">
        <v>2208</v>
      </c>
      <c r="B2691">
        <v>2014</v>
      </c>
      <c r="C2691">
        <v>56</v>
      </c>
      <c r="D2691">
        <v>1</v>
      </c>
      <c r="E2691">
        <v>13690</v>
      </c>
      <c r="F2691" t="s">
        <v>2196</v>
      </c>
      <c r="G2691" t="s">
        <v>3167</v>
      </c>
      <c r="H2691" t="s">
        <v>57</v>
      </c>
      <c r="I2691" t="s">
        <v>58</v>
      </c>
      <c r="J2691" t="s">
        <v>3924</v>
      </c>
    </row>
    <row r="2692" spans="1:10" hidden="1" x14ac:dyDescent="0.2">
      <c r="A2692" t="s">
        <v>2080</v>
      </c>
      <c r="B2692">
        <v>2006</v>
      </c>
      <c r="C2692">
        <v>53</v>
      </c>
      <c r="D2692">
        <v>1</v>
      </c>
      <c r="E2692">
        <v>13680</v>
      </c>
      <c r="F2692" t="s">
        <v>2076</v>
      </c>
      <c r="G2692" t="s">
        <v>3161</v>
      </c>
      <c r="H2692" t="s">
        <v>57</v>
      </c>
      <c r="I2692" t="s">
        <v>58</v>
      </c>
      <c r="J2692" t="s">
        <v>3924</v>
      </c>
    </row>
    <row r="2693" spans="1:10" hidden="1" x14ac:dyDescent="0.2">
      <c r="A2693" t="s">
        <v>1343</v>
      </c>
      <c r="B2693">
        <v>2011</v>
      </c>
      <c r="C2693">
        <v>34</v>
      </c>
      <c r="D2693">
        <v>1</v>
      </c>
      <c r="E2693">
        <v>13610</v>
      </c>
      <c r="F2693" t="s">
        <v>1334</v>
      </c>
      <c r="G2693" t="s">
        <v>3123</v>
      </c>
      <c r="H2693" t="s">
        <v>57</v>
      </c>
      <c r="I2693" t="s">
        <v>58</v>
      </c>
      <c r="J2693" t="s">
        <v>3924</v>
      </c>
    </row>
    <row r="2694" spans="1:10" hidden="1" x14ac:dyDescent="0.2">
      <c r="A2694" t="s">
        <v>4233</v>
      </c>
      <c r="B2694">
        <v>2023</v>
      </c>
      <c r="C2694">
        <v>80</v>
      </c>
      <c r="D2694">
        <v>1</v>
      </c>
      <c r="E2694">
        <v>13610</v>
      </c>
      <c r="F2694" t="s">
        <v>3012</v>
      </c>
      <c r="G2694" t="s">
        <v>3214</v>
      </c>
      <c r="H2694" t="s">
        <v>57</v>
      </c>
      <c r="I2694" t="s">
        <v>3057</v>
      </c>
      <c r="J2694" t="s">
        <v>4234</v>
      </c>
    </row>
    <row r="2695" spans="1:10" hidden="1" x14ac:dyDescent="0.2">
      <c r="A2695" t="s">
        <v>1732</v>
      </c>
      <c r="B2695">
        <v>2006</v>
      </c>
      <c r="C2695">
        <v>44</v>
      </c>
      <c r="D2695">
        <v>1</v>
      </c>
      <c r="E2695">
        <v>13560</v>
      </c>
      <c r="F2695" t="s">
        <v>45</v>
      </c>
      <c r="G2695" t="s">
        <v>3143</v>
      </c>
      <c r="H2695" t="s">
        <v>57</v>
      </c>
      <c r="I2695" t="s">
        <v>58</v>
      </c>
      <c r="J2695" t="s">
        <v>3924</v>
      </c>
    </row>
    <row r="2696" spans="1:10" hidden="1" x14ac:dyDescent="0.2">
      <c r="A2696" t="s">
        <v>1731</v>
      </c>
      <c r="B2696">
        <v>2005</v>
      </c>
      <c r="C2696">
        <v>44</v>
      </c>
      <c r="D2696">
        <v>1</v>
      </c>
      <c r="E2696">
        <v>13540</v>
      </c>
      <c r="F2696" t="s">
        <v>45</v>
      </c>
      <c r="G2696" t="s">
        <v>3143</v>
      </c>
      <c r="H2696" t="s">
        <v>57</v>
      </c>
      <c r="I2696" t="s">
        <v>58</v>
      </c>
      <c r="J2696" t="s">
        <v>3924</v>
      </c>
    </row>
    <row r="2697" spans="1:10" hidden="1" x14ac:dyDescent="0.2">
      <c r="A2697" t="s">
        <v>1742</v>
      </c>
      <c r="B2697">
        <v>2016</v>
      </c>
      <c r="C2697">
        <v>44</v>
      </c>
      <c r="D2697">
        <v>1</v>
      </c>
      <c r="E2697">
        <v>13520</v>
      </c>
      <c r="F2697" t="s">
        <v>45</v>
      </c>
      <c r="G2697" t="s">
        <v>3143</v>
      </c>
      <c r="H2697" t="s">
        <v>57</v>
      </c>
      <c r="I2697" t="s">
        <v>58</v>
      </c>
      <c r="J2697" t="s">
        <v>3924</v>
      </c>
    </row>
    <row r="2698" spans="1:10" hidden="1" x14ac:dyDescent="0.2">
      <c r="A2698" t="s">
        <v>2079</v>
      </c>
      <c r="B2698">
        <v>2005</v>
      </c>
      <c r="C2698">
        <v>53</v>
      </c>
      <c r="D2698">
        <v>1</v>
      </c>
      <c r="E2698">
        <v>13510</v>
      </c>
      <c r="F2698" t="s">
        <v>2076</v>
      </c>
      <c r="G2698" t="s">
        <v>3161</v>
      </c>
      <c r="H2698" t="s">
        <v>57</v>
      </c>
      <c r="I2698" t="s">
        <v>58</v>
      </c>
      <c r="J2698" t="s">
        <v>3924</v>
      </c>
    </row>
    <row r="2699" spans="1:10" hidden="1" x14ac:dyDescent="0.2">
      <c r="A2699" t="s">
        <v>1668</v>
      </c>
      <c r="B2699">
        <v>2020</v>
      </c>
      <c r="C2699">
        <v>42</v>
      </c>
      <c r="D2699">
        <v>1</v>
      </c>
      <c r="E2699">
        <v>13490</v>
      </c>
      <c r="F2699" t="s">
        <v>40</v>
      </c>
      <c r="G2699" t="s">
        <v>3139</v>
      </c>
      <c r="H2699" t="s">
        <v>57</v>
      </c>
      <c r="I2699" t="s">
        <v>58</v>
      </c>
      <c r="J2699" t="s">
        <v>3924</v>
      </c>
    </row>
    <row r="2700" spans="1:10" hidden="1" x14ac:dyDescent="0.2">
      <c r="A2700" t="s">
        <v>1734</v>
      </c>
      <c r="B2700">
        <v>2008</v>
      </c>
      <c r="C2700">
        <v>44</v>
      </c>
      <c r="D2700">
        <v>1</v>
      </c>
      <c r="E2700">
        <v>13400</v>
      </c>
      <c r="F2700" t="s">
        <v>45</v>
      </c>
      <c r="G2700" t="s">
        <v>3143</v>
      </c>
      <c r="H2700" t="s">
        <v>57</v>
      </c>
      <c r="I2700" t="s">
        <v>58</v>
      </c>
      <c r="J2700" t="s">
        <v>3924</v>
      </c>
    </row>
    <row r="2701" spans="1:10" hidden="1" x14ac:dyDescent="0.2">
      <c r="A2701" t="s">
        <v>1111</v>
      </c>
      <c r="B2701">
        <v>2015</v>
      </c>
      <c r="C2701">
        <v>28</v>
      </c>
      <c r="D2701">
        <v>1</v>
      </c>
      <c r="E2701">
        <v>13390</v>
      </c>
      <c r="F2701" t="s">
        <v>1098</v>
      </c>
      <c r="G2701" t="s">
        <v>3111</v>
      </c>
      <c r="H2701" t="s">
        <v>57</v>
      </c>
      <c r="I2701" t="s">
        <v>58</v>
      </c>
      <c r="J2701" t="s">
        <v>3924</v>
      </c>
    </row>
    <row r="2702" spans="1:10" hidden="1" x14ac:dyDescent="0.2">
      <c r="A2702" t="s">
        <v>896</v>
      </c>
      <c r="B2702">
        <v>2005</v>
      </c>
      <c r="C2702">
        <v>23</v>
      </c>
      <c r="D2702">
        <v>1</v>
      </c>
      <c r="E2702">
        <v>13240</v>
      </c>
      <c r="F2702" t="s">
        <v>893</v>
      </c>
      <c r="G2702" t="s">
        <v>3101</v>
      </c>
      <c r="H2702" t="s">
        <v>57</v>
      </c>
      <c r="I2702" t="s">
        <v>58</v>
      </c>
      <c r="J2702" t="s">
        <v>3924</v>
      </c>
    </row>
    <row r="2703" spans="1:10" hidden="1" x14ac:dyDescent="0.2">
      <c r="A2703" t="s">
        <v>2214</v>
      </c>
      <c r="B2703">
        <v>2020</v>
      </c>
      <c r="C2703">
        <v>56</v>
      </c>
      <c r="D2703">
        <v>1</v>
      </c>
      <c r="E2703">
        <v>13220</v>
      </c>
      <c r="F2703" t="s">
        <v>2196</v>
      </c>
      <c r="G2703" t="s">
        <v>3167</v>
      </c>
      <c r="H2703" t="s">
        <v>57</v>
      </c>
      <c r="I2703" t="s">
        <v>58</v>
      </c>
      <c r="J2703" t="s">
        <v>3924</v>
      </c>
    </row>
    <row r="2704" spans="1:10" hidden="1" x14ac:dyDescent="0.2">
      <c r="A2704" t="s">
        <v>3859</v>
      </c>
      <c r="B2704">
        <v>2022</v>
      </c>
      <c r="C2704">
        <v>62</v>
      </c>
      <c r="D2704">
        <v>1</v>
      </c>
      <c r="E2704">
        <v>13200</v>
      </c>
      <c r="F2704" t="s">
        <v>2394</v>
      </c>
      <c r="G2704" t="s">
        <v>3179</v>
      </c>
      <c r="H2704" t="s">
        <v>57</v>
      </c>
      <c r="I2704" t="s">
        <v>3057</v>
      </c>
      <c r="J2704" t="s">
        <v>3924</v>
      </c>
    </row>
    <row r="2705" spans="1:10" hidden="1" x14ac:dyDescent="0.2">
      <c r="A2705" t="s">
        <v>1707</v>
      </c>
      <c r="B2705">
        <v>2019</v>
      </c>
      <c r="C2705">
        <v>43</v>
      </c>
      <c r="D2705">
        <v>1</v>
      </c>
      <c r="E2705">
        <v>13190</v>
      </c>
      <c r="F2705" t="s">
        <v>1690</v>
      </c>
      <c r="G2705" t="s">
        <v>3141</v>
      </c>
      <c r="H2705" t="s">
        <v>57</v>
      </c>
      <c r="I2705" t="s">
        <v>58</v>
      </c>
      <c r="J2705" t="s">
        <v>3924</v>
      </c>
    </row>
    <row r="2706" spans="1:10" hidden="1" x14ac:dyDescent="0.2">
      <c r="A2706" t="s">
        <v>2207</v>
      </c>
      <c r="B2706">
        <v>2013</v>
      </c>
      <c r="C2706">
        <v>56</v>
      </c>
      <c r="D2706">
        <v>1</v>
      </c>
      <c r="E2706">
        <v>13180</v>
      </c>
      <c r="F2706" t="s">
        <v>2196</v>
      </c>
      <c r="G2706" t="s">
        <v>3167</v>
      </c>
      <c r="H2706" t="s">
        <v>57</v>
      </c>
      <c r="I2706" t="s">
        <v>58</v>
      </c>
      <c r="J2706" t="s">
        <v>3924</v>
      </c>
    </row>
    <row r="2707" spans="1:10" hidden="1" x14ac:dyDescent="0.2">
      <c r="A2707" t="s">
        <v>1109</v>
      </c>
      <c r="B2707">
        <v>2013</v>
      </c>
      <c r="C2707">
        <v>28</v>
      </c>
      <c r="D2707">
        <v>1</v>
      </c>
      <c r="E2707">
        <v>13170</v>
      </c>
      <c r="F2707" t="s">
        <v>1098</v>
      </c>
      <c r="G2707" t="s">
        <v>3111</v>
      </c>
      <c r="H2707" t="s">
        <v>57</v>
      </c>
      <c r="I2707" t="s">
        <v>58</v>
      </c>
      <c r="J2707" t="s">
        <v>3924</v>
      </c>
    </row>
    <row r="2708" spans="1:10" hidden="1" x14ac:dyDescent="0.2">
      <c r="A2708" t="s">
        <v>2199</v>
      </c>
      <c r="B2708">
        <v>2005</v>
      </c>
      <c r="C2708">
        <v>56</v>
      </c>
      <c r="D2708">
        <v>1</v>
      </c>
      <c r="E2708">
        <v>12900</v>
      </c>
      <c r="F2708" t="s">
        <v>2196</v>
      </c>
      <c r="G2708" t="s">
        <v>3167</v>
      </c>
      <c r="H2708" t="s">
        <v>57</v>
      </c>
      <c r="I2708" t="s">
        <v>58</v>
      </c>
      <c r="J2708" t="s">
        <v>3924</v>
      </c>
    </row>
    <row r="2709" spans="1:10" hidden="1" x14ac:dyDescent="0.2">
      <c r="A2709" t="s">
        <v>1227</v>
      </c>
      <c r="B2709">
        <v>2015</v>
      </c>
      <c r="C2709">
        <v>31</v>
      </c>
      <c r="D2709">
        <v>1</v>
      </c>
      <c r="E2709">
        <v>12890</v>
      </c>
      <c r="F2709" t="s">
        <v>1214</v>
      </c>
      <c r="G2709" t="s">
        <v>3117</v>
      </c>
      <c r="H2709" t="s">
        <v>57</v>
      </c>
      <c r="I2709" t="s">
        <v>58</v>
      </c>
      <c r="J2709" t="s">
        <v>3924</v>
      </c>
    </row>
    <row r="2710" spans="1:10" hidden="1" x14ac:dyDescent="0.2">
      <c r="A2710" t="s">
        <v>1302</v>
      </c>
      <c r="B2710">
        <v>2010</v>
      </c>
      <c r="C2710">
        <v>33</v>
      </c>
      <c r="D2710">
        <v>1</v>
      </c>
      <c r="E2710">
        <v>12830</v>
      </c>
      <c r="F2710" t="s">
        <v>1294</v>
      </c>
      <c r="G2710" t="s">
        <v>3121</v>
      </c>
      <c r="H2710" t="s">
        <v>57</v>
      </c>
      <c r="I2710" t="s">
        <v>58</v>
      </c>
      <c r="J2710" t="s">
        <v>3924</v>
      </c>
    </row>
    <row r="2711" spans="1:10" hidden="1" x14ac:dyDescent="0.2">
      <c r="A2711" t="s">
        <v>1705</v>
      </c>
      <c r="B2711">
        <v>2017</v>
      </c>
      <c r="C2711">
        <v>43</v>
      </c>
      <c r="D2711">
        <v>1</v>
      </c>
      <c r="E2711">
        <v>12720</v>
      </c>
      <c r="F2711" t="s">
        <v>1690</v>
      </c>
      <c r="G2711" t="s">
        <v>3141</v>
      </c>
      <c r="H2711" t="s">
        <v>57</v>
      </c>
      <c r="I2711" t="s">
        <v>58</v>
      </c>
      <c r="J2711" t="s">
        <v>3924</v>
      </c>
    </row>
    <row r="2712" spans="1:10" hidden="1" x14ac:dyDescent="0.2">
      <c r="A2712" t="s">
        <v>2200</v>
      </c>
      <c r="B2712">
        <v>2006</v>
      </c>
      <c r="C2712">
        <v>56</v>
      </c>
      <c r="D2712">
        <v>1</v>
      </c>
      <c r="E2712">
        <v>12630</v>
      </c>
      <c r="F2712" t="s">
        <v>2196</v>
      </c>
      <c r="G2712" t="s">
        <v>3167</v>
      </c>
      <c r="H2712" t="s">
        <v>57</v>
      </c>
      <c r="I2712" t="s">
        <v>58</v>
      </c>
      <c r="J2712" t="s">
        <v>3924</v>
      </c>
    </row>
    <row r="2713" spans="1:10" hidden="1" x14ac:dyDescent="0.2">
      <c r="A2713" t="s">
        <v>190</v>
      </c>
      <c r="B2713">
        <v>2021</v>
      </c>
      <c r="C2713">
        <v>4</v>
      </c>
      <c r="D2713">
        <v>1</v>
      </c>
      <c r="E2713">
        <v>12610</v>
      </c>
      <c r="F2713" t="s">
        <v>171</v>
      </c>
      <c r="G2713" t="s">
        <v>3063</v>
      </c>
      <c r="H2713" t="s">
        <v>57</v>
      </c>
      <c r="I2713" t="s">
        <v>3057</v>
      </c>
      <c r="J2713" t="s">
        <v>3924</v>
      </c>
    </row>
    <row r="2714" spans="1:10" hidden="1" x14ac:dyDescent="0.2">
      <c r="A2714" t="s">
        <v>2835</v>
      </c>
      <c r="B2714">
        <v>2020</v>
      </c>
      <c r="C2714">
        <v>73</v>
      </c>
      <c r="D2714">
        <v>1</v>
      </c>
      <c r="E2714">
        <v>12610</v>
      </c>
      <c r="F2714" t="s">
        <v>2817</v>
      </c>
      <c r="G2714" t="s">
        <v>3201</v>
      </c>
      <c r="H2714" t="s">
        <v>57</v>
      </c>
      <c r="I2714" t="s">
        <v>58</v>
      </c>
      <c r="J2714" t="s">
        <v>3924</v>
      </c>
    </row>
    <row r="2715" spans="1:10" hidden="1" x14ac:dyDescent="0.2">
      <c r="A2715" t="s">
        <v>708</v>
      </c>
      <c r="B2715">
        <v>2015</v>
      </c>
      <c r="C2715">
        <v>18</v>
      </c>
      <c r="D2715">
        <v>1</v>
      </c>
      <c r="E2715">
        <v>12600</v>
      </c>
      <c r="F2715" t="s">
        <v>695</v>
      </c>
      <c r="G2715" t="s">
        <v>3091</v>
      </c>
      <c r="H2715" t="s">
        <v>57</v>
      </c>
      <c r="I2715" t="s">
        <v>58</v>
      </c>
      <c r="J2715" t="s">
        <v>3924</v>
      </c>
    </row>
    <row r="2716" spans="1:10" hidden="1" x14ac:dyDescent="0.2">
      <c r="A2716" t="s">
        <v>1344</v>
      </c>
      <c r="B2716">
        <v>2012</v>
      </c>
      <c r="C2716">
        <v>34</v>
      </c>
      <c r="D2716">
        <v>1</v>
      </c>
      <c r="E2716">
        <v>12590</v>
      </c>
      <c r="F2716" t="s">
        <v>1334</v>
      </c>
      <c r="G2716" t="s">
        <v>3123</v>
      </c>
      <c r="H2716" t="s">
        <v>57</v>
      </c>
      <c r="I2716" t="s">
        <v>58</v>
      </c>
      <c r="J2716" t="s">
        <v>3924</v>
      </c>
    </row>
    <row r="2717" spans="1:10" hidden="1" x14ac:dyDescent="0.2">
      <c r="A2717" t="s">
        <v>1703</v>
      </c>
      <c r="B2717">
        <v>2015</v>
      </c>
      <c r="C2717">
        <v>43</v>
      </c>
      <c r="D2717">
        <v>1</v>
      </c>
      <c r="E2717">
        <v>12560</v>
      </c>
      <c r="F2717" t="s">
        <v>1690</v>
      </c>
      <c r="G2717" t="s">
        <v>3141</v>
      </c>
      <c r="H2717" t="s">
        <v>57</v>
      </c>
      <c r="I2717" t="s">
        <v>58</v>
      </c>
      <c r="J2717" t="s">
        <v>3924</v>
      </c>
    </row>
    <row r="2718" spans="1:10" hidden="1" x14ac:dyDescent="0.2">
      <c r="A2718" t="s">
        <v>1704</v>
      </c>
      <c r="B2718">
        <v>2016</v>
      </c>
      <c r="C2718">
        <v>43</v>
      </c>
      <c r="D2718">
        <v>1</v>
      </c>
      <c r="E2718">
        <v>12560</v>
      </c>
      <c r="F2718" t="s">
        <v>1690</v>
      </c>
      <c r="G2718" t="s">
        <v>3141</v>
      </c>
      <c r="H2718" t="s">
        <v>57</v>
      </c>
      <c r="I2718" t="s">
        <v>58</v>
      </c>
      <c r="J2718" t="s">
        <v>3924</v>
      </c>
    </row>
    <row r="2719" spans="1:10" hidden="1" x14ac:dyDescent="0.2">
      <c r="A2719" t="s">
        <v>2828</v>
      </c>
      <c r="B2719">
        <v>2013</v>
      </c>
      <c r="C2719">
        <v>73</v>
      </c>
      <c r="D2719">
        <v>1</v>
      </c>
      <c r="E2719">
        <v>12560</v>
      </c>
      <c r="F2719" t="s">
        <v>2817</v>
      </c>
      <c r="G2719" t="s">
        <v>3201</v>
      </c>
      <c r="H2719" t="s">
        <v>57</v>
      </c>
      <c r="I2719" t="s">
        <v>58</v>
      </c>
      <c r="J2719" t="s">
        <v>3924</v>
      </c>
    </row>
    <row r="2720" spans="1:10" hidden="1" x14ac:dyDescent="0.2">
      <c r="A2720" t="s">
        <v>1729</v>
      </c>
      <c r="B2720">
        <v>2003</v>
      </c>
      <c r="C2720">
        <v>44</v>
      </c>
      <c r="D2720">
        <v>1</v>
      </c>
      <c r="E2720">
        <v>12520</v>
      </c>
      <c r="F2720" t="s">
        <v>45</v>
      </c>
      <c r="G2720" t="s">
        <v>3143</v>
      </c>
      <c r="H2720" t="s">
        <v>57</v>
      </c>
      <c r="I2720" t="s">
        <v>58</v>
      </c>
      <c r="J2720" t="s">
        <v>3924</v>
      </c>
    </row>
    <row r="2721" spans="1:10" hidden="1" x14ac:dyDescent="0.2">
      <c r="A2721" t="s">
        <v>2198</v>
      </c>
      <c r="B2721">
        <v>2004</v>
      </c>
      <c r="C2721">
        <v>56</v>
      </c>
      <c r="D2721">
        <v>1</v>
      </c>
      <c r="E2721">
        <v>12520</v>
      </c>
      <c r="F2721" t="s">
        <v>2196</v>
      </c>
      <c r="G2721" t="s">
        <v>3167</v>
      </c>
      <c r="H2721" t="s">
        <v>57</v>
      </c>
      <c r="I2721" t="s">
        <v>58</v>
      </c>
      <c r="J2721" t="s">
        <v>3924</v>
      </c>
    </row>
    <row r="2722" spans="1:10" hidden="1" x14ac:dyDescent="0.2">
      <c r="A2722" t="s">
        <v>2829</v>
      </c>
      <c r="B2722">
        <v>2014</v>
      </c>
      <c r="C2722">
        <v>73</v>
      </c>
      <c r="D2722">
        <v>1</v>
      </c>
      <c r="E2722">
        <v>12490</v>
      </c>
      <c r="F2722" t="s">
        <v>2817</v>
      </c>
      <c r="G2722" t="s">
        <v>3201</v>
      </c>
      <c r="H2722" t="s">
        <v>57</v>
      </c>
      <c r="I2722" t="s">
        <v>58</v>
      </c>
      <c r="J2722" t="s">
        <v>3924</v>
      </c>
    </row>
    <row r="2723" spans="1:10" hidden="1" x14ac:dyDescent="0.2">
      <c r="A2723" t="s">
        <v>1347</v>
      </c>
      <c r="B2723">
        <v>2015</v>
      </c>
      <c r="C2723">
        <v>34</v>
      </c>
      <c r="D2723">
        <v>1</v>
      </c>
      <c r="E2723">
        <v>12470</v>
      </c>
      <c r="F2723" t="s">
        <v>1334</v>
      </c>
      <c r="G2723" t="s">
        <v>3123</v>
      </c>
      <c r="H2723" t="s">
        <v>57</v>
      </c>
      <c r="I2723" t="s">
        <v>58</v>
      </c>
      <c r="J2723" t="s">
        <v>3924</v>
      </c>
    </row>
    <row r="2724" spans="1:10" hidden="1" x14ac:dyDescent="0.2">
      <c r="A2724" t="s">
        <v>3892</v>
      </c>
      <c r="B2724">
        <v>2022</v>
      </c>
      <c r="C2724">
        <v>73</v>
      </c>
      <c r="D2724">
        <v>1</v>
      </c>
      <c r="E2724">
        <v>12470</v>
      </c>
      <c r="F2724" t="s">
        <v>2817</v>
      </c>
      <c r="G2724" t="s">
        <v>3201</v>
      </c>
      <c r="H2724" t="s">
        <v>57</v>
      </c>
      <c r="I2724" t="s">
        <v>3057</v>
      </c>
      <c r="J2724" t="s">
        <v>3924</v>
      </c>
    </row>
    <row r="2725" spans="1:10" hidden="1" x14ac:dyDescent="0.2">
      <c r="A2725" t="s">
        <v>2827</v>
      </c>
      <c r="B2725">
        <v>2012</v>
      </c>
      <c r="C2725">
        <v>73</v>
      </c>
      <c r="D2725">
        <v>1</v>
      </c>
      <c r="E2725">
        <v>12390</v>
      </c>
      <c r="F2725" t="s">
        <v>2817</v>
      </c>
      <c r="G2725" t="s">
        <v>3201</v>
      </c>
      <c r="H2725" t="s">
        <v>57</v>
      </c>
      <c r="I2725" t="s">
        <v>58</v>
      </c>
      <c r="J2725" t="s">
        <v>3924</v>
      </c>
    </row>
    <row r="2726" spans="1:10" hidden="1" x14ac:dyDescent="0.2">
      <c r="A2726" t="s">
        <v>709</v>
      </c>
      <c r="B2726">
        <v>2016</v>
      </c>
      <c r="C2726">
        <v>18</v>
      </c>
      <c r="D2726">
        <v>1</v>
      </c>
      <c r="E2726">
        <v>12350</v>
      </c>
      <c r="F2726" t="s">
        <v>695</v>
      </c>
      <c r="G2726" t="s">
        <v>3091</v>
      </c>
      <c r="H2726" t="s">
        <v>57</v>
      </c>
      <c r="I2726" t="s">
        <v>58</v>
      </c>
      <c r="J2726" t="s">
        <v>3924</v>
      </c>
    </row>
    <row r="2727" spans="1:10" hidden="1" x14ac:dyDescent="0.2">
      <c r="A2727" t="s">
        <v>1730</v>
      </c>
      <c r="B2727">
        <v>2004</v>
      </c>
      <c r="C2727">
        <v>44</v>
      </c>
      <c r="D2727">
        <v>1</v>
      </c>
      <c r="E2727">
        <v>12340</v>
      </c>
      <c r="F2727" t="s">
        <v>45</v>
      </c>
      <c r="G2727" t="s">
        <v>3143</v>
      </c>
      <c r="H2727" t="s">
        <v>57</v>
      </c>
      <c r="I2727" t="s">
        <v>58</v>
      </c>
      <c r="J2727" t="s">
        <v>3924</v>
      </c>
    </row>
    <row r="2728" spans="1:10" hidden="1" x14ac:dyDescent="0.2">
      <c r="A2728" t="s">
        <v>2823</v>
      </c>
      <c r="B2728">
        <v>2008</v>
      </c>
      <c r="C2728">
        <v>73</v>
      </c>
      <c r="D2728">
        <v>1</v>
      </c>
      <c r="E2728">
        <v>12330</v>
      </c>
      <c r="F2728" t="s">
        <v>2817</v>
      </c>
      <c r="G2728" t="s">
        <v>3201</v>
      </c>
      <c r="H2728" t="s">
        <v>57</v>
      </c>
      <c r="I2728" t="s">
        <v>58</v>
      </c>
      <c r="J2728" t="s">
        <v>3924</v>
      </c>
    </row>
    <row r="2729" spans="1:10" hidden="1" x14ac:dyDescent="0.2">
      <c r="A2729" t="s">
        <v>1309</v>
      </c>
      <c r="B2729">
        <v>2017</v>
      </c>
      <c r="C2729">
        <v>33</v>
      </c>
      <c r="D2729">
        <v>1</v>
      </c>
      <c r="E2729">
        <v>12310</v>
      </c>
      <c r="F2729" t="s">
        <v>1294</v>
      </c>
      <c r="G2729" t="s">
        <v>3121</v>
      </c>
      <c r="H2729" t="s">
        <v>57</v>
      </c>
      <c r="I2729" t="s">
        <v>58</v>
      </c>
      <c r="J2729" t="s">
        <v>3924</v>
      </c>
    </row>
    <row r="2730" spans="1:10" hidden="1" x14ac:dyDescent="0.2">
      <c r="A2730" t="s">
        <v>1097</v>
      </c>
      <c r="B2730">
        <v>2003</v>
      </c>
      <c r="C2730">
        <v>28</v>
      </c>
      <c r="D2730">
        <v>1</v>
      </c>
      <c r="E2730">
        <v>12260</v>
      </c>
      <c r="F2730" t="s">
        <v>1098</v>
      </c>
      <c r="G2730" t="s">
        <v>3111</v>
      </c>
      <c r="H2730" t="s">
        <v>57</v>
      </c>
      <c r="I2730" t="s">
        <v>58</v>
      </c>
      <c r="J2730" t="s">
        <v>3924</v>
      </c>
    </row>
    <row r="2731" spans="1:10" hidden="1" x14ac:dyDescent="0.2">
      <c r="A2731" t="s">
        <v>1706</v>
      </c>
      <c r="B2731">
        <v>2018</v>
      </c>
      <c r="C2731">
        <v>43</v>
      </c>
      <c r="D2731">
        <v>1</v>
      </c>
      <c r="E2731">
        <v>12200</v>
      </c>
      <c r="F2731" t="s">
        <v>1690</v>
      </c>
      <c r="G2731" t="s">
        <v>3141</v>
      </c>
      <c r="H2731" t="s">
        <v>57</v>
      </c>
      <c r="I2731" t="s">
        <v>58</v>
      </c>
      <c r="J2731" t="s">
        <v>3924</v>
      </c>
    </row>
    <row r="2732" spans="1:10" hidden="1" x14ac:dyDescent="0.2">
      <c r="A2732" t="s">
        <v>1110</v>
      </c>
      <c r="B2732">
        <v>2014</v>
      </c>
      <c r="C2732">
        <v>28</v>
      </c>
      <c r="D2732">
        <v>1</v>
      </c>
      <c r="E2732">
        <v>12170</v>
      </c>
      <c r="F2732" t="s">
        <v>1098</v>
      </c>
      <c r="G2732" t="s">
        <v>3111</v>
      </c>
      <c r="H2732" t="s">
        <v>57</v>
      </c>
      <c r="I2732" t="s">
        <v>58</v>
      </c>
      <c r="J2732" t="s">
        <v>3924</v>
      </c>
    </row>
    <row r="2733" spans="1:10" hidden="1" x14ac:dyDescent="0.2">
      <c r="A2733" t="s">
        <v>3053</v>
      </c>
      <c r="B2733">
        <v>2021</v>
      </c>
      <c r="C2733">
        <v>89</v>
      </c>
      <c r="D2733">
        <v>1</v>
      </c>
      <c r="E2733">
        <v>12170</v>
      </c>
      <c r="F2733" t="s">
        <v>3051</v>
      </c>
      <c r="G2733" t="s">
        <v>3224</v>
      </c>
      <c r="H2733" t="s">
        <v>57</v>
      </c>
      <c r="I2733" t="s">
        <v>3057</v>
      </c>
      <c r="J2733" t="s">
        <v>3924</v>
      </c>
    </row>
    <row r="2734" spans="1:10" hidden="1" x14ac:dyDescent="0.2">
      <c r="A2734" t="s">
        <v>1107</v>
      </c>
      <c r="B2734">
        <v>2011</v>
      </c>
      <c r="C2734">
        <v>28</v>
      </c>
      <c r="D2734">
        <v>1</v>
      </c>
      <c r="E2734">
        <v>12150</v>
      </c>
      <c r="F2734" t="s">
        <v>1098</v>
      </c>
      <c r="G2734" t="s">
        <v>3111</v>
      </c>
      <c r="H2734" t="s">
        <v>57</v>
      </c>
      <c r="I2734" t="s">
        <v>58</v>
      </c>
      <c r="J2734" t="s">
        <v>3924</v>
      </c>
    </row>
    <row r="2735" spans="1:10" hidden="1" x14ac:dyDescent="0.2">
      <c r="A2735" t="s">
        <v>2201</v>
      </c>
      <c r="B2735">
        <v>2007</v>
      </c>
      <c r="C2735">
        <v>56</v>
      </c>
      <c r="D2735">
        <v>1</v>
      </c>
      <c r="E2735">
        <v>12150</v>
      </c>
      <c r="F2735" t="s">
        <v>2196</v>
      </c>
      <c r="G2735" t="s">
        <v>3167</v>
      </c>
      <c r="H2735" t="s">
        <v>57</v>
      </c>
      <c r="I2735" t="s">
        <v>58</v>
      </c>
      <c r="J2735" t="s">
        <v>3924</v>
      </c>
    </row>
    <row r="2736" spans="1:10" hidden="1" x14ac:dyDescent="0.2">
      <c r="A2736" t="s">
        <v>2836</v>
      </c>
      <c r="B2736">
        <v>2021</v>
      </c>
      <c r="C2736">
        <v>73</v>
      </c>
      <c r="D2736">
        <v>1</v>
      </c>
      <c r="E2736">
        <v>12090</v>
      </c>
      <c r="F2736" t="s">
        <v>2817</v>
      </c>
      <c r="G2736" t="s">
        <v>3201</v>
      </c>
      <c r="H2736" t="s">
        <v>57</v>
      </c>
      <c r="I2736" t="s">
        <v>3057</v>
      </c>
      <c r="J2736" t="s">
        <v>3924</v>
      </c>
    </row>
    <row r="2737" spans="1:10" hidden="1" x14ac:dyDescent="0.2">
      <c r="A2737" t="s">
        <v>710</v>
      </c>
      <c r="B2737">
        <v>2017</v>
      </c>
      <c r="C2737">
        <v>18</v>
      </c>
      <c r="D2737">
        <v>1</v>
      </c>
      <c r="E2737">
        <v>12070</v>
      </c>
      <c r="F2737" t="s">
        <v>695</v>
      </c>
      <c r="G2737" t="s">
        <v>3091</v>
      </c>
      <c r="H2737" t="s">
        <v>57</v>
      </c>
      <c r="I2737" t="s">
        <v>58</v>
      </c>
      <c r="J2737" t="s">
        <v>3924</v>
      </c>
    </row>
    <row r="2738" spans="1:10" hidden="1" x14ac:dyDescent="0.2">
      <c r="A2738" t="s">
        <v>1112</v>
      </c>
      <c r="B2738">
        <v>2016</v>
      </c>
      <c r="C2738">
        <v>28</v>
      </c>
      <c r="D2738">
        <v>1</v>
      </c>
      <c r="E2738">
        <v>12030</v>
      </c>
      <c r="F2738" t="s">
        <v>1098</v>
      </c>
      <c r="G2738" t="s">
        <v>3111</v>
      </c>
      <c r="H2738" t="s">
        <v>57</v>
      </c>
      <c r="I2738" t="s">
        <v>58</v>
      </c>
      <c r="J2738" t="s">
        <v>3924</v>
      </c>
    </row>
    <row r="2739" spans="1:10" hidden="1" x14ac:dyDescent="0.2">
      <c r="A2739" t="s">
        <v>1228</v>
      </c>
      <c r="B2739">
        <v>2016</v>
      </c>
      <c r="C2739">
        <v>31</v>
      </c>
      <c r="D2739">
        <v>1</v>
      </c>
      <c r="E2739">
        <v>11970</v>
      </c>
      <c r="F2739" t="s">
        <v>1214</v>
      </c>
      <c r="G2739" t="s">
        <v>3117</v>
      </c>
      <c r="H2739" t="s">
        <v>57</v>
      </c>
      <c r="I2739" t="s">
        <v>58</v>
      </c>
      <c r="J2739" t="s">
        <v>3924</v>
      </c>
    </row>
    <row r="2740" spans="1:10" hidden="1" x14ac:dyDescent="0.2">
      <c r="A2740" t="s">
        <v>1741</v>
      </c>
      <c r="B2740">
        <v>2015</v>
      </c>
      <c r="C2740">
        <v>44</v>
      </c>
      <c r="D2740">
        <v>1</v>
      </c>
      <c r="E2740">
        <v>11970</v>
      </c>
      <c r="F2740" t="s">
        <v>45</v>
      </c>
      <c r="G2740" t="s">
        <v>3143</v>
      </c>
      <c r="H2740" t="s">
        <v>57</v>
      </c>
      <c r="I2740" t="s">
        <v>58</v>
      </c>
      <c r="J2740" t="s">
        <v>3924</v>
      </c>
    </row>
    <row r="2741" spans="1:10" hidden="1" x14ac:dyDescent="0.2">
      <c r="A2741" t="s">
        <v>2830</v>
      </c>
      <c r="B2741">
        <v>2015</v>
      </c>
      <c r="C2741">
        <v>73</v>
      </c>
      <c r="D2741">
        <v>1</v>
      </c>
      <c r="E2741">
        <v>11960</v>
      </c>
      <c r="F2741" t="s">
        <v>2817</v>
      </c>
      <c r="G2741" t="s">
        <v>3201</v>
      </c>
      <c r="H2741" t="s">
        <v>57</v>
      </c>
      <c r="I2741" t="s">
        <v>58</v>
      </c>
      <c r="J2741" t="s">
        <v>3924</v>
      </c>
    </row>
    <row r="2742" spans="1:10" hidden="1" x14ac:dyDescent="0.2">
      <c r="A2742" t="s">
        <v>1232</v>
      </c>
      <c r="B2742">
        <v>2020</v>
      </c>
      <c r="C2742">
        <v>31</v>
      </c>
      <c r="D2742">
        <v>1</v>
      </c>
      <c r="E2742">
        <v>11900</v>
      </c>
      <c r="F2742" t="s">
        <v>1214</v>
      </c>
      <c r="G2742" t="s">
        <v>3117</v>
      </c>
      <c r="H2742" t="s">
        <v>57</v>
      </c>
      <c r="I2742" t="s">
        <v>58</v>
      </c>
      <c r="J2742" t="s">
        <v>3924</v>
      </c>
    </row>
    <row r="2743" spans="1:10" hidden="1" x14ac:dyDescent="0.2">
      <c r="A2743" t="s">
        <v>1345</v>
      </c>
      <c r="B2743">
        <v>2013</v>
      </c>
      <c r="C2743">
        <v>34</v>
      </c>
      <c r="D2743">
        <v>1</v>
      </c>
      <c r="E2743">
        <v>11900</v>
      </c>
      <c r="F2743" t="s">
        <v>1334</v>
      </c>
      <c r="G2743" t="s">
        <v>3123</v>
      </c>
      <c r="H2743" t="s">
        <v>57</v>
      </c>
      <c r="I2743" t="s">
        <v>58</v>
      </c>
      <c r="J2743" t="s">
        <v>3924</v>
      </c>
    </row>
    <row r="2744" spans="1:10" hidden="1" x14ac:dyDescent="0.2">
      <c r="A2744" t="s">
        <v>1108</v>
      </c>
      <c r="B2744">
        <v>2012</v>
      </c>
      <c r="C2744">
        <v>28</v>
      </c>
      <c r="D2744">
        <v>1</v>
      </c>
      <c r="E2744">
        <v>11870</v>
      </c>
      <c r="F2744" t="s">
        <v>1098</v>
      </c>
      <c r="G2744" t="s">
        <v>3111</v>
      </c>
      <c r="H2744" t="s">
        <v>57</v>
      </c>
      <c r="I2744" t="s">
        <v>58</v>
      </c>
      <c r="J2744" t="s">
        <v>3924</v>
      </c>
    </row>
    <row r="2745" spans="1:10" hidden="1" x14ac:dyDescent="0.2">
      <c r="A2745" t="s">
        <v>2206</v>
      </c>
      <c r="B2745">
        <v>2012</v>
      </c>
      <c r="C2745">
        <v>56</v>
      </c>
      <c r="D2745">
        <v>1</v>
      </c>
      <c r="E2745">
        <v>11770</v>
      </c>
      <c r="F2745" t="s">
        <v>2196</v>
      </c>
      <c r="G2745" t="s">
        <v>3167</v>
      </c>
      <c r="H2745" t="s">
        <v>57</v>
      </c>
      <c r="I2745" t="s">
        <v>58</v>
      </c>
      <c r="J2745" t="s">
        <v>3924</v>
      </c>
    </row>
    <row r="2746" spans="1:10" hidden="1" x14ac:dyDescent="0.2">
      <c r="A2746" t="s">
        <v>1348</v>
      </c>
      <c r="B2746">
        <v>2016</v>
      </c>
      <c r="C2746">
        <v>34</v>
      </c>
      <c r="D2746">
        <v>1</v>
      </c>
      <c r="E2746">
        <v>11750</v>
      </c>
      <c r="F2746" t="s">
        <v>1334</v>
      </c>
      <c r="G2746" t="s">
        <v>3123</v>
      </c>
      <c r="H2746" t="s">
        <v>57</v>
      </c>
      <c r="I2746" t="s">
        <v>58</v>
      </c>
      <c r="J2746" t="s">
        <v>3924</v>
      </c>
    </row>
    <row r="2747" spans="1:10" hidden="1" x14ac:dyDescent="0.2">
      <c r="A2747" t="s">
        <v>229</v>
      </c>
      <c r="B2747">
        <v>2021</v>
      </c>
      <c r="C2747">
        <v>5</v>
      </c>
      <c r="D2747">
        <v>1</v>
      </c>
      <c r="E2747">
        <v>11710</v>
      </c>
      <c r="F2747" t="s">
        <v>211</v>
      </c>
      <c r="G2747" t="s">
        <v>3065</v>
      </c>
      <c r="H2747" t="s">
        <v>57</v>
      </c>
      <c r="I2747" t="s">
        <v>3057</v>
      </c>
      <c r="J2747" t="s">
        <v>3924</v>
      </c>
    </row>
    <row r="2748" spans="1:10" hidden="1" x14ac:dyDescent="0.2">
      <c r="A2748" t="s">
        <v>1229</v>
      </c>
      <c r="B2748">
        <v>2017</v>
      </c>
      <c r="C2748">
        <v>31</v>
      </c>
      <c r="D2748">
        <v>1</v>
      </c>
      <c r="E2748">
        <v>11710</v>
      </c>
      <c r="F2748" t="s">
        <v>1214</v>
      </c>
      <c r="G2748" t="s">
        <v>3117</v>
      </c>
      <c r="H2748" t="s">
        <v>57</v>
      </c>
      <c r="I2748" t="s">
        <v>58</v>
      </c>
      <c r="J2748" t="s">
        <v>3924</v>
      </c>
    </row>
    <row r="2749" spans="1:10" hidden="1" x14ac:dyDescent="0.2">
      <c r="A2749" t="s">
        <v>1310</v>
      </c>
      <c r="B2749">
        <v>2018</v>
      </c>
      <c r="C2749">
        <v>33</v>
      </c>
      <c r="D2749">
        <v>1</v>
      </c>
      <c r="E2749">
        <v>11680</v>
      </c>
      <c r="F2749" t="s">
        <v>1294</v>
      </c>
      <c r="G2749" t="s">
        <v>3121</v>
      </c>
      <c r="H2749" t="s">
        <v>57</v>
      </c>
      <c r="I2749" t="s">
        <v>58</v>
      </c>
      <c r="J2749" t="s">
        <v>3924</v>
      </c>
    </row>
    <row r="2750" spans="1:10" hidden="1" x14ac:dyDescent="0.2">
      <c r="A2750" t="s">
        <v>2834</v>
      </c>
      <c r="B2750">
        <v>2019</v>
      </c>
      <c r="C2750">
        <v>73</v>
      </c>
      <c r="D2750">
        <v>1</v>
      </c>
      <c r="E2750">
        <v>11620</v>
      </c>
      <c r="F2750" t="s">
        <v>2817</v>
      </c>
      <c r="G2750" t="s">
        <v>3201</v>
      </c>
      <c r="H2750" t="s">
        <v>57</v>
      </c>
      <c r="I2750" t="s">
        <v>58</v>
      </c>
      <c r="J2750" t="s">
        <v>3924</v>
      </c>
    </row>
    <row r="2751" spans="1:10" hidden="1" x14ac:dyDescent="0.2">
      <c r="A2751" t="s">
        <v>3754</v>
      </c>
      <c r="B2751">
        <v>2022</v>
      </c>
      <c r="C2751">
        <v>25</v>
      </c>
      <c r="D2751">
        <v>1</v>
      </c>
      <c r="E2751">
        <v>11590</v>
      </c>
      <c r="F2751" t="s">
        <v>972</v>
      </c>
      <c r="G2751" t="s">
        <v>3105</v>
      </c>
      <c r="H2751" t="s">
        <v>57</v>
      </c>
      <c r="I2751" t="s">
        <v>3057</v>
      </c>
      <c r="J2751" t="s">
        <v>3924</v>
      </c>
    </row>
    <row r="2752" spans="1:10" hidden="1" x14ac:dyDescent="0.2">
      <c r="A2752" t="s">
        <v>4140</v>
      </c>
      <c r="B2752">
        <v>2023</v>
      </c>
      <c r="C2752">
        <v>28</v>
      </c>
      <c r="D2752">
        <v>1</v>
      </c>
      <c r="E2752">
        <v>11570</v>
      </c>
      <c r="F2752" t="s">
        <v>1098</v>
      </c>
      <c r="G2752" t="s">
        <v>3111</v>
      </c>
      <c r="H2752" t="s">
        <v>57</v>
      </c>
      <c r="I2752" t="s">
        <v>3057</v>
      </c>
      <c r="J2752" t="s">
        <v>4091</v>
      </c>
    </row>
    <row r="2753" spans="1:10" hidden="1" x14ac:dyDescent="0.2">
      <c r="A2753" t="s">
        <v>2824</v>
      </c>
      <c r="B2753">
        <v>2009</v>
      </c>
      <c r="C2753">
        <v>73</v>
      </c>
      <c r="D2753">
        <v>1</v>
      </c>
      <c r="E2753">
        <v>11560</v>
      </c>
      <c r="F2753" t="s">
        <v>2817</v>
      </c>
      <c r="G2753" t="s">
        <v>3201</v>
      </c>
      <c r="H2753" t="s">
        <v>57</v>
      </c>
      <c r="I2753" t="s">
        <v>58</v>
      </c>
      <c r="J2753" t="s">
        <v>3924</v>
      </c>
    </row>
    <row r="2754" spans="1:10" hidden="1" x14ac:dyDescent="0.2">
      <c r="A2754" t="s">
        <v>1231</v>
      </c>
      <c r="B2754">
        <v>2019</v>
      </c>
      <c r="C2754">
        <v>31</v>
      </c>
      <c r="D2754">
        <v>1</v>
      </c>
      <c r="E2754">
        <v>11540</v>
      </c>
      <c r="F2754" t="s">
        <v>1214</v>
      </c>
      <c r="G2754" t="s">
        <v>3117</v>
      </c>
      <c r="H2754" t="s">
        <v>57</v>
      </c>
      <c r="I2754" t="s">
        <v>58</v>
      </c>
      <c r="J2754" t="s">
        <v>3924</v>
      </c>
    </row>
    <row r="2755" spans="1:10" hidden="1" x14ac:dyDescent="0.2">
      <c r="A2755" t="s">
        <v>4099</v>
      </c>
      <c r="B2755">
        <v>2023</v>
      </c>
      <c r="C2755">
        <v>5</v>
      </c>
      <c r="D2755">
        <v>1</v>
      </c>
      <c r="E2755">
        <v>11520</v>
      </c>
      <c r="F2755" t="s">
        <v>211</v>
      </c>
      <c r="G2755" t="s">
        <v>3065</v>
      </c>
      <c r="H2755" t="s">
        <v>57</v>
      </c>
      <c r="I2755" t="s">
        <v>3057</v>
      </c>
      <c r="J2755" t="s">
        <v>4091</v>
      </c>
    </row>
    <row r="2756" spans="1:10" hidden="1" x14ac:dyDescent="0.2">
      <c r="A2756" t="s">
        <v>1349</v>
      </c>
      <c r="B2756">
        <v>2017</v>
      </c>
      <c r="C2756">
        <v>34</v>
      </c>
      <c r="D2756">
        <v>1</v>
      </c>
      <c r="E2756">
        <v>11520</v>
      </c>
      <c r="F2756" t="s">
        <v>1334</v>
      </c>
      <c r="G2756" t="s">
        <v>3123</v>
      </c>
      <c r="H2756" t="s">
        <v>57</v>
      </c>
      <c r="I2756" t="s">
        <v>58</v>
      </c>
      <c r="J2756" t="s">
        <v>3924</v>
      </c>
    </row>
    <row r="2757" spans="1:10" hidden="1" x14ac:dyDescent="0.2">
      <c r="A2757" t="s">
        <v>1113</v>
      </c>
      <c r="B2757">
        <v>2017</v>
      </c>
      <c r="C2757">
        <v>28</v>
      </c>
      <c r="D2757">
        <v>1</v>
      </c>
      <c r="E2757">
        <v>11500</v>
      </c>
      <c r="F2757" t="s">
        <v>1098</v>
      </c>
      <c r="G2757" t="s">
        <v>3111</v>
      </c>
      <c r="H2757" t="s">
        <v>57</v>
      </c>
      <c r="I2757" t="s">
        <v>58</v>
      </c>
      <c r="J2757" t="s">
        <v>3924</v>
      </c>
    </row>
    <row r="2758" spans="1:10" hidden="1" x14ac:dyDescent="0.2">
      <c r="A2758" t="s">
        <v>1346</v>
      </c>
      <c r="B2758">
        <v>2014</v>
      </c>
      <c r="C2758">
        <v>34</v>
      </c>
      <c r="D2758">
        <v>1</v>
      </c>
      <c r="E2758">
        <v>11460</v>
      </c>
      <c r="F2758" t="s">
        <v>1334</v>
      </c>
      <c r="G2758" t="s">
        <v>3123</v>
      </c>
      <c r="H2758" t="s">
        <v>57</v>
      </c>
      <c r="I2758" t="s">
        <v>58</v>
      </c>
      <c r="J2758" t="s">
        <v>3924</v>
      </c>
    </row>
    <row r="2759" spans="1:10" hidden="1" x14ac:dyDescent="0.2">
      <c r="A2759" t="s">
        <v>2195</v>
      </c>
      <c r="B2759">
        <v>2003</v>
      </c>
      <c r="C2759">
        <v>56</v>
      </c>
      <c r="D2759">
        <v>1</v>
      </c>
      <c r="E2759">
        <v>11450</v>
      </c>
      <c r="F2759" t="s">
        <v>2196</v>
      </c>
      <c r="G2759" t="s">
        <v>3167</v>
      </c>
      <c r="H2759" t="s">
        <v>57</v>
      </c>
      <c r="I2759" t="s">
        <v>58</v>
      </c>
      <c r="J2759" t="s">
        <v>3924</v>
      </c>
    </row>
    <row r="2760" spans="1:10" hidden="1" x14ac:dyDescent="0.2">
      <c r="A2760" t="s">
        <v>2215</v>
      </c>
      <c r="B2760">
        <v>2021</v>
      </c>
      <c r="C2760">
        <v>56</v>
      </c>
      <c r="D2760">
        <v>1</v>
      </c>
      <c r="E2760">
        <v>11430</v>
      </c>
      <c r="F2760" t="s">
        <v>2196</v>
      </c>
      <c r="G2760" t="s">
        <v>3167</v>
      </c>
      <c r="H2760" t="s">
        <v>57</v>
      </c>
      <c r="I2760" t="s">
        <v>3057</v>
      </c>
      <c r="J2760" t="s">
        <v>3924</v>
      </c>
    </row>
    <row r="2761" spans="1:10" hidden="1" x14ac:dyDescent="0.2">
      <c r="A2761" t="s">
        <v>3844</v>
      </c>
      <c r="B2761">
        <v>2022</v>
      </c>
      <c r="C2761">
        <v>56</v>
      </c>
      <c r="D2761">
        <v>1</v>
      </c>
      <c r="E2761">
        <v>11430</v>
      </c>
      <c r="F2761" t="s">
        <v>2196</v>
      </c>
      <c r="G2761" t="s">
        <v>3167</v>
      </c>
      <c r="H2761" t="s">
        <v>57</v>
      </c>
      <c r="I2761" t="s">
        <v>3057</v>
      </c>
      <c r="J2761" t="s">
        <v>3924</v>
      </c>
    </row>
    <row r="2762" spans="1:10" hidden="1" x14ac:dyDescent="0.2">
      <c r="A2762" t="s">
        <v>4226</v>
      </c>
      <c r="B2762">
        <v>2023</v>
      </c>
      <c r="C2762">
        <v>73</v>
      </c>
      <c r="D2762">
        <v>1</v>
      </c>
      <c r="E2762">
        <v>11400</v>
      </c>
      <c r="F2762" t="s">
        <v>2817</v>
      </c>
      <c r="G2762" t="s">
        <v>3201</v>
      </c>
      <c r="H2762" t="s">
        <v>57</v>
      </c>
      <c r="I2762" t="s">
        <v>3057</v>
      </c>
      <c r="J2762" t="s">
        <v>4091</v>
      </c>
    </row>
    <row r="2763" spans="1:10" hidden="1" x14ac:dyDescent="0.2">
      <c r="A2763" t="s">
        <v>1191</v>
      </c>
      <c r="B2763">
        <v>2019</v>
      </c>
      <c r="C2763">
        <v>30</v>
      </c>
      <c r="D2763">
        <v>1</v>
      </c>
      <c r="E2763">
        <v>11360</v>
      </c>
      <c r="F2763" t="s">
        <v>33</v>
      </c>
      <c r="G2763" t="s">
        <v>3115</v>
      </c>
      <c r="H2763" t="s">
        <v>57</v>
      </c>
      <c r="I2763" t="s">
        <v>58</v>
      </c>
      <c r="J2763" t="s">
        <v>3924</v>
      </c>
    </row>
    <row r="2764" spans="1:10" hidden="1" x14ac:dyDescent="0.2">
      <c r="A2764" t="s">
        <v>1190</v>
      </c>
      <c r="B2764">
        <v>2018</v>
      </c>
      <c r="C2764">
        <v>30</v>
      </c>
      <c r="D2764">
        <v>1</v>
      </c>
      <c r="E2764">
        <v>11350</v>
      </c>
      <c r="F2764" t="s">
        <v>33</v>
      </c>
      <c r="G2764" t="s">
        <v>3115</v>
      </c>
      <c r="H2764" t="s">
        <v>57</v>
      </c>
      <c r="I2764" t="s">
        <v>58</v>
      </c>
      <c r="J2764" t="s">
        <v>3924</v>
      </c>
    </row>
    <row r="2765" spans="1:10" hidden="1" x14ac:dyDescent="0.2">
      <c r="A2765" t="s">
        <v>707</v>
      </c>
      <c r="B2765">
        <v>2014</v>
      </c>
      <c r="C2765">
        <v>18</v>
      </c>
      <c r="D2765">
        <v>1</v>
      </c>
      <c r="E2765">
        <v>11300</v>
      </c>
      <c r="F2765" t="s">
        <v>695</v>
      </c>
      <c r="G2765" t="s">
        <v>3091</v>
      </c>
      <c r="H2765" t="s">
        <v>57</v>
      </c>
      <c r="I2765" t="s">
        <v>58</v>
      </c>
      <c r="J2765" t="s">
        <v>3924</v>
      </c>
    </row>
    <row r="2766" spans="1:10" hidden="1" x14ac:dyDescent="0.2">
      <c r="A2766" t="s">
        <v>1708</v>
      </c>
      <c r="B2766">
        <v>2020</v>
      </c>
      <c r="C2766">
        <v>43</v>
      </c>
      <c r="D2766">
        <v>1</v>
      </c>
      <c r="E2766">
        <v>11290</v>
      </c>
      <c r="F2766" t="s">
        <v>1690</v>
      </c>
      <c r="G2766" t="s">
        <v>3141</v>
      </c>
      <c r="H2766" t="s">
        <v>57</v>
      </c>
      <c r="I2766" t="s">
        <v>58</v>
      </c>
      <c r="J2766" t="s">
        <v>3924</v>
      </c>
    </row>
    <row r="2767" spans="1:10" hidden="1" x14ac:dyDescent="0.2">
      <c r="A2767" t="s">
        <v>2202</v>
      </c>
      <c r="B2767">
        <v>2008</v>
      </c>
      <c r="C2767">
        <v>56</v>
      </c>
      <c r="D2767">
        <v>1</v>
      </c>
      <c r="E2767">
        <v>11280</v>
      </c>
      <c r="F2767" t="s">
        <v>2196</v>
      </c>
      <c r="G2767" t="s">
        <v>3167</v>
      </c>
      <c r="H2767" t="s">
        <v>57</v>
      </c>
      <c r="I2767" t="s">
        <v>58</v>
      </c>
      <c r="J2767" t="s">
        <v>3924</v>
      </c>
    </row>
    <row r="2768" spans="1:10" hidden="1" x14ac:dyDescent="0.2">
      <c r="A2768" t="s">
        <v>713</v>
      </c>
      <c r="B2768">
        <v>2020</v>
      </c>
      <c r="C2768">
        <v>18</v>
      </c>
      <c r="D2768">
        <v>1</v>
      </c>
      <c r="E2768">
        <v>11250</v>
      </c>
      <c r="F2768" t="s">
        <v>695</v>
      </c>
      <c r="G2768" t="s">
        <v>3091</v>
      </c>
      <c r="H2768" t="s">
        <v>57</v>
      </c>
      <c r="I2768" t="s">
        <v>58</v>
      </c>
      <c r="J2768" t="s">
        <v>3924</v>
      </c>
    </row>
    <row r="2769" spans="1:10" hidden="1" x14ac:dyDescent="0.2">
      <c r="A2769" t="s">
        <v>1226</v>
      </c>
      <c r="B2769">
        <v>2014</v>
      </c>
      <c r="C2769">
        <v>31</v>
      </c>
      <c r="D2769">
        <v>1</v>
      </c>
      <c r="E2769">
        <v>11230</v>
      </c>
      <c r="F2769" t="s">
        <v>1214</v>
      </c>
      <c r="G2769" t="s">
        <v>3117</v>
      </c>
      <c r="H2769" t="s">
        <v>57</v>
      </c>
      <c r="I2769" t="s">
        <v>58</v>
      </c>
      <c r="J2769" t="s">
        <v>3924</v>
      </c>
    </row>
    <row r="2770" spans="1:10" hidden="1" x14ac:dyDescent="0.2">
      <c r="A2770" t="s">
        <v>1739</v>
      </c>
      <c r="B2770">
        <v>2013</v>
      </c>
      <c r="C2770">
        <v>44</v>
      </c>
      <c r="D2770">
        <v>1</v>
      </c>
      <c r="E2770">
        <v>11200</v>
      </c>
      <c r="F2770" t="s">
        <v>45</v>
      </c>
      <c r="G2770" t="s">
        <v>3143</v>
      </c>
      <c r="H2770" t="s">
        <v>57</v>
      </c>
      <c r="I2770" t="s">
        <v>58</v>
      </c>
      <c r="J2770" t="s">
        <v>3924</v>
      </c>
    </row>
    <row r="2771" spans="1:10" hidden="1" x14ac:dyDescent="0.2">
      <c r="A2771" t="s">
        <v>899</v>
      </c>
      <c r="B2771">
        <v>2008</v>
      </c>
      <c r="C2771">
        <v>23</v>
      </c>
      <c r="D2771">
        <v>1</v>
      </c>
      <c r="E2771">
        <v>11190</v>
      </c>
      <c r="F2771" t="s">
        <v>893</v>
      </c>
      <c r="G2771" t="s">
        <v>3101</v>
      </c>
      <c r="H2771" t="s">
        <v>57</v>
      </c>
      <c r="I2771" t="s">
        <v>58</v>
      </c>
      <c r="J2771" t="s">
        <v>3924</v>
      </c>
    </row>
    <row r="2772" spans="1:10" hidden="1" x14ac:dyDescent="0.2">
      <c r="A2772" t="s">
        <v>2075</v>
      </c>
      <c r="B2772">
        <v>2003</v>
      </c>
      <c r="C2772">
        <v>53</v>
      </c>
      <c r="D2772">
        <v>1</v>
      </c>
      <c r="E2772">
        <v>11170</v>
      </c>
      <c r="F2772" t="s">
        <v>2076</v>
      </c>
      <c r="G2772" t="s">
        <v>3161</v>
      </c>
      <c r="H2772" t="s">
        <v>57</v>
      </c>
      <c r="I2772" t="s">
        <v>58</v>
      </c>
      <c r="J2772" t="s">
        <v>3924</v>
      </c>
    </row>
    <row r="2773" spans="1:10" hidden="1" x14ac:dyDescent="0.2">
      <c r="A2773" t="s">
        <v>3014</v>
      </c>
      <c r="B2773">
        <v>2019</v>
      </c>
      <c r="C2773">
        <v>80</v>
      </c>
      <c r="D2773">
        <v>1</v>
      </c>
      <c r="E2773">
        <v>11080</v>
      </c>
      <c r="F2773" t="s">
        <v>3012</v>
      </c>
      <c r="G2773" t="s">
        <v>3214</v>
      </c>
      <c r="H2773" t="s">
        <v>57</v>
      </c>
      <c r="I2773" t="s">
        <v>58</v>
      </c>
      <c r="J2773" t="s">
        <v>3924</v>
      </c>
    </row>
    <row r="2774" spans="1:10" hidden="1" x14ac:dyDescent="0.2">
      <c r="A2774" t="s">
        <v>1740</v>
      </c>
      <c r="B2774">
        <v>2014</v>
      </c>
      <c r="C2774">
        <v>44</v>
      </c>
      <c r="D2774">
        <v>1</v>
      </c>
      <c r="E2774">
        <v>10990</v>
      </c>
      <c r="F2774" t="s">
        <v>45</v>
      </c>
      <c r="G2774" t="s">
        <v>3143</v>
      </c>
      <c r="H2774" t="s">
        <v>57</v>
      </c>
      <c r="I2774" t="s">
        <v>58</v>
      </c>
      <c r="J2774" t="s">
        <v>3924</v>
      </c>
    </row>
    <row r="2775" spans="1:10" hidden="1" x14ac:dyDescent="0.2">
      <c r="A2775" t="s">
        <v>1738</v>
      </c>
      <c r="B2775">
        <v>2012</v>
      </c>
      <c r="C2775">
        <v>44</v>
      </c>
      <c r="D2775">
        <v>1</v>
      </c>
      <c r="E2775">
        <v>10970</v>
      </c>
      <c r="F2775" t="s">
        <v>45</v>
      </c>
      <c r="G2775" t="s">
        <v>3143</v>
      </c>
      <c r="H2775" t="s">
        <v>57</v>
      </c>
      <c r="I2775" t="s">
        <v>58</v>
      </c>
      <c r="J2775" t="s">
        <v>3924</v>
      </c>
    </row>
    <row r="2776" spans="1:10" hidden="1" x14ac:dyDescent="0.2">
      <c r="A2776" t="s">
        <v>1189</v>
      </c>
      <c r="B2776">
        <v>2017</v>
      </c>
      <c r="C2776">
        <v>30</v>
      </c>
      <c r="D2776">
        <v>1</v>
      </c>
      <c r="E2776">
        <v>10960</v>
      </c>
      <c r="F2776" t="s">
        <v>33</v>
      </c>
      <c r="G2776" t="s">
        <v>3115</v>
      </c>
      <c r="H2776" t="s">
        <v>57</v>
      </c>
      <c r="I2776" t="s">
        <v>58</v>
      </c>
      <c r="J2776" t="s">
        <v>3924</v>
      </c>
    </row>
    <row r="2777" spans="1:10" hidden="1" x14ac:dyDescent="0.2">
      <c r="A2777" t="s">
        <v>2203</v>
      </c>
      <c r="B2777">
        <v>2009</v>
      </c>
      <c r="C2777">
        <v>56</v>
      </c>
      <c r="D2777">
        <v>1</v>
      </c>
      <c r="E2777">
        <v>10960</v>
      </c>
      <c r="F2777" t="s">
        <v>2196</v>
      </c>
      <c r="G2777" t="s">
        <v>3167</v>
      </c>
      <c r="H2777" t="s">
        <v>57</v>
      </c>
      <c r="I2777" t="s">
        <v>58</v>
      </c>
      <c r="J2777" t="s">
        <v>3924</v>
      </c>
    </row>
    <row r="2778" spans="1:10" hidden="1" x14ac:dyDescent="0.2">
      <c r="A2778" t="s">
        <v>2826</v>
      </c>
      <c r="B2778">
        <v>2011</v>
      </c>
      <c r="C2778">
        <v>73</v>
      </c>
      <c r="D2778">
        <v>1</v>
      </c>
      <c r="E2778">
        <v>10960</v>
      </c>
      <c r="F2778" t="s">
        <v>2817</v>
      </c>
      <c r="G2778" t="s">
        <v>3201</v>
      </c>
      <c r="H2778" t="s">
        <v>57</v>
      </c>
      <c r="I2778" t="s">
        <v>58</v>
      </c>
      <c r="J2778" t="s">
        <v>3924</v>
      </c>
    </row>
    <row r="2779" spans="1:10" hidden="1" x14ac:dyDescent="0.2">
      <c r="A2779" t="s">
        <v>2205</v>
      </c>
      <c r="B2779">
        <v>2011</v>
      </c>
      <c r="C2779">
        <v>56</v>
      </c>
      <c r="D2779">
        <v>1</v>
      </c>
      <c r="E2779">
        <v>10950</v>
      </c>
      <c r="F2779" t="s">
        <v>2196</v>
      </c>
      <c r="G2779" t="s">
        <v>3167</v>
      </c>
      <c r="H2779" t="s">
        <v>57</v>
      </c>
      <c r="I2779" t="s">
        <v>58</v>
      </c>
      <c r="J2779" t="s">
        <v>3924</v>
      </c>
    </row>
    <row r="2780" spans="1:10" hidden="1" x14ac:dyDescent="0.2">
      <c r="A2780" t="s">
        <v>4133</v>
      </c>
      <c r="B2780">
        <v>2023</v>
      </c>
      <c r="C2780">
        <v>25</v>
      </c>
      <c r="D2780">
        <v>1</v>
      </c>
      <c r="E2780">
        <v>10940</v>
      </c>
      <c r="F2780" t="s">
        <v>972</v>
      </c>
      <c r="G2780" t="s">
        <v>3105</v>
      </c>
      <c r="H2780" t="s">
        <v>57</v>
      </c>
      <c r="I2780" t="s">
        <v>3057</v>
      </c>
      <c r="J2780" t="s">
        <v>4134</v>
      </c>
    </row>
    <row r="2781" spans="1:10" hidden="1" x14ac:dyDescent="0.2">
      <c r="A2781" t="s">
        <v>2831</v>
      </c>
      <c r="B2781">
        <v>2016</v>
      </c>
      <c r="C2781">
        <v>73</v>
      </c>
      <c r="D2781">
        <v>1</v>
      </c>
      <c r="E2781">
        <v>10920</v>
      </c>
      <c r="F2781" t="s">
        <v>2817</v>
      </c>
      <c r="G2781" t="s">
        <v>3201</v>
      </c>
      <c r="H2781" t="s">
        <v>57</v>
      </c>
      <c r="I2781" t="s">
        <v>58</v>
      </c>
      <c r="J2781" t="s">
        <v>3924</v>
      </c>
    </row>
    <row r="2782" spans="1:10" hidden="1" x14ac:dyDescent="0.2">
      <c r="A2782" t="s">
        <v>1233</v>
      </c>
      <c r="B2782">
        <v>2021</v>
      </c>
      <c r="C2782">
        <v>31</v>
      </c>
      <c r="D2782">
        <v>1</v>
      </c>
      <c r="E2782">
        <v>10900</v>
      </c>
      <c r="F2782" t="s">
        <v>1214</v>
      </c>
      <c r="G2782" t="s">
        <v>3117</v>
      </c>
      <c r="H2782" t="s">
        <v>57</v>
      </c>
      <c r="I2782" t="s">
        <v>3057</v>
      </c>
      <c r="J2782" t="s">
        <v>3924</v>
      </c>
    </row>
    <row r="2783" spans="1:10" hidden="1" x14ac:dyDescent="0.2">
      <c r="A2783" t="s">
        <v>1350</v>
      </c>
      <c r="B2783">
        <v>2018</v>
      </c>
      <c r="C2783">
        <v>34</v>
      </c>
      <c r="D2783">
        <v>1</v>
      </c>
      <c r="E2783">
        <v>10880</v>
      </c>
      <c r="F2783" t="s">
        <v>1334</v>
      </c>
      <c r="G2783" t="s">
        <v>3123</v>
      </c>
      <c r="H2783" t="s">
        <v>57</v>
      </c>
      <c r="I2783" t="s">
        <v>58</v>
      </c>
      <c r="J2783" t="s">
        <v>3924</v>
      </c>
    </row>
    <row r="2784" spans="1:10" hidden="1" x14ac:dyDescent="0.2">
      <c r="A2784" t="s">
        <v>3763</v>
      </c>
      <c r="B2784">
        <v>2022</v>
      </c>
      <c r="C2784">
        <v>28</v>
      </c>
      <c r="D2784">
        <v>1</v>
      </c>
      <c r="E2784">
        <v>10870</v>
      </c>
      <c r="F2784" t="s">
        <v>1098</v>
      </c>
      <c r="G2784" t="s">
        <v>3111</v>
      </c>
      <c r="H2784" t="s">
        <v>57</v>
      </c>
      <c r="I2784" t="s">
        <v>3057</v>
      </c>
      <c r="J2784" t="s">
        <v>3924</v>
      </c>
    </row>
    <row r="2785" spans="1:10" hidden="1" x14ac:dyDescent="0.2">
      <c r="A2785" t="s">
        <v>1735</v>
      </c>
      <c r="B2785">
        <v>2009</v>
      </c>
      <c r="C2785">
        <v>44</v>
      </c>
      <c r="D2785">
        <v>1</v>
      </c>
      <c r="E2785">
        <v>10860</v>
      </c>
      <c r="F2785" t="s">
        <v>45</v>
      </c>
      <c r="G2785" t="s">
        <v>3143</v>
      </c>
      <c r="H2785" t="s">
        <v>57</v>
      </c>
      <c r="I2785" t="s">
        <v>58</v>
      </c>
      <c r="J2785" t="s">
        <v>3924</v>
      </c>
    </row>
    <row r="2786" spans="1:10" hidden="1" x14ac:dyDescent="0.2">
      <c r="A2786" t="s">
        <v>900</v>
      </c>
      <c r="B2786">
        <v>2009</v>
      </c>
      <c r="C2786">
        <v>23</v>
      </c>
      <c r="D2786">
        <v>1</v>
      </c>
      <c r="E2786">
        <v>10850</v>
      </c>
      <c r="F2786" t="s">
        <v>893</v>
      </c>
      <c r="G2786" t="s">
        <v>3101</v>
      </c>
      <c r="H2786" t="s">
        <v>57</v>
      </c>
      <c r="I2786" t="s">
        <v>58</v>
      </c>
      <c r="J2786" t="s">
        <v>3924</v>
      </c>
    </row>
    <row r="2787" spans="1:10" hidden="1" x14ac:dyDescent="0.2">
      <c r="A2787" t="s">
        <v>1114</v>
      </c>
      <c r="B2787">
        <v>2018</v>
      </c>
      <c r="C2787">
        <v>28</v>
      </c>
      <c r="D2787">
        <v>1</v>
      </c>
      <c r="E2787">
        <v>10820</v>
      </c>
      <c r="F2787" t="s">
        <v>1098</v>
      </c>
      <c r="G2787" t="s">
        <v>3111</v>
      </c>
      <c r="H2787" t="s">
        <v>57</v>
      </c>
      <c r="I2787" t="s">
        <v>58</v>
      </c>
      <c r="J2787" t="s">
        <v>3924</v>
      </c>
    </row>
    <row r="2788" spans="1:10" hidden="1" x14ac:dyDescent="0.2">
      <c r="A2788" t="s">
        <v>903</v>
      </c>
      <c r="B2788">
        <v>2012</v>
      </c>
      <c r="C2788">
        <v>23</v>
      </c>
      <c r="D2788">
        <v>1</v>
      </c>
      <c r="E2788">
        <v>10760</v>
      </c>
      <c r="F2788" t="s">
        <v>893</v>
      </c>
      <c r="G2788" t="s">
        <v>3101</v>
      </c>
      <c r="H2788" t="s">
        <v>57</v>
      </c>
      <c r="I2788" t="s">
        <v>58</v>
      </c>
      <c r="J2788" t="s">
        <v>3924</v>
      </c>
    </row>
    <row r="2789" spans="1:10" hidden="1" x14ac:dyDescent="0.2">
      <c r="A2789" t="s">
        <v>712</v>
      </c>
      <c r="B2789">
        <v>2019</v>
      </c>
      <c r="C2789">
        <v>18</v>
      </c>
      <c r="D2789">
        <v>1</v>
      </c>
      <c r="E2789">
        <v>10730</v>
      </c>
      <c r="F2789" t="s">
        <v>695</v>
      </c>
      <c r="G2789" t="s">
        <v>3091</v>
      </c>
      <c r="H2789" t="s">
        <v>57</v>
      </c>
      <c r="I2789" t="s">
        <v>58</v>
      </c>
      <c r="J2789" t="s">
        <v>3924</v>
      </c>
    </row>
    <row r="2790" spans="1:10" hidden="1" x14ac:dyDescent="0.2">
      <c r="A2790" t="s">
        <v>1313</v>
      </c>
      <c r="B2790">
        <v>2021</v>
      </c>
      <c r="C2790">
        <v>33</v>
      </c>
      <c r="D2790">
        <v>1</v>
      </c>
      <c r="E2790">
        <v>10710</v>
      </c>
      <c r="F2790" t="s">
        <v>1294</v>
      </c>
      <c r="G2790" t="s">
        <v>3121</v>
      </c>
      <c r="H2790" t="s">
        <v>57</v>
      </c>
      <c r="I2790" t="s">
        <v>3057</v>
      </c>
      <c r="J2790" t="s">
        <v>3924</v>
      </c>
    </row>
    <row r="2791" spans="1:10" hidden="1" x14ac:dyDescent="0.2">
      <c r="A2791" t="s">
        <v>188</v>
      </c>
      <c r="B2791">
        <v>2019</v>
      </c>
      <c r="C2791">
        <v>4</v>
      </c>
      <c r="D2791">
        <v>1</v>
      </c>
      <c r="E2791">
        <v>10680</v>
      </c>
      <c r="F2791" t="s">
        <v>171</v>
      </c>
      <c r="G2791" t="s">
        <v>3063</v>
      </c>
      <c r="H2791" t="s">
        <v>57</v>
      </c>
      <c r="I2791" t="s">
        <v>58</v>
      </c>
      <c r="J2791" t="s">
        <v>3924</v>
      </c>
    </row>
    <row r="2792" spans="1:10" hidden="1" x14ac:dyDescent="0.2">
      <c r="A2792" t="s">
        <v>4146</v>
      </c>
      <c r="B2792">
        <v>2023</v>
      </c>
      <c r="C2792">
        <v>31</v>
      </c>
      <c r="D2792">
        <v>1</v>
      </c>
      <c r="E2792">
        <v>10640</v>
      </c>
      <c r="F2792" t="s">
        <v>1214</v>
      </c>
      <c r="G2792" t="s">
        <v>3117</v>
      </c>
      <c r="H2792" t="s">
        <v>57</v>
      </c>
      <c r="I2792" t="s">
        <v>3057</v>
      </c>
      <c r="J2792" t="s">
        <v>4091</v>
      </c>
    </row>
    <row r="2793" spans="1:10" hidden="1" x14ac:dyDescent="0.2">
      <c r="A2793" t="s">
        <v>1117</v>
      </c>
      <c r="B2793">
        <v>2021</v>
      </c>
      <c r="C2793">
        <v>28</v>
      </c>
      <c r="D2793">
        <v>1</v>
      </c>
      <c r="E2793">
        <v>10600</v>
      </c>
      <c r="F2793" t="s">
        <v>1098</v>
      </c>
      <c r="G2793" t="s">
        <v>3111</v>
      </c>
      <c r="H2793" t="s">
        <v>57</v>
      </c>
      <c r="I2793" t="s">
        <v>3057</v>
      </c>
      <c r="J2793" t="s">
        <v>3924</v>
      </c>
    </row>
    <row r="2794" spans="1:10" hidden="1" x14ac:dyDescent="0.2">
      <c r="A2794" t="s">
        <v>189</v>
      </c>
      <c r="B2794">
        <v>2020</v>
      </c>
      <c r="C2794">
        <v>4</v>
      </c>
      <c r="D2794">
        <v>1</v>
      </c>
      <c r="E2794">
        <v>10590</v>
      </c>
      <c r="F2794" t="s">
        <v>171</v>
      </c>
      <c r="G2794" t="s">
        <v>3063</v>
      </c>
      <c r="H2794" t="s">
        <v>57</v>
      </c>
      <c r="I2794" t="s">
        <v>58</v>
      </c>
      <c r="J2794" t="s">
        <v>3924</v>
      </c>
    </row>
    <row r="2795" spans="1:10" hidden="1" x14ac:dyDescent="0.2">
      <c r="A2795" t="s">
        <v>1116</v>
      </c>
      <c r="B2795">
        <v>2020</v>
      </c>
      <c r="C2795">
        <v>28</v>
      </c>
      <c r="D2795">
        <v>1</v>
      </c>
      <c r="E2795">
        <v>10580</v>
      </c>
      <c r="F2795" t="s">
        <v>1098</v>
      </c>
      <c r="G2795" t="s">
        <v>3111</v>
      </c>
      <c r="H2795" t="s">
        <v>57</v>
      </c>
      <c r="I2795" t="s">
        <v>58</v>
      </c>
      <c r="J2795" t="s">
        <v>3924</v>
      </c>
    </row>
    <row r="2796" spans="1:10" hidden="1" x14ac:dyDescent="0.2">
      <c r="A2796" t="s">
        <v>1225</v>
      </c>
      <c r="B2796">
        <v>2013</v>
      </c>
      <c r="C2796">
        <v>31</v>
      </c>
      <c r="D2796">
        <v>1</v>
      </c>
      <c r="E2796">
        <v>10540</v>
      </c>
      <c r="F2796" t="s">
        <v>1214</v>
      </c>
      <c r="G2796" t="s">
        <v>3117</v>
      </c>
      <c r="H2796" t="s">
        <v>57</v>
      </c>
      <c r="I2796" t="s">
        <v>58</v>
      </c>
      <c r="J2796" t="s">
        <v>3924</v>
      </c>
    </row>
    <row r="2797" spans="1:10" hidden="1" x14ac:dyDescent="0.2">
      <c r="A2797" t="s">
        <v>1702</v>
      </c>
      <c r="B2797">
        <v>2014</v>
      </c>
      <c r="C2797">
        <v>43</v>
      </c>
      <c r="D2797">
        <v>1</v>
      </c>
      <c r="E2797">
        <v>10520</v>
      </c>
      <c r="F2797" t="s">
        <v>1690</v>
      </c>
      <c r="G2797" t="s">
        <v>3141</v>
      </c>
      <c r="H2797" t="s">
        <v>57</v>
      </c>
      <c r="I2797" t="s">
        <v>58</v>
      </c>
      <c r="J2797" t="s">
        <v>3924</v>
      </c>
    </row>
    <row r="2798" spans="1:10" hidden="1" x14ac:dyDescent="0.2">
      <c r="A2798" t="s">
        <v>1700</v>
      </c>
      <c r="B2798">
        <v>2012</v>
      </c>
      <c r="C2798">
        <v>43</v>
      </c>
      <c r="D2798">
        <v>1</v>
      </c>
      <c r="E2798">
        <v>10490</v>
      </c>
      <c r="F2798" t="s">
        <v>1690</v>
      </c>
      <c r="G2798" t="s">
        <v>3141</v>
      </c>
      <c r="H2798" t="s">
        <v>57</v>
      </c>
      <c r="I2798" t="s">
        <v>58</v>
      </c>
      <c r="J2798" t="s">
        <v>3924</v>
      </c>
    </row>
    <row r="2799" spans="1:10" hidden="1" x14ac:dyDescent="0.2">
      <c r="A2799" t="s">
        <v>1701</v>
      </c>
      <c r="B2799">
        <v>2013</v>
      </c>
      <c r="C2799">
        <v>43</v>
      </c>
      <c r="D2799">
        <v>1</v>
      </c>
      <c r="E2799">
        <v>10450</v>
      </c>
      <c r="F2799" t="s">
        <v>1690</v>
      </c>
      <c r="G2799" t="s">
        <v>3141</v>
      </c>
      <c r="H2799" t="s">
        <v>57</v>
      </c>
      <c r="I2799" t="s">
        <v>58</v>
      </c>
      <c r="J2799" t="s">
        <v>3924</v>
      </c>
    </row>
    <row r="2800" spans="1:10" hidden="1" x14ac:dyDescent="0.2">
      <c r="A2800" t="s">
        <v>2078</v>
      </c>
      <c r="B2800">
        <v>2004</v>
      </c>
      <c r="C2800">
        <v>53</v>
      </c>
      <c r="D2800">
        <v>1</v>
      </c>
      <c r="E2800">
        <v>10430</v>
      </c>
      <c r="F2800" t="s">
        <v>2076</v>
      </c>
      <c r="G2800" t="s">
        <v>3161</v>
      </c>
      <c r="H2800" t="s">
        <v>57</v>
      </c>
      <c r="I2800" t="s">
        <v>58</v>
      </c>
      <c r="J2800" t="s">
        <v>3924</v>
      </c>
    </row>
    <row r="2801" spans="1:10" hidden="1" x14ac:dyDescent="0.2">
      <c r="A2801" t="s">
        <v>1103</v>
      </c>
      <c r="B2801">
        <v>2007</v>
      </c>
      <c r="C2801">
        <v>28</v>
      </c>
      <c r="D2801">
        <v>1</v>
      </c>
      <c r="E2801">
        <v>10400</v>
      </c>
      <c r="F2801" t="s">
        <v>1098</v>
      </c>
      <c r="G2801" t="s">
        <v>3111</v>
      </c>
      <c r="H2801" t="s">
        <v>57</v>
      </c>
      <c r="I2801" t="s">
        <v>58</v>
      </c>
      <c r="J2801" t="s">
        <v>3924</v>
      </c>
    </row>
    <row r="2802" spans="1:10" hidden="1" x14ac:dyDescent="0.2">
      <c r="A2802" t="s">
        <v>1312</v>
      </c>
      <c r="B2802">
        <v>2020</v>
      </c>
      <c r="C2802">
        <v>33</v>
      </c>
      <c r="D2802">
        <v>1</v>
      </c>
      <c r="E2802">
        <v>10390</v>
      </c>
      <c r="F2802" t="s">
        <v>1294</v>
      </c>
      <c r="G2802" t="s">
        <v>3121</v>
      </c>
      <c r="H2802" t="s">
        <v>57</v>
      </c>
      <c r="I2802" t="s">
        <v>58</v>
      </c>
      <c r="J2802" t="s">
        <v>3924</v>
      </c>
    </row>
    <row r="2803" spans="1:10" hidden="1" x14ac:dyDescent="0.2">
      <c r="A2803" t="s">
        <v>2825</v>
      </c>
      <c r="B2803">
        <v>2010</v>
      </c>
      <c r="C2803">
        <v>73</v>
      </c>
      <c r="D2803">
        <v>1</v>
      </c>
      <c r="E2803">
        <v>10390</v>
      </c>
      <c r="F2803" t="s">
        <v>2817</v>
      </c>
      <c r="G2803" t="s">
        <v>3201</v>
      </c>
      <c r="H2803" t="s">
        <v>57</v>
      </c>
      <c r="I2803" t="s">
        <v>58</v>
      </c>
      <c r="J2803" t="s">
        <v>3924</v>
      </c>
    </row>
    <row r="2804" spans="1:10" hidden="1" x14ac:dyDescent="0.2">
      <c r="A2804" t="s">
        <v>895</v>
      </c>
      <c r="B2804">
        <v>2004</v>
      </c>
      <c r="C2804">
        <v>23</v>
      </c>
      <c r="D2804">
        <v>1</v>
      </c>
      <c r="E2804">
        <v>10330</v>
      </c>
      <c r="F2804" t="s">
        <v>893</v>
      </c>
      <c r="G2804" t="s">
        <v>3101</v>
      </c>
      <c r="H2804" t="s">
        <v>57</v>
      </c>
      <c r="I2804" t="s">
        <v>58</v>
      </c>
      <c r="J2804" t="s">
        <v>3924</v>
      </c>
    </row>
    <row r="2805" spans="1:10" hidden="1" x14ac:dyDescent="0.2">
      <c r="A2805" t="s">
        <v>714</v>
      </c>
      <c r="B2805">
        <v>2021</v>
      </c>
      <c r="C2805">
        <v>18</v>
      </c>
      <c r="D2805">
        <v>1</v>
      </c>
      <c r="E2805">
        <v>10310</v>
      </c>
      <c r="F2805" t="s">
        <v>695</v>
      </c>
      <c r="G2805" t="s">
        <v>3091</v>
      </c>
      <c r="H2805" t="s">
        <v>57</v>
      </c>
      <c r="I2805" t="s">
        <v>3057</v>
      </c>
      <c r="J2805" t="s">
        <v>3924</v>
      </c>
    </row>
    <row r="2806" spans="1:10" hidden="1" x14ac:dyDescent="0.2">
      <c r="A2806" t="s">
        <v>1105</v>
      </c>
      <c r="B2806">
        <v>2009</v>
      </c>
      <c r="C2806">
        <v>28</v>
      </c>
      <c r="D2806">
        <v>1</v>
      </c>
      <c r="E2806">
        <v>10310</v>
      </c>
      <c r="F2806" t="s">
        <v>1098</v>
      </c>
      <c r="G2806" t="s">
        <v>3111</v>
      </c>
      <c r="H2806" t="s">
        <v>57</v>
      </c>
      <c r="I2806" t="s">
        <v>58</v>
      </c>
      <c r="J2806" t="s">
        <v>3924</v>
      </c>
    </row>
    <row r="2807" spans="1:10" hidden="1" x14ac:dyDescent="0.2">
      <c r="A2807" t="s">
        <v>1351</v>
      </c>
      <c r="B2807">
        <v>2019</v>
      </c>
      <c r="C2807">
        <v>34</v>
      </c>
      <c r="D2807">
        <v>1</v>
      </c>
      <c r="E2807">
        <v>10310</v>
      </c>
      <c r="F2807" t="s">
        <v>1334</v>
      </c>
      <c r="G2807" t="s">
        <v>3123</v>
      </c>
      <c r="H2807" t="s">
        <v>57</v>
      </c>
      <c r="I2807" t="s">
        <v>58</v>
      </c>
      <c r="J2807" t="s">
        <v>3924</v>
      </c>
    </row>
    <row r="2808" spans="1:10" hidden="1" x14ac:dyDescent="0.2">
      <c r="A2808" t="s">
        <v>2832</v>
      </c>
      <c r="B2808">
        <v>2017</v>
      </c>
      <c r="C2808">
        <v>73</v>
      </c>
      <c r="D2808">
        <v>1</v>
      </c>
      <c r="E2808">
        <v>10300</v>
      </c>
      <c r="F2808" t="s">
        <v>2817</v>
      </c>
      <c r="G2808" t="s">
        <v>3201</v>
      </c>
      <c r="H2808" t="s">
        <v>57</v>
      </c>
      <c r="I2808" t="s">
        <v>58</v>
      </c>
      <c r="J2808" t="s">
        <v>3924</v>
      </c>
    </row>
    <row r="2809" spans="1:10" hidden="1" x14ac:dyDescent="0.2">
      <c r="A2809" t="s">
        <v>2204</v>
      </c>
      <c r="B2809">
        <v>2010</v>
      </c>
      <c r="C2809">
        <v>56</v>
      </c>
      <c r="D2809">
        <v>1</v>
      </c>
      <c r="E2809">
        <v>10280</v>
      </c>
      <c r="F2809" t="s">
        <v>2196</v>
      </c>
      <c r="G2809" t="s">
        <v>3167</v>
      </c>
      <c r="H2809" t="s">
        <v>57</v>
      </c>
      <c r="I2809" t="s">
        <v>58</v>
      </c>
      <c r="J2809" t="s">
        <v>3924</v>
      </c>
    </row>
    <row r="2810" spans="1:10" hidden="1" x14ac:dyDescent="0.2">
      <c r="A2810" t="s">
        <v>1352</v>
      </c>
      <c r="B2810">
        <v>2020</v>
      </c>
      <c r="C2810">
        <v>34</v>
      </c>
      <c r="D2810">
        <v>1</v>
      </c>
      <c r="E2810">
        <v>10230</v>
      </c>
      <c r="F2810" t="s">
        <v>1334</v>
      </c>
      <c r="G2810" t="s">
        <v>3123</v>
      </c>
      <c r="H2810" t="s">
        <v>57</v>
      </c>
      <c r="I2810" t="s">
        <v>58</v>
      </c>
      <c r="J2810" t="s">
        <v>3924</v>
      </c>
    </row>
    <row r="2811" spans="1:10" hidden="1" x14ac:dyDescent="0.2">
      <c r="A2811" t="s">
        <v>2239</v>
      </c>
      <c r="B2811">
        <v>2005</v>
      </c>
      <c r="C2811">
        <v>57</v>
      </c>
      <c r="D2811">
        <v>1</v>
      </c>
      <c r="E2811">
        <v>10140</v>
      </c>
      <c r="F2811" t="s">
        <v>2236</v>
      </c>
      <c r="G2811" t="s">
        <v>3169</v>
      </c>
      <c r="H2811" t="s">
        <v>57</v>
      </c>
      <c r="I2811" t="s">
        <v>58</v>
      </c>
      <c r="J2811" t="s">
        <v>3924</v>
      </c>
    </row>
    <row r="2812" spans="1:10" hidden="1" x14ac:dyDescent="0.2">
      <c r="A2812" t="s">
        <v>1230</v>
      </c>
      <c r="B2812">
        <v>2018</v>
      </c>
      <c r="C2812">
        <v>31</v>
      </c>
      <c r="D2812">
        <v>1</v>
      </c>
      <c r="E2812">
        <v>10110</v>
      </c>
      <c r="F2812" t="s">
        <v>1214</v>
      </c>
      <c r="G2812" t="s">
        <v>3117</v>
      </c>
      <c r="H2812" t="s">
        <v>57</v>
      </c>
      <c r="I2812" t="s">
        <v>58</v>
      </c>
      <c r="J2812" t="s">
        <v>3924</v>
      </c>
    </row>
    <row r="2813" spans="1:10" hidden="1" x14ac:dyDescent="0.2">
      <c r="A2813" t="s">
        <v>1737</v>
      </c>
      <c r="B2813">
        <v>2011</v>
      </c>
      <c r="C2813">
        <v>44</v>
      </c>
      <c r="D2813">
        <v>1</v>
      </c>
      <c r="E2813">
        <v>10110</v>
      </c>
      <c r="F2813" t="s">
        <v>45</v>
      </c>
      <c r="G2813" t="s">
        <v>3143</v>
      </c>
      <c r="H2813" t="s">
        <v>57</v>
      </c>
      <c r="I2813" t="s">
        <v>58</v>
      </c>
      <c r="J2813" t="s">
        <v>3924</v>
      </c>
    </row>
    <row r="2814" spans="1:10" hidden="1" x14ac:dyDescent="0.2">
      <c r="A2814" t="s">
        <v>2240</v>
      </c>
      <c r="B2814">
        <v>2006</v>
      </c>
      <c r="C2814">
        <v>57</v>
      </c>
      <c r="D2814">
        <v>1</v>
      </c>
      <c r="E2814">
        <v>10090</v>
      </c>
      <c r="F2814" t="s">
        <v>2236</v>
      </c>
      <c r="G2814" t="s">
        <v>3169</v>
      </c>
      <c r="H2814" t="s">
        <v>57</v>
      </c>
      <c r="I2814" t="s">
        <v>58</v>
      </c>
      <c r="J2814" t="s">
        <v>3924</v>
      </c>
    </row>
    <row r="2815" spans="1:10" hidden="1" x14ac:dyDescent="0.2">
      <c r="A2815" t="s">
        <v>905</v>
      </c>
      <c r="B2815">
        <v>2014</v>
      </c>
      <c r="C2815">
        <v>23</v>
      </c>
      <c r="D2815">
        <v>1</v>
      </c>
      <c r="E2815">
        <v>10060</v>
      </c>
      <c r="F2815" t="s">
        <v>893</v>
      </c>
      <c r="G2815" t="s">
        <v>3101</v>
      </c>
      <c r="H2815" t="s">
        <v>57</v>
      </c>
      <c r="I2815" t="s">
        <v>58</v>
      </c>
      <c r="J2815" t="s">
        <v>3924</v>
      </c>
    </row>
    <row r="2816" spans="1:10" hidden="1" x14ac:dyDescent="0.2">
      <c r="A2816" t="s">
        <v>1102</v>
      </c>
      <c r="B2816">
        <v>2006</v>
      </c>
      <c r="C2816">
        <v>28</v>
      </c>
      <c r="D2816">
        <v>1</v>
      </c>
      <c r="E2816">
        <v>10030</v>
      </c>
      <c r="F2816" t="s">
        <v>1098</v>
      </c>
      <c r="G2816" t="s">
        <v>3111</v>
      </c>
      <c r="H2816" t="s">
        <v>57</v>
      </c>
      <c r="I2816" t="s">
        <v>58</v>
      </c>
      <c r="J2816" t="s">
        <v>3924</v>
      </c>
    </row>
    <row r="2817" spans="1:10" hidden="1" x14ac:dyDescent="0.2">
      <c r="A2817" t="s">
        <v>2933</v>
      </c>
      <c r="B2817">
        <v>2020</v>
      </c>
      <c r="C2817">
        <v>76</v>
      </c>
      <c r="D2817">
        <v>1</v>
      </c>
      <c r="E2817">
        <v>10020</v>
      </c>
      <c r="F2817" t="s">
        <v>2915</v>
      </c>
      <c r="G2817" t="s">
        <v>3208</v>
      </c>
      <c r="H2817" t="s">
        <v>57</v>
      </c>
      <c r="I2817" t="s">
        <v>58</v>
      </c>
      <c r="J2817" t="s">
        <v>3924</v>
      </c>
    </row>
    <row r="2818" spans="1:10" hidden="1" x14ac:dyDescent="0.2">
      <c r="A2818" t="s">
        <v>902</v>
      </c>
      <c r="B2818">
        <v>2011</v>
      </c>
      <c r="C2818">
        <v>23</v>
      </c>
      <c r="D2818">
        <v>1</v>
      </c>
      <c r="E2818">
        <v>10010</v>
      </c>
      <c r="F2818" t="s">
        <v>893</v>
      </c>
      <c r="G2818" t="s">
        <v>3101</v>
      </c>
      <c r="H2818" t="s">
        <v>57</v>
      </c>
      <c r="I2818" t="s">
        <v>58</v>
      </c>
      <c r="J2818" t="s">
        <v>3924</v>
      </c>
    </row>
    <row r="2819" spans="1:10" hidden="1" x14ac:dyDescent="0.2">
      <c r="A2819" t="s">
        <v>1115</v>
      </c>
      <c r="B2819">
        <v>2019</v>
      </c>
      <c r="C2819">
        <v>28</v>
      </c>
      <c r="D2819">
        <v>1</v>
      </c>
      <c r="E2819">
        <v>10000</v>
      </c>
      <c r="F2819" t="s">
        <v>1098</v>
      </c>
      <c r="G2819" t="s">
        <v>3111</v>
      </c>
      <c r="H2819" t="s">
        <v>57</v>
      </c>
      <c r="I2819" t="s">
        <v>58</v>
      </c>
      <c r="J2819" t="s">
        <v>3924</v>
      </c>
    </row>
    <row r="2820" spans="1:10" hidden="1" x14ac:dyDescent="0.2">
      <c r="A2820" t="s">
        <v>2238</v>
      </c>
      <c r="B2820">
        <v>2004</v>
      </c>
      <c r="C2820">
        <v>57</v>
      </c>
      <c r="D2820">
        <v>1</v>
      </c>
      <c r="E2820">
        <v>9990</v>
      </c>
      <c r="F2820" t="s">
        <v>2236</v>
      </c>
      <c r="G2820" t="s">
        <v>3169</v>
      </c>
      <c r="H2820" t="s">
        <v>57</v>
      </c>
      <c r="I2820" t="s">
        <v>58</v>
      </c>
      <c r="J2820" t="s">
        <v>3924</v>
      </c>
    </row>
    <row r="2821" spans="1:10" hidden="1" x14ac:dyDescent="0.2">
      <c r="A2821" t="s">
        <v>1101</v>
      </c>
      <c r="B2821">
        <v>2005</v>
      </c>
      <c r="C2821">
        <v>28</v>
      </c>
      <c r="D2821">
        <v>1</v>
      </c>
      <c r="E2821">
        <v>9970</v>
      </c>
      <c r="F2821" t="s">
        <v>1098</v>
      </c>
      <c r="G2821" t="s">
        <v>3111</v>
      </c>
      <c r="H2821" t="s">
        <v>57</v>
      </c>
      <c r="I2821" t="s">
        <v>58</v>
      </c>
      <c r="J2821" t="s">
        <v>3924</v>
      </c>
    </row>
    <row r="2822" spans="1:10" hidden="1" x14ac:dyDescent="0.2">
      <c r="A2822" t="s">
        <v>187</v>
      </c>
      <c r="B2822">
        <v>2018</v>
      </c>
      <c r="C2822">
        <v>4</v>
      </c>
      <c r="D2822">
        <v>1</v>
      </c>
      <c r="E2822">
        <v>9960</v>
      </c>
      <c r="F2822" t="s">
        <v>171</v>
      </c>
      <c r="G2822" t="s">
        <v>3063</v>
      </c>
      <c r="H2822" t="s">
        <v>57</v>
      </c>
      <c r="I2822" t="s">
        <v>58</v>
      </c>
      <c r="J2822" t="s">
        <v>3924</v>
      </c>
    </row>
    <row r="2823" spans="1:10" hidden="1" x14ac:dyDescent="0.2">
      <c r="A2823" t="s">
        <v>4144</v>
      </c>
      <c r="B2823">
        <v>2023</v>
      </c>
      <c r="C2823">
        <v>30</v>
      </c>
      <c r="D2823">
        <v>1</v>
      </c>
      <c r="E2823">
        <v>9960</v>
      </c>
      <c r="F2823" t="s">
        <v>33</v>
      </c>
      <c r="G2823" t="s">
        <v>3115</v>
      </c>
      <c r="H2823" t="s">
        <v>57</v>
      </c>
      <c r="I2823" t="s">
        <v>3057</v>
      </c>
      <c r="J2823" t="s">
        <v>4091</v>
      </c>
    </row>
    <row r="2824" spans="1:10" hidden="1" x14ac:dyDescent="0.2">
      <c r="A2824" t="s">
        <v>1217</v>
      </c>
      <c r="B2824">
        <v>2005</v>
      </c>
      <c r="C2824">
        <v>31</v>
      </c>
      <c r="D2824">
        <v>1</v>
      </c>
      <c r="E2824">
        <v>9950</v>
      </c>
      <c r="F2824" t="s">
        <v>1214</v>
      </c>
      <c r="G2824" t="s">
        <v>3117</v>
      </c>
      <c r="H2824" t="s">
        <v>57</v>
      </c>
      <c r="I2824" t="s">
        <v>58</v>
      </c>
      <c r="J2824" t="s">
        <v>3924</v>
      </c>
    </row>
    <row r="2825" spans="1:10" hidden="1" x14ac:dyDescent="0.2">
      <c r="A2825" t="s">
        <v>1699</v>
      </c>
      <c r="B2825">
        <v>2011</v>
      </c>
      <c r="C2825">
        <v>43</v>
      </c>
      <c r="D2825">
        <v>1</v>
      </c>
      <c r="E2825">
        <v>9950</v>
      </c>
      <c r="F2825" t="s">
        <v>1690</v>
      </c>
      <c r="G2825" t="s">
        <v>3141</v>
      </c>
      <c r="H2825" t="s">
        <v>57</v>
      </c>
      <c r="I2825" t="s">
        <v>58</v>
      </c>
      <c r="J2825" t="s">
        <v>3924</v>
      </c>
    </row>
    <row r="2826" spans="1:10" hidden="1" x14ac:dyDescent="0.2">
      <c r="A2826" t="s">
        <v>906</v>
      </c>
      <c r="B2826">
        <v>2015</v>
      </c>
      <c r="C2826">
        <v>23</v>
      </c>
      <c r="D2826">
        <v>1</v>
      </c>
      <c r="E2826">
        <v>9940</v>
      </c>
      <c r="F2826" t="s">
        <v>893</v>
      </c>
      <c r="G2826" t="s">
        <v>3101</v>
      </c>
      <c r="H2826" t="s">
        <v>57</v>
      </c>
      <c r="I2826" t="s">
        <v>58</v>
      </c>
      <c r="J2826" t="s">
        <v>3924</v>
      </c>
    </row>
    <row r="2827" spans="1:10" hidden="1" x14ac:dyDescent="0.2">
      <c r="A2827" t="s">
        <v>904</v>
      </c>
      <c r="B2827">
        <v>2013</v>
      </c>
      <c r="C2827">
        <v>23</v>
      </c>
      <c r="D2827">
        <v>1</v>
      </c>
      <c r="E2827">
        <v>9930</v>
      </c>
      <c r="F2827" t="s">
        <v>893</v>
      </c>
      <c r="G2827" t="s">
        <v>3101</v>
      </c>
      <c r="H2827" t="s">
        <v>57</v>
      </c>
      <c r="I2827" t="s">
        <v>58</v>
      </c>
      <c r="J2827" t="s">
        <v>3924</v>
      </c>
    </row>
    <row r="2828" spans="1:10" hidden="1" x14ac:dyDescent="0.2">
      <c r="A2828" t="s">
        <v>3703</v>
      </c>
      <c r="B2828">
        <v>2022</v>
      </c>
      <c r="C2828">
        <v>5</v>
      </c>
      <c r="D2828">
        <v>1</v>
      </c>
      <c r="E2828">
        <v>9910</v>
      </c>
      <c r="F2828" t="s">
        <v>211</v>
      </c>
      <c r="G2828" t="s">
        <v>3065</v>
      </c>
      <c r="H2828" t="s">
        <v>57</v>
      </c>
      <c r="I2828" t="s">
        <v>3057</v>
      </c>
      <c r="J2828" t="s">
        <v>3924</v>
      </c>
    </row>
    <row r="2829" spans="1:10" hidden="1" x14ac:dyDescent="0.2">
      <c r="A2829" t="s">
        <v>2241</v>
      </c>
      <c r="B2829">
        <v>2007</v>
      </c>
      <c r="C2829">
        <v>57</v>
      </c>
      <c r="D2829">
        <v>1</v>
      </c>
      <c r="E2829">
        <v>9910</v>
      </c>
      <c r="F2829" t="s">
        <v>2236</v>
      </c>
      <c r="G2829" t="s">
        <v>3169</v>
      </c>
      <c r="H2829" t="s">
        <v>57</v>
      </c>
      <c r="I2829" t="s">
        <v>58</v>
      </c>
      <c r="J2829" t="s">
        <v>3924</v>
      </c>
    </row>
    <row r="2830" spans="1:10" hidden="1" x14ac:dyDescent="0.2">
      <c r="A2830" t="s">
        <v>694</v>
      </c>
      <c r="B2830">
        <v>2003</v>
      </c>
      <c r="C2830">
        <v>18</v>
      </c>
      <c r="D2830">
        <v>1</v>
      </c>
      <c r="E2830">
        <v>9880</v>
      </c>
      <c r="F2830" t="s">
        <v>695</v>
      </c>
      <c r="G2830" t="s">
        <v>3091</v>
      </c>
      <c r="H2830" t="s">
        <v>57</v>
      </c>
      <c r="I2830" t="s">
        <v>58</v>
      </c>
      <c r="J2830" t="s">
        <v>3924</v>
      </c>
    </row>
    <row r="2831" spans="1:10" hidden="1" x14ac:dyDescent="0.2">
      <c r="A2831" t="s">
        <v>2235</v>
      </c>
      <c r="B2831">
        <v>2003</v>
      </c>
      <c r="C2831">
        <v>57</v>
      </c>
      <c r="D2831">
        <v>1</v>
      </c>
      <c r="E2831">
        <v>9870</v>
      </c>
      <c r="F2831" t="s">
        <v>2236</v>
      </c>
      <c r="G2831" t="s">
        <v>3169</v>
      </c>
      <c r="H2831" t="s">
        <v>57</v>
      </c>
      <c r="I2831" t="s">
        <v>58</v>
      </c>
      <c r="J2831" t="s">
        <v>3924</v>
      </c>
    </row>
    <row r="2832" spans="1:10" hidden="1" x14ac:dyDescent="0.2">
      <c r="A2832" t="s">
        <v>1100</v>
      </c>
      <c r="B2832">
        <v>2004</v>
      </c>
      <c r="C2832">
        <v>28</v>
      </c>
      <c r="D2832">
        <v>1</v>
      </c>
      <c r="E2832">
        <v>9810</v>
      </c>
      <c r="F2832" t="s">
        <v>1098</v>
      </c>
      <c r="G2832" t="s">
        <v>3111</v>
      </c>
      <c r="H2832" t="s">
        <v>57</v>
      </c>
      <c r="I2832" t="s">
        <v>58</v>
      </c>
      <c r="J2832" t="s">
        <v>3924</v>
      </c>
    </row>
    <row r="2833" spans="1:10" hidden="1" x14ac:dyDescent="0.2">
      <c r="A2833" t="s">
        <v>1311</v>
      </c>
      <c r="B2833">
        <v>2019</v>
      </c>
      <c r="C2833">
        <v>33</v>
      </c>
      <c r="D2833">
        <v>1</v>
      </c>
      <c r="E2833">
        <v>9790</v>
      </c>
      <c r="F2833" t="s">
        <v>1294</v>
      </c>
      <c r="G2833" t="s">
        <v>3121</v>
      </c>
      <c r="H2833" t="s">
        <v>57</v>
      </c>
      <c r="I2833" t="s">
        <v>58</v>
      </c>
      <c r="J2833" t="s">
        <v>3924</v>
      </c>
    </row>
    <row r="2834" spans="1:10" hidden="1" x14ac:dyDescent="0.2">
      <c r="A2834" t="s">
        <v>907</v>
      </c>
      <c r="B2834">
        <v>2016</v>
      </c>
      <c r="C2834">
        <v>23</v>
      </c>
      <c r="D2834">
        <v>1</v>
      </c>
      <c r="E2834">
        <v>9750</v>
      </c>
      <c r="F2834" t="s">
        <v>893</v>
      </c>
      <c r="G2834" t="s">
        <v>3101</v>
      </c>
      <c r="H2834" t="s">
        <v>57</v>
      </c>
      <c r="I2834" t="s">
        <v>58</v>
      </c>
      <c r="J2834" t="s">
        <v>3924</v>
      </c>
    </row>
    <row r="2835" spans="1:10" hidden="1" x14ac:dyDescent="0.2">
      <c r="A2835" t="s">
        <v>1224</v>
      </c>
      <c r="B2835">
        <v>2012</v>
      </c>
      <c r="C2835">
        <v>31</v>
      </c>
      <c r="D2835">
        <v>1</v>
      </c>
      <c r="E2835">
        <v>9750</v>
      </c>
      <c r="F2835" t="s">
        <v>1214</v>
      </c>
      <c r="G2835" t="s">
        <v>3117</v>
      </c>
      <c r="H2835" t="s">
        <v>57</v>
      </c>
      <c r="I2835" t="s">
        <v>58</v>
      </c>
      <c r="J2835" t="s">
        <v>3924</v>
      </c>
    </row>
    <row r="2836" spans="1:10" hidden="1" x14ac:dyDescent="0.2">
      <c r="A2836" t="s">
        <v>3772</v>
      </c>
      <c r="B2836">
        <v>2022</v>
      </c>
      <c r="C2836">
        <v>31</v>
      </c>
      <c r="D2836">
        <v>1</v>
      </c>
      <c r="E2836">
        <v>9750</v>
      </c>
      <c r="F2836" t="s">
        <v>1214</v>
      </c>
      <c r="G2836" t="s">
        <v>3117</v>
      </c>
      <c r="H2836" t="s">
        <v>57</v>
      </c>
      <c r="I2836" t="s">
        <v>3057</v>
      </c>
      <c r="J2836" t="s">
        <v>3924</v>
      </c>
    </row>
    <row r="2837" spans="1:10" hidden="1" x14ac:dyDescent="0.2">
      <c r="A2837" t="s">
        <v>1696</v>
      </c>
      <c r="B2837">
        <v>2008</v>
      </c>
      <c r="C2837">
        <v>43</v>
      </c>
      <c r="D2837">
        <v>1</v>
      </c>
      <c r="E2837">
        <v>9690</v>
      </c>
      <c r="F2837" t="s">
        <v>1690</v>
      </c>
      <c r="G2837" t="s">
        <v>3141</v>
      </c>
      <c r="H2837" t="s">
        <v>57</v>
      </c>
      <c r="I2837" t="s">
        <v>58</v>
      </c>
      <c r="J2837" t="s">
        <v>3924</v>
      </c>
    </row>
    <row r="2838" spans="1:10" hidden="1" x14ac:dyDescent="0.2">
      <c r="A2838" t="s">
        <v>2243</v>
      </c>
      <c r="B2838">
        <v>2009</v>
      </c>
      <c r="C2838">
        <v>57</v>
      </c>
      <c r="D2838">
        <v>1</v>
      </c>
      <c r="E2838">
        <v>9670</v>
      </c>
      <c r="F2838" t="s">
        <v>2236</v>
      </c>
      <c r="G2838" t="s">
        <v>3169</v>
      </c>
      <c r="H2838" t="s">
        <v>57</v>
      </c>
      <c r="I2838" t="s">
        <v>58</v>
      </c>
      <c r="J2838" t="s">
        <v>3924</v>
      </c>
    </row>
    <row r="2839" spans="1:10" hidden="1" x14ac:dyDescent="0.2">
      <c r="A2839" t="s">
        <v>186</v>
      </c>
      <c r="B2839">
        <v>2017</v>
      </c>
      <c r="C2839">
        <v>4</v>
      </c>
      <c r="D2839">
        <v>1</v>
      </c>
      <c r="E2839">
        <v>9590</v>
      </c>
      <c r="F2839" t="s">
        <v>171</v>
      </c>
      <c r="G2839" t="s">
        <v>3063</v>
      </c>
      <c r="H2839" t="s">
        <v>57</v>
      </c>
      <c r="I2839" t="s">
        <v>58</v>
      </c>
      <c r="J2839" t="s">
        <v>3924</v>
      </c>
    </row>
    <row r="2840" spans="1:10" hidden="1" x14ac:dyDescent="0.2">
      <c r="A2840" t="s">
        <v>1736</v>
      </c>
      <c r="B2840">
        <v>2010</v>
      </c>
      <c r="C2840">
        <v>44</v>
      </c>
      <c r="D2840">
        <v>1</v>
      </c>
      <c r="E2840">
        <v>9540</v>
      </c>
      <c r="F2840" t="s">
        <v>45</v>
      </c>
      <c r="G2840" t="s">
        <v>3143</v>
      </c>
      <c r="H2840" t="s">
        <v>57</v>
      </c>
      <c r="I2840" t="s">
        <v>58</v>
      </c>
      <c r="J2840" t="s">
        <v>3924</v>
      </c>
    </row>
    <row r="2841" spans="1:10" hidden="1" x14ac:dyDescent="0.2">
      <c r="A2841" t="s">
        <v>1698</v>
      </c>
      <c r="B2841">
        <v>2010</v>
      </c>
      <c r="C2841">
        <v>43</v>
      </c>
      <c r="D2841">
        <v>1</v>
      </c>
      <c r="E2841">
        <v>9530</v>
      </c>
      <c r="F2841" t="s">
        <v>1690</v>
      </c>
      <c r="G2841" t="s">
        <v>3141</v>
      </c>
      <c r="H2841" t="s">
        <v>57</v>
      </c>
      <c r="I2841" t="s">
        <v>58</v>
      </c>
      <c r="J2841" t="s">
        <v>3924</v>
      </c>
    </row>
    <row r="2842" spans="1:10" hidden="1" x14ac:dyDescent="0.2">
      <c r="A2842" t="s">
        <v>2242</v>
      </c>
      <c r="B2842">
        <v>2008</v>
      </c>
      <c r="C2842">
        <v>57</v>
      </c>
      <c r="D2842">
        <v>1</v>
      </c>
      <c r="E2842">
        <v>9530</v>
      </c>
      <c r="F2842" t="s">
        <v>2236</v>
      </c>
      <c r="G2842" t="s">
        <v>3169</v>
      </c>
      <c r="H2842" t="s">
        <v>57</v>
      </c>
      <c r="I2842" t="s">
        <v>58</v>
      </c>
      <c r="J2842" t="s">
        <v>3924</v>
      </c>
    </row>
    <row r="2843" spans="1:10" hidden="1" x14ac:dyDescent="0.2">
      <c r="A2843" t="s">
        <v>2932</v>
      </c>
      <c r="B2843">
        <v>2019</v>
      </c>
      <c r="C2843">
        <v>76</v>
      </c>
      <c r="D2843">
        <v>1</v>
      </c>
      <c r="E2843">
        <v>9500</v>
      </c>
      <c r="F2843" t="s">
        <v>2915</v>
      </c>
      <c r="G2843" t="s">
        <v>3208</v>
      </c>
      <c r="H2843" t="s">
        <v>57</v>
      </c>
      <c r="I2843" t="s">
        <v>58</v>
      </c>
      <c r="J2843" t="s">
        <v>3924</v>
      </c>
    </row>
    <row r="2844" spans="1:10" hidden="1" x14ac:dyDescent="0.2">
      <c r="A2844" t="s">
        <v>901</v>
      </c>
      <c r="B2844">
        <v>2010</v>
      </c>
      <c r="C2844">
        <v>23</v>
      </c>
      <c r="D2844">
        <v>1</v>
      </c>
      <c r="E2844">
        <v>9470</v>
      </c>
      <c r="F2844" t="s">
        <v>893</v>
      </c>
      <c r="G2844" t="s">
        <v>3101</v>
      </c>
      <c r="H2844" t="s">
        <v>57</v>
      </c>
      <c r="I2844" t="s">
        <v>58</v>
      </c>
      <c r="J2844" t="s">
        <v>3924</v>
      </c>
    </row>
    <row r="2845" spans="1:10" hidden="1" x14ac:dyDescent="0.2">
      <c r="A2845" t="s">
        <v>3781</v>
      </c>
      <c r="B2845">
        <v>2022</v>
      </c>
      <c r="C2845">
        <v>34</v>
      </c>
      <c r="D2845">
        <v>1</v>
      </c>
      <c r="E2845">
        <v>9450</v>
      </c>
      <c r="F2845" t="s">
        <v>1334</v>
      </c>
      <c r="G2845" t="s">
        <v>3123</v>
      </c>
      <c r="H2845" t="s">
        <v>57</v>
      </c>
      <c r="I2845" t="s">
        <v>3057</v>
      </c>
      <c r="J2845" t="s">
        <v>3924</v>
      </c>
    </row>
    <row r="2846" spans="1:10" hidden="1" x14ac:dyDescent="0.2">
      <c r="A2846" t="s">
        <v>1106</v>
      </c>
      <c r="B2846">
        <v>2010</v>
      </c>
      <c r="C2846">
        <v>28</v>
      </c>
      <c r="D2846">
        <v>1</v>
      </c>
      <c r="E2846">
        <v>9440</v>
      </c>
      <c r="F2846" t="s">
        <v>1098</v>
      </c>
      <c r="G2846" t="s">
        <v>3111</v>
      </c>
      <c r="H2846" t="s">
        <v>57</v>
      </c>
      <c r="I2846" t="s">
        <v>58</v>
      </c>
      <c r="J2846" t="s">
        <v>3924</v>
      </c>
    </row>
    <row r="2847" spans="1:10" hidden="1" x14ac:dyDescent="0.2">
      <c r="A2847" t="s">
        <v>2914</v>
      </c>
      <c r="B2847">
        <v>2003</v>
      </c>
      <c r="C2847">
        <v>76</v>
      </c>
      <c r="D2847">
        <v>1</v>
      </c>
      <c r="E2847">
        <v>9440</v>
      </c>
      <c r="F2847" t="s">
        <v>2915</v>
      </c>
      <c r="G2847" t="s">
        <v>3208</v>
      </c>
      <c r="H2847" t="s">
        <v>57</v>
      </c>
      <c r="I2847" t="s">
        <v>58</v>
      </c>
      <c r="J2847" t="s">
        <v>3924</v>
      </c>
    </row>
    <row r="2848" spans="1:10" hidden="1" x14ac:dyDescent="0.2">
      <c r="A2848" t="s">
        <v>2244</v>
      </c>
      <c r="B2848">
        <v>2010</v>
      </c>
      <c r="C2848">
        <v>57</v>
      </c>
      <c r="D2848">
        <v>1</v>
      </c>
      <c r="E2848">
        <v>9430</v>
      </c>
      <c r="F2848" t="s">
        <v>2236</v>
      </c>
      <c r="G2848" t="s">
        <v>3169</v>
      </c>
      <c r="H2848" t="s">
        <v>57</v>
      </c>
      <c r="I2848" t="s">
        <v>58</v>
      </c>
      <c r="J2848" t="s">
        <v>3924</v>
      </c>
    </row>
    <row r="2849" spans="1:10" hidden="1" x14ac:dyDescent="0.2">
      <c r="A2849" t="s">
        <v>2245</v>
      </c>
      <c r="B2849">
        <v>2011</v>
      </c>
      <c r="C2849">
        <v>57</v>
      </c>
      <c r="D2849">
        <v>1</v>
      </c>
      <c r="E2849">
        <v>9310</v>
      </c>
      <c r="F2849" t="s">
        <v>2236</v>
      </c>
      <c r="G2849" t="s">
        <v>3169</v>
      </c>
      <c r="H2849" t="s">
        <v>57</v>
      </c>
      <c r="I2849" t="s">
        <v>58</v>
      </c>
      <c r="J2849" t="s">
        <v>3924</v>
      </c>
    </row>
    <row r="2850" spans="1:10" hidden="1" x14ac:dyDescent="0.2">
      <c r="A2850" t="s">
        <v>1223</v>
      </c>
      <c r="B2850">
        <v>2011</v>
      </c>
      <c r="C2850">
        <v>31</v>
      </c>
      <c r="D2850">
        <v>1</v>
      </c>
      <c r="E2850">
        <v>9290</v>
      </c>
      <c r="F2850" t="s">
        <v>1214</v>
      </c>
      <c r="G2850" t="s">
        <v>3117</v>
      </c>
      <c r="H2850" t="s">
        <v>57</v>
      </c>
      <c r="I2850" t="s">
        <v>58</v>
      </c>
      <c r="J2850" t="s">
        <v>3924</v>
      </c>
    </row>
    <row r="2851" spans="1:10" hidden="1" x14ac:dyDescent="0.2">
      <c r="A2851" t="s">
        <v>1697</v>
      </c>
      <c r="B2851">
        <v>2009</v>
      </c>
      <c r="C2851">
        <v>43</v>
      </c>
      <c r="D2851">
        <v>1</v>
      </c>
      <c r="E2851">
        <v>9290</v>
      </c>
      <c r="F2851" t="s">
        <v>1690</v>
      </c>
      <c r="G2851" t="s">
        <v>3141</v>
      </c>
      <c r="H2851" t="s">
        <v>57</v>
      </c>
      <c r="I2851" t="s">
        <v>58</v>
      </c>
      <c r="J2851" t="s">
        <v>3924</v>
      </c>
    </row>
    <row r="2852" spans="1:10" hidden="1" x14ac:dyDescent="0.2">
      <c r="A2852" t="s">
        <v>1104</v>
      </c>
      <c r="B2852">
        <v>2008</v>
      </c>
      <c r="C2852">
        <v>28</v>
      </c>
      <c r="D2852">
        <v>1</v>
      </c>
      <c r="E2852">
        <v>9280</v>
      </c>
      <c r="F2852" t="s">
        <v>1098</v>
      </c>
      <c r="G2852" t="s">
        <v>3111</v>
      </c>
      <c r="H2852" t="s">
        <v>57</v>
      </c>
      <c r="I2852" t="s">
        <v>58</v>
      </c>
      <c r="J2852" t="s">
        <v>3924</v>
      </c>
    </row>
    <row r="2853" spans="1:10" hidden="1" x14ac:dyDescent="0.2">
      <c r="A2853" t="s">
        <v>1216</v>
      </c>
      <c r="B2853">
        <v>2004</v>
      </c>
      <c r="C2853">
        <v>31</v>
      </c>
      <c r="D2853">
        <v>1</v>
      </c>
      <c r="E2853">
        <v>9260</v>
      </c>
      <c r="F2853" t="s">
        <v>1214</v>
      </c>
      <c r="G2853" t="s">
        <v>3117</v>
      </c>
      <c r="H2853" t="s">
        <v>57</v>
      </c>
      <c r="I2853" t="s">
        <v>58</v>
      </c>
      <c r="J2853" t="s">
        <v>3924</v>
      </c>
    </row>
    <row r="2854" spans="1:10" hidden="1" x14ac:dyDescent="0.2">
      <c r="A2854" t="s">
        <v>2246</v>
      </c>
      <c r="B2854">
        <v>2012</v>
      </c>
      <c r="C2854">
        <v>57</v>
      </c>
      <c r="D2854">
        <v>1</v>
      </c>
      <c r="E2854">
        <v>9210</v>
      </c>
      <c r="F2854" t="s">
        <v>2236</v>
      </c>
      <c r="G2854" t="s">
        <v>3169</v>
      </c>
      <c r="H2854" t="s">
        <v>57</v>
      </c>
      <c r="I2854" t="s">
        <v>58</v>
      </c>
      <c r="J2854" t="s">
        <v>3924</v>
      </c>
    </row>
    <row r="2855" spans="1:10" hidden="1" x14ac:dyDescent="0.2">
      <c r="A2855" t="s">
        <v>4190</v>
      </c>
      <c r="B2855">
        <v>2023</v>
      </c>
      <c r="C2855">
        <v>54</v>
      </c>
      <c r="D2855">
        <v>1</v>
      </c>
      <c r="E2855">
        <v>9200</v>
      </c>
      <c r="F2855" t="s">
        <v>2116</v>
      </c>
      <c r="G2855" t="s">
        <v>3163</v>
      </c>
      <c r="H2855" t="s">
        <v>57</v>
      </c>
      <c r="I2855" t="s">
        <v>3057</v>
      </c>
      <c r="J2855" t="s">
        <v>4091</v>
      </c>
    </row>
    <row r="2856" spans="1:10" hidden="1" x14ac:dyDescent="0.2">
      <c r="A2856" t="s">
        <v>1695</v>
      </c>
      <c r="B2856">
        <v>2007</v>
      </c>
      <c r="C2856">
        <v>43</v>
      </c>
      <c r="D2856">
        <v>1</v>
      </c>
      <c r="E2856">
        <v>9130</v>
      </c>
      <c r="F2856" t="s">
        <v>1690</v>
      </c>
      <c r="G2856" t="s">
        <v>3141</v>
      </c>
      <c r="H2856" t="s">
        <v>57</v>
      </c>
      <c r="I2856" t="s">
        <v>58</v>
      </c>
      <c r="J2856" t="s">
        <v>3924</v>
      </c>
    </row>
    <row r="2857" spans="1:10" hidden="1" x14ac:dyDescent="0.2">
      <c r="A2857" t="s">
        <v>3733</v>
      </c>
      <c r="B2857">
        <v>2022</v>
      </c>
      <c r="C2857">
        <v>18</v>
      </c>
      <c r="D2857">
        <v>1</v>
      </c>
      <c r="E2857">
        <v>9120</v>
      </c>
      <c r="F2857" t="s">
        <v>695</v>
      </c>
      <c r="G2857" t="s">
        <v>3091</v>
      </c>
      <c r="H2857" t="s">
        <v>57</v>
      </c>
      <c r="I2857" t="s">
        <v>3057</v>
      </c>
      <c r="J2857" t="s">
        <v>3924</v>
      </c>
    </row>
    <row r="2858" spans="1:10" hidden="1" x14ac:dyDescent="0.2">
      <c r="A2858" t="s">
        <v>4230</v>
      </c>
      <c r="B2858">
        <v>2023</v>
      </c>
      <c r="C2858">
        <v>76</v>
      </c>
      <c r="D2858">
        <v>1</v>
      </c>
      <c r="E2858">
        <v>9020</v>
      </c>
      <c r="F2858" t="s">
        <v>2915</v>
      </c>
      <c r="G2858" t="s">
        <v>3208</v>
      </c>
      <c r="H2858" t="s">
        <v>57</v>
      </c>
      <c r="I2858" t="s">
        <v>3057</v>
      </c>
      <c r="J2858" t="s">
        <v>4231</v>
      </c>
    </row>
    <row r="2859" spans="1:10" hidden="1" x14ac:dyDescent="0.2">
      <c r="A2859" t="s">
        <v>1353</v>
      </c>
      <c r="B2859">
        <v>2021</v>
      </c>
      <c r="C2859">
        <v>34</v>
      </c>
      <c r="D2859">
        <v>1</v>
      </c>
      <c r="E2859">
        <v>9000</v>
      </c>
      <c r="F2859" t="s">
        <v>1334</v>
      </c>
      <c r="G2859" t="s">
        <v>3123</v>
      </c>
      <c r="H2859" t="s">
        <v>57</v>
      </c>
      <c r="I2859" t="s">
        <v>3057</v>
      </c>
      <c r="J2859" t="s">
        <v>3924</v>
      </c>
    </row>
    <row r="2860" spans="1:10" hidden="1" x14ac:dyDescent="0.2">
      <c r="A2860" t="s">
        <v>2833</v>
      </c>
      <c r="B2860">
        <v>2018</v>
      </c>
      <c r="C2860">
        <v>73</v>
      </c>
      <c r="D2860">
        <v>1</v>
      </c>
      <c r="E2860">
        <v>9000</v>
      </c>
      <c r="F2860" t="s">
        <v>2817</v>
      </c>
      <c r="G2860" t="s">
        <v>3201</v>
      </c>
      <c r="H2860" t="s">
        <v>57</v>
      </c>
      <c r="I2860" t="s">
        <v>58</v>
      </c>
      <c r="J2860" t="s">
        <v>3924</v>
      </c>
    </row>
    <row r="2861" spans="1:10" hidden="1" x14ac:dyDescent="0.2">
      <c r="A2861" t="s">
        <v>706</v>
      </c>
      <c r="B2861">
        <v>2013</v>
      </c>
      <c r="C2861">
        <v>18</v>
      </c>
      <c r="D2861">
        <v>1</v>
      </c>
      <c r="E2861">
        <v>8930</v>
      </c>
      <c r="F2861" t="s">
        <v>695</v>
      </c>
      <c r="G2861" t="s">
        <v>3091</v>
      </c>
      <c r="H2861" t="s">
        <v>57</v>
      </c>
      <c r="I2861" t="s">
        <v>58</v>
      </c>
      <c r="J2861" t="s">
        <v>3924</v>
      </c>
    </row>
    <row r="2862" spans="1:10" hidden="1" x14ac:dyDescent="0.2">
      <c r="A2862" t="s">
        <v>2250</v>
      </c>
      <c r="B2862">
        <v>2016</v>
      </c>
      <c r="C2862">
        <v>57</v>
      </c>
      <c r="D2862">
        <v>1</v>
      </c>
      <c r="E2862">
        <v>8920</v>
      </c>
      <c r="F2862" t="s">
        <v>2236</v>
      </c>
      <c r="G2862" t="s">
        <v>3169</v>
      </c>
      <c r="H2862" t="s">
        <v>57</v>
      </c>
      <c r="I2862" t="s">
        <v>58</v>
      </c>
      <c r="J2862" t="s">
        <v>3924</v>
      </c>
    </row>
    <row r="2863" spans="1:10" hidden="1" x14ac:dyDescent="0.2">
      <c r="A2863" t="s">
        <v>2931</v>
      </c>
      <c r="B2863">
        <v>2018</v>
      </c>
      <c r="C2863">
        <v>76</v>
      </c>
      <c r="D2863">
        <v>1</v>
      </c>
      <c r="E2863">
        <v>8920</v>
      </c>
      <c r="F2863" t="s">
        <v>2915</v>
      </c>
      <c r="G2863" t="s">
        <v>3208</v>
      </c>
      <c r="H2863" t="s">
        <v>57</v>
      </c>
      <c r="I2863" t="s">
        <v>58</v>
      </c>
      <c r="J2863" t="s">
        <v>3924</v>
      </c>
    </row>
    <row r="2864" spans="1:10" hidden="1" x14ac:dyDescent="0.2">
      <c r="A2864" t="s">
        <v>697</v>
      </c>
      <c r="B2864">
        <v>2004</v>
      </c>
      <c r="C2864">
        <v>18</v>
      </c>
      <c r="D2864">
        <v>1</v>
      </c>
      <c r="E2864">
        <v>8900</v>
      </c>
      <c r="F2864" t="s">
        <v>695</v>
      </c>
      <c r="G2864" t="s">
        <v>3091</v>
      </c>
      <c r="H2864" t="s">
        <v>57</v>
      </c>
      <c r="I2864" t="s">
        <v>58</v>
      </c>
      <c r="J2864" t="s">
        <v>3924</v>
      </c>
    </row>
    <row r="2865" spans="1:10" hidden="1" x14ac:dyDescent="0.2">
      <c r="A2865" t="s">
        <v>892</v>
      </c>
      <c r="B2865">
        <v>2003</v>
      </c>
      <c r="C2865">
        <v>23</v>
      </c>
      <c r="D2865">
        <v>1</v>
      </c>
      <c r="E2865">
        <v>8900</v>
      </c>
      <c r="F2865" t="s">
        <v>893</v>
      </c>
      <c r="G2865" t="s">
        <v>3101</v>
      </c>
      <c r="H2865" t="s">
        <v>57</v>
      </c>
      <c r="I2865" t="s">
        <v>58</v>
      </c>
      <c r="J2865" t="s">
        <v>3924</v>
      </c>
    </row>
    <row r="2866" spans="1:10" hidden="1" x14ac:dyDescent="0.2">
      <c r="A2866" t="s">
        <v>4152</v>
      </c>
      <c r="B2866">
        <v>2023</v>
      </c>
      <c r="C2866">
        <v>34</v>
      </c>
      <c r="D2866">
        <v>1</v>
      </c>
      <c r="E2866">
        <v>8900</v>
      </c>
      <c r="F2866" t="s">
        <v>1334</v>
      </c>
      <c r="G2866" t="s">
        <v>3123</v>
      </c>
      <c r="H2866" t="s">
        <v>57</v>
      </c>
      <c r="I2866" t="s">
        <v>3057</v>
      </c>
      <c r="J2866" t="s">
        <v>4091</v>
      </c>
    </row>
    <row r="2867" spans="1:10" hidden="1" x14ac:dyDescent="0.2">
      <c r="A2867" t="s">
        <v>4129</v>
      </c>
      <c r="B2867">
        <v>2023</v>
      </c>
      <c r="C2867">
        <v>23</v>
      </c>
      <c r="D2867">
        <v>1</v>
      </c>
      <c r="E2867">
        <v>8860</v>
      </c>
      <c r="F2867" t="s">
        <v>893</v>
      </c>
      <c r="G2867" t="s">
        <v>3101</v>
      </c>
      <c r="H2867" t="s">
        <v>57</v>
      </c>
      <c r="I2867" t="s">
        <v>3057</v>
      </c>
      <c r="J2867" t="s">
        <v>4091</v>
      </c>
    </row>
    <row r="2868" spans="1:10" hidden="1" x14ac:dyDescent="0.2">
      <c r="A2868" t="s">
        <v>711</v>
      </c>
      <c r="B2868">
        <v>2018</v>
      </c>
      <c r="C2868">
        <v>18</v>
      </c>
      <c r="D2868">
        <v>1</v>
      </c>
      <c r="E2868">
        <v>8850</v>
      </c>
      <c r="F2868" t="s">
        <v>695</v>
      </c>
      <c r="G2868" t="s">
        <v>3091</v>
      </c>
      <c r="H2868" t="s">
        <v>57</v>
      </c>
      <c r="I2868" t="s">
        <v>58</v>
      </c>
      <c r="J2868" t="s">
        <v>3924</v>
      </c>
    </row>
    <row r="2869" spans="1:10" hidden="1" x14ac:dyDescent="0.2">
      <c r="A2869" t="s">
        <v>2247</v>
      </c>
      <c r="B2869">
        <v>2013</v>
      </c>
      <c r="C2869">
        <v>57</v>
      </c>
      <c r="D2869">
        <v>1</v>
      </c>
      <c r="E2869">
        <v>8790</v>
      </c>
      <c r="F2869" t="s">
        <v>2236</v>
      </c>
      <c r="G2869" t="s">
        <v>3169</v>
      </c>
      <c r="H2869" t="s">
        <v>57</v>
      </c>
      <c r="I2869" t="s">
        <v>58</v>
      </c>
      <c r="J2869" t="s">
        <v>3924</v>
      </c>
    </row>
    <row r="2870" spans="1:10" hidden="1" x14ac:dyDescent="0.2">
      <c r="A2870" t="s">
        <v>185</v>
      </c>
      <c r="B2870">
        <v>2016</v>
      </c>
      <c r="C2870">
        <v>4</v>
      </c>
      <c r="D2870">
        <v>1</v>
      </c>
      <c r="E2870">
        <v>8760</v>
      </c>
      <c r="F2870" t="s">
        <v>171</v>
      </c>
      <c r="G2870" t="s">
        <v>3063</v>
      </c>
      <c r="H2870" t="s">
        <v>57</v>
      </c>
      <c r="I2870" t="s">
        <v>58</v>
      </c>
      <c r="J2870" t="s">
        <v>3924</v>
      </c>
    </row>
    <row r="2871" spans="1:10" hidden="1" x14ac:dyDescent="0.2">
      <c r="A2871" t="s">
        <v>705</v>
      </c>
      <c r="B2871">
        <v>2012</v>
      </c>
      <c r="C2871">
        <v>18</v>
      </c>
      <c r="D2871">
        <v>1</v>
      </c>
      <c r="E2871">
        <v>8750</v>
      </c>
      <c r="F2871" t="s">
        <v>695</v>
      </c>
      <c r="G2871" t="s">
        <v>3091</v>
      </c>
      <c r="H2871" t="s">
        <v>57</v>
      </c>
      <c r="I2871" t="s">
        <v>58</v>
      </c>
      <c r="J2871" t="s">
        <v>3924</v>
      </c>
    </row>
    <row r="2872" spans="1:10" hidden="1" x14ac:dyDescent="0.2">
      <c r="A2872" t="s">
        <v>909</v>
      </c>
      <c r="B2872">
        <v>2018</v>
      </c>
      <c r="C2872">
        <v>23</v>
      </c>
      <c r="D2872">
        <v>1</v>
      </c>
      <c r="E2872">
        <v>8740</v>
      </c>
      <c r="F2872" t="s">
        <v>893</v>
      </c>
      <c r="G2872" t="s">
        <v>3101</v>
      </c>
      <c r="H2872" t="s">
        <v>57</v>
      </c>
      <c r="I2872" t="s">
        <v>58</v>
      </c>
      <c r="J2872" t="s">
        <v>3924</v>
      </c>
    </row>
    <row r="2873" spans="1:10" hidden="1" x14ac:dyDescent="0.2">
      <c r="A2873" t="s">
        <v>2249</v>
      </c>
      <c r="B2873">
        <v>2015</v>
      </c>
      <c r="C2873">
        <v>57</v>
      </c>
      <c r="D2873">
        <v>1</v>
      </c>
      <c r="E2873">
        <v>8710</v>
      </c>
      <c r="F2873" t="s">
        <v>2236</v>
      </c>
      <c r="G2873" t="s">
        <v>3169</v>
      </c>
      <c r="H2873" t="s">
        <v>57</v>
      </c>
      <c r="I2873" t="s">
        <v>58</v>
      </c>
      <c r="J2873" t="s">
        <v>3924</v>
      </c>
    </row>
    <row r="2874" spans="1:10" hidden="1" x14ac:dyDescent="0.2">
      <c r="A2874" t="s">
        <v>1192</v>
      </c>
      <c r="B2874">
        <v>2020</v>
      </c>
      <c r="C2874">
        <v>30</v>
      </c>
      <c r="D2874">
        <v>1</v>
      </c>
      <c r="E2874">
        <v>8700</v>
      </c>
      <c r="F2874" t="s">
        <v>33</v>
      </c>
      <c r="G2874" t="s">
        <v>3115</v>
      </c>
      <c r="H2874" t="s">
        <v>57</v>
      </c>
      <c r="I2874" t="s">
        <v>58</v>
      </c>
      <c r="J2874" t="s">
        <v>3924</v>
      </c>
    </row>
    <row r="2875" spans="1:10" hidden="1" x14ac:dyDescent="0.2">
      <c r="A2875" t="s">
        <v>2115</v>
      </c>
      <c r="B2875">
        <v>2003</v>
      </c>
      <c r="C2875">
        <v>54</v>
      </c>
      <c r="D2875">
        <v>1</v>
      </c>
      <c r="E2875">
        <v>8680</v>
      </c>
      <c r="F2875" t="s">
        <v>2116</v>
      </c>
      <c r="G2875" t="s">
        <v>3163</v>
      </c>
      <c r="H2875" t="s">
        <v>57</v>
      </c>
      <c r="I2875" t="s">
        <v>58</v>
      </c>
      <c r="J2875" t="s">
        <v>3924</v>
      </c>
    </row>
    <row r="2876" spans="1:10" hidden="1" x14ac:dyDescent="0.2">
      <c r="A2876" t="s">
        <v>2130</v>
      </c>
      <c r="B2876">
        <v>2016</v>
      </c>
      <c r="C2876">
        <v>54</v>
      </c>
      <c r="D2876">
        <v>1</v>
      </c>
      <c r="E2876">
        <v>8680</v>
      </c>
      <c r="F2876" t="s">
        <v>2116</v>
      </c>
      <c r="G2876" t="s">
        <v>3163</v>
      </c>
      <c r="H2876" t="s">
        <v>57</v>
      </c>
      <c r="I2876" t="s">
        <v>58</v>
      </c>
      <c r="J2876" t="s">
        <v>3924</v>
      </c>
    </row>
    <row r="2877" spans="1:10" hidden="1" x14ac:dyDescent="0.2">
      <c r="A2877" t="s">
        <v>2248</v>
      </c>
      <c r="B2877">
        <v>2014</v>
      </c>
      <c r="C2877">
        <v>57</v>
      </c>
      <c r="D2877">
        <v>1</v>
      </c>
      <c r="E2877">
        <v>8680</v>
      </c>
      <c r="F2877" t="s">
        <v>2236</v>
      </c>
      <c r="G2877" t="s">
        <v>3169</v>
      </c>
      <c r="H2877" t="s">
        <v>57</v>
      </c>
      <c r="I2877" t="s">
        <v>58</v>
      </c>
      <c r="J2877" t="s">
        <v>3924</v>
      </c>
    </row>
    <row r="2878" spans="1:10" hidden="1" x14ac:dyDescent="0.2">
      <c r="A2878" t="s">
        <v>4194</v>
      </c>
      <c r="B2878">
        <v>2023</v>
      </c>
      <c r="C2878">
        <v>56</v>
      </c>
      <c r="D2878">
        <v>1</v>
      </c>
      <c r="E2878">
        <v>8670</v>
      </c>
      <c r="F2878" t="s">
        <v>2196</v>
      </c>
      <c r="G2878" t="s">
        <v>3167</v>
      </c>
      <c r="H2878" t="s">
        <v>57</v>
      </c>
      <c r="I2878" t="s">
        <v>3057</v>
      </c>
      <c r="J2878" t="s">
        <v>4091</v>
      </c>
    </row>
    <row r="2879" spans="1:10" hidden="1" x14ac:dyDescent="0.2">
      <c r="A2879" t="s">
        <v>2251</v>
      </c>
      <c r="B2879">
        <v>2017</v>
      </c>
      <c r="C2879">
        <v>57</v>
      </c>
      <c r="D2879">
        <v>1</v>
      </c>
      <c r="E2879">
        <v>8660</v>
      </c>
      <c r="F2879" t="s">
        <v>2236</v>
      </c>
      <c r="G2879" t="s">
        <v>3169</v>
      </c>
      <c r="H2879" t="s">
        <v>57</v>
      </c>
      <c r="I2879" t="s">
        <v>58</v>
      </c>
      <c r="J2879" t="s">
        <v>3924</v>
      </c>
    </row>
    <row r="2880" spans="1:10" hidden="1" x14ac:dyDescent="0.2">
      <c r="A2880" t="s">
        <v>3748</v>
      </c>
      <c r="B2880">
        <v>2022</v>
      </c>
      <c r="C2880">
        <v>23</v>
      </c>
      <c r="D2880">
        <v>1</v>
      </c>
      <c r="E2880">
        <v>8650</v>
      </c>
      <c r="F2880" t="s">
        <v>893</v>
      </c>
      <c r="G2880" t="s">
        <v>3101</v>
      </c>
      <c r="H2880" t="s">
        <v>57</v>
      </c>
      <c r="I2880" t="s">
        <v>3057</v>
      </c>
      <c r="J2880" t="s">
        <v>3924</v>
      </c>
    </row>
    <row r="2881" spans="1:10" hidden="1" x14ac:dyDescent="0.2">
      <c r="A2881" t="s">
        <v>2126</v>
      </c>
      <c r="B2881">
        <v>2012</v>
      </c>
      <c r="C2881">
        <v>54</v>
      </c>
      <c r="D2881">
        <v>1</v>
      </c>
      <c r="E2881">
        <v>8600</v>
      </c>
      <c r="F2881" t="s">
        <v>2116</v>
      </c>
      <c r="G2881" t="s">
        <v>3163</v>
      </c>
      <c r="H2881" t="s">
        <v>57</v>
      </c>
      <c r="I2881" t="s">
        <v>58</v>
      </c>
      <c r="J2881" t="s">
        <v>3924</v>
      </c>
    </row>
    <row r="2882" spans="1:10" hidden="1" x14ac:dyDescent="0.2">
      <c r="A2882" t="s">
        <v>2934</v>
      </c>
      <c r="B2882">
        <v>2021</v>
      </c>
      <c r="C2882">
        <v>76</v>
      </c>
      <c r="D2882">
        <v>1</v>
      </c>
      <c r="E2882">
        <v>8590</v>
      </c>
      <c r="F2882" t="s">
        <v>2915</v>
      </c>
      <c r="G2882" t="s">
        <v>3208</v>
      </c>
      <c r="H2882" t="s">
        <v>57</v>
      </c>
      <c r="I2882" t="s">
        <v>3057</v>
      </c>
      <c r="J2882" t="s">
        <v>3924</v>
      </c>
    </row>
    <row r="2883" spans="1:10" hidden="1" x14ac:dyDescent="0.2">
      <c r="A2883" t="s">
        <v>1220</v>
      </c>
      <c r="B2883">
        <v>2008</v>
      </c>
      <c r="C2883">
        <v>31</v>
      </c>
      <c r="D2883">
        <v>1</v>
      </c>
      <c r="E2883">
        <v>8540</v>
      </c>
      <c r="F2883" t="s">
        <v>1214</v>
      </c>
      <c r="G2883" t="s">
        <v>3117</v>
      </c>
      <c r="H2883" t="s">
        <v>57</v>
      </c>
      <c r="I2883" t="s">
        <v>58</v>
      </c>
      <c r="J2883" t="s">
        <v>3924</v>
      </c>
    </row>
    <row r="2884" spans="1:10" hidden="1" x14ac:dyDescent="0.2">
      <c r="A2884" t="s">
        <v>3778</v>
      </c>
      <c r="B2884">
        <v>2022</v>
      </c>
      <c r="C2884">
        <v>33</v>
      </c>
      <c r="D2884">
        <v>1</v>
      </c>
      <c r="E2884">
        <v>8530</v>
      </c>
      <c r="F2884" t="s">
        <v>1294</v>
      </c>
      <c r="G2884" t="s">
        <v>3121</v>
      </c>
      <c r="H2884" t="s">
        <v>57</v>
      </c>
      <c r="I2884" t="s">
        <v>3057</v>
      </c>
      <c r="J2884" t="s">
        <v>3924</v>
      </c>
    </row>
    <row r="2885" spans="1:10" hidden="1" x14ac:dyDescent="0.2">
      <c r="A2885" t="s">
        <v>1222</v>
      </c>
      <c r="B2885">
        <v>2010</v>
      </c>
      <c r="C2885">
        <v>31</v>
      </c>
      <c r="D2885">
        <v>1</v>
      </c>
      <c r="E2885">
        <v>8480</v>
      </c>
      <c r="F2885" t="s">
        <v>1214</v>
      </c>
      <c r="G2885" t="s">
        <v>3117</v>
      </c>
      <c r="H2885" t="s">
        <v>57</v>
      </c>
      <c r="I2885" t="s">
        <v>58</v>
      </c>
      <c r="J2885" t="s">
        <v>3924</v>
      </c>
    </row>
    <row r="2886" spans="1:10" hidden="1" x14ac:dyDescent="0.2">
      <c r="A2886" t="s">
        <v>910</v>
      </c>
      <c r="B2886">
        <v>2019</v>
      </c>
      <c r="C2886">
        <v>23</v>
      </c>
      <c r="D2886">
        <v>1</v>
      </c>
      <c r="E2886">
        <v>8410</v>
      </c>
      <c r="F2886" t="s">
        <v>893</v>
      </c>
      <c r="G2886" t="s">
        <v>3101</v>
      </c>
      <c r="H2886" t="s">
        <v>57</v>
      </c>
      <c r="I2886" t="s">
        <v>58</v>
      </c>
      <c r="J2886" t="s">
        <v>3924</v>
      </c>
    </row>
    <row r="2887" spans="1:10" hidden="1" x14ac:dyDescent="0.2">
      <c r="A2887" t="s">
        <v>1694</v>
      </c>
      <c r="B2887">
        <v>2006</v>
      </c>
      <c r="C2887">
        <v>43</v>
      </c>
      <c r="D2887">
        <v>1</v>
      </c>
      <c r="E2887">
        <v>8350</v>
      </c>
      <c r="F2887" t="s">
        <v>1690</v>
      </c>
      <c r="G2887" t="s">
        <v>3141</v>
      </c>
      <c r="H2887" t="s">
        <v>57</v>
      </c>
      <c r="I2887" t="s">
        <v>58</v>
      </c>
      <c r="J2887" t="s">
        <v>3924</v>
      </c>
    </row>
    <row r="2888" spans="1:10" hidden="1" x14ac:dyDescent="0.2">
      <c r="A2888" t="s">
        <v>2125</v>
      </c>
      <c r="B2888">
        <v>2011</v>
      </c>
      <c r="C2888">
        <v>54</v>
      </c>
      <c r="D2888">
        <v>1</v>
      </c>
      <c r="E2888">
        <v>8300</v>
      </c>
      <c r="F2888" t="s">
        <v>2116</v>
      </c>
      <c r="G2888" t="s">
        <v>3163</v>
      </c>
      <c r="H2888" t="s">
        <v>57</v>
      </c>
      <c r="I2888" t="s">
        <v>58</v>
      </c>
      <c r="J2888" t="s">
        <v>3924</v>
      </c>
    </row>
    <row r="2889" spans="1:10" hidden="1" x14ac:dyDescent="0.2">
      <c r="A2889" t="s">
        <v>2131</v>
      </c>
      <c r="B2889">
        <v>2017</v>
      </c>
      <c r="C2889">
        <v>54</v>
      </c>
      <c r="D2889">
        <v>1</v>
      </c>
      <c r="E2889">
        <v>8300</v>
      </c>
      <c r="F2889" t="s">
        <v>2116</v>
      </c>
      <c r="G2889" t="s">
        <v>3163</v>
      </c>
      <c r="H2889" t="s">
        <v>57</v>
      </c>
      <c r="I2889" t="s">
        <v>58</v>
      </c>
      <c r="J2889" t="s">
        <v>3924</v>
      </c>
    </row>
    <row r="2890" spans="1:10" hidden="1" x14ac:dyDescent="0.2">
      <c r="A2890" t="s">
        <v>1218</v>
      </c>
      <c r="B2890">
        <v>2006</v>
      </c>
      <c r="C2890">
        <v>31</v>
      </c>
      <c r="D2890">
        <v>1</v>
      </c>
      <c r="E2890">
        <v>8280</v>
      </c>
      <c r="F2890" t="s">
        <v>1214</v>
      </c>
      <c r="G2890" t="s">
        <v>3117</v>
      </c>
      <c r="H2890" t="s">
        <v>57</v>
      </c>
      <c r="I2890" t="s">
        <v>58</v>
      </c>
      <c r="J2890" t="s">
        <v>3924</v>
      </c>
    </row>
    <row r="2891" spans="1:10" hidden="1" x14ac:dyDescent="0.2">
      <c r="A2891" t="s">
        <v>2930</v>
      </c>
      <c r="B2891">
        <v>2017</v>
      </c>
      <c r="C2891">
        <v>76</v>
      </c>
      <c r="D2891">
        <v>1</v>
      </c>
      <c r="E2891">
        <v>8270</v>
      </c>
      <c r="F2891" t="s">
        <v>2915</v>
      </c>
      <c r="G2891" t="s">
        <v>3208</v>
      </c>
      <c r="H2891" t="s">
        <v>57</v>
      </c>
      <c r="I2891" t="s">
        <v>58</v>
      </c>
      <c r="J2891" t="s">
        <v>3924</v>
      </c>
    </row>
    <row r="2892" spans="1:10" hidden="1" x14ac:dyDescent="0.2">
      <c r="A2892" t="s">
        <v>2129</v>
      </c>
      <c r="B2892">
        <v>2015</v>
      </c>
      <c r="C2892">
        <v>54</v>
      </c>
      <c r="D2892">
        <v>1</v>
      </c>
      <c r="E2892">
        <v>8190</v>
      </c>
      <c r="F2892" t="s">
        <v>2116</v>
      </c>
      <c r="G2892" t="s">
        <v>3163</v>
      </c>
      <c r="H2892" t="s">
        <v>57</v>
      </c>
      <c r="I2892" t="s">
        <v>58</v>
      </c>
      <c r="J2892" t="s">
        <v>3924</v>
      </c>
    </row>
    <row r="2893" spans="1:10" hidden="1" x14ac:dyDescent="0.2">
      <c r="A2893" t="s">
        <v>3847</v>
      </c>
      <c r="B2893">
        <v>2022</v>
      </c>
      <c r="C2893">
        <v>57</v>
      </c>
      <c r="D2893">
        <v>1</v>
      </c>
      <c r="E2893">
        <v>8150</v>
      </c>
      <c r="F2893" t="s">
        <v>2236</v>
      </c>
      <c r="G2893" t="s">
        <v>3169</v>
      </c>
      <c r="H2893" t="s">
        <v>57</v>
      </c>
      <c r="I2893" t="s">
        <v>3057</v>
      </c>
      <c r="J2893" t="s">
        <v>3924</v>
      </c>
    </row>
    <row r="2894" spans="1:10" hidden="1" x14ac:dyDescent="0.2">
      <c r="A2894" t="s">
        <v>1188</v>
      </c>
      <c r="B2894">
        <v>2016</v>
      </c>
      <c r="C2894">
        <v>30</v>
      </c>
      <c r="D2894">
        <v>1</v>
      </c>
      <c r="E2894">
        <v>8120</v>
      </c>
      <c r="F2894" t="s">
        <v>33</v>
      </c>
      <c r="G2894" t="s">
        <v>3115</v>
      </c>
      <c r="H2894" t="s">
        <v>57</v>
      </c>
      <c r="I2894" t="s">
        <v>58</v>
      </c>
      <c r="J2894" t="s">
        <v>3924</v>
      </c>
    </row>
    <row r="2895" spans="1:10" hidden="1" x14ac:dyDescent="0.2">
      <c r="A2895" t="s">
        <v>2135</v>
      </c>
      <c r="B2895">
        <v>2021</v>
      </c>
      <c r="C2895">
        <v>54</v>
      </c>
      <c r="D2895">
        <v>1</v>
      </c>
      <c r="E2895">
        <v>8090</v>
      </c>
      <c r="F2895" t="s">
        <v>2116</v>
      </c>
      <c r="G2895" t="s">
        <v>3163</v>
      </c>
      <c r="H2895" t="s">
        <v>57</v>
      </c>
      <c r="I2895" t="s">
        <v>3057</v>
      </c>
      <c r="J2895" t="s">
        <v>3924</v>
      </c>
    </row>
    <row r="2896" spans="1:10" hidden="1" x14ac:dyDescent="0.2">
      <c r="A2896" t="s">
        <v>2252</v>
      </c>
      <c r="B2896">
        <v>2018</v>
      </c>
      <c r="C2896">
        <v>57</v>
      </c>
      <c r="D2896">
        <v>1</v>
      </c>
      <c r="E2896">
        <v>8070</v>
      </c>
      <c r="F2896" t="s">
        <v>2236</v>
      </c>
      <c r="G2896" t="s">
        <v>3169</v>
      </c>
      <c r="H2896" t="s">
        <v>57</v>
      </c>
      <c r="I2896" t="s">
        <v>58</v>
      </c>
      <c r="J2896" t="s">
        <v>3924</v>
      </c>
    </row>
    <row r="2897" spans="1:10" hidden="1" x14ac:dyDescent="0.2">
      <c r="A2897" t="s">
        <v>177</v>
      </c>
      <c r="B2897">
        <v>2008</v>
      </c>
      <c r="C2897">
        <v>4</v>
      </c>
      <c r="D2897">
        <v>1</v>
      </c>
      <c r="E2897">
        <v>8050</v>
      </c>
      <c r="F2897" t="s">
        <v>171</v>
      </c>
      <c r="G2897" t="s">
        <v>3063</v>
      </c>
      <c r="H2897" t="s">
        <v>57</v>
      </c>
      <c r="I2897" t="s">
        <v>58</v>
      </c>
      <c r="J2897" t="s">
        <v>3924</v>
      </c>
    </row>
    <row r="2898" spans="1:10" hidden="1" x14ac:dyDescent="0.2">
      <c r="A2898" t="s">
        <v>1693</v>
      </c>
      <c r="B2898">
        <v>2005</v>
      </c>
      <c r="C2898">
        <v>43</v>
      </c>
      <c r="D2898">
        <v>1</v>
      </c>
      <c r="E2898">
        <v>7980</v>
      </c>
      <c r="F2898" t="s">
        <v>1690</v>
      </c>
      <c r="G2898" t="s">
        <v>3141</v>
      </c>
      <c r="H2898" t="s">
        <v>57</v>
      </c>
      <c r="I2898" t="s">
        <v>58</v>
      </c>
      <c r="J2898" t="s">
        <v>3924</v>
      </c>
    </row>
    <row r="2899" spans="1:10" hidden="1" x14ac:dyDescent="0.2">
      <c r="A2899" t="s">
        <v>2127</v>
      </c>
      <c r="B2899">
        <v>2013</v>
      </c>
      <c r="C2899">
        <v>54</v>
      </c>
      <c r="D2899">
        <v>1</v>
      </c>
      <c r="E2899">
        <v>7960</v>
      </c>
      <c r="F2899" t="s">
        <v>2116</v>
      </c>
      <c r="G2899" t="s">
        <v>3163</v>
      </c>
      <c r="H2899" t="s">
        <v>57</v>
      </c>
      <c r="I2899" t="s">
        <v>58</v>
      </c>
      <c r="J2899" t="s">
        <v>3924</v>
      </c>
    </row>
    <row r="2900" spans="1:10" hidden="1" x14ac:dyDescent="0.2">
      <c r="A2900" t="s">
        <v>3898</v>
      </c>
      <c r="B2900">
        <v>2022</v>
      </c>
      <c r="C2900">
        <v>76</v>
      </c>
      <c r="D2900">
        <v>1</v>
      </c>
      <c r="E2900">
        <v>7950</v>
      </c>
      <c r="F2900" t="s">
        <v>2915</v>
      </c>
      <c r="G2900" t="s">
        <v>3208</v>
      </c>
      <c r="H2900" t="s">
        <v>57</v>
      </c>
      <c r="I2900" t="s">
        <v>3057</v>
      </c>
      <c r="J2900" t="s">
        <v>3924</v>
      </c>
    </row>
    <row r="2901" spans="1:10" hidden="1" x14ac:dyDescent="0.2">
      <c r="A2901" t="s">
        <v>1221</v>
      </c>
      <c r="B2901">
        <v>2009</v>
      </c>
      <c r="C2901">
        <v>31</v>
      </c>
      <c r="D2901">
        <v>1</v>
      </c>
      <c r="E2901">
        <v>7940</v>
      </c>
      <c r="F2901" t="s">
        <v>1214</v>
      </c>
      <c r="G2901" t="s">
        <v>3117</v>
      </c>
      <c r="H2901" t="s">
        <v>57</v>
      </c>
      <c r="I2901" t="s">
        <v>58</v>
      </c>
      <c r="J2901" t="s">
        <v>3924</v>
      </c>
    </row>
    <row r="2902" spans="1:10" hidden="1" x14ac:dyDescent="0.2">
      <c r="A2902" t="s">
        <v>184</v>
      </c>
      <c r="B2902">
        <v>2015</v>
      </c>
      <c r="C2902">
        <v>4</v>
      </c>
      <c r="D2902">
        <v>1</v>
      </c>
      <c r="E2902">
        <v>7920</v>
      </c>
      <c r="F2902" t="s">
        <v>171</v>
      </c>
      <c r="G2902" t="s">
        <v>3063</v>
      </c>
      <c r="H2902" t="s">
        <v>57</v>
      </c>
      <c r="I2902" t="s">
        <v>58</v>
      </c>
      <c r="J2902" t="s">
        <v>3924</v>
      </c>
    </row>
    <row r="2903" spans="1:10" hidden="1" x14ac:dyDescent="0.2">
      <c r="A2903" t="s">
        <v>4150</v>
      </c>
      <c r="B2903">
        <v>2023</v>
      </c>
      <c r="C2903">
        <v>33</v>
      </c>
      <c r="D2903">
        <v>1</v>
      </c>
      <c r="E2903">
        <v>7920</v>
      </c>
      <c r="F2903" t="s">
        <v>1294</v>
      </c>
      <c r="G2903" t="s">
        <v>3121</v>
      </c>
      <c r="H2903" t="s">
        <v>57</v>
      </c>
      <c r="I2903" t="s">
        <v>3057</v>
      </c>
      <c r="J2903" t="s">
        <v>4091</v>
      </c>
    </row>
    <row r="2904" spans="1:10" hidden="1" x14ac:dyDescent="0.2">
      <c r="A2904" t="s">
        <v>908</v>
      </c>
      <c r="B2904">
        <v>2017</v>
      </c>
      <c r="C2904">
        <v>23</v>
      </c>
      <c r="D2904">
        <v>1</v>
      </c>
      <c r="E2904">
        <v>7890</v>
      </c>
      <c r="F2904" t="s">
        <v>893</v>
      </c>
      <c r="G2904" t="s">
        <v>3101</v>
      </c>
      <c r="H2904" t="s">
        <v>57</v>
      </c>
      <c r="I2904" t="s">
        <v>58</v>
      </c>
      <c r="J2904" t="s">
        <v>3924</v>
      </c>
    </row>
    <row r="2905" spans="1:10" hidden="1" x14ac:dyDescent="0.2">
      <c r="A2905" t="s">
        <v>2128</v>
      </c>
      <c r="B2905">
        <v>2014</v>
      </c>
      <c r="C2905">
        <v>54</v>
      </c>
      <c r="D2905">
        <v>1</v>
      </c>
      <c r="E2905">
        <v>7880</v>
      </c>
      <c r="F2905" t="s">
        <v>2116</v>
      </c>
      <c r="G2905" t="s">
        <v>3163</v>
      </c>
      <c r="H2905" t="s">
        <v>57</v>
      </c>
      <c r="I2905" t="s">
        <v>58</v>
      </c>
      <c r="J2905" t="s">
        <v>3924</v>
      </c>
    </row>
    <row r="2906" spans="1:10" hidden="1" x14ac:dyDescent="0.2">
      <c r="A2906" t="s">
        <v>1219</v>
      </c>
      <c r="B2906">
        <v>2007</v>
      </c>
      <c r="C2906">
        <v>31</v>
      </c>
      <c r="D2906">
        <v>1</v>
      </c>
      <c r="E2906">
        <v>7870</v>
      </c>
      <c r="F2906" t="s">
        <v>1214</v>
      </c>
      <c r="G2906" t="s">
        <v>3117</v>
      </c>
      <c r="H2906" t="s">
        <v>57</v>
      </c>
      <c r="I2906" t="s">
        <v>58</v>
      </c>
      <c r="J2906" t="s">
        <v>3924</v>
      </c>
    </row>
    <row r="2907" spans="1:10" hidden="1" x14ac:dyDescent="0.2">
      <c r="A2907" t="s">
        <v>1178</v>
      </c>
      <c r="B2907">
        <v>2006</v>
      </c>
      <c r="C2907">
        <v>30</v>
      </c>
      <c r="D2907">
        <v>1</v>
      </c>
      <c r="E2907">
        <v>7810</v>
      </c>
      <c r="F2907" t="s">
        <v>33</v>
      </c>
      <c r="G2907" t="s">
        <v>3115</v>
      </c>
      <c r="H2907" t="s">
        <v>57</v>
      </c>
      <c r="I2907" t="s">
        <v>58</v>
      </c>
      <c r="J2907" t="s">
        <v>3924</v>
      </c>
    </row>
    <row r="2908" spans="1:10" hidden="1" x14ac:dyDescent="0.2">
      <c r="A2908" t="s">
        <v>2118</v>
      </c>
      <c r="B2908">
        <v>2004</v>
      </c>
      <c r="C2908">
        <v>54</v>
      </c>
      <c r="D2908">
        <v>1</v>
      </c>
      <c r="E2908">
        <v>7780</v>
      </c>
      <c r="F2908" t="s">
        <v>2116</v>
      </c>
      <c r="G2908" t="s">
        <v>3163</v>
      </c>
      <c r="H2908" t="s">
        <v>57</v>
      </c>
      <c r="I2908" t="s">
        <v>58</v>
      </c>
      <c r="J2908" t="s">
        <v>3924</v>
      </c>
    </row>
    <row r="2909" spans="1:10" hidden="1" x14ac:dyDescent="0.2">
      <c r="A2909" t="s">
        <v>2716</v>
      </c>
      <c r="B2909">
        <v>2021</v>
      </c>
      <c r="C2909">
        <v>70</v>
      </c>
      <c r="D2909">
        <v>1</v>
      </c>
      <c r="E2909">
        <v>7770</v>
      </c>
      <c r="F2909" t="s">
        <v>2697</v>
      </c>
      <c r="G2909" t="s">
        <v>3195</v>
      </c>
      <c r="H2909" t="s">
        <v>57</v>
      </c>
      <c r="I2909" t="s">
        <v>3057</v>
      </c>
      <c r="J2909" t="s">
        <v>3924</v>
      </c>
    </row>
    <row r="2910" spans="1:10" hidden="1" x14ac:dyDescent="0.2">
      <c r="A2910" t="s">
        <v>1692</v>
      </c>
      <c r="B2910">
        <v>2004</v>
      </c>
      <c r="C2910">
        <v>43</v>
      </c>
      <c r="D2910">
        <v>1</v>
      </c>
      <c r="E2910">
        <v>7750</v>
      </c>
      <c r="F2910" t="s">
        <v>1690</v>
      </c>
      <c r="G2910" t="s">
        <v>3141</v>
      </c>
      <c r="H2910" t="s">
        <v>57</v>
      </c>
      <c r="I2910" t="s">
        <v>58</v>
      </c>
      <c r="J2910" t="s">
        <v>3924</v>
      </c>
    </row>
    <row r="2911" spans="1:10" hidden="1" x14ac:dyDescent="0.2">
      <c r="A2911" t="s">
        <v>2132</v>
      </c>
      <c r="B2911">
        <v>2018</v>
      </c>
      <c r="C2911">
        <v>54</v>
      </c>
      <c r="D2911">
        <v>1</v>
      </c>
      <c r="E2911">
        <v>7730</v>
      </c>
      <c r="F2911" t="s">
        <v>2116</v>
      </c>
      <c r="G2911" t="s">
        <v>3163</v>
      </c>
      <c r="H2911" t="s">
        <v>57</v>
      </c>
      <c r="I2911" t="s">
        <v>58</v>
      </c>
      <c r="J2911" t="s">
        <v>3924</v>
      </c>
    </row>
    <row r="2912" spans="1:10" hidden="1" x14ac:dyDescent="0.2">
      <c r="A2912" t="s">
        <v>736</v>
      </c>
      <c r="B2912">
        <v>2004</v>
      </c>
      <c r="C2912">
        <v>19</v>
      </c>
      <c r="D2912">
        <v>1</v>
      </c>
      <c r="E2912">
        <v>7680</v>
      </c>
      <c r="F2912" t="s">
        <v>734</v>
      </c>
      <c r="G2912" t="s">
        <v>3093</v>
      </c>
      <c r="H2912" t="s">
        <v>57</v>
      </c>
      <c r="I2912" t="s">
        <v>58</v>
      </c>
      <c r="J2912" t="s">
        <v>3924</v>
      </c>
    </row>
    <row r="2913" spans="1:10" hidden="1" x14ac:dyDescent="0.2">
      <c r="A2913" t="s">
        <v>178</v>
      </c>
      <c r="B2913">
        <v>2009</v>
      </c>
      <c r="C2913">
        <v>4</v>
      </c>
      <c r="D2913">
        <v>1</v>
      </c>
      <c r="E2913">
        <v>7670</v>
      </c>
      <c r="F2913" t="s">
        <v>171</v>
      </c>
      <c r="G2913" t="s">
        <v>3063</v>
      </c>
      <c r="H2913" t="s">
        <v>57</v>
      </c>
      <c r="I2913" t="s">
        <v>58</v>
      </c>
      <c r="J2913" t="s">
        <v>3924</v>
      </c>
    </row>
    <row r="2914" spans="1:10" hidden="1" x14ac:dyDescent="0.2">
      <c r="A2914" t="s">
        <v>912</v>
      </c>
      <c r="B2914">
        <v>2021</v>
      </c>
      <c r="C2914">
        <v>23</v>
      </c>
      <c r="D2914">
        <v>1</v>
      </c>
      <c r="E2914">
        <v>7650</v>
      </c>
      <c r="F2914" t="s">
        <v>893</v>
      </c>
      <c r="G2914" t="s">
        <v>3101</v>
      </c>
      <c r="H2914" t="s">
        <v>57</v>
      </c>
      <c r="I2914" t="s">
        <v>3057</v>
      </c>
      <c r="J2914" t="s">
        <v>3924</v>
      </c>
    </row>
    <row r="2915" spans="1:10" hidden="1" x14ac:dyDescent="0.2">
      <c r="A2915" t="s">
        <v>2253</v>
      </c>
      <c r="B2915">
        <v>2019</v>
      </c>
      <c r="C2915">
        <v>57</v>
      </c>
      <c r="D2915">
        <v>1</v>
      </c>
      <c r="E2915">
        <v>7650</v>
      </c>
      <c r="F2915" t="s">
        <v>2236</v>
      </c>
      <c r="G2915" t="s">
        <v>3169</v>
      </c>
      <c r="H2915" t="s">
        <v>57</v>
      </c>
      <c r="I2915" t="s">
        <v>58</v>
      </c>
      <c r="J2915" t="s">
        <v>3924</v>
      </c>
    </row>
    <row r="2916" spans="1:10" hidden="1" x14ac:dyDescent="0.2">
      <c r="A2916" t="s">
        <v>1187</v>
      </c>
      <c r="B2916">
        <v>2015</v>
      </c>
      <c r="C2916">
        <v>30</v>
      </c>
      <c r="D2916">
        <v>1</v>
      </c>
      <c r="E2916">
        <v>7600</v>
      </c>
      <c r="F2916" t="s">
        <v>33</v>
      </c>
      <c r="G2916" t="s">
        <v>3115</v>
      </c>
      <c r="H2916" t="s">
        <v>57</v>
      </c>
      <c r="I2916" t="s">
        <v>58</v>
      </c>
      <c r="J2916" t="s">
        <v>3924</v>
      </c>
    </row>
    <row r="2917" spans="1:10" hidden="1" x14ac:dyDescent="0.2">
      <c r="A2917" t="s">
        <v>1186</v>
      </c>
      <c r="B2917">
        <v>2014</v>
      </c>
      <c r="C2917">
        <v>30</v>
      </c>
      <c r="D2917">
        <v>1</v>
      </c>
      <c r="E2917">
        <v>7570</v>
      </c>
      <c r="F2917" t="s">
        <v>33</v>
      </c>
      <c r="G2917" t="s">
        <v>3115</v>
      </c>
      <c r="H2917" t="s">
        <v>57</v>
      </c>
      <c r="I2917" t="s">
        <v>58</v>
      </c>
      <c r="J2917" t="s">
        <v>3924</v>
      </c>
    </row>
    <row r="2918" spans="1:10" hidden="1" x14ac:dyDescent="0.2">
      <c r="A2918" t="s">
        <v>2254</v>
      </c>
      <c r="B2918">
        <v>2020</v>
      </c>
      <c r="C2918">
        <v>57</v>
      </c>
      <c r="D2918">
        <v>1</v>
      </c>
      <c r="E2918">
        <v>7560</v>
      </c>
      <c r="F2918" t="s">
        <v>2236</v>
      </c>
      <c r="G2918" t="s">
        <v>3169</v>
      </c>
      <c r="H2918" t="s">
        <v>57</v>
      </c>
      <c r="I2918" t="s">
        <v>58</v>
      </c>
      <c r="J2918" t="s">
        <v>3924</v>
      </c>
    </row>
    <row r="2919" spans="1:10" hidden="1" x14ac:dyDescent="0.2">
      <c r="A2919" t="s">
        <v>4220</v>
      </c>
      <c r="B2919">
        <v>2023</v>
      </c>
      <c r="C2919">
        <v>70</v>
      </c>
      <c r="D2919">
        <v>1</v>
      </c>
      <c r="E2919">
        <v>7530</v>
      </c>
      <c r="F2919" t="s">
        <v>2697</v>
      </c>
      <c r="G2919" t="s">
        <v>3195</v>
      </c>
      <c r="H2919" t="s">
        <v>57</v>
      </c>
      <c r="I2919" t="s">
        <v>3057</v>
      </c>
      <c r="J2919" t="s">
        <v>4091</v>
      </c>
    </row>
    <row r="2920" spans="1:10" hidden="1" x14ac:dyDescent="0.2">
      <c r="A2920" t="s">
        <v>737</v>
      </c>
      <c r="B2920">
        <v>2005</v>
      </c>
      <c r="C2920">
        <v>19</v>
      </c>
      <c r="D2920">
        <v>1</v>
      </c>
      <c r="E2920">
        <v>7500</v>
      </c>
      <c r="F2920" t="s">
        <v>734</v>
      </c>
      <c r="G2920" t="s">
        <v>3093</v>
      </c>
      <c r="H2920" t="s">
        <v>57</v>
      </c>
      <c r="I2920" t="s">
        <v>58</v>
      </c>
      <c r="J2920" t="s">
        <v>3924</v>
      </c>
    </row>
    <row r="2921" spans="1:10" hidden="1" x14ac:dyDescent="0.2">
      <c r="A2921" t="s">
        <v>911</v>
      </c>
      <c r="B2921">
        <v>2020</v>
      </c>
      <c r="C2921">
        <v>23</v>
      </c>
      <c r="D2921">
        <v>1</v>
      </c>
      <c r="E2921">
        <v>7480</v>
      </c>
      <c r="F2921" t="s">
        <v>893</v>
      </c>
      <c r="G2921" t="s">
        <v>3101</v>
      </c>
      <c r="H2921" t="s">
        <v>57</v>
      </c>
      <c r="I2921" t="s">
        <v>58</v>
      </c>
      <c r="J2921" t="s">
        <v>3924</v>
      </c>
    </row>
    <row r="2922" spans="1:10" hidden="1" x14ac:dyDescent="0.2">
      <c r="A2922" t="s">
        <v>2714</v>
      </c>
      <c r="B2922">
        <v>2019</v>
      </c>
      <c r="C2922">
        <v>70</v>
      </c>
      <c r="D2922">
        <v>1</v>
      </c>
      <c r="E2922">
        <v>7470</v>
      </c>
      <c r="F2922" t="s">
        <v>2697</v>
      </c>
      <c r="G2922" t="s">
        <v>3195</v>
      </c>
      <c r="H2922" t="s">
        <v>57</v>
      </c>
      <c r="I2922" t="s">
        <v>58</v>
      </c>
      <c r="J2922" t="s">
        <v>3924</v>
      </c>
    </row>
    <row r="2923" spans="1:10" hidden="1" x14ac:dyDescent="0.2">
      <c r="A2923" t="s">
        <v>2917</v>
      </c>
      <c r="B2923">
        <v>2004</v>
      </c>
      <c r="C2923">
        <v>76</v>
      </c>
      <c r="D2923">
        <v>1</v>
      </c>
      <c r="E2923">
        <v>7460</v>
      </c>
      <c r="F2923" t="s">
        <v>2915</v>
      </c>
      <c r="G2923" t="s">
        <v>3208</v>
      </c>
      <c r="H2923" t="s">
        <v>57</v>
      </c>
      <c r="I2923" t="s">
        <v>58</v>
      </c>
      <c r="J2923" t="s">
        <v>3924</v>
      </c>
    </row>
    <row r="2924" spans="1:10" hidden="1" x14ac:dyDescent="0.2">
      <c r="A2924" t="s">
        <v>2929</v>
      </c>
      <c r="B2924">
        <v>2016</v>
      </c>
      <c r="C2924">
        <v>76</v>
      </c>
      <c r="D2924">
        <v>1</v>
      </c>
      <c r="E2924">
        <v>7460</v>
      </c>
      <c r="F2924" t="s">
        <v>2915</v>
      </c>
      <c r="G2924" t="s">
        <v>3208</v>
      </c>
      <c r="H2924" t="s">
        <v>57</v>
      </c>
      <c r="I2924" t="s">
        <v>58</v>
      </c>
      <c r="J2924" t="s">
        <v>3924</v>
      </c>
    </row>
    <row r="2925" spans="1:10" hidden="1" x14ac:dyDescent="0.2">
      <c r="A2925" t="s">
        <v>3769</v>
      </c>
      <c r="B2925">
        <v>2022</v>
      </c>
      <c r="C2925">
        <v>30</v>
      </c>
      <c r="D2925">
        <v>1</v>
      </c>
      <c r="E2925">
        <v>7450</v>
      </c>
      <c r="F2925" t="s">
        <v>33</v>
      </c>
      <c r="G2925" t="s">
        <v>3115</v>
      </c>
      <c r="H2925" t="s">
        <v>57</v>
      </c>
      <c r="I2925" t="s">
        <v>3057</v>
      </c>
      <c r="J2925" t="s">
        <v>3924</v>
      </c>
    </row>
    <row r="2926" spans="1:10" hidden="1" x14ac:dyDescent="0.2">
      <c r="A2926" t="s">
        <v>2255</v>
      </c>
      <c r="B2926">
        <v>2021</v>
      </c>
      <c r="C2926">
        <v>57</v>
      </c>
      <c r="D2926">
        <v>1</v>
      </c>
      <c r="E2926">
        <v>7450</v>
      </c>
      <c r="F2926" t="s">
        <v>2236</v>
      </c>
      <c r="G2926" t="s">
        <v>3169</v>
      </c>
      <c r="H2926" t="s">
        <v>57</v>
      </c>
      <c r="I2926" t="s">
        <v>3057</v>
      </c>
      <c r="J2926" t="s">
        <v>3924</v>
      </c>
    </row>
    <row r="2927" spans="1:10" hidden="1" x14ac:dyDescent="0.2">
      <c r="A2927" t="s">
        <v>698</v>
      </c>
      <c r="B2927">
        <v>2005</v>
      </c>
      <c r="C2927">
        <v>18</v>
      </c>
      <c r="D2927">
        <v>1</v>
      </c>
      <c r="E2927">
        <v>7430</v>
      </c>
      <c r="F2927" t="s">
        <v>695</v>
      </c>
      <c r="G2927" t="s">
        <v>3091</v>
      </c>
      <c r="H2927" t="s">
        <v>57</v>
      </c>
      <c r="I2927" t="s">
        <v>58</v>
      </c>
      <c r="J2927" t="s">
        <v>3924</v>
      </c>
    </row>
    <row r="2928" spans="1:10" hidden="1" x14ac:dyDescent="0.2">
      <c r="A2928" t="s">
        <v>701</v>
      </c>
      <c r="B2928">
        <v>2008</v>
      </c>
      <c r="C2928">
        <v>18</v>
      </c>
      <c r="D2928">
        <v>1</v>
      </c>
      <c r="E2928">
        <v>7430</v>
      </c>
      <c r="F2928" t="s">
        <v>695</v>
      </c>
      <c r="G2928" t="s">
        <v>3091</v>
      </c>
      <c r="H2928" t="s">
        <v>57</v>
      </c>
      <c r="I2928" t="s">
        <v>58</v>
      </c>
      <c r="J2928" t="s">
        <v>3924</v>
      </c>
    </row>
    <row r="2929" spans="1:10" hidden="1" x14ac:dyDescent="0.2">
      <c r="A2929" t="s">
        <v>2715</v>
      </c>
      <c r="B2929">
        <v>2020</v>
      </c>
      <c r="C2929">
        <v>70</v>
      </c>
      <c r="D2929">
        <v>1</v>
      </c>
      <c r="E2929">
        <v>7430</v>
      </c>
      <c r="F2929" t="s">
        <v>2697</v>
      </c>
      <c r="G2929" t="s">
        <v>3195</v>
      </c>
      <c r="H2929" t="s">
        <v>57</v>
      </c>
      <c r="I2929" t="s">
        <v>58</v>
      </c>
      <c r="J2929" t="s">
        <v>3924</v>
      </c>
    </row>
    <row r="2930" spans="1:10" hidden="1" x14ac:dyDescent="0.2">
      <c r="A2930" t="s">
        <v>4196</v>
      </c>
      <c r="B2930">
        <v>2023</v>
      </c>
      <c r="C2930">
        <v>57</v>
      </c>
      <c r="D2930">
        <v>1</v>
      </c>
      <c r="E2930">
        <v>7420</v>
      </c>
      <c r="F2930" t="s">
        <v>2236</v>
      </c>
      <c r="G2930" t="s">
        <v>3169</v>
      </c>
      <c r="H2930" t="s">
        <v>57</v>
      </c>
      <c r="I2930" t="s">
        <v>3057</v>
      </c>
      <c r="J2930" t="s">
        <v>4091</v>
      </c>
    </row>
    <row r="2931" spans="1:10" hidden="1" x14ac:dyDescent="0.2">
      <c r="A2931" t="s">
        <v>2124</v>
      </c>
      <c r="B2931">
        <v>2010</v>
      </c>
      <c r="C2931">
        <v>54</v>
      </c>
      <c r="D2931">
        <v>1</v>
      </c>
      <c r="E2931">
        <v>7400</v>
      </c>
      <c r="F2931" t="s">
        <v>2116</v>
      </c>
      <c r="G2931" t="s">
        <v>3163</v>
      </c>
      <c r="H2931" t="s">
        <v>57</v>
      </c>
      <c r="I2931" t="s">
        <v>58</v>
      </c>
      <c r="J2931" t="s">
        <v>3924</v>
      </c>
    </row>
    <row r="2932" spans="1:10" hidden="1" x14ac:dyDescent="0.2">
      <c r="A2932" t="s">
        <v>1193</v>
      </c>
      <c r="B2932">
        <v>2021</v>
      </c>
      <c r="C2932">
        <v>30</v>
      </c>
      <c r="D2932">
        <v>1</v>
      </c>
      <c r="E2932">
        <v>7380</v>
      </c>
      <c r="F2932" t="s">
        <v>33</v>
      </c>
      <c r="G2932" t="s">
        <v>3115</v>
      </c>
      <c r="H2932" t="s">
        <v>57</v>
      </c>
      <c r="I2932" t="s">
        <v>3057</v>
      </c>
      <c r="J2932" t="s">
        <v>3924</v>
      </c>
    </row>
    <row r="2933" spans="1:10" hidden="1" x14ac:dyDescent="0.2">
      <c r="A2933" t="s">
        <v>3883</v>
      </c>
      <c r="B2933">
        <v>2022</v>
      </c>
      <c r="C2933">
        <v>70</v>
      </c>
      <c r="D2933">
        <v>1</v>
      </c>
      <c r="E2933">
        <v>7310</v>
      </c>
      <c r="F2933" t="s">
        <v>2697</v>
      </c>
      <c r="G2933" t="s">
        <v>3195</v>
      </c>
      <c r="H2933" t="s">
        <v>57</v>
      </c>
      <c r="I2933" t="s">
        <v>3057</v>
      </c>
      <c r="J2933" t="s">
        <v>3924</v>
      </c>
    </row>
    <row r="2934" spans="1:10" hidden="1" x14ac:dyDescent="0.2">
      <c r="A2934" t="s">
        <v>2713</v>
      </c>
      <c r="B2934">
        <v>2018</v>
      </c>
      <c r="C2934">
        <v>70</v>
      </c>
      <c r="D2934">
        <v>1</v>
      </c>
      <c r="E2934">
        <v>7290</v>
      </c>
      <c r="F2934" t="s">
        <v>2697</v>
      </c>
      <c r="G2934" t="s">
        <v>3195</v>
      </c>
      <c r="H2934" t="s">
        <v>57</v>
      </c>
      <c r="I2934" t="s">
        <v>58</v>
      </c>
      <c r="J2934" t="s">
        <v>3924</v>
      </c>
    </row>
    <row r="2935" spans="1:10" hidden="1" x14ac:dyDescent="0.2">
      <c r="A2935" t="s">
        <v>182</v>
      </c>
      <c r="B2935">
        <v>2013</v>
      </c>
      <c r="C2935">
        <v>4</v>
      </c>
      <c r="D2935">
        <v>1</v>
      </c>
      <c r="E2935">
        <v>7250</v>
      </c>
      <c r="F2935" t="s">
        <v>171</v>
      </c>
      <c r="G2935" t="s">
        <v>3063</v>
      </c>
      <c r="H2935" t="s">
        <v>57</v>
      </c>
      <c r="I2935" t="s">
        <v>58</v>
      </c>
      <c r="J2935" t="s">
        <v>3924</v>
      </c>
    </row>
    <row r="2936" spans="1:10" hidden="1" x14ac:dyDescent="0.2">
      <c r="A2936" t="s">
        <v>2134</v>
      </c>
      <c r="B2936">
        <v>2020</v>
      </c>
      <c r="C2936">
        <v>54</v>
      </c>
      <c r="D2936">
        <v>1</v>
      </c>
      <c r="E2936">
        <v>7250</v>
      </c>
      <c r="F2936" t="s">
        <v>2116</v>
      </c>
      <c r="G2936" t="s">
        <v>3163</v>
      </c>
      <c r="H2936" t="s">
        <v>57</v>
      </c>
      <c r="I2936" t="s">
        <v>58</v>
      </c>
      <c r="J2936" t="s">
        <v>3924</v>
      </c>
    </row>
    <row r="2937" spans="1:10" hidden="1" x14ac:dyDescent="0.2">
      <c r="A2937" t="s">
        <v>183</v>
      </c>
      <c r="B2937">
        <v>2014</v>
      </c>
      <c r="C2937">
        <v>4</v>
      </c>
      <c r="D2937">
        <v>1</v>
      </c>
      <c r="E2937">
        <v>7050</v>
      </c>
      <c r="F2937" t="s">
        <v>171</v>
      </c>
      <c r="G2937" t="s">
        <v>3063</v>
      </c>
      <c r="H2937" t="s">
        <v>57</v>
      </c>
      <c r="I2937" t="s">
        <v>58</v>
      </c>
      <c r="J2937" t="s">
        <v>3924</v>
      </c>
    </row>
    <row r="2938" spans="1:10" hidden="1" x14ac:dyDescent="0.2">
      <c r="A2938" t="s">
        <v>2703</v>
      </c>
      <c r="B2938">
        <v>2008</v>
      </c>
      <c r="C2938">
        <v>70</v>
      </c>
      <c r="D2938">
        <v>1</v>
      </c>
      <c r="E2938">
        <v>7030</v>
      </c>
      <c r="F2938" t="s">
        <v>2697</v>
      </c>
      <c r="G2938" t="s">
        <v>3195</v>
      </c>
      <c r="H2938" t="s">
        <v>57</v>
      </c>
      <c r="I2938" t="s">
        <v>58</v>
      </c>
      <c r="J2938" t="s">
        <v>3924</v>
      </c>
    </row>
    <row r="2939" spans="1:10" hidden="1" x14ac:dyDescent="0.2">
      <c r="A2939" t="s">
        <v>181</v>
      </c>
      <c r="B2939">
        <v>2012</v>
      </c>
      <c r="C2939">
        <v>4</v>
      </c>
      <c r="D2939">
        <v>1</v>
      </c>
      <c r="E2939">
        <v>6990</v>
      </c>
      <c r="F2939" t="s">
        <v>171</v>
      </c>
      <c r="G2939" t="s">
        <v>3063</v>
      </c>
      <c r="H2939" t="s">
        <v>57</v>
      </c>
      <c r="I2939" t="s">
        <v>58</v>
      </c>
      <c r="J2939" t="s">
        <v>3924</v>
      </c>
    </row>
    <row r="2940" spans="1:10" hidden="1" x14ac:dyDescent="0.2">
      <c r="A2940" t="s">
        <v>2700</v>
      </c>
      <c r="B2940">
        <v>2005</v>
      </c>
      <c r="C2940">
        <v>70</v>
      </c>
      <c r="D2940">
        <v>1</v>
      </c>
      <c r="E2940">
        <v>6990</v>
      </c>
      <c r="F2940" t="s">
        <v>2697</v>
      </c>
      <c r="G2940" t="s">
        <v>3195</v>
      </c>
      <c r="H2940" t="s">
        <v>57</v>
      </c>
      <c r="I2940" t="s">
        <v>58</v>
      </c>
      <c r="J2940" t="s">
        <v>3924</v>
      </c>
    </row>
    <row r="2941" spans="1:10" hidden="1" x14ac:dyDescent="0.2">
      <c r="A2941" t="s">
        <v>2712</v>
      </c>
      <c r="B2941">
        <v>2017</v>
      </c>
      <c r="C2941">
        <v>70</v>
      </c>
      <c r="D2941">
        <v>1</v>
      </c>
      <c r="E2941">
        <v>6980</v>
      </c>
      <c r="F2941" t="s">
        <v>2697</v>
      </c>
      <c r="G2941" t="s">
        <v>3195</v>
      </c>
      <c r="H2941" t="s">
        <v>57</v>
      </c>
      <c r="I2941" t="s">
        <v>58</v>
      </c>
      <c r="J2941" t="s">
        <v>3924</v>
      </c>
    </row>
    <row r="2942" spans="1:10" hidden="1" x14ac:dyDescent="0.2">
      <c r="A2942" t="s">
        <v>585</v>
      </c>
      <c r="B2942">
        <v>2005</v>
      </c>
      <c r="C2942">
        <v>15</v>
      </c>
      <c r="D2942">
        <v>1</v>
      </c>
      <c r="E2942">
        <v>6970</v>
      </c>
      <c r="F2942" t="s">
        <v>582</v>
      </c>
      <c r="G2942" t="s">
        <v>3085</v>
      </c>
      <c r="H2942" t="s">
        <v>57</v>
      </c>
      <c r="I2942" t="s">
        <v>58</v>
      </c>
      <c r="J2942" t="s">
        <v>3924</v>
      </c>
    </row>
    <row r="2943" spans="1:10" hidden="1" x14ac:dyDescent="0.2">
      <c r="A2943" t="s">
        <v>1184</v>
      </c>
      <c r="B2943">
        <v>2012</v>
      </c>
      <c r="C2943">
        <v>30</v>
      </c>
      <c r="D2943">
        <v>1</v>
      </c>
      <c r="E2943">
        <v>6880</v>
      </c>
      <c r="F2943" t="s">
        <v>33</v>
      </c>
      <c r="G2943" t="s">
        <v>3115</v>
      </c>
      <c r="H2943" t="s">
        <v>57</v>
      </c>
      <c r="I2943" t="s">
        <v>58</v>
      </c>
      <c r="J2943" t="s">
        <v>3924</v>
      </c>
    </row>
    <row r="2944" spans="1:10" hidden="1" x14ac:dyDescent="0.2">
      <c r="A2944" t="s">
        <v>3838</v>
      </c>
      <c r="B2944">
        <v>2022</v>
      </c>
      <c r="C2944">
        <v>54</v>
      </c>
      <c r="D2944">
        <v>1</v>
      </c>
      <c r="E2944">
        <v>6880</v>
      </c>
      <c r="F2944" t="s">
        <v>2116</v>
      </c>
      <c r="G2944" t="s">
        <v>3163</v>
      </c>
      <c r="H2944" t="s">
        <v>57</v>
      </c>
      <c r="I2944" t="s">
        <v>3057</v>
      </c>
      <c r="J2944" t="s">
        <v>3924</v>
      </c>
    </row>
    <row r="2945" spans="1:10" hidden="1" x14ac:dyDescent="0.2">
      <c r="A2945" t="s">
        <v>1689</v>
      </c>
      <c r="B2945">
        <v>2003</v>
      </c>
      <c r="C2945">
        <v>43</v>
      </c>
      <c r="D2945">
        <v>1</v>
      </c>
      <c r="E2945">
        <v>6870</v>
      </c>
      <c r="F2945" t="s">
        <v>1690</v>
      </c>
      <c r="G2945" t="s">
        <v>3141</v>
      </c>
      <c r="H2945" t="s">
        <v>57</v>
      </c>
      <c r="I2945" t="s">
        <v>58</v>
      </c>
      <c r="J2945" t="s">
        <v>3924</v>
      </c>
    </row>
    <row r="2946" spans="1:10" hidden="1" x14ac:dyDescent="0.2">
      <c r="A2946" t="s">
        <v>2133</v>
      </c>
      <c r="B2946">
        <v>2019</v>
      </c>
      <c r="C2946">
        <v>54</v>
      </c>
      <c r="D2946">
        <v>1</v>
      </c>
      <c r="E2946">
        <v>6860</v>
      </c>
      <c r="F2946" t="s">
        <v>2116</v>
      </c>
      <c r="G2946" t="s">
        <v>3163</v>
      </c>
      <c r="H2946" t="s">
        <v>57</v>
      </c>
      <c r="I2946" t="s">
        <v>58</v>
      </c>
      <c r="J2946" t="s">
        <v>3924</v>
      </c>
    </row>
    <row r="2947" spans="1:10" hidden="1" x14ac:dyDescent="0.2">
      <c r="A2947" t="s">
        <v>179</v>
      </c>
      <c r="B2947">
        <v>2010</v>
      </c>
      <c r="C2947">
        <v>4</v>
      </c>
      <c r="D2947">
        <v>1</v>
      </c>
      <c r="E2947">
        <v>6790</v>
      </c>
      <c r="F2947" t="s">
        <v>171</v>
      </c>
      <c r="G2947" t="s">
        <v>3063</v>
      </c>
      <c r="H2947" t="s">
        <v>57</v>
      </c>
      <c r="I2947" t="s">
        <v>58</v>
      </c>
      <c r="J2947" t="s">
        <v>3924</v>
      </c>
    </row>
    <row r="2948" spans="1:10" hidden="1" x14ac:dyDescent="0.2">
      <c r="A2948" t="s">
        <v>2928</v>
      </c>
      <c r="B2948">
        <v>2015</v>
      </c>
      <c r="C2948">
        <v>76</v>
      </c>
      <c r="D2948">
        <v>1</v>
      </c>
      <c r="E2948">
        <v>6760</v>
      </c>
      <c r="F2948" t="s">
        <v>2915</v>
      </c>
      <c r="G2948" t="s">
        <v>3208</v>
      </c>
      <c r="H2948" t="s">
        <v>57</v>
      </c>
      <c r="I2948" t="s">
        <v>58</v>
      </c>
      <c r="J2948" t="s">
        <v>3924</v>
      </c>
    </row>
    <row r="2949" spans="1:10" hidden="1" x14ac:dyDescent="0.2">
      <c r="A2949" t="s">
        <v>2710</v>
      </c>
      <c r="B2949">
        <v>2015</v>
      </c>
      <c r="C2949">
        <v>70</v>
      </c>
      <c r="D2949">
        <v>1</v>
      </c>
      <c r="E2949">
        <v>6750</v>
      </c>
      <c r="F2949" t="s">
        <v>2697</v>
      </c>
      <c r="G2949" t="s">
        <v>3195</v>
      </c>
      <c r="H2949" t="s">
        <v>57</v>
      </c>
      <c r="I2949" t="s">
        <v>58</v>
      </c>
      <c r="J2949" t="s">
        <v>3924</v>
      </c>
    </row>
    <row r="2950" spans="1:10" hidden="1" x14ac:dyDescent="0.2">
      <c r="A2950" t="s">
        <v>699</v>
      </c>
      <c r="B2950">
        <v>2006</v>
      </c>
      <c r="C2950">
        <v>18</v>
      </c>
      <c r="D2950">
        <v>1</v>
      </c>
      <c r="E2950">
        <v>6740</v>
      </c>
      <c r="F2950" t="s">
        <v>695</v>
      </c>
      <c r="G2950" t="s">
        <v>3091</v>
      </c>
      <c r="H2950" t="s">
        <v>57</v>
      </c>
      <c r="I2950" t="s">
        <v>58</v>
      </c>
      <c r="J2950" t="s">
        <v>3924</v>
      </c>
    </row>
    <row r="2951" spans="1:10" hidden="1" x14ac:dyDescent="0.2">
      <c r="A2951" t="s">
        <v>2705</v>
      </c>
      <c r="B2951">
        <v>2010</v>
      </c>
      <c r="C2951">
        <v>70</v>
      </c>
      <c r="D2951">
        <v>1</v>
      </c>
      <c r="E2951">
        <v>6730</v>
      </c>
      <c r="F2951" t="s">
        <v>2697</v>
      </c>
      <c r="G2951" t="s">
        <v>3195</v>
      </c>
      <c r="H2951" t="s">
        <v>57</v>
      </c>
      <c r="I2951" t="s">
        <v>58</v>
      </c>
      <c r="J2951" t="s">
        <v>3924</v>
      </c>
    </row>
    <row r="2952" spans="1:10" hidden="1" x14ac:dyDescent="0.2">
      <c r="A2952" t="s">
        <v>2925</v>
      </c>
      <c r="B2952">
        <v>2012</v>
      </c>
      <c r="C2952">
        <v>76</v>
      </c>
      <c r="D2952">
        <v>1</v>
      </c>
      <c r="E2952">
        <v>6720</v>
      </c>
      <c r="F2952" t="s">
        <v>2915</v>
      </c>
      <c r="G2952" t="s">
        <v>3208</v>
      </c>
      <c r="H2952" t="s">
        <v>57</v>
      </c>
      <c r="I2952" t="s">
        <v>58</v>
      </c>
      <c r="J2952" t="s">
        <v>3924</v>
      </c>
    </row>
    <row r="2953" spans="1:10" hidden="1" x14ac:dyDescent="0.2">
      <c r="A2953" t="s">
        <v>2924</v>
      </c>
      <c r="B2953">
        <v>2011</v>
      </c>
      <c r="C2953">
        <v>76</v>
      </c>
      <c r="D2953">
        <v>1</v>
      </c>
      <c r="E2953">
        <v>6710</v>
      </c>
      <c r="F2953" t="s">
        <v>2915</v>
      </c>
      <c r="G2953" t="s">
        <v>3208</v>
      </c>
      <c r="H2953" t="s">
        <v>57</v>
      </c>
      <c r="I2953" t="s">
        <v>58</v>
      </c>
      <c r="J2953" t="s">
        <v>3924</v>
      </c>
    </row>
    <row r="2954" spans="1:10" hidden="1" x14ac:dyDescent="0.2">
      <c r="A2954" t="s">
        <v>1185</v>
      </c>
      <c r="B2954">
        <v>2013</v>
      </c>
      <c r="C2954">
        <v>30</v>
      </c>
      <c r="D2954">
        <v>1</v>
      </c>
      <c r="E2954">
        <v>6640</v>
      </c>
      <c r="F2954" t="s">
        <v>33</v>
      </c>
      <c r="G2954" t="s">
        <v>3115</v>
      </c>
      <c r="H2954" t="s">
        <v>57</v>
      </c>
      <c r="I2954" t="s">
        <v>58</v>
      </c>
      <c r="J2954" t="s">
        <v>3924</v>
      </c>
    </row>
    <row r="2955" spans="1:10" hidden="1" x14ac:dyDescent="0.2">
      <c r="A2955" t="s">
        <v>1176</v>
      </c>
      <c r="B2955">
        <v>2004</v>
      </c>
      <c r="C2955">
        <v>30</v>
      </c>
      <c r="D2955">
        <v>1</v>
      </c>
      <c r="E2955">
        <v>6620</v>
      </c>
      <c r="F2955" t="s">
        <v>33</v>
      </c>
      <c r="G2955" t="s">
        <v>3115</v>
      </c>
      <c r="H2955" t="s">
        <v>57</v>
      </c>
      <c r="I2955" t="s">
        <v>58</v>
      </c>
      <c r="J2955" t="s">
        <v>3924</v>
      </c>
    </row>
    <row r="2956" spans="1:10" hidden="1" x14ac:dyDescent="0.2">
      <c r="A2956" t="s">
        <v>1179</v>
      </c>
      <c r="B2956">
        <v>2007</v>
      </c>
      <c r="C2956">
        <v>30</v>
      </c>
      <c r="D2956">
        <v>1</v>
      </c>
      <c r="E2956">
        <v>6620</v>
      </c>
      <c r="F2956" t="s">
        <v>33</v>
      </c>
      <c r="G2956" t="s">
        <v>3115</v>
      </c>
      <c r="H2956" t="s">
        <v>57</v>
      </c>
      <c r="I2956" t="s">
        <v>58</v>
      </c>
      <c r="J2956" t="s">
        <v>3924</v>
      </c>
    </row>
    <row r="2957" spans="1:10" hidden="1" x14ac:dyDescent="0.2">
      <c r="A2957" t="s">
        <v>700</v>
      </c>
      <c r="B2957">
        <v>2007</v>
      </c>
      <c r="C2957">
        <v>18</v>
      </c>
      <c r="D2957">
        <v>1</v>
      </c>
      <c r="E2957">
        <v>6600</v>
      </c>
      <c r="F2957" t="s">
        <v>695</v>
      </c>
      <c r="G2957" t="s">
        <v>3091</v>
      </c>
      <c r="H2957" t="s">
        <v>57</v>
      </c>
      <c r="I2957" t="s">
        <v>58</v>
      </c>
      <c r="J2957" t="s">
        <v>3924</v>
      </c>
    </row>
    <row r="2958" spans="1:10" hidden="1" x14ac:dyDescent="0.2">
      <c r="A2958" t="s">
        <v>2122</v>
      </c>
      <c r="B2958">
        <v>2008</v>
      </c>
      <c r="C2958">
        <v>54</v>
      </c>
      <c r="D2958">
        <v>1</v>
      </c>
      <c r="E2958">
        <v>6570</v>
      </c>
      <c r="F2958" t="s">
        <v>2116</v>
      </c>
      <c r="G2958" t="s">
        <v>3163</v>
      </c>
      <c r="H2958" t="s">
        <v>57</v>
      </c>
      <c r="I2958" t="s">
        <v>58</v>
      </c>
      <c r="J2958" t="s">
        <v>3924</v>
      </c>
    </row>
    <row r="2959" spans="1:10" hidden="1" x14ac:dyDescent="0.2">
      <c r="A2959" t="s">
        <v>2704</v>
      </c>
      <c r="B2959">
        <v>2009</v>
      </c>
      <c r="C2959">
        <v>70</v>
      </c>
      <c r="D2959">
        <v>1</v>
      </c>
      <c r="E2959">
        <v>6570</v>
      </c>
      <c r="F2959" t="s">
        <v>2697</v>
      </c>
      <c r="G2959" t="s">
        <v>3195</v>
      </c>
      <c r="H2959" t="s">
        <v>57</v>
      </c>
      <c r="I2959" t="s">
        <v>58</v>
      </c>
      <c r="J2959" t="s">
        <v>3924</v>
      </c>
    </row>
    <row r="2960" spans="1:10" hidden="1" x14ac:dyDescent="0.2">
      <c r="A2960" t="s">
        <v>2701</v>
      </c>
      <c r="B2960">
        <v>2006</v>
      </c>
      <c r="C2960">
        <v>70</v>
      </c>
      <c r="D2960">
        <v>1</v>
      </c>
      <c r="E2960">
        <v>6560</v>
      </c>
      <c r="F2960" t="s">
        <v>2697</v>
      </c>
      <c r="G2960" t="s">
        <v>3195</v>
      </c>
      <c r="H2960" t="s">
        <v>57</v>
      </c>
      <c r="I2960" t="s">
        <v>58</v>
      </c>
      <c r="J2960" t="s">
        <v>3924</v>
      </c>
    </row>
    <row r="2961" spans="1:10" hidden="1" x14ac:dyDescent="0.2">
      <c r="A2961" t="s">
        <v>1177</v>
      </c>
      <c r="B2961">
        <v>2005</v>
      </c>
      <c r="C2961">
        <v>30</v>
      </c>
      <c r="D2961">
        <v>1</v>
      </c>
      <c r="E2961">
        <v>6550</v>
      </c>
      <c r="F2961" t="s">
        <v>33</v>
      </c>
      <c r="G2961" t="s">
        <v>3115</v>
      </c>
      <c r="H2961" t="s">
        <v>57</v>
      </c>
      <c r="I2961" t="s">
        <v>58</v>
      </c>
      <c r="J2961" t="s">
        <v>3924</v>
      </c>
    </row>
    <row r="2962" spans="1:10" hidden="1" x14ac:dyDescent="0.2">
      <c r="A2962" t="s">
        <v>2702</v>
      </c>
      <c r="B2962">
        <v>2007</v>
      </c>
      <c r="C2962">
        <v>70</v>
      </c>
      <c r="D2962">
        <v>1</v>
      </c>
      <c r="E2962">
        <v>6550</v>
      </c>
      <c r="F2962" t="s">
        <v>2697</v>
      </c>
      <c r="G2962" t="s">
        <v>3195</v>
      </c>
      <c r="H2962" t="s">
        <v>57</v>
      </c>
      <c r="I2962" t="s">
        <v>58</v>
      </c>
      <c r="J2962" t="s">
        <v>3924</v>
      </c>
    </row>
    <row r="2963" spans="1:10" hidden="1" x14ac:dyDescent="0.2">
      <c r="A2963" t="s">
        <v>2709</v>
      </c>
      <c r="B2963">
        <v>2014</v>
      </c>
      <c r="C2963">
        <v>70</v>
      </c>
      <c r="D2963">
        <v>1</v>
      </c>
      <c r="E2963">
        <v>6490</v>
      </c>
      <c r="F2963" t="s">
        <v>2697</v>
      </c>
      <c r="G2963" t="s">
        <v>3195</v>
      </c>
      <c r="H2963" t="s">
        <v>57</v>
      </c>
      <c r="I2963" t="s">
        <v>58</v>
      </c>
      <c r="J2963" t="s">
        <v>3924</v>
      </c>
    </row>
    <row r="2964" spans="1:10" hidden="1" x14ac:dyDescent="0.2">
      <c r="A2964" t="s">
        <v>1180</v>
      </c>
      <c r="B2964">
        <v>2008</v>
      </c>
      <c r="C2964">
        <v>30</v>
      </c>
      <c r="D2964">
        <v>1</v>
      </c>
      <c r="E2964">
        <v>6480</v>
      </c>
      <c r="F2964" t="s">
        <v>33</v>
      </c>
      <c r="G2964" t="s">
        <v>3115</v>
      </c>
      <c r="H2964" t="s">
        <v>57</v>
      </c>
      <c r="I2964" t="s">
        <v>58</v>
      </c>
      <c r="J2964" t="s">
        <v>3924</v>
      </c>
    </row>
    <row r="2965" spans="1:10" hidden="1" x14ac:dyDescent="0.2">
      <c r="A2965" t="s">
        <v>2696</v>
      </c>
      <c r="B2965">
        <v>2003</v>
      </c>
      <c r="C2965">
        <v>70</v>
      </c>
      <c r="D2965">
        <v>1</v>
      </c>
      <c r="E2965">
        <v>6460</v>
      </c>
      <c r="F2965" t="s">
        <v>2697</v>
      </c>
      <c r="G2965" t="s">
        <v>3195</v>
      </c>
      <c r="H2965" t="s">
        <v>57</v>
      </c>
      <c r="I2965" t="s">
        <v>58</v>
      </c>
      <c r="J2965" t="s">
        <v>3924</v>
      </c>
    </row>
    <row r="2966" spans="1:10" hidden="1" x14ac:dyDescent="0.2">
      <c r="A2966" t="s">
        <v>2123</v>
      </c>
      <c r="B2966">
        <v>2009</v>
      </c>
      <c r="C2966">
        <v>54</v>
      </c>
      <c r="D2966">
        <v>1</v>
      </c>
      <c r="E2966">
        <v>6450</v>
      </c>
      <c r="F2966" t="s">
        <v>2116</v>
      </c>
      <c r="G2966" t="s">
        <v>3163</v>
      </c>
      <c r="H2966" t="s">
        <v>57</v>
      </c>
      <c r="I2966" t="s">
        <v>58</v>
      </c>
      <c r="J2966" t="s">
        <v>3924</v>
      </c>
    </row>
    <row r="2967" spans="1:10" hidden="1" x14ac:dyDescent="0.2">
      <c r="A2967" t="s">
        <v>2711</v>
      </c>
      <c r="B2967">
        <v>2016</v>
      </c>
      <c r="C2967">
        <v>70</v>
      </c>
      <c r="D2967">
        <v>1</v>
      </c>
      <c r="E2967">
        <v>6410</v>
      </c>
      <c r="F2967" t="s">
        <v>2697</v>
      </c>
      <c r="G2967" t="s">
        <v>3195</v>
      </c>
      <c r="H2967" t="s">
        <v>57</v>
      </c>
      <c r="I2967" t="s">
        <v>58</v>
      </c>
      <c r="J2967" t="s">
        <v>3924</v>
      </c>
    </row>
    <row r="2968" spans="1:10" hidden="1" x14ac:dyDescent="0.2">
      <c r="A2968" t="s">
        <v>703</v>
      </c>
      <c r="B2968">
        <v>2010</v>
      </c>
      <c r="C2968">
        <v>18</v>
      </c>
      <c r="D2968">
        <v>1</v>
      </c>
      <c r="E2968">
        <v>6360</v>
      </c>
      <c r="F2968" t="s">
        <v>695</v>
      </c>
      <c r="G2968" t="s">
        <v>3091</v>
      </c>
      <c r="H2968" t="s">
        <v>57</v>
      </c>
      <c r="I2968" t="s">
        <v>58</v>
      </c>
      <c r="J2968" t="s">
        <v>3924</v>
      </c>
    </row>
    <row r="2969" spans="1:10" hidden="1" x14ac:dyDescent="0.2">
      <c r="A2969" t="s">
        <v>738</v>
      </c>
      <c r="B2969">
        <v>2006</v>
      </c>
      <c r="C2969">
        <v>19</v>
      </c>
      <c r="D2969">
        <v>1</v>
      </c>
      <c r="E2969">
        <v>6360</v>
      </c>
      <c r="F2969" t="s">
        <v>734</v>
      </c>
      <c r="G2969" t="s">
        <v>3093</v>
      </c>
      <c r="H2969" t="s">
        <v>57</v>
      </c>
      <c r="I2969" t="s">
        <v>58</v>
      </c>
      <c r="J2969" t="s">
        <v>3924</v>
      </c>
    </row>
    <row r="2970" spans="1:10" hidden="1" x14ac:dyDescent="0.2">
      <c r="A2970" t="s">
        <v>2707</v>
      </c>
      <c r="B2970">
        <v>2012</v>
      </c>
      <c r="C2970">
        <v>70</v>
      </c>
      <c r="D2970">
        <v>1</v>
      </c>
      <c r="E2970">
        <v>6340</v>
      </c>
      <c r="F2970" t="s">
        <v>2697</v>
      </c>
      <c r="G2970" t="s">
        <v>3195</v>
      </c>
      <c r="H2970" t="s">
        <v>57</v>
      </c>
      <c r="I2970" t="s">
        <v>58</v>
      </c>
      <c r="J2970" t="s">
        <v>3924</v>
      </c>
    </row>
    <row r="2971" spans="1:10" hidden="1" x14ac:dyDescent="0.2">
      <c r="A2971" t="s">
        <v>2706</v>
      </c>
      <c r="B2971">
        <v>2011</v>
      </c>
      <c r="C2971">
        <v>70</v>
      </c>
      <c r="D2971">
        <v>1</v>
      </c>
      <c r="E2971">
        <v>6280</v>
      </c>
      <c r="F2971" t="s">
        <v>2697</v>
      </c>
      <c r="G2971" t="s">
        <v>3195</v>
      </c>
      <c r="H2971" t="s">
        <v>57</v>
      </c>
      <c r="I2971" t="s">
        <v>58</v>
      </c>
      <c r="J2971" t="s">
        <v>3924</v>
      </c>
    </row>
    <row r="2972" spans="1:10" hidden="1" x14ac:dyDescent="0.2">
      <c r="A2972" t="s">
        <v>2926</v>
      </c>
      <c r="B2972">
        <v>2013</v>
      </c>
      <c r="C2972">
        <v>76</v>
      </c>
      <c r="D2972">
        <v>1</v>
      </c>
      <c r="E2972">
        <v>6270</v>
      </c>
      <c r="F2972" t="s">
        <v>2915</v>
      </c>
      <c r="G2972" t="s">
        <v>3208</v>
      </c>
      <c r="H2972" t="s">
        <v>57</v>
      </c>
      <c r="I2972" t="s">
        <v>58</v>
      </c>
      <c r="J2972" t="s">
        <v>3924</v>
      </c>
    </row>
    <row r="2973" spans="1:10" hidden="1" x14ac:dyDescent="0.2">
      <c r="A2973" t="s">
        <v>2699</v>
      </c>
      <c r="B2973">
        <v>2004</v>
      </c>
      <c r="C2973">
        <v>70</v>
      </c>
      <c r="D2973">
        <v>1</v>
      </c>
      <c r="E2973">
        <v>6240</v>
      </c>
      <c r="F2973" t="s">
        <v>2697</v>
      </c>
      <c r="G2973" t="s">
        <v>3195</v>
      </c>
      <c r="H2973" t="s">
        <v>57</v>
      </c>
      <c r="I2973" t="s">
        <v>58</v>
      </c>
      <c r="J2973" t="s">
        <v>3924</v>
      </c>
    </row>
    <row r="2974" spans="1:10" hidden="1" x14ac:dyDescent="0.2">
      <c r="A2974" t="s">
        <v>2708</v>
      </c>
      <c r="B2974">
        <v>2013</v>
      </c>
      <c r="C2974">
        <v>70</v>
      </c>
      <c r="D2974">
        <v>1</v>
      </c>
      <c r="E2974">
        <v>6220</v>
      </c>
      <c r="F2974" t="s">
        <v>2697</v>
      </c>
      <c r="G2974" t="s">
        <v>3195</v>
      </c>
      <c r="H2974" t="s">
        <v>57</v>
      </c>
      <c r="I2974" t="s">
        <v>58</v>
      </c>
      <c r="J2974" t="s">
        <v>3924</v>
      </c>
    </row>
    <row r="2975" spans="1:10" hidden="1" x14ac:dyDescent="0.2">
      <c r="A2975" t="s">
        <v>176</v>
      </c>
      <c r="B2975">
        <v>2007</v>
      </c>
      <c r="C2975">
        <v>4</v>
      </c>
      <c r="D2975">
        <v>1</v>
      </c>
      <c r="E2975">
        <v>6210</v>
      </c>
      <c r="F2975" t="s">
        <v>171</v>
      </c>
      <c r="G2975" t="s">
        <v>3063</v>
      </c>
      <c r="H2975" t="s">
        <v>57</v>
      </c>
      <c r="I2975" t="s">
        <v>58</v>
      </c>
      <c r="J2975" t="s">
        <v>3924</v>
      </c>
    </row>
    <row r="2976" spans="1:10" hidden="1" x14ac:dyDescent="0.2">
      <c r="A2976" t="s">
        <v>2918</v>
      </c>
      <c r="B2976">
        <v>2005</v>
      </c>
      <c r="C2976">
        <v>76</v>
      </c>
      <c r="D2976">
        <v>1</v>
      </c>
      <c r="E2976">
        <v>6210</v>
      </c>
      <c r="F2976" t="s">
        <v>2915</v>
      </c>
      <c r="G2976" t="s">
        <v>3208</v>
      </c>
      <c r="H2976" t="s">
        <v>57</v>
      </c>
      <c r="I2976" t="s">
        <v>58</v>
      </c>
      <c r="J2976" t="s">
        <v>3924</v>
      </c>
    </row>
    <row r="2977" spans="1:10" hidden="1" x14ac:dyDescent="0.2">
      <c r="A2977" t="s">
        <v>1046</v>
      </c>
      <c r="B2977">
        <v>2003</v>
      </c>
      <c r="C2977">
        <v>27</v>
      </c>
      <c r="D2977">
        <v>1</v>
      </c>
      <c r="E2977">
        <v>6190</v>
      </c>
      <c r="F2977" t="s">
        <v>1047</v>
      </c>
      <c r="G2977" t="s">
        <v>3109</v>
      </c>
      <c r="H2977" t="s">
        <v>57</v>
      </c>
      <c r="I2977" t="s">
        <v>58</v>
      </c>
      <c r="J2977" t="s">
        <v>3924</v>
      </c>
    </row>
    <row r="2978" spans="1:10" hidden="1" x14ac:dyDescent="0.2">
      <c r="A2978" t="s">
        <v>584</v>
      </c>
      <c r="B2978">
        <v>2004</v>
      </c>
      <c r="C2978">
        <v>15</v>
      </c>
      <c r="D2978">
        <v>1</v>
      </c>
      <c r="E2978">
        <v>6170</v>
      </c>
      <c r="F2978" t="s">
        <v>582</v>
      </c>
      <c r="G2978" t="s">
        <v>3085</v>
      </c>
      <c r="H2978" t="s">
        <v>57</v>
      </c>
      <c r="I2978" t="s">
        <v>58</v>
      </c>
      <c r="J2978" t="s">
        <v>3924</v>
      </c>
    </row>
    <row r="2979" spans="1:10" hidden="1" x14ac:dyDescent="0.2">
      <c r="A2979" t="s">
        <v>2923</v>
      </c>
      <c r="B2979">
        <v>2010</v>
      </c>
      <c r="C2979">
        <v>76</v>
      </c>
      <c r="D2979">
        <v>1</v>
      </c>
      <c r="E2979">
        <v>6160</v>
      </c>
      <c r="F2979" t="s">
        <v>2915</v>
      </c>
      <c r="G2979" t="s">
        <v>3208</v>
      </c>
      <c r="H2979" t="s">
        <v>57</v>
      </c>
      <c r="I2979" t="s">
        <v>58</v>
      </c>
      <c r="J2979" t="s">
        <v>3924</v>
      </c>
    </row>
    <row r="2980" spans="1:10" hidden="1" x14ac:dyDescent="0.2">
      <c r="A2980" t="s">
        <v>597</v>
      </c>
      <c r="B2980">
        <v>2017</v>
      </c>
      <c r="C2980">
        <v>15</v>
      </c>
      <c r="D2980">
        <v>1</v>
      </c>
      <c r="E2980">
        <v>6140</v>
      </c>
      <c r="F2980" t="s">
        <v>582</v>
      </c>
      <c r="G2980" t="s">
        <v>3085</v>
      </c>
      <c r="H2980" t="s">
        <v>57</v>
      </c>
      <c r="I2980" t="s">
        <v>58</v>
      </c>
      <c r="J2980" t="s">
        <v>3924</v>
      </c>
    </row>
    <row r="2981" spans="1:10" hidden="1" x14ac:dyDescent="0.2">
      <c r="A2981" t="s">
        <v>2119</v>
      </c>
      <c r="B2981">
        <v>2005</v>
      </c>
      <c r="C2981">
        <v>54</v>
      </c>
      <c r="D2981">
        <v>1</v>
      </c>
      <c r="E2981">
        <v>6100</v>
      </c>
      <c r="F2981" t="s">
        <v>2116</v>
      </c>
      <c r="G2981" t="s">
        <v>3163</v>
      </c>
      <c r="H2981" t="s">
        <v>57</v>
      </c>
      <c r="I2981" t="s">
        <v>58</v>
      </c>
      <c r="J2981" t="s">
        <v>3924</v>
      </c>
    </row>
    <row r="2982" spans="1:10" hidden="1" x14ac:dyDescent="0.2">
      <c r="A2982" t="s">
        <v>2121</v>
      </c>
      <c r="B2982">
        <v>2007</v>
      </c>
      <c r="C2982">
        <v>54</v>
      </c>
      <c r="D2982">
        <v>1</v>
      </c>
      <c r="E2982">
        <v>6090</v>
      </c>
      <c r="F2982" t="s">
        <v>2116</v>
      </c>
      <c r="G2982" t="s">
        <v>3163</v>
      </c>
      <c r="H2982" t="s">
        <v>57</v>
      </c>
      <c r="I2982" t="s">
        <v>58</v>
      </c>
      <c r="J2982" t="s">
        <v>3924</v>
      </c>
    </row>
    <row r="2983" spans="1:10" hidden="1" x14ac:dyDescent="0.2">
      <c r="A2983" t="s">
        <v>180</v>
      </c>
      <c r="B2983">
        <v>2011</v>
      </c>
      <c r="C2983">
        <v>4</v>
      </c>
      <c r="D2983">
        <v>1</v>
      </c>
      <c r="E2983">
        <v>6060</v>
      </c>
      <c r="F2983" t="s">
        <v>171</v>
      </c>
      <c r="G2983" t="s">
        <v>3063</v>
      </c>
      <c r="H2983" t="s">
        <v>57</v>
      </c>
      <c r="I2983" t="s">
        <v>58</v>
      </c>
      <c r="J2983" t="s">
        <v>3924</v>
      </c>
    </row>
    <row r="2984" spans="1:10" hidden="1" x14ac:dyDescent="0.2">
      <c r="A2984" t="s">
        <v>702</v>
      </c>
      <c r="B2984">
        <v>2009</v>
      </c>
      <c r="C2984">
        <v>18</v>
      </c>
      <c r="D2984">
        <v>1</v>
      </c>
      <c r="E2984">
        <v>6050</v>
      </c>
      <c r="F2984" t="s">
        <v>695</v>
      </c>
      <c r="G2984" t="s">
        <v>3091</v>
      </c>
      <c r="H2984" t="s">
        <v>57</v>
      </c>
      <c r="I2984" t="s">
        <v>58</v>
      </c>
      <c r="J2984" t="s">
        <v>3924</v>
      </c>
    </row>
    <row r="2985" spans="1:10" hidden="1" x14ac:dyDescent="0.2">
      <c r="A2985" t="s">
        <v>2120</v>
      </c>
      <c r="B2985">
        <v>2006</v>
      </c>
      <c r="C2985">
        <v>54</v>
      </c>
      <c r="D2985">
        <v>1</v>
      </c>
      <c r="E2985">
        <v>5980</v>
      </c>
      <c r="F2985" t="s">
        <v>2116</v>
      </c>
      <c r="G2985" t="s">
        <v>3163</v>
      </c>
      <c r="H2985" t="s">
        <v>57</v>
      </c>
      <c r="I2985" t="s">
        <v>58</v>
      </c>
      <c r="J2985" t="s">
        <v>3924</v>
      </c>
    </row>
    <row r="2986" spans="1:10" hidden="1" x14ac:dyDescent="0.2">
      <c r="A2986" t="s">
        <v>704</v>
      </c>
      <c r="B2986">
        <v>2011</v>
      </c>
      <c r="C2986">
        <v>18</v>
      </c>
      <c r="D2986">
        <v>1</v>
      </c>
      <c r="E2986">
        <v>5920</v>
      </c>
      <c r="F2986" t="s">
        <v>695</v>
      </c>
      <c r="G2986" t="s">
        <v>3091</v>
      </c>
      <c r="H2986" t="s">
        <v>57</v>
      </c>
      <c r="I2986" t="s">
        <v>58</v>
      </c>
      <c r="J2986" t="s">
        <v>3924</v>
      </c>
    </row>
    <row r="2987" spans="1:10" hidden="1" x14ac:dyDescent="0.2">
      <c r="A2987" t="s">
        <v>586</v>
      </c>
      <c r="B2987">
        <v>2006</v>
      </c>
      <c r="C2987">
        <v>15</v>
      </c>
      <c r="D2987">
        <v>1</v>
      </c>
      <c r="E2987">
        <v>5820</v>
      </c>
      <c r="F2987" t="s">
        <v>582</v>
      </c>
      <c r="G2987" t="s">
        <v>3085</v>
      </c>
      <c r="H2987" t="s">
        <v>57</v>
      </c>
      <c r="I2987" t="s">
        <v>58</v>
      </c>
      <c r="J2987" t="s">
        <v>3924</v>
      </c>
    </row>
    <row r="2988" spans="1:10" hidden="1" x14ac:dyDescent="0.2">
      <c r="A2988" t="s">
        <v>2927</v>
      </c>
      <c r="B2988">
        <v>2014</v>
      </c>
      <c r="C2988">
        <v>76</v>
      </c>
      <c r="D2988">
        <v>1</v>
      </c>
      <c r="E2988">
        <v>5750</v>
      </c>
      <c r="F2988" t="s">
        <v>2915</v>
      </c>
      <c r="G2988" t="s">
        <v>3208</v>
      </c>
      <c r="H2988" t="s">
        <v>57</v>
      </c>
      <c r="I2988" t="s">
        <v>58</v>
      </c>
      <c r="J2988" t="s">
        <v>3924</v>
      </c>
    </row>
    <row r="2989" spans="1:10" hidden="1" x14ac:dyDescent="0.2">
      <c r="A2989" t="s">
        <v>1182</v>
      </c>
      <c r="B2989">
        <v>2010</v>
      </c>
      <c r="C2989">
        <v>30</v>
      </c>
      <c r="D2989">
        <v>1</v>
      </c>
      <c r="E2989">
        <v>5720</v>
      </c>
      <c r="F2989" t="s">
        <v>33</v>
      </c>
      <c r="G2989" t="s">
        <v>3115</v>
      </c>
      <c r="H2989" t="s">
        <v>57</v>
      </c>
      <c r="I2989" t="s">
        <v>58</v>
      </c>
      <c r="J2989" t="s">
        <v>3924</v>
      </c>
    </row>
    <row r="2990" spans="1:10" hidden="1" x14ac:dyDescent="0.2">
      <c r="A2990" t="s">
        <v>598</v>
      </c>
      <c r="B2990">
        <v>2018</v>
      </c>
      <c r="C2990">
        <v>15</v>
      </c>
      <c r="D2990">
        <v>1</v>
      </c>
      <c r="E2990">
        <v>5690</v>
      </c>
      <c r="F2990" t="s">
        <v>582</v>
      </c>
      <c r="G2990" t="s">
        <v>3085</v>
      </c>
      <c r="H2990" t="s">
        <v>57</v>
      </c>
      <c r="I2990" t="s">
        <v>58</v>
      </c>
      <c r="J2990" t="s">
        <v>3924</v>
      </c>
    </row>
    <row r="2991" spans="1:10" hidden="1" x14ac:dyDescent="0.2">
      <c r="A2991" t="s">
        <v>581</v>
      </c>
      <c r="B2991">
        <v>2003</v>
      </c>
      <c r="C2991">
        <v>15</v>
      </c>
      <c r="D2991">
        <v>1</v>
      </c>
      <c r="E2991">
        <v>5680</v>
      </c>
      <c r="F2991" t="s">
        <v>582</v>
      </c>
      <c r="G2991" t="s">
        <v>3085</v>
      </c>
      <c r="H2991" t="s">
        <v>57</v>
      </c>
      <c r="I2991" t="s">
        <v>58</v>
      </c>
      <c r="J2991" t="s">
        <v>3924</v>
      </c>
    </row>
    <row r="2992" spans="1:10" hidden="1" x14ac:dyDescent="0.2">
      <c r="A2992" t="s">
        <v>170</v>
      </c>
      <c r="B2992">
        <v>2003</v>
      </c>
      <c r="C2992">
        <v>4</v>
      </c>
      <c r="D2992">
        <v>1</v>
      </c>
      <c r="E2992">
        <v>5660</v>
      </c>
      <c r="F2992" t="s">
        <v>171</v>
      </c>
      <c r="G2992" t="s">
        <v>3063</v>
      </c>
      <c r="H2992" t="s">
        <v>57</v>
      </c>
      <c r="I2992" t="s">
        <v>58</v>
      </c>
      <c r="J2992" t="s">
        <v>3924</v>
      </c>
    </row>
    <row r="2993" spans="1:10" hidden="1" x14ac:dyDescent="0.2">
      <c r="A2993" t="s">
        <v>2919</v>
      </c>
      <c r="B2993">
        <v>2006</v>
      </c>
      <c r="C2993">
        <v>76</v>
      </c>
      <c r="D2993">
        <v>1</v>
      </c>
      <c r="E2993">
        <v>5620</v>
      </c>
      <c r="F2993" t="s">
        <v>2915</v>
      </c>
      <c r="G2993" t="s">
        <v>3208</v>
      </c>
      <c r="H2993" t="s">
        <v>57</v>
      </c>
      <c r="I2993" t="s">
        <v>58</v>
      </c>
      <c r="J2993" t="s">
        <v>3924</v>
      </c>
    </row>
    <row r="2994" spans="1:10" hidden="1" x14ac:dyDescent="0.2">
      <c r="A2994" t="s">
        <v>590</v>
      </c>
      <c r="B2994">
        <v>2010</v>
      </c>
      <c r="C2994">
        <v>15</v>
      </c>
      <c r="D2994">
        <v>1</v>
      </c>
      <c r="E2994">
        <v>5600</v>
      </c>
      <c r="F2994" t="s">
        <v>582</v>
      </c>
      <c r="G2994" t="s">
        <v>3085</v>
      </c>
      <c r="H2994" t="s">
        <v>57</v>
      </c>
      <c r="I2994" t="s">
        <v>58</v>
      </c>
      <c r="J2994" t="s">
        <v>3924</v>
      </c>
    </row>
    <row r="2995" spans="1:10" hidden="1" x14ac:dyDescent="0.2">
      <c r="A2995" t="s">
        <v>2281</v>
      </c>
      <c r="B2995">
        <v>2007</v>
      </c>
      <c r="C2995">
        <v>58</v>
      </c>
      <c r="D2995">
        <v>1</v>
      </c>
      <c r="E2995">
        <v>5530</v>
      </c>
      <c r="F2995" t="s">
        <v>2276</v>
      </c>
      <c r="G2995" t="s">
        <v>3171</v>
      </c>
      <c r="H2995" t="s">
        <v>57</v>
      </c>
      <c r="I2995" t="s">
        <v>58</v>
      </c>
      <c r="J2995" t="s">
        <v>3924</v>
      </c>
    </row>
    <row r="2996" spans="1:10" hidden="1" x14ac:dyDescent="0.2">
      <c r="A2996" t="s">
        <v>2291</v>
      </c>
      <c r="B2996">
        <v>2017</v>
      </c>
      <c r="C2996">
        <v>58</v>
      </c>
      <c r="D2996">
        <v>1</v>
      </c>
      <c r="E2996">
        <v>5520</v>
      </c>
      <c r="F2996" t="s">
        <v>2276</v>
      </c>
      <c r="G2996" t="s">
        <v>3171</v>
      </c>
      <c r="H2996" t="s">
        <v>57</v>
      </c>
      <c r="I2996" t="s">
        <v>58</v>
      </c>
      <c r="J2996" t="s">
        <v>3924</v>
      </c>
    </row>
    <row r="2997" spans="1:10" hidden="1" x14ac:dyDescent="0.2">
      <c r="A2997" t="s">
        <v>588</v>
      </c>
      <c r="B2997">
        <v>2008</v>
      </c>
      <c r="C2997">
        <v>15</v>
      </c>
      <c r="D2997">
        <v>1</v>
      </c>
      <c r="E2997">
        <v>5480</v>
      </c>
      <c r="F2997" t="s">
        <v>582</v>
      </c>
      <c r="G2997" t="s">
        <v>3085</v>
      </c>
      <c r="H2997" t="s">
        <v>57</v>
      </c>
      <c r="I2997" t="s">
        <v>58</v>
      </c>
      <c r="J2997" t="s">
        <v>3924</v>
      </c>
    </row>
    <row r="2998" spans="1:10" hidden="1" x14ac:dyDescent="0.2">
      <c r="A2998" t="s">
        <v>1183</v>
      </c>
      <c r="B2998">
        <v>2011</v>
      </c>
      <c r="C2998">
        <v>30</v>
      </c>
      <c r="D2998">
        <v>1</v>
      </c>
      <c r="E2998">
        <v>5470</v>
      </c>
      <c r="F2998" t="s">
        <v>33</v>
      </c>
      <c r="G2998" t="s">
        <v>3115</v>
      </c>
      <c r="H2998" t="s">
        <v>57</v>
      </c>
      <c r="I2998" t="s">
        <v>58</v>
      </c>
      <c r="J2998" t="s">
        <v>3924</v>
      </c>
    </row>
    <row r="2999" spans="1:10" hidden="1" x14ac:dyDescent="0.2">
      <c r="A2999" t="s">
        <v>2275</v>
      </c>
      <c r="B2999">
        <v>2003</v>
      </c>
      <c r="C2999">
        <v>58</v>
      </c>
      <c r="D2999">
        <v>1</v>
      </c>
      <c r="E2999">
        <v>5470</v>
      </c>
      <c r="F2999" t="s">
        <v>2276</v>
      </c>
      <c r="G2999" t="s">
        <v>3171</v>
      </c>
      <c r="H2999" t="s">
        <v>57</v>
      </c>
      <c r="I2999" t="s">
        <v>58</v>
      </c>
      <c r="J2999" t="s">
        <v>3924</v>
      </c>
    </row>
    <row r="3000" spans="1:10" hidden="1" x14ac:dyDescent="0.2">
      <c r="A3000" t="s">
        <v>599</v>
      </c>
      <c r="B3000">
        <v>2019</v>
      </c>
      <c r="C3000">
        <v>15</v>
      </c>
      <c r="D3000">
        <v>1</v>
      </c>
      <c r="E3000">
        <v>5400</v>
      </c>
      <c r="F3000" t="s">
        <v>582</v>
      </c>
      <c r="G3000" t="s">
        <v>3085</v>
      </c>
      <c r="H3000" t="s">
        <v>57</v>
      </c>
      <c r="I3000" t="s">
        <v>58</v>
      </c>
      <c r="J3000" t="s">
        <v>3924</v>
      </c>
    </row>
    <row r="3001" spans="1:10" hidden="1" x14ac:dyDescent="0.2">
      <c r="A3001" t="s">
        <v>2922</v>
      </c>
      <c r="B3001">
        <v>2009</v>
      </c>
      <c r="C3001">
        <v>76</v>
      </c>
      <c r="D3001">
        <v>1</v>
      </c>
      <c r="E3001">
        <v>5370</v>
      </c>
      <c r="F3001" t="s">
        <v>2915</v>
      </c>
      <c r="G3001" t="s">
        <v>3208</v>
      </c>
      <c r="H3001" t="s">
        <v>57</v>
      </c>
      <c r="I3001" t="s">
        <v>58</v>
      </c>
      <c r="J3001" t="s">
        <v>3924</v>
      </c>
    </row>
    <row r="3002" spans="1:10" hidden="1" x14ac:dyDescent="0.2">
      <c r="A3002" t="s">
        <v>589</v>
      </c>
      <c r="B3002">
        <v>2009</v>
      </c>
      <c r="C3002">
        <v>15</v>
      </c>
      <c r="D3002">
        <v>1</v>
      </c>
      <c r="E3002">
        <v>5360</v>
      </c>
      <c r="F3002" t="s">
        <v>582</v>
      </c>
      <c r="G3002" t="s">
        <v>3085</v>
      </c>
      <c r="H3002" t="s">
        <v>57</v>
      </c>
      <c r="I3002" t="s">
        <v>58</v>
      </c>
      <c r="J3002" t="s">
        <v>3924</v>
      </c>
    </row>
    <row r="3003" spans="1:10" hidden="1" x14ac:dyDescent="0.2">
      <c r="A3003" t="s">
        <v>2280</v>
      </c>
      <c r="B3003">
        <v>2006</v>
      </c>
      <c r="C3003">
        <v>58</v>
      </c>
      <c r="D3003">
        <v>1</v>
      </c>
      <c r="E3003">
        <v>5320</v>
      </c>
      <c r="F3003" t="s">
        <v>2276</v>
      </c>
      <c r="G3003" t="s">
        <v>3171</v>
      </c>
      <c r="H3003" t="s">
        <v>57</v>
      </c>
      <c r="I3003" t="s">
        <v>58</v>
      </c>
      <c r="J3003" t="s">
        <v>3924</v>
      </c>
    </row>
    <row r="3004" spans="1:10" hidden="1" x14ac:dyDescent="0.2">
      <c r="A3004" t="s">
        <v>1181</v>
      </c>
      <c r="B3004">
        <v>2009</v>
      </c>
      <c r="C3004">
        <v>30</v>
      </c>
      <c r="D3004">
        <v>1</v>
      </c>
      <c r="E3004">
        <v>5270</v>
      </c>
      <c r="F3004" t="s">
        <v>33</v>
      </c>
      <c r="G3004" t="s">
        <v>3115</v>
      </c>
      <c r="H3004" t="s">
        <v>57</v>
      </c>
      <c r="I3004" t="s">
        <v>58</v>
      </c>
      <c r="J3004" t="s">
        <v>3924</v>
      </c>
    </row>
    <row r="3005" spans="1:10" hidden="1" x14ac:dyDescent="0.2">
      <c r="A3005" t="s">
        <v>739</v>
      </c>
      <c r="B3005">
        <v>2007</v>
      </c>
      <c r="C3005">
        <v>19</v>
      </c>
      <c r="D3005">
        <v>1</v>
      </c>
      <c r="E3005">
        <v>5210</v>
      </c>
      <c r="F3005" t="s">
        <v>734</v>
      </c>
      <c r="G3005" t="s">
        <v>3093</v>
      </c>
      <c r="H3005" t="s">
        <v>57</v>
      </c>
      <c r="I3005" t="s">
        <v>58</v>
      </c>
      <c r="J3005" t="s">
        <v>3924</v>
      </c>
    </row>
    <row r="3006" spans="1:10" hidden="1" x14ac:dyDescent="0.2">
      <c r="A3006" t="s">
        <v>592</v>
      </c>
      <c r="B3006">
        <v>2012</v>
      </c>
      <c r="C3006">
        <v>15</v>
      </c>
      <c r="D3006">
        <v>1</v>
      </c>
      <c r="E3006">
        <v>5170</v>
      </c>
      <c r="F3006" t="s">
        <v>582</v>
      </c>
      <c r="G3006" t="s">
        <v>3085</v>
      </c>
      <c r="H3006" t="s">
        <v>57</v>
      </c>
      <c r="I3006" t="s">
        <v>58</v>
      </c>
      <c r="J3006" t="s">
        <v>3924</v>
      </c>
    </row>
    <row r="3007" spans="1:10" hidden="1" x14ac:dyDescent="0.2">
      <c r="A3007" t="s">
        <v>593</v>
      </c>
      <c r="B3007">
        <v>2013</v>
      </c>
      <c r="C3007">
        <v>15</v>
      </c>
      <c r="D3007">
        <v>1</v>
      </c>
      <c r="E3007">
        <v>5140</v>
      </c>
      <c r="F3007" t="s">
        <v>582</v>
      </c>
      <c r="G3007" t="s">
        <v>3085</v>
      </c>
      <c r="H3007" t="s">
        <v>57</v>
      </c>
      <c r="I3007" t="s">
        <v>58</v>
      </c>
      <c r="J3007" t="s">
        <v>3924</v>
      </c>
    </row>
    <row r="3008" spans="1:10" hidden="1" x14ac:dyDescent="0.2">
      <c r="A3008" t="s">
        <v>2279</v>
      </c>
      <c r="B3008">
        <v>2005</v>
      </c>
      <c r="C3008">
        <v>58</v>
      </c>
      <c r="D3008">
        <v>1</v>
      </c>
      <c r="E3008">
        <v>5090</v>
      </c>
      <c r="F3008" t="s">
        <v>2276</v>
      </c>
      <c r="G3008" t="s">
        <v>3171</v>
      </c>
      <c r="H3008" t="s">
        <v>57</v>
      </c>
      <c r="I3008" t="s">
        <v>58</v>
      </c>
      <c r="J3008" t="s">
        <v>3924</v>
      </c>
    </row>
    <row r="3009" spans="1:10" hidden="1" x14ac:dyDescent="0.2">
      <c r="A3009" t="s">
        <v>591</v>
      </c>
      <c r="B3009">
        <v>2011</v>
      </c>
      <c r="C3009">
        <v>15</v>
      </c>
      <c r="D3009">
        <v>1</v>
      </c>
      <c r="E3009">
        <v>5060</v>
      </c>
      <c r="F3009" t="s">
        <v>582</v>
      </c>
      <c r="G3009" t="s">
        <v>3085</v>
      </c>
      <c r="H3009" t="s">
        <v>57</v>
      </c>
      <c r="I3009" t="s">
        <v>58</v>
      </c>
      <c r="J3009" t="s">
        <v>3924</v>
      </c>
    </row>
    <row r="3010" spans="1:10" hidden="1" x14ac:dyDescent="0.2">
      <c r="A3010" t="s">
        <v>1175</v>
      </c>
      <c r="B3010">
        <v>2003</v>
      </c>
      <c r="C3010">
        <v>30</v>
      </c>
      <c r="D3010">
        <v>1</v>
      </c>
      <c r="E3010">
        <v>4960</v>
      </c>
      <c r="F3010" t="s">
        <v>33</v>
      </c>
      <c r="G3010" t="s">
        <v>3115</v>
      </c>
      <c r="H3010" t="s">
        <v>57</v>
      </c>
      <c r="I3010" t="s">
        <v>58</v>
      </c>
      <c r="J3010" t="s">
        <v>3924</v>
      </c>
    </row>
    <row r="3011" spans="1:10" hidden="1" x14ac:dyDescent="0.2">
      <c r="A3011" t="s">
        <v>587</v>
      </c>
      <c r="B3011">
        <v>2007</v>
      </c>
      <c r="C3011">
        <v>15</v>
      </c>
      <c r="D3011">
        <v>1</v>
      </c>
      <c r="E3011">
        <v>4950</v>
      </c>
      <c r="F3011" t="s">
        <v>582</v>
      </c>
      <c r="G3011" t="s">
        <v>3085</v>
      </c>
      <c r="H3011" t="s">
        <v>57</v>
      </c>
      <c r="I3011" t="s">
        <v>58</v>
      </c>
      <c r="J3011" t="s">
        <v>3924</v>
      </c>
    </row>
    <row r="3012" spans="1:10" hidden="1" x14ac:dyDescent="0.2">
      <c r="A3012" t="s">
        <v>2921</v>
      </c>
      <c r="B3012">
        <v>2008</v>
      </c>
      <c r="C3012">
        <v>76</v>
      </c>
      <c r="D3012">
        <v>1</v>
      </c>
      <c r="E3012">
        <v>4950</v>
      </c>
      <c r="F3012" t="s">
        <v>2915</v>
      </c>
      <c r="G3012" t="s">
        <v>3208</v>
      </c>
      <c r="H3012" t="s">
        <v>57</v>
      </c>
      <c r="I3012" t="s">
        <v>58</v>
      </c>
      <c r="J3012" t="s">
        <v>3924</v>
      </c>
    </row>
    <row r="3013" spans="1:10" hidden="1" x14ac:dyDescent="0.2">
      <c r="A3013" t="s">
        <v>173</v>
      </c>
      <c r="B3013">
        <v>2004</v>
      </c>
      <c r="C3013">
        <v>4</v>
      </c>
      <c r="D3013">
        <v>1</v>
      </c>
      <c r="E3013">
        <v>4810</v>
      </c>
      <c r="F3013" t="s">
        <v>171</v>
      </c>
      <c r="G3013" t="s">
        <v>3063</v>
      </c>
      <c r="H3013" t="s">
        <v>57</v>
      </c>
      <c r="I3013" t="s">
        <v>58</v>
      </c>
      <c r="J3013" t="s">
        <v>3924</v>
      </c>
    </row>
    <row r="3014" spans="1:10" hidden="1" x14ac:dyDescent="0.2">
      <c r="A3014" t="s">
        <v>2290</v>
      </c>
      <c r="B3014">
        <v>2016</v>
      </c>
      <c r="C3014">
        <v>58</v>
      </c>
      <c r="D3014">
        <v>1</v>
      </c>
      <c r="E3014">
        <v>4810</v>
      </c>
      <c r="F3014" t="s">
        <v>2276</v>
      </c>
      <c r="G3014" t="s">
        <v>3171</v>
      </c>
      <c r="H3014" t="s">
        <v>57</v>
      </c>
      <c r="I3014" t="s">
        <v>58</v>
      </c>
      <c r="J3014" t="s">
        <v>3924</v>
      </c>
    </row>
    <row r="3015" spans="1:10" hidden="1" x14ac:dyDescent="0.2">
      <c r="A3015" t="s">
        <v>175</v>
      </c>
      <c r="B3015">
        <v>2006</v>
      </c>
      <c r="C3015">
        <v>4</v>
      </c>
      <c r="D3015">
        <v>1</v>
      </c>
      <c r="E3015">
        <v>4760</v>
      </c>
      <c r="F3015" t="s">
        <v>171</v>
      </c>
      <c r="G3015" t="s">
        <v>3063</v>
      </c>
      <c r="H3015" t="s">
        <v>57</v>
      </c>
      <c r="I3015" t="s">
        <v>58</v>
      </c>
      <c r="J3015" t="s">
        <v>3924</v>
      </c>
    </row>
    <row r="3016" spans="1:10" hidden="1" x14ac:dyDescent="0.2">
      <c r="A3016" t="s">
        <v>938</v>
      </c>
      <c r="B3016">
        <v>2007</v>
      </c>
      <c r="C3016">
        <v>24</v>
      </c>
      <c r="D3016">
        <v>1</v>
      </c>
      <c r="E3016">
        <v>4750</v>
      </c>
      <c r="F3016" t="s">
        <v>933</v>
      </c>
      <c r="G3016" t="s">
        <v>3103</v>
      </c>
      <c r="H3016" t="s">
        <v>57</v>
      </c>
      <c r="I3016" t="s">
        <v>58</v>
      </c>
      <c r="J3016" t="s">
        <v>3924</v>
      </c>
    </row>
    <row r="3017" spans="1:10" hidden="1" x14ac:dyDescent="0.2">
      <c r="A3017" t="s">
        <v>1059</v>
      </c>
      <c r="B3017">
        <v>2014</v>
      </c>
      <c r="C3017">
        <v>27</v>
      </c>
      <c r="D3017">
        <v>1</v>
      </c>
      <c r="E3017">
        <v>4700</v>
      </c>
      <c r="F3017" t="s">
        <v>1047</v>
      </c>
      <c r="G3017" t="s">
        <v>3109</v>
      </c>
      <c r="H3017" t="s">
        <v>57</v>
      </c>
      <c r="I3017" t="s">
        <v>58</v>
      </c>
      <c r="J3017" t="s">
        <v>3924</v>
      </c>
    </row>
    <row r="3018" spans="1:10" hidden="1" x14ac:dyDescent="0.2">
      <c r="A3018" t="s">
        <v>749</v>
      </c>
      <c r="B3018">
        <v>2017</v>
      </c>
      <c r="C3018">
        <v>19</v>
      </c>
      <c r="D3018">
        <v>1</v>
      </c>
      <c r="E3018">
        <v>4690</v>
      </c>
      <c r="F3018" t="s">
        <v>734</v>
      </c>
      <c r="G3018" t="s">
        <v>3093</v>
      </c>
      <c r="H3018" t="s">
        <v>57</v>
      </c>
      <c r="I3018" t="s">
        <v>58</v>
      </c>
      <c r="J3018" t="s">
        <v>3924</v>
      </c>
    </row>
    <row r="3019" spans="1:10" hidden="1" x14ac:dyDescent="0.2">
      <c r="A3019" t="s">
        <v>2293</v>
      </c>
      <c r="B3019">
        <v>2019</v>
      </c>
      <c r="C3019">
        <v>58</v>
      </c>
      <c r="D3019">
        <v>1</v>
      </c>
      <c r="E3019">
        <v>4690</v>
      </c>
      <c r="F3019" t="s">
        <v>2276</v>
      </c>
      <c r="G3019" t="s">
        <v>3171</v>
      </c>
      <c r="H3019" t="s">
        <v>57</v>
      </c>
      <c r="I3019" t="s">
        <v>58</v>
      </c>
      <c r="J3019" t="s">
        <v>3924</v>
      </c>
    </row>
    <row r="3020" spans="1:10" hidden="1" x14ac:dyDescent="0.2">
      <c r="A3020" t="s">
        <v>2920</v>
      </c>
      <c r="B3020">
        <v>2007</v>
      </c>
      <c r="C3020">
        <v>76</v>
      </c>
      <c r="D3020">
        <v>1</v>
      </c>
      <c r="E3020">
        <v>4690</v>
      </c>
      <c r="F3020" t="s">
        <v>2915</v>
      </c>
      <c r="G3020" t="s">
        <v>3208</v>
      </c>
      <c r="H3020" t="s">
        <v>57</v>
      </c>
      <c r="I3020" t="s">
        <v>58</v>
      </c>
      <c r="J3020" t="s">
        <v>3924</v>
      </c>
    </row>
    <row r="3021" spans="1:10" hidden="1" x14ac:dyDescent="0.2">
      <c r="A3021" t="s">
        <v>1049</v>
      </c>
      <c r="B3021">
        <v>2004</v>
      </c>
      <c r="C3021">
        <v>27</v>
      </c>
      <c r="D3021">
        <v>1</v>
      </c>
      <c r="E3021">
        <v>4680</v>
      </c>
      <c r="F3021" t="s">
        <v>1047</v>
      </c>
      <c r="G3021" t="s">
        <v>3109</v>
      </c>
      <c r="H3021" t="s">
        <v>57</v>
      </c>
      <c r="I3021" t="s">
        <v>58</v>
      </c>
      <c r="J3021" t="s">
        <v>3924</v>
      </c>
    </row>
    <row r="3022" spans="1:10" hidden="1" x14ac:dyDescent="0.2">
      <c r="A3022" t="s">
        <v>740</v>
      </c>
      <c r="B3022">
        <v>2008</v>
      </c>
      <c r="C3022">
        <v>19</v>
      </c>
      <c r="D3022">
        <v>1</v>
      </c>
      <c r="E3022">
        <v>4660</v>
      </c>
      <c r="F3022" t="s">
        <v>734</v>
      </c>
      <c r="G3022" t="s">
        <v>3093</v>
      </c>
      <c r="H3022" t="s">
        <v>57</v>
      </c>
      <c r="I3022" t="s">
        <v>58</v>
      </c>
      <c r="J3022" t="s">
        <v>3924</v>
      </c>
    </row>
    <row r="3023" spans="1:10" hidden="1" x14ac:dyDescent="0.2">
      <c r="A3023" t="s">
        <v>2278</v>
      </c>
      <c r="B3023">
        <v>2004</v>
      </c>
      <c r="C3023">
        <v>58</v>
      </c>
      <c r="D3023">
        <v>1</v>
      </c>
      <c r="E3023">
        <v>4610</v>
      </c>
      <c r="F3023" t="s">
        <v>2276</v>
      </c>
      <c r="G3023" t="s">
        <v>3171</v>
      </c>
      <c r="H3023" t="s">
        <v>57</v>
      </c>
      <c r="I3023" t="s">
        <v>58</v>
      </c>
      <c r="J3023" t="s">
        <v>3924</v>
      </c>
    </row>
    <row r="3024" spans="1:10" hidden="1" x14ac:dyDescent="0.2">
      <c r="A3024" t="s">
        <v>600</v>
      </c>
      <c r="B3024">
        <v>2020</v>
      </c>
      <c r="C3024">
        <v>15</v>
      </c>
      <c r="D3024">
        <v>1</v>
      </c>
      <c r="E3024">
        <v>4580</v>
      </c>
      <c r="F3024" t="s">
        <v>582</v>
      </c>
      <c r="G3024" t="s">
        <v>3085</v>
      </c>
      <c r="H3024" t="s">
        <v>57</v>
      </c>
      <c r="I3024" t="s">
        <v>58</v>
      </c>
      <c r="J3024" t="s">
        <v>3924</v>
      </c>
    </row>
    <row r="3025" spans="1:10" hidden="1" x14ac:dyDescent="0.2">
      <c r="A3025" t="s">
        <v>747</v>
      </c>
      <c r="B3025">
        <v>2015</v>
      </c>
      <c r="C3025">
        <v>19</v>
      </c>
      <c r="D3025">
        <v>1</v>
      </c>
      <c r="E3025">
        <v>4550</v>
      </c>
      <c r="F3025" t="s">
        <v>734</v>
      </c>
      <c r="G3025" t="s">
        <v>3093</v>
      </c>
      <c r="H3025" t="s">
        <v>57</v>
      </c>
      <c r="I3025" t="s">
        <v>58</v>
      </c>
      <c r="J3025" t="s">
        <v>3924</v>
      </c>
    </row>
    <row r="3026" spans="1:10" hidden="1" x14ac:dyDescent="0.2">
      <c r="A3026" t="s">
        <v>596</v>
      </c>
      <c r="B3026">
        <v>2016</v>
      </c>
      <c r="C3026">
        <v>15</v>
      </c>
      <c r="D3026">
        <v>1</v>
      </c>
      <c r="E3026">
        <v>4530</v>
      </c>
      <c r="F3026" t="s">
        <v>582</v>
      </c>
      <c r="G3026" t="s">
        <v>3085</v>
      </c>
      <c r="H3026" t="s">
        <v>57</v>
      </c>
      <c r="I3026" t="s">
        <v>58</v>
      </c>
      <c r="J3026" t="s">
        <v>3924</v>
      </c>
    </row>
    <row r="3027" spans="1:10" hidden="1" x14ac:dyDescent="0.2">
      <c r="A3027" t="s">
        <v>1058</v>
      </c>
      <c r="B3027">
        <v>2013</v>
      </c>
      <c r="C3027">
        <v>27</v>
      </c>
      <c r="D3027">
        <v>1</v>
      </c>
      <c r="E3027">
        <v>4520</v>
      </c>
      <c r="F3027" t="s">
        <v>1047</v>
      </c>
      <c r="G3027" t="s">
        <v>3109</v>
      </c>
      <c r="H3027" t="s">
        <v>57</v>
      </c>
      <c r="I3027" t="s">
        <v>58</v>
      </c>
      <c r="J3027" t="s">
        <v>3924</v>
      </c>
    </row>
    <row r="3028" spans="1:10" hidden="1" x14ac:dyDescent="0.2">
      <c r="A3028" t="s">
        <v>174</v>
      </c>
      <c r="B3028">
        <v>2005</v>
      </c>
      <c r="C3028">
        <v>4</v>
      </c>
      <c r="D3028">
        <v>1</v>
      </c>
      <c r="E3028">
        <v>4510</v>
      </c>
      <c r="F3028" t="s">
        <v>171</v>
      </c>
      <c r="G3028" t="s">
        <v>3063</v>
      </c>
      <c r="H3028" t="s">
        <v>57</v>
      </c>
      <c r="I3028" t="s">
        <v>58</v>
      </c>
      <c r="J3028" t="s">
        <v>3924</v>
      </c>
    </row>
    <row r="3029" spans="1:10" hidden="1" x14ac:dyDescent="0.2">
      <c r="A3029" t="s">
        <v>939</v>
      </c>
      <c r="B3029">
        <v>2008</v>
      </c>
      <c r="C3029">
        <v>24</v>
      </c>
      <c r="D3029">
        <v>1</v>
      </c>
      <c r="E3029">
        <v>4490</v>
      </c>
      <c r="F3029" t="s">
        <v>933</v>
      </c>
      <c r="G3029" t="s">
        <v>3103</v>
      </c>
      <c r="H3029" t="s">
        <v>57</v>
      </c>
      <c r="I3029" t="s">
        <v>58</v>
      </c>
      <c r="J3029" t="s">
        <v>3924</v>
      </c>
    </row>
    <row r="3030" spans="1:10" hidden="1" x14ac:dyDescent="0.2">
      <c r="A3030" t="s">
        <v>748</v>
      </c>
      <c r="B3030">
        <v>2016</v>
      </c>
      <c r="C3030">
        <v>19</v>
      </c>
      <c r="D3030">
        <v>1</v>
      </c>
      <c r="E3030">
        <v>4470</v>
      </c>
      <c r="F3030" t="s">
        <v>734</v>
      </c>
      <c r="G3030" t="s">
        <v>3093</v>
      </c>
      <c r="H3030" t="s">
        <v>57</v>
      </c>
      <c r="I3030" t="s">
        <v>58</v>
      </c>
      <c r="J3030" t="s">
        <v>3924</v>
      </c>
    </row>
    <row r="3031" spans="1:10" hidden="1" x14ac:dyDescent="0.2">
      <c r="A3031" t="s">
        <v>2292</v>
      </c>
      <c r="B3031">
        <v>2018</v>
      </c>
      <c r="C3031">
        <v>58</v>
      </c>
      <c r="D3031">
        <v>1</v>
      </c>
      <c r="E3031">
        <v>4470</v>
      </c>
      <c r="F3031" t="s">
        <v>2276</v>
      </c>
      <c r="G3031" t="s">
        <v>3171</v>
      </c>
      <c r="H3031" t="s">
        <v>57</v>
      </c>
      <c r="I3031" t="s">
        <v>58</v>
      </c>
      <c r="J3031" t="s">
        <v>3924</v>
      </c>
    </row>
    <row r="3032" spans="1:10" hidden="1" x14ac:dyDescent="0.2">
      <c r="A3032" t="s">
        <v>595</v>
      </c>
      <c r="B3032">
        <v>2015</v>
      </c>
      <c r="C3032">
        <v>15</v>
      </c>
      <c r="D3032">
        <v>1</v>
      </c>
      <c r="E3032">
        <v>4460</v>
      </c>
      <c r="F3032" t="s">
        <v>582</v>
      </c>
      <c r="G3032" t="s">
        <v>3085</v>
      </c>
      <c r="H3032" t="s">
        <v>57</v>
      </c>
      <c r="I3032" t="s">
        <v>58</v>
      </c>
      <c r="J3032" t="s">
        <v>3924</v>
      </c>
    </row>
    <row r="3033" spans="1:10" hidden="1" x14ac:dyDescent="0.2">
      <c r="A3033" t="s">
        <v>601</v>
      </c>
      <c r="B3033">
        <v>2021</v>
      </c>
      <c r="C3033">
        <v>15</v>
      </c>
      <c r="D3033">
        <v>1</v>
      </c>
      <c r="E3033">
        <v>4460</v>
      </c>
      <c r="F3033" t="s">
        <v>582</v>
      </c>
      <c r="G3033" t="s">
        <v>3085</v>
      </c>
      <c r="H3033" t="s">
        <v>57</v>
      </c>
      <c r="I3033" t="s">
        <v>3057</v>
      </c>
      <c r="J3033" t="s">
        <v>3924</v>
      </c>
    </row>
    <row r="3034" spans="1:10" hidden="1" x14ac:dyDescent="0.2">
      <c r="A3034" t="s">
        <v>4138</v>
      </c>
      <c r="B3034">
        <v>2023</v>
      </c>
      <c r="C3034">
        <v>27</v>
      </c>
      <c r="D3034">
        <v>1</v>
      </c>
      <c r="E3034">
        <v>4400</v>
      </c>
      <c r="F3034" t="s">
        <v>1047</v>
      </c>
      <c r="G3034" t="s">
        <v>3109</v>
      </c>
      <c r="H3034" t="s">
        <v>57</v>
      </c>
      <c r="I3034" t="s">
        <v>3057</v>
      </c>
      <c r="J3034" t="s">
        <v>4091</v>
      </c>
    </row>
    <row r="3035" spans="1:10" hidden="1" x14ac:dyDescent="0.2">
      <c r="A3035" t="s">
        <v>1057</v>
      </c>
      <c r="B3035">
        <v>2012</v>
      </c>
      <c r="C3035">
        <v>27</v>
      </c>
      <c r="D3035">
        <v>1</v>
      </c>
      <c r="E3035">
        <v>4350</v>
      </c>
      <c r="F3035" t="s">
        <v>1047</v>
      </c>
      <c r="G3035" t="s">
        <v>3109</v>
      </c>
      <c r="H3035" t="s">
        <v>57</v>
      </c>
      <c r="I3035" t="s">
        <v>58</v>
      </c>
      <c r="J3035" t="s">
        <v>3924</v>
      </c>
    </row>
    <row r="3036" spans="1:10" hidden="1" x14ac:dyDescent="0.2">
      <c r="A3036" t="s">
        <v>741</v>
      </c>
      <c r="B3036">
        <v>2009</v>
      </c>
      <c r="C3036">
        <v>19</v>
      </c>
      <c r="D3036">
        <v>1</v>
      </c>
      <c r="E3036">
        <v>4310</v>
      </c>
      <c r="F3036" t="s">
        <v>734</v>
      </c>
      <c r="G3036" t="s">
        <v>3093</v>
      </c>
      <c r="H3036" t="s">
        <v>57</v>
      </c>
      <c r="I3036" t="s">
        <v>58</v>
      </c>
      <c r="J3036" t="s">
        <v>3924</v>
      </c>
    </row>
    <row r="3037" spans="1:10" hidden="1" x14ac:dyDescent="0.2">
      <c r="A3037" t="s">
        <v>940</v>
      </c>
      <c r="B3037">
        <v>2009</v>
      </c>
      <c r="C3037">
        <v>24</v>
      </c>
      <c r="D3037">
        <v>1</v>
      </c>
      <c r="E3037">
        <v>4290</v>
      </c>
      <c r="F3037" t="s">
        <v>933</v>
      </c>
      <c r="G3037" t="s">
        <v>3103</v>
      </c>
      <c r="H3037" t="s">
        <v>57</v>
      </c>
      <c r="I3037" t="s">
        <v>58</v>
      </c>
      <c r="J3037" t="s">
        <v>3924</v>
      </c>
    </row>
    <row r="3038" spans="1:10" hidden="1" x14ac:dyDescent="0.2">
      <c r="A3038" t="s">
        <v>2359</v>
      </c>
      <c r="B3038">
        <v>2013</v>
      </c>
      <c r="C3038">
        <v>60</v>
      </c>
      <c r="D3038">
        <v>1</v>
      </c>
      <c r="E3038">
        <v>4250</v>
      </c>
      <c r="F3038" t="s">
        <v>2355</v>
      </c>
      <c r="G3038" t="s">
        <v>3175</v>
      </c>
      <c r="H3038" t="s">
        <v>57</v>
      </c>
      <c r="I3038" t="s">
        <v>58</v>
      </c>
      <c r="J3038" t="s">
        <v>3924</v>
      </c>
    </row>
    <row r="3039" spans="1:10" hidden="1" x14ac:dyDescent="0.2">
      <c r="A3039" t="s">
        <v>1052</v>
      </c>
      <c r="B3039">
        <v>2007</v>
      </c>
      <c r="C3039">
        <v>27</v>
      </c>
      <c r="D3039">
        <v>1</v>
      </c>
      <c r="E3039">
        <v>4230</v>
      </c>
      <c r="F3039" t="s">
        <v>1047</v>
      </c>
      <c r="G3039" t="s">
        <v>3109</v>
      </c>
      <c r="H3039" t="s">
        <v>57</v>
      </c>
      <c r="I3039" t="s">
        <v>58</v>
      </c>
      <c r="J3039" t="s">
        <v>3924</v>
      </c>
    </row>
    <row r="3040" spans="1:10" hidden="1" x14ac:dyDescent="0.2">
      <c r="A3040" t="s">
        <v>2358</v>
      </c>
      <c r="B3040">
        <v>2012</v>
      </c>
      <c r="C3040">
        <v>60</v>
      </c>
      <c r="D3040">
        <v>1</v>
      </c>
      <c r="E3040">
        <v>4210</v>
      </c>
      <c r="F3040" t="s">
        <v>2355</v>
      </c>
      <c r="G3040" t="s">
        <v>3175</v>
      </c>
      <c r="H3040" t="s">
        <v>57</v>
      </c>
      <c r="I3040" t="s">
        <v>58</v>
      </c>
      <c r="J3040" t="s">
        <v>3924</v>
      </c>
    </row>
    <row r="3041" spans="1:10" hidden="1" x14ac:dyDescent="0.2">
      <c r="A3041" t="s">
        <v>1054</v>
      </c>
      <c r="B3041">
        <v>2009</v>
      </c>
      <c r="C3041">
        <v>27</v>
      </c>
      <c r="D3041">
        <v>1</v>
      </c>
      <c r="E3041">
        <v>4160</v>
      </c>
      <c r="F3041" t="s">
        <v>1047</v>
      </c>
      <c r="G3041" t="s">
        <v>3109</v>
      </c>
      <c r="H3041" t="s">
        <v>57</v>
      </c>
      <c r="I3041" t="s">
        <v>58</v>
      </c>
      <c r="J3041" t="s">
        <v>3924</v>
      </c>
    </row>
    <row r="3042" spans="1:10" hidden="1" x14ac:dyDescent="0.2">
      <c r="A3042" t="s">
        <v>2286</v>
      </c>
      <c r="B3042">
        <v>2012</v>
      </c>
      <c r="C3042">
        <v>58</v>
      </c>
      <c r="D3042">
        <v>1</v>
      </c>
      <c r="E3042">
        <v>4140</v>
      </c>
      <c r="F3042" t="s">
        <v>2276</v>
      </c>
      <c r="G3042" t="s">
        <v>3171</v>
      </c>
      <c r="H3042" t="s">
        <v>57</v>
      </c>
      <c r="I3042" t="s">
        <v>58</v>
      </c>
      <c r="J3042" t="s">
        <v>3924</v>
      </c>
    </row>
    <row r="3043" spans="1:10" hidden="1" x14ac:dyDescent="0.2">
      <c r="A3043" t="s">
        <v>2357</v>
      </c>
      <c r="B3043">
        <v>2011</v>
      </c>
      <c r="C3043">
        <v>60</v>
      </c>
      <c r="D3043">
        <v>1</v>
      </c>
      <c r="E3043">
        <v>4110</v>
      </c>
      <c r="F3043" t="s">
        <v>2355</v>
      </c>
      <c r="G3043" t="s">
        <v>3175</v>
      </c>
      <c r="H3043" t="s">
        <v>57</v>
      </c>
      <c r="I3043" t="s">
        <v>58</v>
      </c>
      <c r="J3043" t="s">
        <v>3924</v>
      </c>
    </row>
    <row r="3044" spans="1:10" hidden="1" x14ac:dyDescent="0.2">
      <c r="A3044" t="s">
        <v>1071</v>
      </c>
      <c r="B3044">
        <v>2015</v>
      </c>
      <c r="C3044">
        <v>27</v>
      </c>
      <c r="D3044">
        <v>1</v>
      </c>
      <c r="E3044">
        <v>4100</v>
      </c>
      <c r="F3044" t="s">
        <v>1047</v>
      </c>
      <c r="G3044" t="s">
        <v>3109</v>
      </c>
      <c r="H3044" t="s">
        <v>57</v>
      </c>
      <c r="I3044" t="s">
        <v>58</v>
      </c>
      <c r="J3044" t="s">
        <v>3924</v>
      </c>
    </row>
    <row r="3045" spans="1:10" hidden="1" x14ac:dyDescent="0.2">
      <c r="A3045" t="s">
        <v>865</v>
      </c>
      <c r="B3045">
        <v>2014</v>
      </c>
      <c r="C3045">
        <v>22</v>
      </c>
      <c r="D3045">
        <v>1</v>
      </c>
      <c r="E3045">
        <v>4060</v>
      </c>
      <c r="F3045" t="s">
        <v>853</v>
      </c>
      <c r="G3045" t="s">
        <v>3099</v>
      </c>
      <c r="H3045" t="s">
        <v>57</v>
      </c>
      <c r="I3045" t="s">
        <v>58</v>
      </c>
      <c r="J3045" t="s">
        <v>3924</v>
      </c>
    </row>
    <row r="3046" spans="1:10" hidden="1" x14ac:dyDescent="0.2">
      <c r="A3046" t="s">
        <v>2287</v>
      </c>
      <c r="B3046">
        <v>2013</v>
      </c>
      <c r="C3046">
        <v>58</v>
      </c>
      <c r="D3046">
        <v>1</v>
      </c>
      <c r="E3046">
        <v>4060</v>
      </c>
      <c r="F3046" t="s">
        <v>2276</v>
      </c>
      <c r="G3046" t="s">
        <v>3171</v>
      </c>
      <c r="H3046" t="s">
        <v>57</v>
      </c>
      <c r="I3046" t="s">
        <v>58</v>
      </c>
      <c r="J3046" t="s">
        <v>3924</v>
      </c>
    </row>
    <row r="3047" spans="1:10" hidden="1" x14ac:dyDescent="0.2">
      <c r="A3047" t="s">
        <v>1053</v>
      </c>
      <c r="B3047">
        <v>2008</v>
      </c>
      <c r="C3047">
        <v>27</v>
      </c>
      <c r="D3047">
        <v>1</v>
      </c>
      <c r="E3047">
        <v>4050</v>
      </c>
      <c r="F3047" t="s">
        <v>1047</v>
      </c>
      <c r="G3047" t="s">
        <v>3109</v>
      </c>
      <c r="H3047" t="s">
        <v>57</v>
      </c>
      <c r="I3047" t="s">
        <v>58</v>
      </c>
      <c r="J3047" t="s">
        <v>3924</v>
      </c>
    </row>
    <row r="3048" spans="1:10" hidden="1" x14ac:dyDescent="0.2">
      <c r="A3048" t="s">
        <v>952</v>
      </c>
      <c r="B3048">
        <v>2021</v>
      </c>
      <c r="C3048">
        <v>24</v>
      </c>
      <c r="D3048">
        <v>1</v>
      </c>
      <c r="E3048">
        <v>4040</v>
      </c>
      <c r="F3048" t="s">
        <v>933</v>
      </c>
      <c r="G3048" t="s">
        <v>3103</v>
      </c>
      <c r="H3048" t="s">
        <v>57</v>
      </c>
      <c r="I3048" t="s">
        <v>3057</v>
      </c>
      <c r="J3048" t="s">
        <v>3924</v>
      </c>
    </row>
    <row r="3049" spans="1:10" hidden="1" x14ac:dyDescent="0.2">
      <c r="A3049" t="s">
        <v>1055</v>
      </c>
      <c r="B3049">
        <v>2010</v>
      </c>
      <c r="C3049">
        <v>27</v>
      </c>
      <c r="D3049">
        <v>1</v>
      </c>
      <c r="E3049">
        <v>4040</v>
      </c>
      <c r="F3049" t="s">
        <v>1047</v>
      </c>
      <c r="G3049" t="s">
        <v>3109</v>
      </c>
      <c r="H3049" t="s">
        <v>57</v>
      </c>
      <c r="I3049" t="s">
        <v>58</v>
      </c>
      <c r="J3049" t="s">
        <v>3924</v>
      </c>
    </row>
    <row r="3050" spans="1:10" hidden="1" x14ac:dyDescent="0.2">
      <c r="A3050" t="s">
        <v>1050</v>
      </c>
      <c r="B3050">
        <v>2005</v>
      </c>
      <c r="C3050">
        <v>27</v>
      </c>
      <c r="D3050">
        <v>1</v>
      </c>
      <c r="E3050">
        <v>3950</v>
      </c>
      <c r="F3050" t="s">
        <v>1047</v>
      </c>
      <c r="G3050" t="s">
        <v>3109</v>
      </c>
      <c r="H3050" t="s">
        <v>57</v>
      </c>
      <c r="I3050" t="s">
        <v>58</v>
      </c>
      <c r="J3050" t="s">
        <v>3924</v>
      </c>
    </row>
    <row r="3051" spans="1:10" hidden="1" x14ac:dyDescent="0.2">
      <c r="A3051" t="s">
        <v>2283</v>
      </c>
      <c r="B3051">
        <v>2009</v>
      </c>
      <c r="C3051">
        <v>58</v>
      </c>
      <c r="D3051">
        <v>1</v>
      </c>
      <c r="E3051">
        <v>3930</v>
      </c>
      <c r="F3051" t="s">
        <v>2276</v>
      </c>
      <c r="G3051" t="s">
        <v>3171</v>
      </c>
      <c r="H3051" t="s">
        <v>57</v>
      </c>
      <c r="I3051" t="s">
        <v>58</v>
      </c>
      <c r="J3051" t="s">
        <v>3924</v>
      </c>
    </row>
    <row r="3052" spans="1:10" hidden="1" x14ac:dyDescent="0.2">
      <c r="A3052" t="s">
        <v>594</v>
      </c>
      <c r="B3052">
        <v>2014</v>
      </c>
      <c r="C3052">
        <v>15</v>
      </c>
      <c r="D3052">
        <v>1</v>
      </c>
      <c r="E3052">
        <v>3900</v>
      </c>
      <c r="F3052" t="s">
        <v>582</v>
      </c>
      <c r="G3052" t="s">
        <v>3085</v>
      </c>
      <c r="H3052" t="s">
        <v>57</v>
      </c>
      <c r="I3052" t="s">
        <v>58</v>
      </c>
      <c r="J3052" t="s">
        <v>3924</v>
      </c>
    </row>
    <row r="3053" spans="1:10" hidden="1" x14ac:dyDescent="0.2">
      <c r="A3053" t="s">
        <v>1051</v>
      </c>
      <c r="B3053">
        <v>2006</v>
      </c>
      <c r="C3053">
        <v>27</v>
      </c>
      <c r="D3053">
        <v>1</v>
      </c>
      <c r="E3053">
        <v>3900</v>
      </c>
      <c r="F3053" t="s">
        <v>1047</v>
      </c>
      <c r="G3053" t="s">
        <v>3109</v>
      </c>
      <c r="H3053" t="s">
        <v>57</v>
      </c>
      <c r="I3053" t="s">
        <v>58</v>
      </c>
      <c r="J3053" t="s">
        <v>3924</v>
      </c>
    </row>
    <row r="3054" spans="1:10" hidden="1" x14ac:dyDescent="0.2">
      <c r="A3054" t="s">
        <v>1072</v>
      </c>
      <c r="B3054">
        <v>2016</v>
      </c>
      <c r="C3054">
        <v>27</v>
      </c>
      <c r="D3054">
        <v>1</v>
      </c>
      <c r="E3054">
        <v>3890</v>
      </c>
      <c r="F3054" t="s">
        <v>1047</v>
      </c>
      <c r="G3054" t="s">
        <v>3109</v>
      </c>
      <c r="H3054" t="s">
        <v>57</v>
      </c>
      <c r="I3054" t="s">
        <v>58</v>
      </c>
      <c r="J3054" t="s">
        <v>3924</v>
      </c>
    </row>
    <row r="3055" spans="1:10" hidden="1" x14ac:dyDescent="0.2">
      <c r="A3055" t="s">
        <v>2285</v>
      </c>
      <c r="B3055">
        <v>2011</v>
      </c>
      <c r="C3055">
        <v>58</v>
      </c>
      <c r="D3055">
        <v>1</v>
      </c>
      <c r="E3055">
        <v>3890</v>
      </c>
      <c r="F3055" t="s">
        <v>2276</v>
      </c>
      <c r="G3055" t="s">
        <v>3171</v>
      </c>
      <c r="H3055" t="s">
        <v>57</v>
      </c>
      <c r="I3055" t="s">
        <v>58</v>
      </c>
      <c r="J3055" t="s">
        <v>3924</v>
      </c>
    </row>
    <row r="3056" spans="1:10" hidden="1" x14ac:dyDescent="0.2">
      <c r="A3056" t="s">
        <v>1056</v>
      </c>
      <c r="B3056">
        <v>2011</v>
      </c>
      <c r="C3056">
        <v>27</v>
      </c>
      <c r="D3056">
        <v>1</v>
      </c>
      <c r="E3056">
        <v>3870</v>
      </c>
      <c r="F3056" t="s">
        <v>1047</v>
      </c>
      <c r="G3056" t="s">
        <v>3109</v>
      </c>
      <c r="H3056" t="s">
        <v>57</v>
      </c>
      <c r="I3056" t="s">
        <v>58</v>
      </c>
      <c r="J3056" t="s">
        <v>3924</v>
      </c>
    </row>
    <row r="3057" spans="1:10" hidden="1" x14ac:dyDescent="0.2">
      <c r="A3057" t="s">
        <v>2282</v>
      </c>
      <c r="B3057">
        <v>2008</v>
      </c>
      <c r="C3057">
        <v>58</v>
      </c>
      <c r="D3057">
        <v>1</v>
      </c>
      <c r="E3057">
        <v>3830</v>
      </c>
      <c r="F3057" t="s">
        <v>2276</v>
      </c>
      <c r="G3057" t="s">
        <v>3171</v>
      </c>
      <c r="H3057" t="s">
        <v>57</v>
      </c>
      <c r="I3057" t="s">
        <v>58</v>
      </c>
      <c r="J3057" t="s">
        <v>3924</v>
      </c>
    </row>
    <row r="3058" spans="1:10" hidden="1" x14ac:dyDescent="0.2">
      <c r="A3058" t="s">
        <v>1076</v>
      </c>
      <c r="B3058">
        <v>2020</v>
      </c>
      <c r="C3058">
        <v>27</v>
      </c>
      <c r="D3058">
        <v>1</v>
      </c>
      <c r="E3058">
        <v>3800</v>
      </c>
      <c r="F3058" t="s">
        <v>1047</v>
      </c>
      <c r="G3058" t="s">
        <v>3109</v>
      </c>
      <c r="H3058" t="s">
        <v>57</v>
      </c>
      <c r="I3058" t="s">
        <v>58</v>
      </c>
      <c r="J3058" t="s">
        <v>3924</v>
      </c>
    </row>
    <row r="3059" spans="1:10" hidden="1" x14ac:dyDescent="0.2">
      <c r="A3059" t="s">
        <v>2294</v>
      </c>
      <c r="B3059">
        <v>2020</v>
      </c>
      <c r="C3059">
        <v>58</v>
      </c>
      <c r="D3059">
        <v>1</v>
      </c>
      <c r="E3059">
        <v>3800</v>
      </c>
      <c r="F3059" t="s">
        <v>2276</v>
      </c>
      <c r="G3059" t="s">
        <v>3171</v>
      </c>
      <c r="H3059" t="s">
        <v>57</v>
      </c>
      <c r="I3059" t="s">
        <v>58</v>
      </c>
      <c r="J3059" t="s">
        <v>3924</v>
      </c>
    </row>
    <row r="3060" spans="1:10" hidden="1" x14ac:dyDescent="0.2">
      <c r="A3060" t="s">
        <v>3760</v>
      </c>
      <c r="B3060">
        <v>2022</v>
      </c>
      <c r="C3060">
        <v>27</v>
      </c>
      <c r="D3060">
        <v>1</v>
      </c>
      <c r="E3060">
        <v>3740</v>
      </c>
      <c r="F3060" t="s">
        <v>1047</v>
      </c>
      <c r="G3060" t="s">
        <v>3109</v>
      </c>
      <c r="H3060" t="s">
        <v>57</v>
      </c>
      <c r="I3060" t="s">
        <v>3057</v>
      </c>
      <c r="J3060" t="s">
        <v>3924</v>
      </c>
    </row>
    <row r="3061" spans="1:10" hidden="1" x14ac:dyDescent="0.2">
      <c r="A3061" t="s">
        <v>2289</v>
      </c>
      <c r="B3061">
        <v>2015</v>
      </c>
      <c r="C3061">
        <v>58</v>
      </c>
      <c r="D3061">
        <v>1</v>
      </c>
      <c r="E3061">
        <v>3720</v>
      </c>
      <c r="F3061" t="s">
        <v>2276</v>
      </c>
      <c r="G3061" t="s">
        <v>3171</v>
      </c>
      <c r="H3061" t="s">
        <v>57</v>
      </c>
      <c r="I3061" t="s">
        <v>58</v>
      </c>
      <c r="J3061" t="s">
        <v>3924</v>
      </c>
    </row>
    <row r="3062" spans="1:10" hidden="1" x14ac:dyDescent="0.2">
      <c r="A3062" t="s">
        <v>937</v>
      </c>
      <c r="B3062">
        <v>2006</v>
      </c>
      <c r="C3062">
        <v>24</v>
      </c>
      <c r="D3062">
        <v>1</v>
      </c>
      <c r="E3062">
        <v>3700</v>
      </c>
      <c r="F3062" t="s">
        <v>933</v>
      </c>
      <c r="G3062" t="s">
        <v>3103</v>
      </c>
      <c r="H3062" t="s">
        <v>57</v>
      </c>
      <c r="I3062" t="s">
        <v>58</v>
      </c>
      <c r="J3062" t="s">
        <v>3924</v>
      </c>
    </row>
    <row r="3063" spans="1:10" hidden="1" x14ac:dyDescent="0.2">
      <c r="A3063" t="s">
        <v>3751</v>
      </c>
      <c r="B3063">
        <v>2022</v>
      </c>
      <c r="C3063">
        <v>24</v>
      </c>
      <c r="D3063">
        <v>1</v>
      </c>
      <c r="E3063">
        <v>3690</v>
      </c>
      <c r="F3063" t="s">
        <v>933</v>
      </c>
      <c r="G3063" t="s">
        <v>3103</v>
      </c>
      <c r="H3063" t="s">
        <v>57</v>
      </c>
      <c r="I3063" t="s">
        <v>3057</v>
      </c>
      <c r="J3063" t="s">
        <v>3924</v>
      </c>
    </row>
    <row r="3064" spans="1:10" hidden="1" x14ac:dyDescent="0.2">
      <c r="A3064" t="s">
        <v>852</v>
      </c>
      <c r="B3064">
        <v>2003</v>
      </c>
      <c r="C3064">
        <v>22</v>
      </c>
      <c r="D3064">
        <v>1</v>
      </c>
      <c r="E3064">
        <v>3680</v>
      </c>
      <c r="F3064" t="s">
        <v>853</v>
      </c>
      <c r="G3064" t="s">
        <v>3099</v>
      </c>
      <c r="H3064" t="s">
        <v>57</v>
      </c>
      <c r="I3064" t="s">
        <v>58</v>
      </c>
      <c r="J3064" t="s">
        <v>3924</v>
      </c>
    </row>
    <row r="3065" spans="1:10" hidden="1" x14ac:dyDescent="0.2">
      <c r="A3065" t="s">
        <v>866</v>
      </c>
      <c r="B3065">
        <v>2015</v>
      </c>
      <c r="C3065">
        <v>22</v>
      </c>
      <c r="D3065">
        <v>1</v>
      </c>
      <c r="E3065">
        <v>3650</v>
      </c>
      <c r="F3065" t="s">
        <v>853</v>
      </c>
      <c r="G3065" t="s">
        <v>3099</v>
      </c>
      <c r="H3065" t="s">
        <v>57</v>
      </c>
      <c r="I3065" t="s">
        <v>58</v>
      </c>
      <c r="J3065" t="s">
        <v>3924</v>
      </c>
    </row>
    <row r="3066" spans="1:10" hidden="1" x14ac:dyDescent="0.2">
      <c r="A3066" t="s">
        <v>746</v>
      </c>
      <c r="B3066">
        <v>2014</v>
      </c>
      <c r="C3066">
        <v>19</v>
      </c>
      <c r="D3066">
        <v>1</v>
      </c>
      <c r="E3066">
        <v>3640</v>
      </c>
      <c r="F3066" t="s">
        <v>734</v>
      </c>
      <c r="G3066" t="s">
        <v>3093</v>
      </c>
      <c r="H3066" t="s">
        <v>57</v>
      </c>
      <c r="I3066" t="s">
        <v>58</v>
      </c>
      <c r="J3066" t="s">
        <v>3924</v>
      </c>
    </row>
    <row r="3067" spans="1:10" hidden="1" x14ac:dyDescent="0.2">
      <c r="A3067" t="s">
        <v>936</v>
      </c>
      <c r="B3067">
        <v>2005</v>
      </c>
      <c r="C3067">
        <v>24</v>
      </c>
      <c r="D3067">
        <v>1</v>
      </c>
      <c r="E3067">
        <v>3620</v>
      </c>
      <c r="F3067" t="s">
        <v>933</v>
      </c>
      <c r="G3067" t="s">
        <v>3103</v>
      </c>
      <c r="H3067" t="s">
        <v>57</v>
      </c>
      <c r="I3067" t="s">
        <v>58</v>
      </c>
      <c r="J3067" t="s">
        <v>3924</v>
      </c>
    </row>
    <row r="3068" spans="1:10" hidden="1" x14ac:dyDescent="0.2">
      <c r="A3068" t="s">
        <v>2356</v>
      </c>
      <c r="B3068">
        <v>2010</v>
      </c>
      <c r="C3068">
        <v>60</v>
      </c>
      <c r="D3068">
        <v>1</v>
      </c>
      <c r="E3068">
        <v>3620</v>
      </c>
      <c r="F3068" t="s">
        <v>2355</v>
      </c>
      <c r="G3068" t="s">
        <v>3175</v>
      </c>
      <c r="H3068" t="s">
        <v>57</v>
      </c>
      <c r="I3068" t="s">
        <v>58</v>
      </c>
      <c r="J3068" t="s">
        <v>3924</v>
      </c>
    </row>
    <row r="3069" spans="1:10" hidden="1" x14ac:dyDescent="0.2">
      <c r="A3069" t="s">
        <v>2295</v>
      </c>
      <c r="B3069">
        <v>2021</v>
      </c>
      <c r="C3069">
        <v>58</v>
      </c>
      <c r="D3069">
        <v>1</v>
      </c>
      <c r="E3069">
        <v>3590</v>
      </c>
      <c r="F3069" t="s">
        <v>2276</v>
      </c>
      <c r="G3069" t="s">
        <v>3171</v>
      </c>
      <c r="H3069" t="s">
        <v>57</v>
      </c>
      <c r="I3069" t="s">
        <v>3057</v>
      </c>
      <c r="J3069" t="s">
        <v>3924</v>
      </c>
    </row>
    <row r="3070" spans="1:10" hidden="1" x14ac:dyDescent="0.2">
      <c r="A3070" t="s">
        <v>745</v>
      </c>
      <c r="B3070">
        <v>2013</v>
      </c>
      <c r="C3070">
        <v>19</v>
      </c>
      <c r="D3070">
        <v>1</v>
      </c>
      <c r="E3070">
        <v>3570</v>
      </c>
      <c r="F3070" t="s">
        <v>734</v>
      </c>
      <c r="G3070" t="s">
        <v>3093</v>
      </c>
      <c r="H3070" t="s">
        <v>57</v>
      </c>
      <c r="I3070" t="s">
        <v>58</v>
      </c>
      <c r="J3070" t="s">
        <v>3924</v>
      </c>
    </row>
    <row r="3071" spans="1:10" hidden="1" x14ac:dyDescent="0.2">
      <c r="A3071" t="s">
        <v>1073</v>
      </c>
      <c r="B3071">
        <v>2017</v>
      </c>
      <c r="C3071">
        <v>27</v>
      </c>
      <c r="D3071">
        <v>1</v>
      </c>
      <c r="E3071">
        <v>3560</v>
      </c>
      <c r="F3071" t="s">
        <v>1047</v>
      </c>
      <c r="G3071" t="s">
        <v>3109</v>
      </c>
      <c r="H3071" t="s">
        <v>57</v>
      </c>
      <c r="I3071" t="s">
        <v>58</v>
      </c>
      <c r="J3071" t="s">
        <v>3924</v>
      </c>
    </row>
    <row r="3072" spans="1:10" hidden="1" x14ac:dyDescent="0.2">
      <c r="A3072" t="s">
        <v>2284</v>
      </c>
      <c r="B3072">
        <v>2010</v>
      </c>
      <c r="C3072">
        <v>58</v>
      </c>
      <c r="D3072">
        <v>1</v>
      </c>
      <c r="E3072">
        <v>3540</v>
      </c>
      <c r="F3072" t="s">
        <v>2276</v>
      </c>
      <c r="G3072" t="s">
        <v>3171</v>
      </c>
      <c r="H3072" t="s">
        <v>57</v>
      </c>
      <c r="I3072" t="s">
        <v>58</v>
      </c>
      <c r="J3072" t="s">
        <v>3924</v>
      </c>
    </row>
    <row r="3073" spans="1:10" hidden="1" x14ac:dyDescent="0.2">
      <c r="A3073" t="s">
        <v>947</v>
      </c>
      <c r="B3073">
        <v>2016</v>
      </c>
      <c r="C3073">
        <v>24</v>
      </c>
      <c r="D3073">
        <v>1</v>
      </c>
      <c r="E3073">
        <v>3510</v>
      </c>
      <c r="F3073" t="s">
        <v>933</v>
      </c>
      <c r="G3073" t="s">
        <v>3103</v>
      </c>
      <c r="H3073" t="s">
        <v>57</v>
      </c>
      <c r="I3073" t="s">
        <v>58</v>
      </c>
      <c r="J3073" t="s">
        <v>3924</v>
      </c>
    </row>
    <row r="3074" spans="1:10" hidden="1" x14ac:dyDescent="0.2">
      <c r="A3074" t="s">
        <v>935</v>
      </c>
      <c r="B3074">
        <v>2004</v>
      </c>
      <c r="C3074">
        <v>24</v>
      </c>
      <c r="D3074">
        <v>1</v>
      </c>
      <c r="E3074">
        <v>3500</v>
      </c>
      <c r="F3074" t="s">
        <v>933</v>
      </c>
      <c r="G3074" t="s">
        <v>3103</v>
      </c>
      <c r="H3074" t="s">
        <v>57</v>
      </c>
      <c r="I3074" t="s">
        <v>58</v>
      </c>
      <c r="J3074" t="s">
        <v>3924</v>
      </c>
    </row>
    <row r="3075" spans="1:10" hidden="1" x14ac:dyDescent="0.2">
      <c r="A3075" t="s">
        <v>943</v>
      </c>
      <c r="B3075">
        <v>2012</v>
      </c>
      <c r="C3075">
        <v>24</v>
      </c>
      <c r="D3075">
        <v>1</v>
      </c>
      <c r="E3075">
        <v>3460</v>
      </c>
      <c r="F3075" t="s">
        <v>933</v>
      </c>
      <c r="G3075" t="s">
        <v>3103</v>
      </c>
      <c r="H3075" t="s">
        <v>57</v>
      </c>
      <c r="I3075" t="s">
        <v>58</v>
      </c>
      <c r="J3075" t="s">
        <v>3924</v>
      </c>
    </row>
    <row r="3076" spans="1:10" hidden="1" x14ac:dyDescent="0.2">
      <c r="A3076" t="s">
        <v>4131</v>
      </c>
      <c r="B3076">
        <v>2023</v>
      </c>
      <c r="C3076">
        <v>24</v>
      </c>
      <c r="D3076">
        <v>1</v>
      </c>
      <c r="E3076">
        <v>3460</v>
      </c>
      <c r="F3076" t="s">
        <v>933</v>
      </c>
      <c r="G3076" t="s">
        <v>3103</v>
      </c>
      <c r="H3076" t="s">
        <v>57</v>
      </c>
      <c r="I3076" t="s">
        <v>3057</v>
      </c>
      <c r="J3076" t="s">
        <v>4091</v>
      </c>
    </row>
    <row r="3077" spans="1:10" hidden="1" x14ac:dyDescent="0.2">
      <c r="A3077" t="s">
        <v>1074</v>
      </c>
      <c r="B3077">
        <v>2018</v>
      </c>
      <c r="C3077">
        <v>27</v>
      </c>
      <c r="D3077">
        <v>1</v>
      </c>
      <c r="E3077">
        <v>3460</v>
      </c>
      <c r="F3077" t="s">
        <v>1047</v>
      </c>
      <c r="G3077" t="s">
        <v>3109</v>
      </c>
      <c r="H3077" t="s">
        <v>57</v>
      </c>
      <c r="I3077" t="s">
        <v>58</v>
      </c>
      <c r="J3077" t="s">
        <v>3924</v>
      </c>
    </row>
    <row r="3078" spans="1:10" hidden="1" x14ac:dyDescent="0.2">
      <c r="A3078" t="s">
        <v>1075</v>
      </c>
      <c r="B3078">
        <v>2019</v>
      </c>
      <c r="C3078">
        <v>27</v>
      </c>
      <c r="D3078">
        <v>1</v>
      </c>
      <c r="E3078">
        <v>3440</v>
      </c>
      <c r="F3078" t="s">
        <v>1047</v>
      </c>
      <c r="G3078" t="s">
        <v>3109</v>
      </c>
      <c r="H3078" t="s">
        <v>57</v>
      </c>
      <c r="I3078" t="s">
        <v>58</v>
      </c>
      <c r="J3078" t="s">
        <v>3924</v>
      </c>
    </row>
    <row r="3079" spans="1:10" hidden="1" x14ac:dyDescent="0.2">
      <c r="A3079" t="s">
        <v>942</v>
      </c>
      <c r="B3079">
        <v>2011</v>
      </c>
      <c r="C3079">
        <v>24</v>
      </c>
      <c r="D3079">
        <v>1</v>
      </c>
      <c r="E3079">
        <v>3420</v>
      </c>
      <c r="F3079" t="s">
        <v>933</v>
      </c>
      <c r="G3079" t="s">
        <v>3103</v>
      </c>
      <c r="H3079" t="s">
        <v>57</v>
      </c>
      <c r="I3079" t="s">
        <v>58</v>
      </c>
      <c r="J3079" t="s">
        <v>3924</v>
      </c>
    </row>
    <row r="3080" spans="1:10" hidden="1" x14ac:dyDescent="0.2">
      <c r="A3080" t="s">
        <v>864</v>
      </c>
      <c r="B3080">
        <v>2013</v>
      </c>
      <c r="C3080">
        <v>22</v>
      </c>
      <c r="D3080">
        <v>1</v>
      </c>
      <c r="E3080">
        <v>3400</v>
      </c>
      <c r="F3080" t="s">
        <v>853</v>
      </c>
      <c r="G3080" t="s">
        <v>3099</v>
      </c>
      <c r="H3080" t="s">
        <v>57</v>
      </c>
      <c r="I3080" t="s">
        <v>58</v>
      </c>
      <c r="J3080" t="s">
        <v>3924</v>
      </c>
    </row>
    <row r="3081" spans="1:10" hidden="1" x14ac:dyDescent="0.2">
      <c r="A3081" t="s">
        <v>859</v>
      </c>
      <c r="B3081">
        <v>2008</v>
      </c>
      <c r="C3081">
        <v>22</v>
      </c>
      <c r="D3081">
        <v>1</v>
      </c>
      <c r="E3081">
        <v>3380</v>
      </c>
      <c r="F3081" t="s">
        <v>853</v>
      </c>
      <c r="G3081" t="s">
        <v>3099</v>
      </c>
      <c r="H3081" t="s">
        <v>57</v>
      </c>
      <c r="I3081" t="s">
        <v>58</v>
      </c>
      <c r="J3081" t="s">
        <v>3924</v>
      </c>
    </row>
    <row r="3082" spans="1:10" hidden="1" x14ac:dyDescent="0.2">
      <c r="A3082" t="s">
        <v>2288</v>
      </c>
      <c r="B3082">
        <v>2014</v>
      </c>
      <c r="C3082">
        <v>58</v>
      </c>
      <c r="D3082">
        <v>1</v>
      </c>
      <c r="E3082">
        <v>3380</v>
      </c>
      <c r="F3082" t="s">
        <v>2276</v>
      </c>
      <c r="G3082" t="s">
        <v>3171</v>
      </c>
      <c r="H3082" t="s">
        <v>57</v>
      </c>
      <c r="I3082" t="s">
        <v>58</v>
      </c>
      <c r="J3082" t="s">
        <v>3924</v>
      </c>
    </row>
    <row r="3083" spans="1:10" hidden="1" x14ac:dyDescent="0.2">
      <c r="A3083" t="s">
        <v>3850</v>
      </c>
      <c r="B3083">
        <v>2022</v>
      </c>
      <c r="C3083">
        <v>58</v>
      </c>
      <c r="D3083">
        <v>1</v>
      </c>
      <c r="E3083">
        <v>3370</v>
      </c>
      <c r="F3083" t="s">
        <v>2276</v>
      </c>
      <c r="G3083" t="s">
        <v>3171</v>
      </c>
      <c r="H3083" t="s">
        <v>57</v>
      </c>
      <c r="I3083" t="s">
        <v>3057</v>
      </c>
      <c r="J3083" t="s">
        <v>3924</v>
      </c>
    </row>
    <row r="3084" spans="1:10" hidden="1" x14ac:dyDescent="0.2">
      <c r="A3084" t="s">
        <v>867</v>
      </c>
      <c r="B3084">
        <v>2016</v>
      </c>
      <c r="C3084">
        <v>22</v>
      </c>
      <c r="D3084">
        <v>1</v>
      </c>
      <c r="E3084">
        <v>3290</v>
      </c>
      <c r="F3084" t="s">
        <v>853</v>
      </c>
      <c r="G3084" t="s">
        <v>3099</v>
      </c>
      <c r="H3084" t="s">
        <v>57</v>
      </c>
      <c r="I3084" t="s">
        <v>58</v>
      </c>
      <c r="J3084" t="s">
        <v>3924</v>
      </c>
    </row>
    <row r="3085" spans="1:10" hidden="1" x14ac:dyDescent="0.2">
      <c r="A3085" t="s">
        <v>945</v>
      </c>
      <c r="B3085">
        <v>2014</v>
      </c>
      <c r="C3085">
        <v>24</v>
      </c>
      <c r="D3085">
        <v>1</v>
      </c>
      <c r="E3085">
        <v>3280</v>
      </c>
      <c r="F3085" t="s">
        <v>933</v>
      </c>
      <c r="G3085" t="s">
        <v>3103</v>
      </c>
      <c r="H3085" t="s">
        <v>57</v>
      </c>
      <c r="I3085" t="s">
        <v>58</v>
      </c>
      <c r="J3085" t="s">
        <v>3924</v>
      </c>
    </row>
    <row r="3086" spans="1:10" hidden="1" x14ac:dyDescent="0.2">
      <c r="A3086" t="s">
        <v>932</v>
      </c>
      <c r="B3086">
        <v>2003</v>
      </c>
      <c r="C3086">
        <v>24</v>
      </c>
      <c r="D3086">
        <v>1</v>
      </c>
      <c r="E3086">
        <v>3270</v>
      </c>
      <c r="F3086" t="s">
        <v>933</v>
      </c>
      <c r="G3086" t="s">
        <v>3103</v>
      </c>
      <c r="H3086" t="s">
        <v>57</v>
      </c>
      <c r="I3086" t="s">
        <v>58</v>
      </c>
      <c r="J3086" t="s">
        <v>3924</v>
      </c>
    </row>
    <row r="3087" spans="1:10" hidden="1" x14ac:dyDescent="0.2">
      <c r="A3087" t="s">
        <v>858</v>
      </c>
      <c r="B3087">
        <v>2007</v>
      </c>
      <c r="C3087">
        <v>22</v>
      </c>
      <c r="D3087">
        <v>1</v>
      </c>
      <c r="E3087">
        <v>3250</v>
      </c>
      <c r="F3087" t="s">
        <v>853</v>
      </c>
      <c r="G3087" t="s">
        <v>3099</v>
      </c>
      <c r="H3087" t="s">
        <v>57</v>
      </c>
      <c r="I3087" t="s">
        <v>58</v>
      </c>
      <c r="J3087" t="s">
        <v>3924</v>
      </c>
    </row>
    <row r="3088" spans="1:10" hidden="1" x14ac:dyDescent="0.2">
      <c r="A3088" t="s">
        <v>941</v>
      </c>
      <c r="B3088">
        <v>2010</v>
      </c>
      <c r="C3088">
        <v>24</v>
      </c>
      <c r="D3088">
        <v>1</v>
      </c>
      <c r="E3088">
        <v>3250</v>
      </c>
      <c r="F3088" t="s">
        <v>933</v>
      </c>
      <c r="G3088" t="s">
        <v>3103</v>
      </c>
      <c r="H3088" t="s">
        <v>57</v>
      </c>
      <c r="I3088" t="s">
        <v>58</v>
      </c>
      <c r="J3088" t="s">
        <v>3924</v>
      </c>
    </row>
    <row r="3089" spans="1:10" hidden="1" x14ac:dyDescent="0.2">
      <c r="A3089" t="s">
        <v>948</v>
      </c>
      <c r="B3089">
        <v>2017</v>
      </c>
      <c r="C3089">
        <v>24</v>
      </c>
      <c r="D3089">
        <v>1</v>
      </c>
      <c r="E3089">
        <v>3240</v>
      </c>
      <c r="F3089" t="s">
        <v>933</v>
      </c>
      <c r="G3089" t="s">
        <v>3103</v>
      </c>
      <c r="H3089" t="s">
        <v>57</v>
      </c>
      <c r="I3089" t="s">
        <v>58</v>
      </c>
      <c r="J3089" t="s">
        <v>3924</v>
      </c>
    </row>
    <row r="3090" spans="1:10" hidden="1" x14ac:dyDescent="0.2">
      <c r="A3090" t="s">
        <v>742</v>
      </c>
      <c r="B3090">
        <v>2010</v>
      </c>
      <c r="C3090">
        <v>19</v>
      </c>
      <c r="D3090">
        <v>1</v>
      </c>
      <c r="E3090">
        <v>3210</v>
      </c>
      <c r="F3090" t="s">
        <v>734</v>
      </c>
      <c r="G3090" t="s">
        <v>3093</v>
      </c>
      <c r="H3090" t="s">
        <v>57</v>
      </c>
      <c r="I3090" t="s">
        <v>58</v>
      </c>
      <c r="J3090" t="s">
        <v>3924</v>
      </c>
    </row>
    <row r="3091" spans="1:10" hidden="1" x14ac:dyDescent="0.2">
      <c r="A3091" t="s">
        <v>944</v>
      </c>
      <c r="B3091">
        <v>2013</v>
      </c>
      <c r="C3091">
        <v>24</v>
      </c>
      <c r="D3091">
        <v>1</v>
      </c>
      <c r="E3091">
        <v>3170</v>
      </c>
      <c r="F3091" t="s">
        <v>933</v>
      </c>
      <c r="G3091" t="s">
        <v>3103</v>
      </c>
      <c r="H3091" t="s">
        <v>57</v>
      </c>
      <c r="I3091" t="s">
        <v>58</v>
      </c>
      <c r="J3091" t="s">
        <v>3924</v>
      </c>
    </row>
    <row r="3092" spans="1:10" hidden="1" x14ac:dyDescent="0.2">
      <c r="A3092" t="s">
        <v>946</v>
      </c>
      <c r="B3092">
        <v>2015</v>
      </c>
      <c r="C3092">
        <v>24</v>
      </c>
      <c r="D3092">
        <v>1</v>
      </c>
      <c r="E3092">
        <v>3170</v>
      </c>
      <c r="F3092" t="s">
        <v>933</v>
      </c>
      <c r="G3092" t="s">
        <v>3103</v>
      </c>
      <c r="H3092" t="s">
        <v>57</v>
      </c>
      <c r="I3092" t="s">
        <v>58</v>
      </c>
      <c r="J3092" t="s">
        <v>3924</v>
      </c>
    </row>
    <row r="3093" spans="1:10" hidden="1" x14ac:dyDescent="0.2">
      <c r="A3093" t="s">
        <v>949</v>
      </c>
      <c r="B3093">
        <v>2018</v>
      </c>
      <c r="C3093">
        <v>24</v>
      </c>
      <c r="D3093">
        <v>1</v>
      </c>
      <c r="E3093">
        <v>3170</v>
      </c>
      <c r="F3093" t="s">
        <v>933</v>
      </c>
      <c r="G3093" t="s">
        <v>3103</v>
      </c>
      <c r="H3093" t="s">
        <v>57</v>
      </c>
      <c r="I3093" t="s">
        <v>58</v>
      </c>
      <c r="J3093" t="s">
        <v>3924</v>
      </c>
    </row>
    <row r="3094" spans="1:10" hidden="1" x14ac:dyDescent="0.2">
      <c r="A3094" t="s">
        <v>950</v>
      </c>
      <c r="B3094">
        <v>2019</v>
      </c>
      <c r="C3094">
        <v>24</v>
      </c>
      <c r="D3094">
        <v>1</v>
      </c>
      <c r="E3094">
        <v>3150</v>
      </c>
      <c r="F3094" t="s">
        <v>933</v>
      </c>
      <c r="G3094" t="s">
        <v>3103</v>
      </c>
      <c r="H3094" t="s">
        <v>57</v>
      </c>
      <c r="I3094" t="s">
        <v>58</v>
      </c>
      <c r="J3094" t="s">
        <v>3924</v>
      </c>
    </row>
    <row r="3095" spans="1:10" hidden="1" x14ac:dyDescent="0.2">
      <c r="A3095" t="s">
        <v>3745</v>
      </c>
      <c r="B3095">
        <v>2022</v>
      </c>
      <c r="C3095">
        <v>22</v>
      </c>
      <c r="D3095">
        <v>1</v>
      </c>
      <c r="E3095">
        <v>3110</v>
      </c>
      <c r="F3095" t="s">
        <v>853</v>
      </c>
      <c r="G3095" t="s">
        <v>3099</v>
      </c>
      <c r="H3095" t="s">
        <v>57</v>
      </c>
      <c r="I3095" t="s">
        <v>3057</v>
      </c>
      <c r="J3095" t="s">
        <v>3924</v>
      </c>
    </row>
    <row r="3096" spans="1:10" hidden="1" x14ac:dyDescent="0.2">
      <c r="A3096" t="s">
        <v>2360</v>
      </c>
      <c r="B3096">
        <v>2014</v>
      </c>
      <c r="C3096">
        <v>60</v>
      </c>
      <c r="D3096">
        <v>1</v>
      </c>
      <c r="E3096">
        <v>3090</v>
      </c>
      <c r="F3096" t="s">
        <v>2355</v>
      </c>
      <c r="G3096" t="s">
        <v>3175</v>
      </c>
      <c r="H3096" t="s">
        <v>57</v>
      </c>
      <c r="I3096" t="s">
        <v>58</v>
      </c>
      <c r="J3096" t="s">
        <v>3924</v>
      </c>
    </row>
    <row r="3097" spans="1:10" hidden="1" x14ac:dyDescent="0.2">
      <c r="A3097" t="s">
        <v>951</v>
      </c>
      <c r="B3097">
        <v>2020</v>
      </c>
      <c r="C3097">
        <v>24</v>
      </c>
      <c r="D3097">
        <v>1</v>
      </c>
      <c r="E3097">
        <v>3080</v>
      </c>
      <c r="F3097" t="s">
        <v>933</v>
      </c>
      <c r="G3097" t="s">
        <v>3103</v>
      </c>
      <c r="H3097" t="s">
        <v>57</v>
      </c>
      <c r="I3097" t="s">
        <v>58</v>
      </c>
      <c r="J3097" t="s">
        <v>3924</v>
      </c>
    </row>
    <row r="3098" spans="1:10" hidden="1" x14ac:dyDescent="0.2">
      <c r="A3098" t="s">
        <v>860</v>
      </c>
      <c r="B3098">
        <v>2009</v>
      </c>
      <c r="C3098">
        <v>22</v>
      </c>
      <c r="D3098">
        <v>1</v>
      </c>
      <c r="E3098">
        <v>3070</v>
      </c>
      <c r="F3098" t="s">
        <v>853</v>
      </c>
      <c r="G3098" t="s">
        <v>3099</v>
      </c>
      <c r="H3098" t="s">
        <v>57</v>
      </c>
      <c r="I3098" t="s">
        <v>58</v>
      </c>
      <c r="J3098" t="s">
        <v>3924</v>
      </c>
    </row>
    <row r="3099" spans="1:10" hidden="1" x14ac:dyDescent="0.2">
      <c r="A3099" t="s">
        <v>744</v>
      </c>
      <c r="B3099">
        <v>2012</v>
      </c>
      <c r="C3099">
        <v>19</v>
      </c>
      <c r="D3099">
        <v>1</v>
      </c>
      <c r="E3099">
        <v>3040</v>
      </c>
      <c r="F3099" t="s">
        <v>734</v>
      </c>
      <c r="G3099" t="s">
        <v>3093</v>
      </c>
      <c r="H3099" t="s">
        <v>57</v>
      </c>
      <c r="I3099" t="s">
        <v>58</v>
      </c>
      <c r="J3099" t="s">
        <v>3924</v>
      </c>
    </row>
    <row r="3100" spans="1:10" hidden="1" x14ac:dyDescent="0.2">
      <c r="A3100" t="s">
        <v>863</v>
      </c>
      <c r="B3100">
        <v>2012</v>
      </c>
      <c r="C3100">
        <v>22</v>
      </c>
      <c r="D3100">
        <v>1</v>
      </c>
      <c r="E3100">
        <v>3040</v>
      </c>
      <c r="F3100" t="s">
        <v>853</v>
      </c>
      <c r="G3100" t="s">
        <v>3099</v>
      </c>
      <c r="H3100" t="s">
        <v>57</v>
      </c>
      <c r="I3100" t="s">
        <v>58</v>
      </c>
      <c r="J3100" t="s">
        <v>3924</v>
      </c>
    </row>
    <row r="3101" spans="1:10" hidden="1" x14ac:dyDescent="0.2">
      <c r="A3101" t="s">
        <v>2155</v>
      </c>
      <c r="B3101">
        <v>2003</v>
      </c>
      <c r="C3101">
        <v>55</v>
      </c>
      <c r="D3101">
        <v>1</v>
      </c>
      <c r="E3101">
        <v>3030</v>
      </c>
      <c r="F3101" t="s">
        <v>2156</v>
      </c>
      <c r="G3101" t="s">
        <v>3165</v>
      </c>
      <c r="H3101" t="s">
        <v>57</v>
      </c>
      <c r="I3101" t="s">
        <v>58</v>
      </c>
      <c r="J3101" t="s">
        <v>3924</v>
      </c>
    </row>
    <row r="3102" spans="1:10" hidden="1" x14ac:dyDescent="0.2">
      <c r="A3102" t="s">
        <v>2362</v>
      </c>
      <c r="B3102">
        <v>2016</v>
      </c>
      <c r="C3102">
        <v>60</v>
      </c>
      <c r="D3102">
        <v>1</v>
      </c>
      <c r="E3102">
        <v>3030</v>
      </c>
      <c r="F3102" t="s">
        <v>2355</v>
      </c>
      <c r="G3102" t="s">
        <v>3175</v>
      </c>
      <c r="H3102" t="s">
        <v>57</v>
      </c>
      <c r="I3102" t="s">
        <v>58</v>
      </c>
      <c r="J3102" t="s">
        <v>3924</v>
      </c>
    </row>
    <row r="3103" spans="1:10" hidden="1" x14ac:dyDescent="0.2">
      <c r="A3103" t="s">
        <v>1077</v>
      </c>
      <c r="B3103">
        <v>2021</v>
      </c>
      <c r="C3103">
        <v>27</v>
      </c>
      <c r="D3103">
        <v>1</v>
      </c>
      <c r="E3103">
        <v>2910</v>
      </c>
      <c r="F3103" t="s">
        <v>1047</v>
      </c>
      <c r="G3103" t="s">
        <v>3109</v>
      </c>
      <c r="H3103" t="s">
        <v>57</v>
      </c>
      <c r="I3103" t="s">
        <v>3057</v>
      </c>
      <c r="J3103" t="s">
        <v>3924</v>
      </c>
    </row>
    <row r="3104" spans="1:10" hidden="1" x14ac:dyDescent="0.2">
      <c r="A3104" t="s">
        <v>750</v>
      </c>
      <c r="B3104">
        <v>2018</v>
      </c>
      <c r="C3104">
        <v>19</v>
      </c>
      <c r="D3104">
        <v>1</v>
      </c>
      <c r="E3104">
        <v>2890</v>
      </c>
      <c r="F3104" t="s">
        <v>734</v>
      </c>
      <c r="G3104" t="s">
        <v>3093</v>
      </c>
      <c r="H3104" t="s">
        <v>57</v>
      </c>
      <c r="I3104" t="s">
        <v>58</v>
      </c>
      <c r="J3104" t="s">
        <v>3924</v>
      </c>
    </row>
    <row r="3105" spans="1:10" hidden="1" x14ac:dyDescent="0.2">
      <c r="A3105" t="s">
        <v>855</v>
      </c>
      <c r="B3105">
        <v>2004</v>
      </c>
      <c r="C3105">
        <v>22</v>
      </c>
      <c r="D3105">
        <v>1</v>
      </c>
      <c r="E3105">
        <v>2830</v>
      </c>
      <c r="F3105" t="s">
        <v>853</v>
      </c>
      <c r="G3105" t="s">
        <v>3099</v>
      </c>
      <c r="H3105" t="s">
        <v>57</v>
      </c>
      <c r="I3105" t="s">
        <v>58</v>
      </c>
      <c r="J3105" t="s">
        <v>3924</v>
      </c>
    </row>
    <row r="3106" spans="1:10" hidden="1" x14ac:dyDescent="0.2">
      <c r="A3106" t="s">
        <v>2361</v>
      </c>
      <c r="B3106">
        <v>2015</v>
      </c>
      <c r="C3106">
        <v>60</v>
      </c>
      <c r="D3106">
        <v>1</v>
      </c>
      <c r="E3106">
        <v>2810</v>
      </c>
      <c r="F3106" t="s">
        <v>2355</v>
      </c>
      <c r="G3106" t="s">
        <v>3175</v>
      </c>
      <c r="H3106" t="s">
        <v>57</v>
      </c>
      <c r="I3106" t="s">
        <v>58</v>
      </c>
      <c r="J3106" t="s">
        <v>3924</v>
      </c>
    </row>
    <row r="3107" spans="1:10" hidden="1" x14ac:dyDescent="0.2">
      <c r="A3107" t="s">
        <v>872</v>
      </c>
      <c r="B3107">
        <v>2021</v>
      </c>
      <c r="C3107">
        <v>22</v>
      </c>
      <c r="D3107">
        <v>1</v>
      </c>
      <c r="E3107">
        <v>2740</v>
      </c>
      <c r="F3107" t="s">
        <v>853</v>
      </c>
      <c r="G3107" t="s">
        <v>3099</v>
      </c>
      <c r="H3107" t="s">
        <v>57</v>
      </c>
      <c r="I3107" t="s">
        <v>3057</v>
      </c>
      <c r="J3107" t="s">
        <v>3924</v>
      </c>
    </row>
    <row r="3108" spans="1:10" hidden="1" x14ac:dyDescent="0.2">
      <c r="A3108" t="s">
        <v>4127</v>
      </c>
      <c r="B3108">
        <v>2023</v>
      </c>
      <c r="C3108">
        <v>22</v>
      </c>
      <c r="D3108">
        <v>1</v>
      </c>
      <c r="E3108">
        <v>2710</v>
      </c>
      <c r="F3108" t="s">
        <v>853</v>
      </c>
      <c r="G3108" t="s">
        <v>3099</v>
      </c>
      <c r="H3108" t="s">
        <v>57</v>
      </c>
      <c r="I3108" t="s">
        <v>3057</v>
      </c>
      <c r="J3108" t="s">
        <v>4091</v>
      </c>
    </row>
    <row r="3109" spans="1:10" hidden="1" x14ac:dyDescent="0.2">
      <c r="A3109" t="s">
        <v>856</v>
      </c>
      <c r="B3109">
        <v>2005</v>
      </c>
      <c r="C3109">
        <v>22</v>
      </c>
      <c r="D3109">
        <v>1</v>
      </c>
      <c r="E3109">
        <v>2700</v>
      </c>
      <c r="F3109" t="s">
        <v>853</v>
      </c>
      <c r="G3109" t="s">
        <v>3099</v>
      </c>
      <c r="H3109" t="s">
        <v>57</v>
      </c>
      <c r="I3109" t="s">
        <v>58</v>
      </c>
      <c r="J3109" t="s">
        <v>3924</v>
      </c>
    </row>
    <row r="3110" spans="1:10" hidden="1" x14ac:dyDescent="0.2">
      <c r="A3110" t="s">
        <v>3727</v>
      </c>
      <c r="B3110">
        <v>2022</v>
      </c>
      <c r="C3110">
        <v>15</v>
      </c>
      <c r="D3110">
        <v>1</v>
      </c>
      <c r="E3110">
        <v>2680</v>
      </c>
      <c r="F3110" t="s">
        <v>582</v>
      </c>
      <c r="G3110" t="s">
        <v>3085</v>
      </c>
      <c r="H3110" t="s">
        <v>57</v>
      </c>
      <c r="I3110" t="s">
        <v>3057</v>
      </c>
      <c r="J3110" t="s">
        <v>3924</v>
      </c>
    </row>
    <row r="3111" spans="1:10" hidden="1" x14ac:dyDescent="0.2">
      <c r="A3111" t="s">
        <v>751</v>
      </c>
      <c r="B3111">
        <v>2019</v>
      </c>
      <c r="C3111">
        <v>19</v>
      </c>
      <c r="D3111">
        <v>1</v>
      </c>
      <c r="E3111">
        <v>2650</v>
      </c>
      <c r="F3111" t="s">
        <v>734</v>
      </c>
      <c r="G3111" t="s">
        <v>3093</v>
      </c>
      <c r="H3111" t="s">
        <v>57</v>
      </c>
      <c r="I3111" t="s">
        <v>58</v>
      </c>
      <c r="J3111" t="s">
        <v>3924</v>
      </c>
    </row>
    <row r="3112" spans="1:10" hidden="1" x14ac:dyDescent="0.2">
      <c r="A3112" t="s">
        <v>862</v>
      </c>
      <c r="B3112">
        <v>2011</v>
      </c>
      <c r="C3112">
        <v>22</v>
      </c>
      <c r="D3112">
        <v>1</v>
      </c>
      <c r="E3112">
        <v>2550</v>
      </c>
      <c r="F3112" t="s">
        <v>853</v>
      </c>
      <c r="G3112" t="s">
        <v>3099</v>
      </c>
      <c r="H3112" t="s">
        <v>57</v>
      </c>
      <c r="I3112" t="s">
        <v>58</v>
      </c>
      <c r="J3112" t="s">
        <v>3924</v>
      </c>
    </row>
    <row r="3113" spans="1:10" hidden="1" x14ac:dyDescent="0.2">
      <c r="A3113" t="s">
        <v>868</v>
      </c>
      <c r="B3113">
        <v>2017</v>
      </c>
      <c r="C3113">
        <v>22</v>
      </c>
      <c r="D3113">
        <v>1</v>
      </c>
      <c r="E3113">
        <v>2510</v>
      </c>
      <c r="F3113" t="s">
        <v>853</v>
      </c>
      <c r="G3113" t="s">
        <v>3099</v>
      </c>
      <c r="H3113" t="s">
        <v>57</v>
      </c>
      <c r="I3113" t="s">
        <v>58</v>
      </c>
      <c r="J3113" t="s">
        <v>3924</v>
      </c>
    </row>
    <row r="3114" spans="1:10" hidden="1" x14ac:dyDescent="0.2">
      <c r="A3114" t="s">
        <v>869</v>
      </c>
      <c r="B3114">
        <v>2018</v>
      </c>
      <c r="C3114">
        <v>22</v>
      </c>
      <c r="D3114">
        <v>1</v>
      </c>
      <c r="E3114">
        <v>2510</v>
      </c>
      <c r="F3114" t="s">
        <v>853</v>
      </c>
      <c r="G3114" t="s">
        <v>3099</v>
      </c>
      <c r="H3114" t="s">
        <v>57</v>
      </c>
      <c r="I3114" t="s">
        <v>58</v>
      </c>
      <c r="J3114" t="s">
        <v>3924</v>
      </c>
    </row>
    <row r="3115" spans="1:10" hidden="1" x14ac:dyDescent="0.2">
      <c r="A3115" t="s">
        <v>861</v>
      </c>
      <c r="B3115">
        <v>2010</v>
      </c>
      <c r="C3115">
        <v>22</v>
      </c>
      <c r="D3115">
        <v>1</v>
      </c>
      <c r="E3115">
        <v>2480</v>
      </c>
      <c r="F3115" t="s">
        <v>853</v>
      </c>
      <c r="G3115" t="s">
        <v>3099</v>
      </c>
      <c r="H3115" t="s">
        <v>57</v>
      </c>
      <c r="I3115" t="s">
        <v>58</v>
      </c>
      <c r="J3115" t="s">
        <v>3924</v>
      </c>
    </row>
    <row r="3116" spans="1:10" hidden="1" x14ac:dyDescent="0.2">
      <c r="A3116" t="s">
        <v>857</v>
      </c>
      <c r="B3116">
        <v>2006</v>
      </c>
      <c r="C3116">
        <v>22</v>
      </c>
      <c r="D3116">
        <v>1</v>
      </c>
      <c r="E3116">
        <v>2450</v>
      </c>
      <c r="F3116" t="s">
        <v>853</v>
      </c>
      <c r="G3116" t="s">
        <v>3099</v>
      </c>
      <c r="H3116" t="s">
        <v>57</v>
      </c>
      <c r="I3116" t="s">
        <v>58</v>
      </c>
      <c r="J3116" t="s">
        <v>3924</v>
      </c>
    </row>
    <row r="3117" spans="1:10" hidden="1" x14ac:dyDescent="0.2">
      <c r="A3117" t="s">
        <v>4115</v>
      </c>
      <c r="B3117">
        <v>2023</v>
      </c>
      <c r="C3117">
        <v>15</v>
      </c>
      <c r="D3117">
        <v>1</v>
      </c>
      <c r="E3117">
        <v>2430</v>
      </c>
      <c r="F3117" t="s">
        <v>582</v>
      </c>
      <c r="G3117" t="s">
        <v>3085</v>
      </c>
      <c r="H3117" t="s">
        <v>57</v>
      </c>
      <c r="I3117" t="s">
        <v>3057</v>
      </c>
      <c r="J3117" t="s">
        <v>4091</v>
      </c>
    </row>
    <row r="3118" spans="1:10" hidden="1" x14ac:dyDescent="0.2">
      <c r="A3118" t="s">
        <v>743</v>
      </c>
      <c r="B3118">
        <v>2011</v>
      </c>
      <c r="C3118">
        <v>19</v>
      </c>
      <c r="D3118">
        <v>1</v>
      </c>
      <c r="E3118">
        <v>2400</v>
      </c>
      <c r="F3118" t="s">
        <v>734</v>
      </c>
      <c r="G3118" t="s">
        <v>3093</v>
      </c>
      <c r="H3118" t="s">
        <v>57</v>
      </c>
      <c r="I3118" t="s">
        <v>58</v>
      </c>
      <c r="J3118" t="s">
        <v>3924</v>
      </c>
    </row>
    <row r="3119" spans="1:10" hidden="1" x14ac:dyDescent="0.2">
      <c r="A3119" t="s">
        <v>871</v>
      </c>
      <c r="B3119">
        <v>2020</v>
      </c>
      <c r="C3119">
        <v>22</v>
      </c>
      <c r="D3119">
        <v>1</v>
      </c>
      <c r="E3119">
        <v>2380</v>
      </c>
      <c r="F3119" t="s">
        <v>853</v>
      </c>
      <c r="G3119" t="s">
        <v>3099</v>
      </c>
      <c r="H3119" t="s">
        <v>57</v>
      </c>
      <c r="I3119" t="s">
        <v>58</v>
      </c>
      <c r="J3119" t="s">
        <v>3924</v>
      </c>
    </row>
    <row r="3120" spans="1:10" hidden="1" x14ac:dyDescent="0.2">
      <c r="A3120" t="s">
        <v>4198</v>
      </c>
      <c r="B3120">
        <v>2023</v>
      </c>
      <c r="C3120">
        <v>58</v>
      </c>
      <c r="D3120">
        <v>1</v>
      </c>
      <c r="E3120">
        <v>2360</v>
      </c>
      <c r="F3120" t="s">
        <v>2276</v>
      </c>
      <c r="G3120" t="s">
        <v>3171</v>
      </c>
      <c r="H3120" t="s">
        <v>57</v>
      </c>
      <c r="I3120" t="s">
        <v>3057</v>
      </c>
      <c r="J3120" t="s">
        <v>4091</v>
      </c>
    </row>
    <row r="3121" spans="1:10" hidden="1" x14ac:dyDescent="0.2">
      <c r="A3121" t="s">
        <v>3736</v>
      </c>
      <c r="B3121">
        <v>2022</v>
      </c>
      <c r="C3121">
        <v>19</v>
      </c>
      <c r="D3121">
        <v>1</v>
      </c>
      <c r="E3121">
        <v>2240</v>
      </c>
      <c r="F3121" t="s">
        <v>734</v>
      </c>
      <c r="G3121" t="s">
        <v>3093</v>
      </c>
      <c r="H3121" t="s">
        <v>57</v>
      </c>
      <c r="I3121" t="s">
        <v>3057</v>
      </c>
      <c r="J3121" t="s">
        <v>3924</v>
      </c>
    </row>
    <row r="3122" spans="1:10" hidden="1" x14ac:dyDescent="0.2">
      <c r="A3122" t="s">
        <v>870</v>
      </c>
      <c r="B3122">
        <v>2019</v>
      </c>
      <c r="C3122">
        <v>22</v>
      </c>
      <c r="D3122">
        <v>1</v>
      </c>
      <c r="E3122">
        <v>2120</v>
      </c>
      <c r="F3122" t="s">
        <v>853</v>
      </c>
      <c r="G3122" t="s">
        <v>3099</v>
      </c>
      <c r="H3122" t="s">
        <v>57</v>
      </c>
      <c r="I3122" t="s">
        <v>58</v>
      </c>
      <c r="J3122" t="s">
        <v>3924</v>
      </c>
    </row>
    <row r="3123" spans="1:10" hidden="1" x14ac:dyDescent="0.2">
      <c r="A3123" t="s">
        <v>2163</v>
      </c>
      <c r="B3123">
        <v>2009</v>
      </c>
      <c r="C3123">
        <v>55</v>
      </c>
      <c r="D3123">
        <v>1</v>
      </c>
      <c r="E3123">
        <v>1990</v>
      </c>
      <c r="F3123" t="s">
        <v>2156</v>
      </c>
      <c r="G3123" t="s">
        <v>3165</v>
      </c>
      <c r="H3123" t="s">
        <v>57</v>
      </c>
      <c r="I3123" t="s">
        <v>58</v>
      </c>
      <c r="J3123" t="s">
        <v>3924</v>
      </c>
    </row>
    <row r="3124" spans="1:10" hidden="1" x14ac:dyDescent="0.2">
      <c r="A3124" t="s">
        <v>2161</v>
      </c>
      <c r="B3124">
        <v>2007</v>
      </c>
      <c r="C3124">
        <v>55</v>
      </c>
      <c r="D3124">
        <v>1</v>
      </c>
      <c r="E3124">
        <v>1910</v>
      </c>
      <c r="F3124" t="s">
        <v>2156</v>
      </c>
      <c r="G3124" t="s">
        <v>3165</v>
      </c>
      <c r="H3124" t="s">
        <v>57</v>
      </c>
      <c r="I3124" t="s">
        <v>58</v>
      </c>
      <c r="J3124" t="s">
        <v>3924</v>
      </c>
    </row>
    <row r="3125" spans="1:10" hidden="1" x14ac:dyDescent="0.2">
      <c r="A3125" t="s">
        <v>2162</v>
      </c>
      <c r="B3125">
        <v>2008</v>
      </c>
      <c r="C3125">
        <v>55</v>
      </c>
      <c r="D3125">
        <v>1</v>
      </c>
      <c r="E3125">
        <v>1910</v>
      </c>
      <c r="F3125" t="s">
        <v>2156</v>
      </c>
      <c r="G3125" t="s">
        <v>3165</v>
      </c>
      <c r="H3125" t="s">
        <v>57</v>
      </c>
      <c r="I3125" t="s">
        <v>58</v>
      </c>
      <c r="J3125" t="s">
        <v>3924</v>
      </c>
    </row>
    <row r="3126" spans="1:10" hidden="1" x14ac:dyDescent="0.2">
      <c r="A3126" t="s">
        <v>2168</v>
      </c>
      <c r="B3126">
        <v>2014</v>
      </c>
      <c r="C3126">
        <v>55</v>
      </c>
      <c r="D3126">
        <v>1</v>
      </c>
      <c r="E3126">
        <v>1900</v>
      </c>
      <c r="F3126" t="s">
        <v>2156</v>
      </c>
      <c r="G3126" t="s">
        <v>3165</v>
      </c>
      <c r="H3126" t="s">
        <v>57</v>
      </c>
      <c r="I3126" t="s">
        <v>58</v>
      </c>
      <c r="J3126" t="s">
        <v>3924</v>
      </c>
    </row>
    <row r="3127" spans="1:10" hidden="1" x14ac:dyDescent="0.2">
      <c r="A3127" t="s">
        <v>559</v>
      </c>
      <c r="B3127">
        <v>2013</v>
      </c>
      <c r="C3127">
        <v>14</v>
      </c>
      <c r="D3127">
        <v>1</v>
      </c>
      <c r="E3127">
        <v>1880</v>
      </c>
      <c r="F3127" t="s">
        <v>549</v>
      </c>
      <c r="G3127" t="s">
        <v>3083</v>
      </c>
      <c r="H3127" t="s">
        <v>57</v>
      </c>
      <c r="I3127" t="s">
        <v>58</v>
      </c>
      <c r="J3127" t="s">
        <v>3924</v>
      </c>
    </row>
    <row r="3128" spans="1:10" hidden="1" x14ac:dyDescent="0.2">
      <c r="A3128" t="s">
        <v>2169</v>
      </c>
      <c r="B3128">
        <v>2015</v>
      </c>
      <c r="C3128">
        <v>55</v>
      </c>
      <c r="D3128">
        <v>1</v>
      </c>
      <c r="E3128">
        <v>1850</v>
      </c>
      <c r="F3128" t="s">
        <v>2156</v>
      </c>
      <c r="G3128" t="s">
        <v>3165</v>
      </c>
      <c r="H3128" t="s">
        <v>57</v>
      </c>
      <c r="I3128" t="s">
        <v>58</v>
      </c>
      <c r="J3128" t="s">
        <v>3924</v>
      </c>
    </row>
    <row r="3129" spans="1:10" hidden="1" x14ac:dyDescent="0.2">
      <c r="A3129" t="s">
        <v>4121</v>
      </c>
      <c r="B3129">
        <v>2023</v>
      </c>
      <c r="C3129">
        <v>19</v>
      </c>
      <c r="D3129">
        <v>1</v>
      </c>
      <c r="E3129">
        <v>1830</v>
      </c>
      <c r="F3129" t="s">
        <v>734</v>
      </c>
      <c r="G3129" t="s">
        <v>3093</v>
      </c>
      <c r="H3129" t="s">
        <v>57</v>
      </c>
      <c r="I3129" t="s">
        <v>3057</v>
      </c>
      <c r="J3129" t="s">
        <v>4091</v>
      </c>
    </row>
    <row r="3130" spans="1:10" hidden="1" x14ac:dyDescent="0.2">
      <c r="A3130" t="s">
        <v>2160</v>
      </c>
      <c r="B3130">
        <v>2006</v>
      </c>
      <c r="C3130">
        <v>55</v>
      </c>
      <c r="D3130">
        <v>1</v>
      </c>
      <c r="E3130">
        <v>1780</v>
      </c>
      <c r="F3130" t="s">
        <v>2156</v>
      </c>
      <c r="G3130" t="s">
        <v>3165</v>
      </c>
      <c r="H3130" t="s">
        <v>57</v>
      </c>
      <c r="I3130" t="s">
        <v>58</v>
      </c>
      <c r="J3130" t="s">
        <v>3924</v>
      </c>
    </row>
    <row r="3131" spans="1:10" hidden="1" x14ac:dyDescent="0.2">
      <c r="A3131" t="s">
        <v>2170</v>
      </c>
      <c r="B3131">
        <v>2016</v>
      </c>
      <c r="C3131">
        <v>55</v>
      </c>
      <c r="D3131">
        <v>1</v>
      </c>
      <c r="E3131">
        <v>1760</v>
      </c>
      <c r="F3131" t="s">
        <v>2156</v>
      </c>
      <c r="G3131" t="s">
        <v>3165</v>
      </c>
      <c r="H3131" t="s">
        <v>57</v>
      </c>
      <c r="I3131" t="s">
        <v>58</v>
      </c>
      <c r="J3131" t="s">
        <v>3924</v>
      </c>
    </row>
    <row r="3132" spans="1:10" hidden="1" x14ac:dyDescent="0.2">
      <c r="A3132" t="s">
        <v>2167</v>
      </c>
      <c r="B3132">
        <v>2013</v>
      </c>
      <c r="C3132">
        <v>55</v>
      </c>
      <c r="D3132">
        <v>1</v>
      </c>
      <c r="E3132">
        <v>1750</v>
      </c>
      <c r="F3132" t="s">
        <v>2156</v>
      </c>
      <c r="G3132" t="s">
        <v>3165</v>
      </c>
      <c r="H3132" t="s">
        <v>57</v>
      </c>
      <c r="I3132" t="s">
        <v>58</v>
      </c>
      <c r="J3132" t="s">
        <v>3924</v>
      </c>
    </row>
    <row r="3133" spans="1:10" hidden="1" x14ac:dyDescent="0.2">
      <c r="A3133" t="s">
        <v>2174</v>
      </c>
      <c r="B3133">
        <v>2020</v>
      </c>
      <c r="C3133">
        <v>55</v>
      </c>
      <c r="D3133">
        <v>1</v>
      </c>
      <c r="E3133">
        <v>1750</v>
      </c>
      <c r="F3133" t="s">
        <v>2156</v>
      </c>
      <c r="G3133" t="s">
        <v>3165</v>
      </c>
      <c r="H3133" t="s">
        <v>57</v>
      </c>
      <c r="I3133" t="s">
        <v>58</v>
      </c>
      <c r="J3133" t="s">
        <v>3924</v>
      </c>
    </row>
    <row r="3134" spans="1:10" hidden="1" x14ac:dyDescent="0.2">
      <c r="A3134" t="s">
        <v>2166</v>
      </c>
      <c r="B3134">
        <v>2012</v>
      </c>
      <c r="C3134">
        <v>55</v>
      </c>
      <c r="D3134">
        <v>1</v>
      </c>
      <c r="E3134">
        <v>1740</v>
      </c>
      <c r="F3134" t="s">
        <v>2156</v>
      </c>
      <c r="G3134" t="s">
        <v>3165</v>
      </c>
      <c r="H3134" t="s">
        <v>57</v>
      </c>
      <c r="I3134" t="s">
        <v>58</v>
      </c>
      <c r="J3134" t="s">
        <v>3924</v>
      </c>
    </row>
    <row r="3135" spans="1:10" hidden="1" x14ac:dyDescent="0.2">
      <c r="A3135" t="s">
        <v>2158</v>
      </c>
      <c r="B3135">
        <v>2004</v>
      </c>
      <c r="C3135">
        <v>55</v>
      </c>
      <c r="D3135">
        <v>1</v>
      </c>
      <c r="E3135">
        <v>1730</v>
      </c>
      <c r="F3135" t="s">
        <v>2156</v>
      </c>
      <c r="G3135" t="s">
        <v>3165</v>
      </c>
      <c r="H3135" t="s">
        <v>57</v>
      </c>
      <c r="I3135" t="s">
        <v>58</v>
      </c>
      <c r="J3135" t="s">
        <v>3924</v>
      </c>
    </row>
    <row r="3136" spans="1:10" hidden="1" x14ac:dyDescent="0.2">
      <c r="A3136" t="s">
        <v>2159</v>
      </c>
      <c r="B3136">
        <v>2005</v>
      </c>
      <c r="C3136">
        <v>55</v>
      </c>
      <c r="D3136">
        <v>1</v>
      </c>
      <c r="E3136">
        <v>1720</v>
      </c>
      <c r="F3136" t="s">
        <v>2156</v>
      </c>
      <c r="G3136" t="s">
        <v>3165</v>
      </c>
      <c r="H3136" t="s">
        <v>57</v>
      </c>
      <c r="I3136" t="s">
        <v>58</v>
      </c>
      <c r="J3136" t="s">
        <v>3924</v>
      </c>
    </row>
    <row r="3137" spans="1:10" hidden="1" x14ac:dyDescent="0.2">
      <c r="A3137" t="s">
        <v>2164</v>
      </c>
      <c r="B3137">
        <v>2010</v>
      </c>
      <c r="C3137">
        <v>55</v>
      </c>
      <c r="D3137">
        <v>1</v>
      </c>
      <c r="E3137">
        <v>1720</v>
      </c>
      <c r="F3137" t="s">
        <v>2156</v>
      </c>
      <c r="G3137" t="s">
        <v>3165</v>
      </c>
      <c r="H3137" t="s">
        <v>57</v>
      </c>
      <c r="I3137" t="s">
        <v>58</v>
      </c>
      <c r="J3137" t="s">
        <v>3924</v>
      </c>
    </row>
    <row r="3138" spans="1:10" hidden="1" x14ac:dyDescent="0.2">
      <c r="A3138" t="s">
        <v>557</v>
      </c>
      <c r="B3138">
        <v>2011</v>
      </c>
      <c r="C3138">
        <v>14</v>
      </c>
      <c r="D3138">
        <v>1</v>
      </c>
      <c r="E3138">
        <v>1670</v>
      </c>
      <c r="F3138" t="s">
        <v>549</v>
      </c>
      <c r="G3138" t="s">
        <v>3083</v>
      </c>
      <c r="H3138" t="s">
        <v>57</v>
      </c>
      <c r="I3138" t="s">
        <v>58</v>
      </c>
      <c r="J3138" t="s">
        <v>3924</v>
      </c>
    </row>
    <row r="3139" spans="1:10" hidden="1" x14ac:dyDescent="0.2">
      <c r="A3139" t="s">
        <v>2175</v>
      </c>
      <c r="B3139">
        <v>2021</v>
      </c>
      <c r="C3139">
        <v>55</v>
      </c>
      <c r="D3139">
        <v>1</v>
      </c>
      <c r="E3139">
        <v>1650</v>
      </c>
      <c r="F3139" t="s">
        <v>2156</v>
      </c>
      <c r="G3139" t="s">
        <v>3165</v>
      </c>
      <c r="H3139" t="s">
        <v>57</v>
      </c>
      <c r="I3139" t="s">
        <v>3057</v>
      </c>
      <c r="J3139" t="s">
        <v>3924</v>
      </c>
    </row>
    <row r="3140" spans="1:10" hidden="1" x14ac:dyDescent="0.2">
      <c r="A3140" t="s">
        <v>560</v>
      </c>
      <c r="B3140">
        <v>2014</v>
      </c>
      <c r="C3140">
        <v>14</v>
      </c>
      <c r="D3140">
        <v>1</v>
      </c>
      <c r="E3140">
        <v>1610</v>
      </c>
      <c r="F3140" t="s">
        <v>549</v>
      </c>
      <c r="G3140" t="s">
        <v>3083</v>
      </c>
      <c r="H3140" t="s">
        <v>57</v>
      </c>
      <c r="I3140" t="s">
        <v>58</v>
      </c>
      <c r="J3140" t="s">
        <v>3924</v>
      </c>
    </row>
    <row r="3141" spans="1:10" hidden="1" x14ac:dyDescent="0.2">
      <c r="A3141" t="s">
        <v>561</v>
      </c>
      <c r="B3141">
        <v>2015</v>
      </c>
      <c r="C3141">
        <v>14</v>
      </c>
      <c r="D3141">
        <v>1</v>
      </c>
      <c r="E3141">
        <v>1610</v>
      </c>
      <c r="F3141" t="s">
        <v>549</v>
      </c>
      <c r="G3141" t="s">
        <v>3083</v>
      </c>
      <c r="H3141" t="s">
        <v>57</v>
      </c>
      <c r="I3141" t="s">
        <v>58</v>
      </c>
      <c r="J3141" t="s">
        <v>3924</v>
      </c>
    </row>
    <row r="3142" spans="1:10" hidden="1" x14ac:dyDescent="0.2">
      <c r="A3142" t="s">
        <v>2165</v>
      </c>
      <c r="B3142">
        <v>2011</v>
      </c>
      <c r="C3142">
        <v>55</v>
      </c>
      <c r="D3142">
        <v>1</v>
      </c>
      <c r="E3142">
        <v>1590</v>
      </c>
      <c r="F3142" t="s">
        <v>2156</v>
      </c>
      <c r="G3142" t="s">
        <v>3165</v>
      </c>
      <c r="H3142" t="s">
        <v>57</v>
      </c>
      <c r="I3142" t="s">
        <v>58</v>
      </c>
      <c r="J3142" t="s">
        <v>3924</v>
      </c>
    </row>
    <row r="3143" spans="1:10" hidden="1" x14ac:dyDescent="0.2">
      <c r="A3143" t="s">
        <v>558</v>
      </c>
      <c r="B3143">
        <v>2012</v>
      </c>
      <c r="C3143">
        <v>14</v>
      </c>
      <c r="D3143">
        <v>1</v>
      </c>
      <c r="E3143">
        <v>1580</v>
      </c>
      <c r="F3143" t="s">
        <v>549</v>
      </c>
      <c r="G3143" t="s">
        <v>3083</v>
      </c>
      <c r="H3143" t="s">
        <v>57</v>
      </c>
      <c r="I3143" t="s">
        <v>58</v>
      </c>
      <c r="J3143" t="s">
        <v>3924</v>
      </c>
    </row>
    <row r="3144" spans="1:10" hidden="1" x14ac:dyDescent="0.2">
      <c r="A3144" t="s">
        <v>2173</v>
      </c>
      <c r="B3144">
        <v>2019</v>
      </c>
      <c r="C3144">
        <v>55</v>
      </c>
      <c r="D3144">
        <v>1</v>
      </c>
      <c r="E3144">
        <v>1550</v>
      </c>
      <c r="F3144" t="s">
        <v>2156</v>
      </c>
      <c r="G3144" t="s">
        <v>3165</v>
      </c>
      <c r="H3144" t="s">
        <v>57</v>
      </c>
      <c r="I3144" t="s">
        <v>58</v>
      </c>
      <c r="J3144" t="s">
        <v>3924</v>
      </c>
    </row>
    <row r="3145" spans="1:10" hidden="1" x14ac:dyDescent="0.2">
      <c r="A3145" t="s">
        <v>752</v>
      </c>
      <c r="B3145">
        <v>2020</v>
      </c>
      <c r="C3145">
        <v>19</v>
      </c>
      <c r="D3145">
        <v>1</v>
      </c>
      <c r="E3145">
        <v>1540</v>
      </c>
      <c r="F3145" t="s">
        <v>734</v>
      </c>
      <c r="G3145" t="s">
        <v>3093</v>
      </c>
      <c r="H3145" t="s">
        <v>57</v>
      </c>
      <c r="I3145" t="s">
        <v>58</v>
      </c>
      <c r="J3145" t="s">
        <v>3924</v>
      </c>
    </row>
    <row r="3146" spans="1:10" hidden="1" x14ac:dyDescent="0.2">
      <c r="A3146" t="s">
        <v>2171</v>
      </c>
      <c r="B3146">
        <v>2017</v>
      </c>
      <c r="C3146">
        <v>55</v>
      </c>
      <c r="D3146">
        <v>1</v>
      </c>
      <c r="E3146">
        <v>1410</v>
      </c>
      <c r="F3146" t="s">
        <v>2156</v>
      </c>
      <c r="G3146" t="s">
        <v>3165</v>
      </c>
      <c r="H3146" t="s">
        <v>57</v>
      </c>
      <c r="I3146" t="s">
        <v>58</v>
      </c>
      <c r="J3146" t="s">
        <v>3924</v>
      </c>
    </row>
    <row r="3147" spans="1:10" hidden="1" x14ac:dyDescent="0.2">
      <c r="A3147" t="s">
        <v>562</v>
      </c>
      <c r="B3147">
        <v>2016</v>
      </c>
      <c r="C3147">
        <v>14</v>
      </c>
      <c r="D3147">
        <v>1</v>
      </c>
      <c r="E3147">
        <v>1210</v>
      </c>
      <c r="F3147" t="s">
        <v>549</v>
      </c>
      <c r="G3147" t="s">
        <v>3083</v>
      </c>
      <c r="H3147" t="s">
        <v>57</v>
      </c>
      <c r="I3147" t="s">
        <v>58</v>
      </c>
      <c r="J3147" t="s">
        <v>3924</v>
      </c>
    </row>
    <row r="3148" spans="1:10" hidden="1" x14ac:dyDescent="0.2">
      <c r="A3148" t="s">
        <v>2172</v>
      </c>
      <c r="B3148">
        <v>2018</v>
      </c>
      <c r="C3148">
        <v>55</v>
      </c>
      <c r="D3148">
        <v>1</v>
      </c>
      <c r="E3148">
        <v>1190</v>
      </c>
      <c r="F3148" t="s">
        <v>2156</v>
      </c>
      <c r="G3148" t="s">
        <v>3165</v>
      </c>
      <c r="H3148" t="s">
        <v>57</v>
      </c>
      <c r="I3148" t="s">
        <v>58</v>
      </c>
      <c r="J3148" t="s">
        <v>3924</v>
      </c>
    </row>
    <row r="3149" spans="1:10" hidden="1" x14ac:dyDescent="0.2">
      <c r="A3149" t="s">
        <v>753</v>
      </c>
      <c r="B3149">
        <v>2021</v>
      </c>
      <c r="C3149">
        <v>19</v>
      </c>
      <c r="D3149">
        <v>1</v>
      </c>
      <c r="E3149">
        <v>1140</v>
      </c>
      <c r="F3149" t="s">
        <v>734</v>
      </c>
      <c r="G3149" t="s">
        <v>3093</v>
      </c>
      <c r="H3149" t="s">
        <v>57</v>
      </c>
      <c r="I3149" t="s">
        <v>3057</v>
      </c>
      <c r="J3149" t="s">
        <v>3924</v>
      </c>
    </row>
    <row r="3150" spans="1:10" hidden="1" x14ac:dyDescent="0.2">
      <c r="A3150" t="s">
        <v>556</v>
      </c>
      <c r="B3150">
        <v>2010</v>
      </c>
      <c r="C3150">
        <v>14</v>
      </c>
      <c r="D3150">
        <v>1</v>
      </c>
      <c r="E3150">
        <v>1130</v>
      </c>
      <c r="F3150" t="s">
        <v>549</v>
      </c>
      <c r="G3150" t="s">
        <v>3083</v>
      </c>
      <c r="H3150" t="s">
        <v>57</v>
      </c>
      <c r="I3150" t="s">
        <v>58</v>
      </c>
      <c r="J3150" t="s">
        <v>3924</v>
      </c>
    </row>
    <row r="3151" spans="1:10" hidden="1" x14ac:dyDescent="0.2">
      <c r="A3151" t="s">
        <v>554</v>
      </c>
      <c r="B3151">
        <v>2008</v>
      </c>
      <c r="C3151">
        <v>14</v>
      </c>
      <c r="D3151">
        <v>1</v>
      </c>
      <c r="E3151">
        <v>970</v>
      </c>
      <c r="F3151" t="s">
        <v>549</v>
      </c>
      <c r="G3151" t="s">
        <v>3083</v>
      </c>
      <c r="H3151" t="s">
        <v>57</v>
      </c>
      <c r="I3151" t="s">
        <v>58</v>
      </c>
      <c r="J3151" t="s">
        <v>3924</v>
      </c>
    </row>
    <row r="3152" spans="1:10" hidden="1" x14ac:dyDescent="0.2">
      <c r="A3152" t="s">
        <v>555</v>
      </c>
      <c r="B3152">
        <v>2009</v>
      </c>
      <c r="C3152">
        <v>14</v>
      </c>
      <c r="D3152">
        <v>1</v>
      </c>
      <c r="E3152">
        <v>960</v>
      </c>
      <c r="F3152" t="s">
        <v>549</v>
      </c>
      <c r="G3152" t="s">
        <v>3083</v>
      </c>
      <c r="H3152" t="s">
        <v>57</v>
      </c>
      <c r="I3152" t="s">
        <v>58</v>
      </c>
      <c r="J3152" t="s">
        <v>3924</v>
      </c>
    </row>
    <row r="3153" spans="1:10" hidden="1" x14ac:dyDescent="0.2">
      <c r="A3153" t="s">
        <v>3841</v>
      </c>
      <c r="B3153">
        <v>2022</v>
      </c>
      <c r="C3153">
        <v>55</v>
      </c>
      <c r="D3153">
        <v>1</v>
      </c>
      <c r="E3153">
        <v>940</v>
      </c>
      <c r="F3153" t="s">
        <v>2156</v>
      </c>
      <c r="G3153" t="s">
        <v>3165</v>
      </c>
      <c r="H3153" t="s">
        <v>57</v>
      </c>
      <c r="I3153" t="s">
        <v>3057</v>
      </c>
      <c r="J3153" t="s">
        <v>3924</v>
      </c>
    </row>
    <row r="3154" spans="1:10" hidden="1" x14ac:dyDescent="0.2">
      <c r="A3154" t="s">
        <v>4192</v>
      </c>
      <c r="B3154">
        <v>2023</v>
      </c>
      <c r="C3154">
        <v>55</v>
      </c>
      <c r="D3154">
        <v>1</v>
      </c>
      <c r="E3154">
        <v>940</v>
      </c>
      <c r="F3154" t="s">
        <v>2156</v>
      </c>
      <c r="G3154" t="s">
        <v>3165</v>
      </c>
      <c r="H3154" t="s">
        <v>57</v>
      </c>
      <c r="I3154" t="s">
        <v>3057</v>
      </c>
      <c r="J3154" t="s">
        <v>4091</v>
      </c>
    </row>
    <row r="3155" spans="1:10" hidden="1" x14ac:dyDescent="0.2">
      <c r="A3155" t="s">
        <v>548</v>
      </c>
      <c r="B3155">
        <v>2003</v>
      </c>
      <c r="C3155">
        <v>14</v>
      </c>
      <c r="D3155">
        <v>1</v>
      </c>
      <c r="E3155">
        <v>680</v>
      </c>
      <c r="F3155" t="s">
        <v>549</v>
      </c>
      <c r="G3155" t="s">
        <v>3083</v>
      </c>
      <c r="H3155" t="s">
        <v>57</v>
      </c>
      <c r="I3155" t="s">
        <v>58</v>
      </c>
      <c r="J3155" t="s">
        <v>3924</v>
      </c>
    </row>
    <row r="3156" spans="1:10" hidden="1" x14ac:dyDescent="0.2">
      <c r="A3156" t="s">
        <v>563</v>
      </c>
      <c r="B3156">
        <v>2017</v>
      </c>
      <c r="C3156">
        <v>14</v>
      </c>
      <c r="D3156">
        <v>1</v>
      </c>
      <c r="E3156">
        <v>670</v>
      </c>
      <c r="F3156" t="s">
        <v>549</v>
      </c>
      <c r="G3156" t="s">
        <v>3083</v>
      </c>
      <c r="H3156" t="s">
        <v>57</v>
      </c>
      <c r="I3156" t="s">
        <v>58</v>
      </c>
      <c r="J3156" t="s">
        <v>3924</v>
      </c>
    </row>
    <row r="3157" spans="1:10" hidden="1" x14ac:dyDescent="0.2">
      <c r="A3157" t="s">
        <v>550</v>
      </c>
      <c r="B3157">
        <v>2004</v>
      </c>
      <c r="C3157">
        <v>14</v>
      </c>
      <c r="D3157">
        <v>1</v>
      </c>
      <c r="E3157">
        <v>620</v>
      </c>
      <c r="F3157" t="s">
        <v>549</v>
      </c>
      <c r="G3157" t="s">
        <v>3083</v>
      </c>
      <c r="H3157" t="s">
        <v>57</v>
      </c>
      <c r="I3157" t="s">
        <v>58</v>
      </c>
      <c r="J3157" t="s">
        <v>3924</v>
      </c>
    </row>
    <row r="3158" spans="1:10" hidden="1" x14ac:dyDescent="0.2">
      <c r="A3158" t="s">
        <v>553</v>
      </c>
      <c r="B3158">
        <v>2007</v>
      </c>
      <c r="C3158">
        <v>14</v>
      </c>
      <c r="D3158">
        <v>1</v>
      </c>
      <c r="E3158">
        <v>580</v>
      </c>
      <c r="F3158" t="s">
        <v>549</v>
      </c>
      <c r="G3158" t="s">
        <v>3083</v>
      </c>
      <c r="H3158" t="s">
        <v>57</v>
      </c>
      <c r="I3158" t="s">
        <v>58</v>
      </c>
      <c r="J3158" t="s">
        <v>3924</v>
      </c>
    </row>
    <row r="3159" spans="1:10" hidden="1" x14ac:dyDescent="0.2">
      <c r="A3159" t="s">
        <v>552</v>
      </c>
      <c r="B3159">
        <v>2006</v>
      </c>
      <c r="C3159">
        <v>14</v>
      </c>
      <c r="D3159">
        <v>1</v>
      </c>
      <c r="E3159">
        <v>560</v>
      </c>
      <c r="F3159" t="s">
        <v>549</v>
      </c>
      <c r="G3159" t="s">
        <v>3083</v>
      </c>
      <c r="H3159" t="s">
        <v>57</v>
      </c>
      <c r="I3159" t="s">
        <v>58</v>
      </c>
      <c r="J3159" t="s">
        <v>3924</v>
      </c>
    </row>
    <row r="3160" spans="1:10" hidden="1" x14ac:dyDescent="0.2">
      <c r="A3160" t="s">
        <v>564</v>
      </c>
      <c r="B3160">
        <v>2018</v>
      </c>
      <c r="C3160">
        <v>14</v>
      </c>
      <c r="D3160">
        <v>1</v>
      </c>
      <c r="E3160">
        <v>560</v>
      </c>
      <c r="F3160" t="s">
        <v>549</v>
      </c>
      <c r="G3160" t="s">
        <v>3083</v>
      </c>
      <c r="H3160" t="s">
        <v>57</v>
      </c>
      <c r="I3160" t="s">
        <v>58</v>
      </c>
      <c r="J3160" t="s">
        <v>3924</v>
      </c>
    </row>
    <row r="3161" spans="1:10" hidden="1" x14ac:dyDescent="0.2">
      <c r="A3161" t="s">
        <v>551</v>
      </c>
      <c r="B3161">
        <v>2005</v>
      </c>
      <c r="C3161">
        <v>14</v>
      </c>
      <c r="D3161">
        <v>1</v>
      </c>
      <c r="E3161">
        <v>540</v>
      </c>
      <c r="F3161" t="s">
        <v>549</v>
      </c>
      <c r="G3161" t="s">
        <v>3083</v>
      </c>
      <c r="H3161" t="s">
        <v>57</v>
      </c>
      <c r="I3161" t="s">
        <v>58</v>
      </c>
      <c r="J3161" t="s">
        <v>3924</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F513-E330-4F77-A352-3487911C8795}">
  <dimension ref="A1:J617"/>
  <sheetViews>
    <sheetView workbookViewId="0">
      <selection activeCell="F1" sqref="F1"/>
    </sheetView>
  </sheetViews>
  <sheetFormatPr baseColWidth="10" defaultColWidth="8.83203125" defaultRowHeight="15" x14ac:dyDescent="0.2"/>
  <cols>
    <col min="1" max="1" width="20.6640625" bestFit="1" customWidth="1"/>
    <col min="2" max="2" width="15" bestFit="1" customWidth="1"/>
    <col min="3" max="3" width="22.6640625" bestFit="1" customWidth="1"/>
    <col min="4" max="4" width="20.83203125" bestFit="1" customWidth="1"/>
    <col min="5" max="5" width="16" bestFit="1" customWidth="1"/>
    <col min="6" max="6" width="80.83203125" bestFit="1" customWidth="1"/>
    <col min="7" max="7" width="18.1640625" bestFit="1" customWidth="1"/>
    <col min="8" max="8" width="15.6640625" bestFit="1" customWidth="1"/>
    <col min="9" max="10" width="80.83203125" bestFit="1" customWidth="1"/>
  </cols>
  <sheetData>
    <row r="1" spans="1:10" x14ac:dyDescent="0.2">
      <c r="A1" t="s">
        <v>46</v>
      </c>
      <c r="B1" t="s">
        <v>47</v>
      </c>
      <c r="C1" t="s">
        <v>54</v>
      </c>
      <c r="D1" t="s">
        <v>55</v>
      </c>
      <c r="E1" t="s">
        <v>48</v>
      </c>
      <c r="F1" t="s">
        <v>49</v>
      </c>
      <c r="G1" t="s">
        <v>50</v>
      </c>
      <c r="H1" t="s">
        <v>51</v>
      </c>
      <c r="I1" t="s">
        <v>52</v>
      </c>
      <c r="J1" t="s">
        <v>53</v>
      </c>
    </row>
    <row r="2" spans="1:10" x14ac:dyDescent="0.2">
      <c r="A2" t="s">
        <v>3225</v>
      </c>
      <c r="B2">
        <v>2020</v>
      </c>
      <c r="C2">
        <v>1</v>
      </c>
      <c r="D2">
        <v>1</v>
      </c>
      <c r="E2">
        <v>74.699996949999999</v>
      </c>
      <c r="F2" t="s">
        <v>27</v>
      </c>
      <c r="G2" t="s">
        <v>26</v>
      </c>
      <c r="H2" t="s">
        <v>3226</v>
      </c>
      <c r="I2" t="s">
        <v>3227</v>
      </c>
      <c r="J2" t="s">
        <v>3925</v>
      </c>
    </row>
    <row r="3" spans="1:10" x14ac:dyDescent="0.2">
      <c r="A3" t="s">
        <v>3536</v>
      </c>
      <c r="B3">
        <v>2021</v>
      </c>
      <c r="C3">
        <v>1</v>
      </c>
      <c r="D3">
        <v>1</v>
      </c>
      <c r="E3">
        <v>87.6</v>
      </c>
      <c r="F3" t="s">
        <v>27</v>
      </c>
      <c r="G3" t="s">
        <v>26</v>
      </c>
      <c r="H3" t="s">
        <v>3226</v>
      </c>
      <c r="I3" t="s">
        <v>3227</v>
      </c>
      <c r="J3" t="s">
        <v>3925</v>
      </c>
    </row>
    <row r="4" spans="1:10" x14ac:dyDescent="0.2">
      <c r="A4" t="s">
        <v>3926</v>
      </c>
      <c r="B4">
        <v>2022</v>
      </c>
      <c r="C4">
        <v>1</v>
      </c>
      <c r="D4">
        <v>1</v>
      </c>
      <c r="E4">
        <v>91.7</v>
      </c>
      <c r="F4" t="s">
        <v>27</v>
      </c>
      <c r="G4" t="s">
        <v>26</v>
      </c>
      <c r="H4" t="s">
        <v>3226</v>
      </c>
      <c r="I4" t="s">
        <v>3227</v>
      </c>
      <c r="J4" t="s">
        <v>4246</v>
      </c>
    </row>
    <row r="5" spans="1:10" x14ac:dyDescent="0.2">
      <c r="A5" t="s">
        <v>4267</v>
      </c>
      <c r="B5">
        <v>2023</v>
      </c>
      <c r="C5">
        <v>1</v>
      </c>
      <c r="D5">
        <v>1</v>
      </c>
      <c r="E5">
        <v>96.3</v>
      </c>
      <c r="F5" t="s">
        <v>27</v>
      </c>
      <c r="G5" t="s">
        <v>26</v>
      </c>
      <c r="H5" t="s">
        <v>3226</v>
      </c>
      <c r="I5" t="s">
        <v>3227</v>
      </c>
      <c r="J5" t="s">
        <v>4246</v>
      </c>
    </row>
    <row r="6" spans="1:10" x14ac:dyDescent="0.2">
      <c r="A6" t="s">
        <v>3228</v>
      </c>
      <c r="B6">
        <v>2030</v>
      </c>
      <c r="C6">
        <v>1</v>
      </c>
      <c r="D6">
        <v>2</v>
      </c>
      <c r="E6">
        <v>85</v>
      </c>
      <c r="F6" t="s">
        <v>27</v>
      </c>
      <c r="G6" t="s">
        <v>26</v>
      </c>
      <c r="H6" t="s">
        <v>3226</v>
      </c>
      <c r="I6" t="s">
        <v>3227</v>
      </c>
      <c r="J6" t="s">
        <v>3925</v>
      </c>
    </row>
    <row r="7" spans="1:10" x14ac:dyDescent="0.2">
      <c r="A7" t="s">
        <v>3537</v>
      </c>
      <c r="B7">
        <v>2031</v>
      </c>
      <c r="C7">
        <v>1</v>
      </c>
      <c r="D7">
        <v>2</v>
      </c>
      <c r="E7">
        <v>92.9</v>
      </c>
      <c r="F7" t="s">
        <v>27</v>
      </c>
      <c r="G7" t="s">
        <v>26</v>
      </c>
      <c r="H7" t="s">
        <v>3226</v>
      </c>
      <c r="I7" t="s">
        <v>3227</v>
      </c>
      <c r="J7" t="s">
        <v>3925</v>
      </c>
    </row>
    <row r="8" spans="1:10" x14ac:dyDescent="0.2">
      <c r="A8" t="s">
        <v>3927</v>
      </c>
      <c r="B8">
        <v>2032</v>
      </c>
      <c r="C8">
        <v>1</v>
      </c>
      <c r="D8">
        <v>2</v>
      </c>
      <c r="E8">
        <v>95.2</v>
      </c>
      <c r="F8" t="s">
        <v>27</v>
      </c>
      <c r="G8" t="s">
        <v>26</v>
      </c>
      <c r="H8" t="s">
        <v>3226</v>
      </c>
      <c r="I8" t="s">
        <v>3227</v>
      </c>
      <c r="J8" t="s">
        <v>4246</v>
      </c>
    </row>
    <row r="9" spans="1:10" x14ac:dyDescent="0.2">
      <c r="A9" t="s">
        <v>4268</v>
      </c>
      <c r="B9">
        <v>2033</v>
      </c>
      <c r="C9">
        <v>1</v>
      </c>
      <c r="D9">
        <v>2</v>
      </c>
      <c r="E9">
        <v>101.1</v>
      </c>
      <c r="F9" t="s">
        <v>27</v>
      </c>
      <c r="G9" t="s">
        <v>26</v>
      </c>
      <c r="H9" t="s">
        <v>3226</v>
      </c>
      <c r="I9" t="s">
        <v>3227</v>
      </c>
      <c r="J9" t="s">
        <v>4246</v>
      </c>
    </row>
    <row r="10" spans="1:10" x14ac:dyDescent="0.2">
      <c r="A10" t="s">
        <v>3229</v>
      </c>
      <c r="B10">
        <v>2020</v>
      </c>
      <c r="C10">
        <v>2</v>
      </c>
      <c r="D10">
        <v>1</v>
      </c>
      <c r="E10">
        <v>39.200000760000002</v>
      </c>
      <c r="F10" t="s">
        <v>93</v>
      </c>
      <c r="G10" t="s">
        <v>94</v>
      </c>
      <c r="H10" t="s">
        <v>3226</v>
      </c>
      <c r="I10" t="s">
        <v>3227</v>
      </c>
      <c r="J10" t="s">
        <v>3925</v>
      </c>
    </row>
    <row r="11" spans="1:10" x14ac:dyDescent="0.2">
      <c r="A11" t="s">
        <v>3538</v>
      </c>
      <c r="B11">
        <v>2021</v>
      </c>
      <c r="C11">
        <v>2</v>
      </c>
      <c r="D11">
        <v>1</v>
      </c>
      <c r="E11">
        <v>47.7</v>
      </c>
      <c r="F11" t="s">
        <v>93</v>
      </c>
      <c r="G11" t="s">
        <v>94</v>
      </c>
      <c r="H11" t="s">
        <v>3226</v>
      </c>
      <c r="I11" t="s">
        <v>3227</v>
      </c>
      <c r="J11" t="s">
        <v>3925</v>
      </c>
    </row>
    <row r="12" spans="1:10" x14ac:dyDescent="0.2">
      <c r="A12" t="s">
        <v>3928</v>
      </c>
      <c r="B12">
        <v>2022</v>
      </c>
      <c r="C12">
        <v>2</v>
      </c>
      <c r="D12">
        <v>1</v>
      </c>
      <c r="E12">
        <v>50.9</v>
      </c>
      <c r="F12" t="s">
        <v>93</v>
      </c>
      <c r="G12" t="s">
        <v>94</v>
      </c>
      <c r="H12" t="s">
        <v>3226</v>
      </c>
      <c r="I12" t="s">
        <v>3227</v>
      </c>
      <c r="J12" t="s">
        <v>4246</v>
      </c>
    </row>
    <row r="13" spans="1:10" x14ac:dyDescent="0.2">
      <c r="A13" t="s">
        <v>4269</v>
      </c>
      <c r="B13">
        <v>2023</v>
      </c>
      <c r="C13">
        <v>2</v>
      </c>
      <c r="D13">
        <v>1</v>
      </c>
      <c r="E13">
        <v>56.5</v>
      </c>
      <c r="F13" t="s">
        <v>93</v>
      </c>
      <c r="G13" t="s">
        <v>94</v>
      </c>
      <c r="H13" t="s">
        <v>3226</v>
      </c>
      <c r="I13" t="s">
        <v>3227</v>
      </c>
      <c r="J13" t="s">
        <v>4246</v>
      </c>
    </row>
    <row r="14" spans="1:10" x14ac:dyDescent="0.2">
      <c r="A14" t="s">
        <v>3230</v>
      </c>
      <c r="B14">
        <v>2030</v>
      </c>
      <c r="C14">
        <v>2</v>
      </c>
      <c r="D14">
        <v>2</v>
      </c>
      <c r="E14">
        <v>43.599998470000003</v>
      </c>
      <c r="F14" t="s">
        <v>93</v>
      </c>
      <c r="G14" t="s">
        <v>94</v>
      </c>
      <c r="H14" t="s">
        <v>3226</v>
      </c>
      <c r="I14" t="s">
        <v>3227</v>
      </c>
      <c r="J14" t="s">
        <v>3925</v>
      </c>
    </row>
    <row r="15" spans="1:10" x14ac:dyDescent="0.2">
      <c r="A15" t="s">
        <v>3539</v>
      </c>
      <c r="B15">
        <v>2031</v>
      </c>
      <c r="C15">
        <v>2</v>
      </c>
      <c r="D15">
        <v>2</v>
      </c>
      <c r="E15">
        <v>50.1</v>
      </c>
      <c r="F15" t="s">
        <v>93</v>
      </c>
      <c r="G15" t="s">
        <v>94</v>
      </c>
      <c r="H15" t="s">
        <v>3226</v>
      </c>
      <c r="I15" t="s">
        <v>3227</v>
      </c>
      <c r="J15" t="s">
        <v>3925</v>
      </c>
    </row>
    <row r="16" spans="1:10" x14ac:dyDescent="0.2">
      <c r="A16" t="s">
        <v>3929</v>
      </c>
      <c r="B16">
        <v>2032</v>
      </c>
      <c r="C16">
        <v>2</v>
      </c>
      <c r="D16">
        <v>2</v>
      </c>
      <c r="E16">
        <v>52.9</v>
      </c>
      <c r="F16" t="s">
        <v>93</v>
      </c>
      <c r="G16" t="s">
        <v>94</v>
      </c>
      <c r="H16" t="s">
        <v>3226</v>
      </c>
      <c r="I16" t="s">
        <v>3227</v>
      </c>
      <c r="J16" t="s">
        <v>4246</v>
      </c>
    </row>
    <row r="17" spans="1:10" x14ac:dyDescent="0.2">
      <c r="A17" t="s">
        <v>4270</v>
      </c>
      <c r="B17">
        <v>2033</v>
      </c>
      <c r="C17">
        <v>2</v>
      </c>
      <c r="D17">
        <v>2</v>
      </c>
      <c r="E17">
        <v>59.7</v>
      </c>
      <c r="F17" t="s">
        <v>93</v>
      </c>
      <c r="G17" t="s">
        <v>94</v>
      </c>
      <c r="H17" t="s">
        <v>3226</v>
      </c>
      <c r="I17" t="s">
        <v>3227</v>
      </c>
      <c r="J17" t="s">
        <v>4246</v>
      </c>
    </row>
    <row r="18" spans="1:10" x14ac:dyDescent="0.2">
      <c r="A18" t="s">
        <v>3231</v>
      </c>
      <c r="B18">
        <v>2020</v>
      </c>
      <c r="C18">
        <v>3</v>
      </c>
      <c r="D18">
        <v>1</v>
      </c>
      <c r="E18">
        <v>24.5</v>
      </c>
      <c r="F18" t="s">
        <v>29</v>
      </c>
      <c r="G18" t="s">
        <v>28</v>
      </c>
      <c r="H18" t="s">
        <v>3226</v>
      </c>
      <c r="I18" t="s">
        <v>3227</v>
      </c>
      <c r="J18" t="s">
        <v>3925</v>
      </c>
    </row>
    <row r="19" spans="1:10" x14ac:dyDescent="0.2">
      <c r="A19" t="s">
        <v>3540</v>
      </c>
      <c r="B19">
        <v>2021</v>
      </c>
      <c r="C19">
        <v>3</v>
      </c>
      <c r="D19">
        <v>1</v>
      </c>
      <c r="E19">
        <v>22.9</v>
      </c>
      <c r="F19" t="s">
        <v>29</v>
      </c>
      <c r="G19" t="s">
        <v>28</v>
      </c>
      <c r="H19" t="s">
        <v>3226</v>
      </c>
      <c r="I19" t="s">
        <v>3227</v>
      </c>
      <c r="J19" t="s">
        <v>3925</v>
      </c>
    </row>
    <row r="20" spans="1:10" x14ac:dyDescent="0.2">
      <c r="A20" t="s">
        <v>3930</v>
      </c>
      <c r="B20">
        <v>2022</v>
      </c>
      <c r="C20">
        <v>3</v>
      </c>
      <c r="D20">
        <v>1</v>
      </c>
      <c r="E20">
        <v>23</v>
      </c>
      <c r="F20" t="s">
        <v>29</v>
      </c>
      <c r="G20" t="s">
        <v>28</v>
      </c>
      <c r="H20" t="s">
        <v>3226</v>
      </c>
      <c r="I20" t="s">
        <v>3227</v>
      </c>
      <c r="J20" t="s">
        <v>4246</v>
      </c>
    </row>
    <row r="21" spans="1:10" x14ac:dyDescent="0.2">
      <c r="A21" t="s">
        <v>4271</v>
      </c>
      <c r="B21">
        <v>2023</v>
      </c>
      <c r="C21">
        <v>3</v>
      </c>
      <c r="D21">
        <v>1</v>
      </c>
      <c r="E21">
        <v>24</v>
      </c>
      <c r="F21" t="s">
        <v>29</v>
      </c>
      <c r="G21" t="s">
        <v>28</v>
      </c>
      <c r="H21" t="s">
        <v>3226</v>
      </c>
      <c r="I21" t="s">
        <v>3227</v>
      </c>
      <c r="J21" t="s">
        <v>4246</v>
      </c>
    </row>
    <row r="22" spans="1:10" x14ac:dyDescent="0.2">
      <c r="A22" t="s">
        <v>3232</v>
      </c>
      <c r="B22">
        <v>2030</v>
      </c>
      <c r="C22">
        <v>3</v>
      </c>
      <c r="D22">
        <v>2</v>
      </c>
      <c r="E22">
        <v>25.5</v>
      </c>
      <c r="F22" t="s">
        <v>29</v>
      </c>
      <c r="G22" t="s">
        <v>28</v>
      </c>
      <c r="H22" t="s">
        <v>3226</v>
      </c>
      <c r="I22" t="s">
        <v>3227</v>
      </c>
      <c r="J22" t="s">
        <v>3925</v>
      </c>
    </row>
    <row r="23" spans="1:10" x14ac:dyDescent="0.2">
      <c r="A23" t="s">
        <v>3541</v>
      </c>
      <c r="B23">
        <v>2031</v>
      </c>
      <c r="C23">
        <v>3</v>
      </c>
      <c r="D23">
        <v>2</v>
      </c>
      <c r="E23">
        <v>23</v>
      </c>
      <c r="F23" t="s">
        <v>29</v>
      </c>
      <c r="G23" t="s">
        <v>28</v>
      </c>
      <c r="H23" t="s">
        <v>3226</v>
      </c>
      <c r="I23" t="s">
        <v>3227</v>
      </c>
      <c r="J23" t="s">
        <v>3925</v>
      </c>
    </row>
    <row r="24" spans="1:10" x14ac:dyDescent="0.2">
      <c r="A24" t="s">
        <v>3931</v>
      </c>
      <c r="B24">
        <v>2032</v>
      </c>
      <c r="C24">
        <v>3</v>
      </c>
      <c r="D24">
        <v>2</v>
      </c>
      <c r="E24">
        <v>23.3</v>
      </c>
      <c r="F24" t="s">
        <v>29</v>
      </c>
      <c r="G24" t="s">
        <v>28</v>
      </c>
      <c r="H24" t="s">
        <v>3226</v>
      </c>
      <c r="I24" t="s">
        <v>3227</v>
      </c>
      <c r="J24" t="s">
        <v>4246</v>
      </c>
    </row>
    <row r="25" spans="1:10" x14ac:dyDescent="0.2">
      <c r="A25" t="s">
        <v>4272</v>
      </c>
      <c r="B25">
        <v>2033</v>
      </c>
      <c r="C25">
        <v>3</v>
      </c>
      <c r="D25">
        <v>2</v>
      </c>
      <c r="E25">
        <v>24.7</v>
      </c>
      <c r="F25" t="s">
        <v>29</v>
      </c>
      <c r="G25" t="s">
        <v>28</v>
      </c>
      <c r="H25" t="s">
        <v>3226</v>
      </c>
      <c r="I25" t="s">
        <v>3227</v>
      </c>
      <c r="J25" t="s">
        <v>4246</v>
      </c>
    </row>
    <row r="26" spans="1:10" x14ac:dyDescent="0.2">
      <c r="A26" t="s">
        <v>3233</v>
      </c>
      <c r="B26">
        <v>2020</v>
      </c>
      <c r="C26">
        <v>4</v>
      </c>
      <c r="D26">
        <v>1</v>
      </c>
      <c r="E26">
        <v>10.399999620000001</v>
      </c>
      <c r="F26" t="s">
        <v>171</v>
      </c>
      <c r="G26" t="s">
        <v>172</v>
      </c>
      <c r="H26" t="s">
        <v>3226</v>
      </c>
      <c r="I26" t="s">
        <v>3227</v>
      </c>
      <c r="J26" t="s">
        <v>3925</v>
      </c>
    </row>
    <row r="27" spans="1:10" x14ac:dyDescent="0.2">
      <c r="A27" t="s">
        <v>3542</v>
      </c>
      <c r="B27">
        <v>2021</v>
      </c>
      <c r="C27">
        <v>4</v>
      </c>
      <c r="D27">
        <v>1</v>
      </c>
      <c r="E27">
        <v>13</v>
      </c>
      <c r="F27" t="s">
        <v>171</v>
      </c>
      <c r="G27" t="s">
        <v>172</v>
      </c>
      <c r="H27" t="s">
        <v>3226</v>
      </c>
      <c r="I27" t="s">
        <v>3227</v>
      </c>
      <c r="J27" t="s">
        <v>3925</v>
      </c>
    </row>
    <row r="28" spans="1:10" x14ac:dyDescent="0.2">
      <c r="A28" t="s">
        <v>3932</v>
      </c>
      <c r="B28">
        <v>2022</v>
      </c>
      <c r="C28">
        <v>4</v>
      </c>
      <c r="D28">
        <v>1</v>
      </c>
      <c r="E28">
        <v>15</v>
      </c>
      <c r="F28" t="s">
        <v>171</v>
      </c>
      <c r="G28" t="s">
        <v>172</v>
      </c>
      <c r="H28" t="s">
        <v>3226</v>
      </c>
      <c r="I28" t="s">
        <v>3227</v>
      </c>
      <c r="J28" t="s">
        <v>4246</v>
      </c>
    </row>
    <row r="29" spans="1:10" x14ac:dyDescent="0.2">
      <c r="A29" t="s">
        <v>4273</v>
      </c>
      <c r="B29">
        <v>2023</v>
      </c>
      <c r="C29">
        <v>4</v>
      </c>
      <c r="D29">
        <v>1</v>
      </c>
      <c r="E29">
        <v>18.7</v>
      </c>
      <c r="F29" t="s">
        <v>171</v>
      </c>
      <c r="G29" t="s">
        <v>172</v>
      </c>
      <c r="H29" t="s">
        <v>3226</v>
      </c>
      <c r="I29" t="s">
        <v>3227</v>
      </c>
      <c r="J29" t="s">
        <v>4246</v>
      </c>
    </row>
    <row r="30" spans="1:10" x14ac:dyDescent="0.2">
      <c r="A30" t="s">
        <v>3234</v>
      </c>
      <c r="B30">
        <v>2030</v>
      </c>
      <c r="C30">
        <v>4</v>
      </c>
      <c r="D30">
        <v>2</v>
      </c>
      <c r="E30">
        <v>11.69999981</v>
      </c>
      <c r="F30" t="s">
        <v>171</v>
      </c>
      <c r="G30" t="s">
        <v>172</v>
      </c>
      <c r="H30" t="s">
        <v>3226</v>
      </c>
      <c r="I30" t="s">
        <v>3227</v>
      </c>
      <c r="J30" t="s">
        <v>3925</v>
      </c>
    </row>
    <row r="31" spans="1:10" x14ac:dyDescent="0.2">
      <c r="A31" t="s">
        <v>3543</v>
      </c>
      <c r="B31">
        <v>2031</v>
      </c>
      <c r="C31">
        <v>4</v>
      </c>
      <c r="D31">
        <v>2</v>
      </c>
      <c r="E31">
        <v>14.1</v>
      </c>
      <c r="F31" t="s">
        <v>171</v>
      </c>
      <c r="G31" t="s">
        <v>172</v>
      </c>
      <c r="H31" t="s">
        <v>3226</v>
      </c>
      <c r="I31" t="s">
        <v>3227</v>
      </c>
      <c r="J31" t="s">
        <v>3925</v>
      </c>
    </row>
    <row r="32" spans="1:10" x14ac:dyDescent="0.2">
      <c r="A32" t="s">
        <v>3933</v>
      </c>
      <c r="B32">
        <v>2032</v>
      </c>
      <c r="C32">
        <v>4</v>
      </c>
      <c r="D32">
        <v>2</v>
      </c>
      <c r="E32">
        <v>15.8</v>
      </c>
      <c r="F32" t="s">
        <v>171</v>
      </c>
      <c r="G32" t="s">
        <v>172</v>
      </c>
      <c r="H32" t="s">
        <v>3226</v>
      </c>
      <c r="I32" t="s">
        <v>3227</v>
      </c>
      <c r="J32" t="s">
        <v>4246</v>
      </c>
    </row>
    <row r="33" spans="1:10" x14ac:dyDescent="0.2">
      <c r="A33" t="s">
        <v>4274</v>
      </c>
      <c r="B33">
        <v>2033</v>
      </c>
      <c r="C33">
        <v>4</v>
      </c>
      <c r="D33">
        <v>2</v>
      </c>
      <c r="E33">
        <v>19.7</v>
      </c>
      <c r="F33" t="s">
        <v>171</v>
      </c>
      <c r="G33" t="s">
        <v>172</v>
      </c>
      <c r="H33" t="s">
        <v>3226</v>
      </c>
      <c r="I33" t="s">
        <v>3227</v>
      </c>
      <c r="J33" t="s">
        <v>4246</v>
      </c>
    </row>
    <row r="34" spans="1:10" x14ac:dyDescent="0.2">
      <c r="A34" t="s">
        <v>3235</v>
      </c>
      <c r="B34">
        <v>2020</v>
      </c>
      <c r="C34">
        <v>5</v>
      </c>
      <c r="D34">
        <v>1</v>
      </c>
      <c r="E34">
        <v>14.19999981</v>
      </c>
      <c r="F34" t="s">
        <v>211</v>
      </c>
      <c r="G34" t="s">
        <v>18</v>
      </c>
      <c r="H34" t="s">
        <v>3226</v>
      </c>
      <c r="I34" t="s">
        <v>3227</v>
      </c>
      <c r="J34" t="s">
        <v>3925</v>
      </c>
    </row>
    <row r="35" spans="1:10" x14ac:dyDescent="0.2">
      <c r="A35" t="s">
        <v>3544</v>
      </c>
      <c r="B35">
        <v>2021</v>
      </c>
      <c r="C35">
        <v>5</v>
      </c>
      <c r="D35">
        <v>1</v>
      </c>
      <c r="E35">
        <v>11.9</v>
      </c>
      <c r="F35" t="s">
        <v>211</v>
      </c>
      <c r="G35" t="s">
        <v>18</v>
      </c>
      <c r="H35" t="s">
        <v>3226</v>
      </c>
      <c r="I35" t="s">
        <v>3227</v>
      </c>
      <c r="J35" t="s">
        <v>3925</v>
      </c>
    </row>
    <row r="36" spans="1:10" x14ac:dyDescent="0.2">
      <c r="A36" t="s">
        <v>3934</v>
      </c>
      <c r="B36">
        <v>2022</v>
      </c>
      <c r="C36">
        <v>5</v>
      </c>
      <c r="D36">
        <v>1</v>
      </c>
      <c r="E36">
        <v>10.1</v>
      </c>
      <c r="F36" t="s">
        <v>211</v>
      </c>
      <c r="G36" t="s">
        <v>18</v>
      </c>
      <c r="H36" t="s">
        <v>3226</v>
      </c>
      <c r="I36" t="s">
        <v>3227</v>
      </c>
      <c r="J36" t="s">
        <v>4246</v>
      </c>
    </row>
    <row r="37" spans="1:10" x14ac:dyDescent="0.2">
      <c r="A37" t="s">
        <v>4275</v>
      </c>
      <c r="B37">
        <v>2023</v>
      </c>
      <c r="C37">
        <v>5</v>
      </c>
      <c r="D37">
        <v>1</v>
      </c>
      <c r="E37">
        <v>11.6</v>
      </c>
      <c r="F37" t="s">
        <v>211</v>
      </c>
      <c r="G37" t="s">
        <v>18</v>
      </c>
      <c r="H37" t="s">
        <v>3226</v>
      </c>
      <c r="I37" t="s">
        <v>3227</v>
      </c>
      <c r="J37" t="s">
        <v>4246</v>
      </c>
    </row>
    <row r="38" spans="1:10" x14ac:dyDescent="0.2">
      <c r="A38" t="s">
        <v>3236</v>
      </c>
      <c r="B38">
        <v>2030</v>
      </c>
      <c r="C38">
        <v>5</v>
      </c>
      <c r="D38">
        <v>2</v>
      </c>
      <c r="E38">
        <v>16.5</v>
      </c>
      <c r="F38" t="s">
        <v>211</v>
      </c>
      <c r="G38" t="s">
        <v>18</v>
      </c>
      <c r="H38" t="s">
        <v>3226</v>
      </c>
      <c r="I38" t="s">
        <v>3227</v>
      </c>
      <c r="J38" t="s">
        <v>3925</v>
      </c>
    </row>
    <row r="39" spans="1:10" x14ac:dyDescent="0.2">
      <c r="A39" t="s">
        <v>3545</v>
      </c>
      <c r="B39">
        <v>2031</v>
      </c>
      <c r="C39">
        <v>5</v>
      </c>
      <c r="D39">
        <v>2</v>
      </c>
      <c r="E39">
        <v>11.7</v>
      </c>
      <c r="F39" t="s">
        <v>211</v>
      </c>
      <c r="G39" t="s">
        <v>18</v>
      </c>
      <c r="H39" t="s">
        <v>3226</v>
      </c>
      <c r="I39" t="s">
        <v>3227</v>
      </c>
      <c r="J39" t="s">
        <v>3925</v>
      </c>
    </row>
    <row r="40" spans="1:10" x14ac:dyDescent="0.2">
      <c r="A40" t="s">
        <v>3935</v>
      </c>
      <c r="B40">
        <v>2032</v>
      </c>
      <c r="C40">
        <v>5</v>
      </c>
      <c r="D40">
        <v>2</v>
      </c>
      <c r="E40">
        <v>10.1</v>
      </c>
      <c r="F40" t="s">
        <v>211</v>
      </c>
      <c r="G40" t="s">
        <v>18</v>
      </c>
      <c r="H40" t="s">
        <v>3226</v>
      </c>
      <c r="I40" t="s">
        <v>3227</v>
      </c>
      <c r="J40" t="s">
        <v>4246</v>
      </c>
    </row>
    <row r="41" spans="1:10" x14ac:dyDescent="0.2">
      <c r="A41" t="s">
        <v>4276</v>
      </c>
      <c r="B41">
        <v>2033</v>
      </c>
      <c r="C41">
        <v>5</v>
      </c>
      <c r="D41">
        <v>2</v>
      </c>
      <c r="E41">
        <v>11.6</v>
      </c>
      <c r="F41" t="s">
        <v>211</v>
      </c>
      <c r="G41" t="s">
        <v>18</v>
      </c>
      <c r="H41" t="s">
        <v>3226</v>
      </c>
      <c r="I41" t="s">
        <v>3227</v>
      </c>
      <c r="J41" t="s">
        <v>4246</v>
      </c>
    </row>
    <row r="42" spans="1:10" x14ac:dyDescent="0.2">
      <c r="A42" t="s">
        <v>3237</v>
      </c>
      <c r="B42">
        <v>2020</v>
      </c>
      <c r="C42">
        <v>6</v>
      </c>
      <c r="D42">
        <v>1</v>
      </c>
      <c r="E42">
        <v>165.1999969</v>
      </c>
      <c r="F42" t="s">
        <v>250</v>
      </c>
      <c r="G42" t="s">
        <v>251</v>
      </c>
      <c r="H42" t="s">
        <v>3226</v>
      </c>
      <c r="I42" t="s">
        <v>3227</v>
      </c>
      <c r="J42" t="s">
        <v>3925</v>
      </c>
    </row>
    <row r="43" spans="1:10" x14ac:dyDescent="0.2">
      <c r="A43" t="s">
        <v>3546</v>
      </c>
      <c r="B43">
        <v>2021</v>
      </c>
      <c r="C43">
        <v>6</v>
      </c>
      <c r="D43">
        <v>1</v>
      </c>
      <c r="E43">
        <v>159.9</v>
      </c>
      <c r="F43" t="s">
        <v>250</v>
      </c>
      <c r="G43" t="s">
        <v>251</v>
      </c>
      <c r="H43" t="s">
        <v>3226</v>
      </c>
      <c r="I43" t="s">
        <v>3227</v>
      </c>
      <c r="J43" t="s">
        <v>3925</v>
      </c>
    </row>
    <row r="44" spans="1:10" x14ac:dyDescent="0.2">
      <c r="A44" t="s">
        <v>3936</v>
      </c>
      <c r="B44">
        <v>2022</v>
      </c>
      <c r="C44">
        <v>6</v>
      </c>
      <c r="D44">
        <v>1</v>
      </c>
      <c r="E44">
        <v>156.4</v>
      </c>
      <c r="F44" t="s">
        <v>250</v>
      </c>
      <c r="G44" t="s">
        <v>251</v>
      </c>
      <c r="H44" t="s">
        <v>3226</v>
      </c>
      <c r="I44" t="s">
        <v>3227</v>
      </c>
      <c r="J44" t="s">
        <v>4246</v>
      </c>
    </row>
    <row r="45" spans="1:10" x14ac:dyDescent="0.2">
      <c r="A45" t="s">
        <v>4277</v>
      </c>
      <c r="B45">
        <v>2023</v>
      </c>
      <c r="C45">
        <v>6</v>
      </c>
      <c r="D45">
        <v>1</v>
      </c>
      <c r="E45">
        <v>194.1</v>
      </c>
      <c r="F45" t="s">
        <v>250</v>
      </c>
      <c r="G45" t="s">
        <v>251</v>
      </c>
      <c r="H45" t="s">
        <v>3226</v>
      </c>
      <c r="I45" t="s">
        <v>3227</v>
      </c>
      <c r="J45" t="s">
        <v>4246</v>
      </c>
    </row>
    <row r="46" spans="1:10" x14ac:dyDescent="0.2">
      <c r="A46" t="s">
        <v>3238</v>
      </c>
      <c r="B46">
        <v>2030</v>
      </c>
      <c r="C46">
        <v>6</v>
      </c>
      <c r="D46">
        <v>2</v>
      </c>
      <c r="E46">
        <v>200</v>
      </c>
      <c r="F46" t="s">
        <v>250</v>
      </c>
      <c r="G46" t="s">
        <v>251</v>
      </c>
      <c r="H46" t="s">
        <v>3226</v>
      </c>
      <c r="I46" t="s">
        <v>3227</v>
      </c>
      <c r="J46" t="s">
        <v>3925</v>
      </c>
    </row>
    <row r="47" spans="1:10" x14ac:dyDescent="0.2">
      <c r="A47" t="s">
        <v>3547</v>
      </c>
      <c r="B47">
        <v>2031</v>
      </c>
      <c r="C47">
        <v>6</v>
      </c>
      <c r="D47">
        <v>2</v>
      </c>
      <c r="E47">
        <v>173</v>
      </c>
      <c r="F47" t="s">
        <v>250</v>
      </c>
      <c r="G47" t="s">
        <v>251</v>
      </c>
      <c r="H47" t="s">
        <v>3226</v>
      </c>
      <c r="I47" t="s">
        <v>3227</v>
      </c>
      <c r="J47" t="s">
        <v>3925</v>
      </c>
    </row>
    <row r="48" spans="1:10" x14ac:dyDescent="0.2">
      <c r="A48" t="s">
        <v>3937</v>
      </c>
      <c r="B48">
        <v>2032</v>
      </c>
      <c r="C48">
        <v>6</v>
      </c>
      <c r="D48">
        <v>2</v>
      </c>
      <c r="E48">
        <v>164.8</v>
      </c>
      <c r="F48" t="s">
        <v>250</v>
      </c>
      <c r="G48" t="s">
        <v>251</v>
      </c>
      <c r="H48" t="s">
        <v>3226</v>
      </c>
      <c r="I48" t="s">
        <v>3227</v>
      </c>
      <c r="J48" t="s">
        <v>4246</v>
      </c>
    </row>
    <row r="49" spans="1:10" x14ac:dyDescent="0.2">
      <c r="A49" t="s">
        <v>4278</v>
      </c>
      <c r="B49">
        <v>2033</v>
      </c>
      <c r="C49">
        <v>6</v>
      </c>
      <c r="D49">
        <v>2</v>
      </c>
      <c r="E49">
        <v>204.1</v>
      </c>
      <c r="F49" t="s">
        <v>250</v>
      </c>
      <c r="G49" t="s">
        <v>251</v>
      </c>
      <c r="H49" t="s">
        <v>3226</v>
      </c>
      <c r="I49" t="s">
        <v>3227</v>
      </c>
      <c r="J49" t="s">
        <v>4246</v>
      </c>
    </row>
    <row r="50" spans="1:10" x14ac:dyDescent="0.2">
      <c r="A50" t="s">
        <v>3239</v>
      </c>
      <c r="B50">
        <v>2020</v>
      </c>
      <c r="C50">
        <v>7</v>
      </c>
      <c r="D50">
        <v>1</v>
      </c>
      <c r="F50" t="s">
        <v>17</v>
      </c>
      <c r="G50" t="s">
        <v>290</v>
      </c>
      <c r="H50" t="s">
        <v>3226</v>
      </c>
      <c r="I50" t="s">
        <v>3227</v>
      </c>
      <c r="J50" t="s">
        <v>3925</v>
      </c>
    </row>
    <row r="51" spans="1:10" x14ac:dyDescent="0.2">
      <c r="A51" t="s">
        <v>3548</v>
      </c>
      <c r="B51">
        <v>2021</v>
      </c>
      <c r="C51">
        <v>7</v>
      </c>
      <c r="D51">
        <v>1</v>
      </c>
      <c r="E51">
        <v>354.7</v>
      </c>
      <c r="F51" t="s">
        <v>17</v>
      </c>
      <c r="G51" t="s">
        <v>290</v>
      </c>
      <c r="H51" t="s">
        <v>3226</v>
      </c>
      <c r="I51" t="s">
        <v>3227</v>
      </c>
      <c r="J51" t="s">
        <v>3925</v>
      </c>
    </row>
    <row r="52" spans="1:10" x14ac:dyDescent="0.2">
      <c r="A52" t="s">
        <v>3938</v>
      </c>
      <c r="B52">
        <v>2022</v>
      </c>
      <c r="C52">
        <v>7</v>
      </c>
      <c r="D52">
        <v>1</v>
      </c>
      <c r="E52">
        <v>358.8</v>
      </c>
      <c r="F52" t="s">
        <v>17</v>
      </c>
      <c r="G52" t="s">
        <v>290</v>
      </c>
      <c r="H52" t="s">
        <v>3226</v>
      </c>
      <c r="I52" t="s">
        <v>3227</v>
      </c>
      <c r="J52" t="s">
        <v>4246</v>
      </c>
    </row>
    <row r="53" spans="1:10" x14ac:dyDescent="0.2">
      <c r="A53" t="s">
        <v>4279</v>
      </c>
      <c r="B53">
        <v>2023</v>
      </c>
      <c r="C53">
        <v>7</v>
      </c>
      <c r="D53">
        <v>1</v>
      </c>
      <c r="E53">
        <v>365.3</v>
      </c>
      <c r="F53" t="s">
        <v>17</v>
      </c>
      <c r="G53" t="s">
        <v>290</v>
      </c>
      <c r="H53" t="s">
        <v>3226</v>
      </c>
      <c r="I53" t="s">
        <v>3227</v>
      </c>
      <c r="J53" t="s">
        <v>4246</v>
      </c>
    </row>
    <row r="54" spans="1:10" x14ac:dyDescent="0.2">
      <c r="A54" t="s">
        <v>3240</v>
      </c>
      <c r="B54">
        <v>2030</v>
      </c>
      <c r="C54">
        <v>7</v>
      </c>
      <c r="D54">
        <v>2</v>
      </c>
      <c r="F54" t="s">
        <v>17</v>
      </c>
      <c r="G54" t="s">
        <v>290</v>
      </c>
      <c r="H54" t="s">
        <v>3226</v>
      </c>
      <c r="I54" t="s">
        <v>3227</v>
      </c>
      <c r="J54" t="s">
        <v>3925</v>
      </c>
    </row>
    <row r="55" spans="1:10" x14ac:dyDescent="0.2">
      <c r="A55" t="s">
        <v>3549</v>
      </c>
      <c r="B55">
        <v>2031</v>
      </c>
      <c r="C55">
        <v>7</v>
      </c>
      <c r="D55">
        <v>2</v>
      </c>
      <c r="E55">
        <v>378.2</v>
      </c>
      <c r="F55" t="s">
        <v>17</v>
      </c>
      <c r="G55" t="s">
        <v>290</v>
      </c>
      <c r="H55" t="s">
        <v>3226</v>
      </c>
      <c r="I55" t="s">
        <v>3227</v>
      </c>
      <c r="J55" t="s">
        <v>3925</v>
      </c>
    </row>
    <row r="56" spans="1:10" x14ac:dyDescent="0.2">
      <c r="A56" t="s">
        <v>3939</v>
      </c>
      <c r="B56">
        <v>2032</v>
      </c>
      <c r="C56">
        <v>7</v>
      </c>
      <c r="D56">
        <v>2</v>
      </c>
      <c r="E56">
        <v>363.7</v>
      </c>
      <c r="F56" t="s">
        <v>17</v>
      </c>
      <c r="G56" t="s">
        <v>290</v>
      </c>
      <c r="H56" t="s">
        <v>3226</v>
      </c>
      <c r="I56" t="s">
        <v>3227</v>
      </c>
      <c r="J56" t="s">
        <v>4246</v>
      </c>
    </row>
    <row r="57" spans="1:10" x14ac:dyDescent="0.2">
      <c r="A57" t="s">
        <v>4280</v>
      </c>
      <c r="B57">
        <v>2033</v>
      </c>
      <c r="C57">
        <v>7</v>
      </c>
      <c r="D57">
        <v>2</v>
      </c>
      <c r="E57">
        <v>368.9</v>
      </c>
      <c r="F57" t="s">
        <v>17</v>
      </c>
      <c r="G57" t="s">
        <v>290</v>
      </c>
      <c r="H57" t="s">
        <v>3226</v>
      </c>
      <c r="I57" t="s">
        <v>3227</v>
      </c>
      <c r="J57" t="s">
        <v>4246</v>
      </c>
    </row>
    <row r="58" spans="1:10" x14ac:dyDescent="0.2">
      <c r="A58" t="s">
        <v>3241</v>
      </c>
      <c r="B58">
        <v>2020</v>
      </c>
      <c r="C58">
        <v>8</v>
      </c>
      <c r="D58">
        <v>1</v>
      </c>
      <c r="E58">
        <v>458.2000122</v>
      </c>
      <c r="F58" t="s">
        <v>21</v>
      </c>
      <c r="G58" t="s">
        <v>20</v>
      </c>
      <c r="H58" t="s">
        <v>3226</v>
      </c>
      <c r="I58" t="s">
        <v>3227</v>
      </c>
      <c r="J58" t="s">
        <v>3925</v>
      </c>
    </row>
    <row r="59" spans="1:10" x14ac:dyDescent="0.2">
      <c r="A59" t="s">
        <v>3550</v>
      </c>
      <c r="B59">
        <v>2021</v>
      </c>
      <c r="C59">
        <v>8</v>
      </c>
      <c r="D59">
        <v>1</v>
      </c>
      <c r="E59">
        <v>531</v>
      </c>
      <c r="F59" t="s">
        <v>21</v>
      </c>
      <c r="G59" t="s">
        <v>20</v>
      </c>
      <c r="H59" t="s">
        <v>3226</v>
      </c>
      <c r="I59" t="s">
        <v>3227</v>
      </c>
      <c r="J59" t="s">
        <v>3925</v>
      </c>
    </row>
    <row r="60" spans="1:10" x14ac:dyDescent="0.2">
      <c r="A60" t="s">
        <v>3940</v>
      </c>
      <c r="B60">
        <v>2022</v>
      </c>
      <c r="C60">
        <v>8</v>
      </c>
      <c r="D60">
        <v>1</v>
      </c>
      <c r="E60">
        <v>541</v>
      </c>
      <c r="F60" t="s">
        <v>21</v>
      </c>
      <c r="G60" t="s">
        <v>20</v>
      </c>
      <c r="H60" t="s">
        <v>3226</v>
      </c>
      <c r="I60" t="s">
        <v>3227</v>
      </c>
      <c r="J60" t="s">
        <v>4246</v>
      </c>
    </row>
    <row r="61" spans="1:10" x14ac:dyDescent="0.2">
      <c r="A61" t="s">
        <v>4281</v>
      </c>
      <c r="B61">
        <v>2023</v>
      </c>
      <c r="C61">
        <v>8</v>
      </c>
      <c r="D61">
        <v>1</v>
      </c>
      <c r="E61">
        <v>503.2</v>
      </c>
      <c r="F61" t="s">
        <v>21</v>
      </c>
      <c r="G61" t="s">
        <v>20</v>
      </c>
      <c r="H61" t="s">
        <v>3226</v>
      </c>
      <c r="I61" t="s">
        <v>3227</v>
      </c>
      <c r="J61" t="s">
        <v>4246</v>
      </c>
    </row>
    <row r="62" spans="1:10" x14ac:dyDescent="0.2">
      <c r="A62" t="s">
        <v>3242</v>
      </c>
      <c r="B62">
        <v>2030</v>
      </c>
      <c r="C62">
        <v>8</v>
      </c>
      <c r="D62">
        <v>2</v>
      </c>
      <c r="E62">
        <v>540</v>
      </c>
      <c r="F62" t="s">
        <v>21</v>
      </c>
      <c r="G62" t="s">
        <v>20</v>
      </c>
      <c r="H62" t="s">
        <v>3226</v>
      </c>
      <c r="I62" t="s">
        <v>3227</v>
      </c>
      <c r="J62" t="s">
        <v>3925</v>
      </c>
    </row>
    <row r="63" spans="1:10" x14ac:dyDescent="0.2">
      <c r="A63" t="s">
        <v>3551</v>
      </c>
      <c r="B63">
        <v>2031</v>
      </c>
      <c r="C63">
        <v>8</v>
      </c>
      <c r="D63">
        <v>2</v>
      </c>
      <c r="E63">
        <v>594.5</v>
      </c>
      <c r="F63" t="s">
        <v>21</v>
      </c>
      <c r="G63" t="s">
        <v>20</v>
      </c>
      <c r="H63" t="s">
        <v>3226</v>
      </c>
      <c r="I63" t="s">
        <v>3227</v>
      </c>
      <c r="J63" t="s">
        <v>3941</v>
      </c>
    </row>
    <row r="64" spans="1:10" x14ac:dyDescent="0.2">
      <c r="A64" t="s">
        <v>3942</v>
      </c>
      <c r="B64">
        <v>2032</v>
      </c>
      <c r="C64">
        <v>8</v>
      </c>
      <c r="D64">
        <v>2</v>
      </c>
      <c r="E64">
        <v>582.9</v>
      </c>
      <c r="F64" t="s">
        <v>21</v>
      </c>
      <c r="G64" t="s">
        <v>20</v>
      </c>
      <c r="H64" t="s">
        <v>3226</v>
      </c>
      <c r="I64" t="s">
        <v>3227</v>
      </c>
      <c r="J64" t="s">
        <v>4246</v>
      </c>
    </row>
    <row r="65" spans="1:10" x14ac:dyDescent="0.2">
      <c r="A65" t="s">
        <v>4282</v>
      </c>
      <c r="B65">
        <v>2033</v>
      </c>
      <c r="C65">
        <v>8</v>
      </c>
      <c r="D65">
        <v>2</v>
      </c>
      <c r="E65">
        <v>549.29999999999995</v>
      </c>
      <c r="F65" t="s">
        <v>21</v>
      </c>
      <c r="G65" t="s">
        <v>20</v>
      </c>
      <c r="H65" t="s">
        <v>3226</v>
      </c>
      <c r="I65" t="s">
        <v>3227</v>
      </c>
      <c r="J65" t="s">
        <v>4246</v>
      </c>
    </row>
    <row r="66" spans="1:10" x14ac:dyDescent="0.2">
      <c r="A66" t="s">
        <v>3243</v>
      </c>
      <c r="B66">
        <v>2020</v>
      </c>
      <c r="C66">
        <v>9</v>
      </c>
      <c r="D66">
        <v>1</v>
      </c>
      <c r="E66">
        <v>1951.599976</v>
      </c>
      <c r="F66" t="s">
        <v>10</v>
      </c>
      <c r="G66" t="s">
        <v>9</v>
      </c>
      <c r="H66" t="s">
        <v>3226</v>
      </c>
      <c r="I66" t="s">
        <v>3227</v>
      </c>
      <c r="J66" t="s">
        <v>3925</v>
      </c>
    </row>
    <row r="67" spans="1:10" x14ac:dyDescent="0.2">
      <c r="A67" t="s">
        <v>3552</v>
      </c>
      <c r="B67">
        <v>2021</v>
      </c>
      <c r="C67">
        <v>9</v>
      </c>
      <c r="D67">
        <v>1</v>
      </c>
      <c r="E67">
        <v>2094.6999999999998</v>
      </c>
      <c r="F67" t="s">
        <v>10</v>
      </c>
      <c r="G67" t="s">
        <v>9</v>
      </c>
      <c r="H67" t="s">
        <v>3226</v>
      </c>
      <c r="I67" t="s">
        <v>3227</v>
      </c>
      <c r="J67" t="s">
        <v>3925</v>
      </c>
    </row>
    <row r="68" spans="1:10" x14ac:dyDescent="0.2">
      <c r="A68" t="s">
        <v>3943</v>
      </c>
      <c r="B68">
        <v>2022</v>
      </c>
      <c r="C68">
        <v>9</v>
      </c>
      <c r="D68">
        <v>1</v>
      </c>
      <c r="E68">
        <v>2192.3000000000002</v>
      </c>
      <c r="F68" t="s">
        <v>4247</v>
      </c>
      <c r="G68" t="s">
        <v>9</v>
      </c>
      <c r="H68" t="s">
        <v>3226</v>
      </c>
      <c r="I68" t="s">
        <v>3227</v>
      </c>
      <c r="J68" t="s">
        <v>4246</v>
      </c>
    </row>
    <row r="69" spans="1:10" x14ac:dyDescent="0.2">
      <c r="A69" t="s">
        <v>4283</v>
      </c>
      <c r="B69">
        <v>2023</v>
      </c>
      <c r="C69">
        <v>9</v>
      </c>
      <c r="D69">
        <v>1</v>
      </c>
      <c r="E69">
        <v>2211.3000000000002</v>
      </c>
      <c r="F69" t="s">
        <v>4247</v>
      </c>
      <c r="G69" t="s">
        <v>9</v>
      </c>
      <c r="H69" t="s">
        <v>3226</v>
      </c>
      <c r="I69" t="s">
        <v>3227</v>
      </c>
      <c r="J69" t="s">
        <v>4246</v>
      </c>
    </row>
    <row r="70" spans="1:10" x14ac:dyDescent="0.2">
      <c r="A70" t="s">
        <v>3244</v>
      </c>
      <c r="B70">
        <v>2030</v>
      </c>
      <c r="C70">
        <v>9</v>
      </c>
      <c r="D70">
        <v>2</v>
      </c>
      <c r="E70">
        <v>2073.6000979999999</v>
      </c>
      <c r="F70" t="s">
        <v>10</v>
      </c>
      <c r="G70" t="s">
        <v>9</v>
      </c>
      <c r="H70" t="s">
        <v>3226</v>
      </c>
      <c r="I70" t="s">
        <v>3227</v>
      </c>
      <c r="J70" t="s">
        <v>3925</v>
      </c>
    </row>
    <row r="71" spans="1:10" x14ac:dyDescent="0.2">
      <c r="A71" t="s">
        <v>3553</v>
      </c>
      <c r="B71">
        <v>2031</v>
      </c>
      <c r="C71">
        <v>9</v>
      </c>
      <c r="D71">
        <v>2</v>
      </c>
      <c r="E71">
        <v>2185.6</v>
      </c>
      <c r="F71" t="s">
        <v>10</v>
      </c>
      <c r="G71" t="s">
        <v>9</v>
      </c>
      <c r="H71" t="s">
        <v>3226</v>
      </c>
      <c r="I71" t="s">
        <v>3227</v>
      </c>
      <c r="J71" t="s">
        <v>3925</v>
      </c>
    </row>
    <row r="72" spans="1:10" x14ac:dyDescent="0.2">
      <c r="A72" t="s">
        <v>3944</v>
      </c>
      <c r="B72">
        <v>2032</v>
      </c>
      <c r="C72">
        <v>9</v>
      </c>
      <c r="D72">
        <v>2</v>
      </c>
      <c r="E72">
        <v>2281.5</v>
      </c>
      <c r="F72" t="s">
        <v>4247</v>
      </c>
      <c r="G72" t="s">
        <v>9</v>
      </c>
      <c r="H72" t="s">
        <v>3226</v>
      </c>
      <c r="I72" t="s">
        <v>3227</v>
      </c>
      <c r="J72" t="s">
        <v>4246</v>
      </c>
    </row>
    <row r="73" spans="1:10" x14ac:dyDescent="0.2">
      <c r="A73" t="s">
        <v>4284</v>
      </c>
      <c r="B73">
        <v>2033</v>
      </c>
      <c r="C73">
        <v>9</v>
      </c>
      <c r="D73">
        <v>2</v>
      </c>
      <c r="E73">
        <v>2313.4</v>
      </c>
      <c r="F73" t="s">
        <v>4247</v>
      </c>
      <c r="G73" t="s">
        <v>9</v>
      </c>
      <c r="H73" t="s">
        <v>3226</v>
      </c>
      <c r="I73" t="s">
        <v>3227</v>
      </c>
      <c r="J73" t="s">
        <v>4246</v>
      </c>
    </row>
    <row r="74" spans="1:10" x14ac:dyDescent="0.2">
      <c r="A74" t="s">
        <v>3245</v>
      </c>
      <c r="B74">
        <v>2020</v>
      </c>
      <c r="C74">
        <v>10</v>
      </c>
      <c r="D74">
        <v>1</v>
      </c>
      <c r="E74">
        <v>1035.8000489999999</v>
      </c>
      <c r="F74" t="s">
        <v>12</v>
      </c>
      <c r="G74" t="s">
        <v>11</v>
      </c>
      <c r="H74" t="s">
        <v>3226</v>
      </c>
      <c r="I74" t="s">
        <v>3227</v>
      </c>
      <c r="J74" t="s">
        <v>3925</v>
      </c>
    </row>
    <row r="75" spans="1:10" x14ac:dyDescent="0.2">
      <c r="A75" t="s">
        <v>3554</v>
      </c>
      <c r="B75">
        <v>2021</v>
      </c>
      <c r="C75">
        <v>10</v>
      </c>
      <c r="D75">
        <v>1</v>
      </c>
      <c r="E75">
        <v>1109.7</v>
      </c>
      <c r="F75" t="s">
        <v>12</v>
      </c>
      <c r="G75" t="s">
        <v>11</v>
      </c>
      <c r="H75" t="s">
        <v>3226</v>
      </c>
      <c r="I75" t="s">
        <v>3227</v>
      </c>
      <c r="J75" t="s">
        <v>3925</v>
      </c>
    </row>
    <row r="76" spans="1:10" x14ac:dyDescent="0.2">
      <c r="A76" t="s">
        <v>3945</v>
      </c>
      <c r="B76">
        <v>2022</v>
      </c>
      <c r="C76">
        <v>10</v>
      </c>
      <c r="D76">
        <v>1</v>
      </c>
      <c r="E76">
        <v>1164.5999999999999</v>
      </c>
      <c r="F76" t="s">
        <v>4248</v>
      </c>
      <c r="G76" t="s">
        <v>11</v>
      </c>
      <c r="H76" t="s">
        <v>3226</v>
      </c>
      <c r="I76" t="s">
        <v>3227</v>
      </c>
      <c r="J76" t="s">
        <v>4246</v>
      </c>
    </row>
    <row r="77" spans="1:10" x14ac:dyDescent="0.2">
      <c r="A77" t="s">
        <v>4285</v>
      </c>
      <c r="B77">
        <v>2023</v>
      </c>
      <c r="C77">
        <v>10</v>
      </c>
      <c r="D77">
        <v>1</v>
      </c>
      <c r="E77">
        <v>1092.5999999999999</v>
      </c>
      <c r="F77" t="s">
        <v>4248</v>
      </c>
      <c r="G77" t="s">
        <v>11</v>
      </c>
      <c r="H77" t="s">
        <v>3226</v>
      </c>
      <c r="I77" t="s">
        <v>3227</v>
      </c>
      <c r="J77" t="s">
        <v>4246</v>
      </c>
    </row>
    <row r="78" spans="1:10" x14ac:dyDescent="0.2">
      <c r="A78" t="s">
        <v>3246</v>
      </c>
      <c r="B78">
        <v>2030</v>
      </c>
      <c r="C78">
        <v>10</v>
      </c>
      <c r="D78">
        <v>2</v>
      </c>
      <c r="E78">
        <v>1136.8000489999999</v>
      </c>
      <c r="F78" t="s">
        <v>12</v>
      </c>
      <c r="G78" t="s">
        <v>11</v>
      </c>
      <c r="H78" t="s">
        <v>3226</v>
      </c>
      <c r="I78" t="s">
        <v>3227</v>
      </c>
      <c r="J78" t="s">
        <v>3925</v>
      </c>
    </row>
    <row r="79" spans="1:10" x14ac:dyDescent="0.2">
      <c r="A79" t="s">
        <v>3555</v>
      </c>
      <c r="B79">
        <v>2031</v>
      </c>
      <c r="C79">
        <v>10</v>
      </c>
      <c r="D79">
        <v>2</v>
      </c>
      <c r="E79">
        <v>1220.4000000000001</v>
      </c>
      <c r="F79" t="s">
        <v>12</v>
      </c>
      <c r="G79" t="s">
        <v>11</v>
      </c>
      <c r="H79" t="s">
        <v>3226</v>
      </c>
      <c r="I79" t="s">
        <v>3227</v>
      </c>
      <c r="J79" t="s">
        <v>3925</v>
      </c>
    </row>
    <row r="80" spans="1:10" x14ac:dyDescent="0.2">
      <c r="A80" t="s">
        <v>3946</v>
      </c>
      <c r="B80">
        <v>2032</v>
      </c>
      <c r="C80">
        <v>10</v>
      </c>
      <c r="D80">
        <v>2</v>
      </c>
      <c r="E80">
        <v>1298.4000000000001</v>
      </c>
      <c r="F80" t="s">
        <v>4248</v>
      </c>
      <c r="G80" t="s">
        <v>11</v>
      </c>
      <c r="H80" t="s">
        <v>3226</v>
      </c>
      <c r="I80" t="s">
        <v>3227</v>
      </c>
      <c r="J80" t="s">
        <v>4246</v>
      </c>
    </row>
    <row r="81" spans="1:10" x14ac:dyDescent="0.2">
      <c r="A81" t="s">
        <v>4286</v>
      </c>
      <c r="B81">
        <v>2033</v>
      </c>
      <c r="C81">
        <v>10</v>
      </c>
      <c r="D81">
        <v>2</v>
      </c>
      <c r="E81">
        <v>1188.9000000000001</v>
      </c>
      <c r="F81" t="s">
        <v>4248</v>
      </c>
      <c r="G81" t="s">
        <v>11</v>
      </c>
      <c r="H81" t="s">
        <v>3226</v>
      </c>
      <c r="I81" t="s">
        <v>3227</v>
      </c>
      <c r="J81" t="s">
        <v>4246</v>
      </c>
    </row>
    <row r="82" spans="1:10" x14ac:dyDescent="0.2">
      <c r="A82" t="s">
        <v>3247</v>
      </c>
      <c r="B82">
        <v>2020</v>
      </c>
      <c r="C82">
        <v>12</v>
      </c>
      <c r="D82">
        <v>1</v>
      </c>
      <c r="E82">
        <v>59.599998470000003</v>
      </c>
      <c r="F82" t="s">
        <v>470</v>
      </c>
      <c r="G82" t="s">
        <v>471</v>
      </c>
      <c r="H82" t="s">
        <v>3226</v>
      </c>
      <c r="I82" t="s">
        <v>3227</v>
      </c>
      <c r="J82" t="s">
        <v>3925</v>
      </c>
    </row>
    <row r="83" spans="1:10" x14ac:dyDescent="0.2">
      <c r="A83" t="s">
        <v>3556</v>
      </c>
      <c r="B83">
        <v>2021</v>
      </c>
      <c r="C83">
        <v>12</v>
      </c>
      <c r="D83">
        <v>1</v>
      </c>
      <c r="E83">
        <v>68.400000000000006</v>
      </c>
      <c r="F83" t="s">
        <v>470</v>
      </c>
      <c r="G83" t="s">
        <v>471</v>
      </c>
      <c r="H83" t="s">
        <v>3226</v>
      </c>
      <c r="I83" t="s">
        <v>3227</v>
      </c>
      <c r="J83" t="s">
        <v>3925</v>
      </c>
    </row>
    <row r="84" spans="1:10" x14ac:dyDescent="0.2">
      <c r="A84" t="s">
        <v>3947</v>
      </c>
      <c r="B84">
        <v>2022</v>
      </c>
      <c r="C84">
        <v>12</v>
      </c>
      <c r="D84">
        <v>1</v>
      </c>
      <c r="E84">
        <v>68.3</v>
      </c>
      <c r="F84" t="s">
        <v>470</v>
      </c>
      <c r="G84" t="s">
        <v>471</v>
      </c>
      <c r="H84" t="s">
        <v>3226</v>
      </c>
      <c r="I84" t="s">
        <v>3227</v>
      </c>
      <c r="J84" t="s">
        <v>4246</v>
      </c>
    </row>
    <row r="85" spans="1:10" x14ac:dyDescent="0.2">
      <c r="A85" t="s">
        <v>4287</v>
      </c>
      <c r="B85">
        <v>2023</v>
      </c>
      <c r="C85">
        <v>12</v>
      </c>
      <c r="D85">
        <v>1</v>
      </c>
      <c r="E85">
        <v>86.5</v>
      </c>
      <c r="F85" t="s">
        <v>470</v>
      </c>
      <c r="G85" t="s">
        <v>471</v>
      </c>
      <c r="H85" t="s">
        <v>3226</v>
      </c>
      <c r="I85" t="s">
        <v>3227</v>
      </c>
      <c r="J85" t="s">
        <v>4246</v>
      </c>
    </row>
    <row r="86" spans="1:10" x14ac:dyDescent="0.2">
      <c r="A86" t="s">
        <v>3248</v>
      </c>
      <c r="B86">
        <v>2030</v>
      </c>
      <c r="C86">
        <v>12</v>
      </c>
      <c r="D86">
        <v>2</v>
      </c>
      <c r="E86">
        <v>65.699996949999999</v>
      </c>
      <c r="F86" t="s">
        <v>470</v>
      </c>
      <c r="G86" t="s">
        <v>471</v>
      </c>
      <c r="H86" t="s">
        <v>3226</v>
      </c>
      <c r="I86" t="s">
        <v>3227</v>
      </c>
      <c r="J86" t="s">
        <v>3925</v>
      </c>
    </row>
    <row r="87" spans="1:10" x14ac:dyDescent="0.2">
      <c r="A87" t="s">
        <v>3557</v>
      </c>
      <c r="B87">
        <v>2031</v>
      </c>
      <c r="C87">
        <v>12</v>
      </c>
      <c r="D87">
        <v>2</v>
      </c>
      <c r="E87">
        <v>74.099999999999994</v>
      </c>
      <c r="F87" t="s">
        <v>470</v>
      </c>
      <c r="G87" t="s">
        <v>471</v>
      </c>
      <c r="H87" t="s">
        <v>3226</v>
      </c>
      <c r="I87" t="s">
        <v>3227</v>
      </c>
      <c r="J87" t="s">
        <v>3925</v>
      </c>
    </row>
    <row r="88" spans="1:10" x14ac:dyDescent="0.2">
      <c r="A88" t="s">
        <v>3948</v>
      </c>
      <c r="B88">
        <v>2032</v>
      </c>
      <c r="C88">
        <v>12</v>
      </c>
      <c r="D88">
        <v>2</v>
      </c>
      <c r="E88">
        <v>73.7</v>
      </c>
      <c r="F88" t="s">
        <v>470</v>
      </c>
      <c r="G88" t="s">
        <v>471</v>
      </c>
      <c r="H88" t="s">
        <v>3226</v>
      </c>
      <c r="I88" t="s">
        <v>3227</v>
      </c>
      <c r="J88" t="s">
        <v>4246</v>
      </c>
    </row>
    <row r="89" spans="1:10" x14ac:dyDescent="0.2">
      <c r="A89" t="s">
        <v>4288</v>
      </c>
      <c r="B89">
        <v>2033</v>
      </c>
      <c r="C89">
        <v>12</v>
      </c>
      <c r="D89">
        <v>2</v>
      </c>
      <c r="E89">
        <v>93.6</v>
      </c>
      <c r="F89" t="s">
        <v>470</v>
      </c>
      <c r="G89" t="s">
        <v>471</v>
      </c>
      <c r="H89" t="s">
        <v>3226</v>
      </c>
      <c r="I89" t="s">
        <v>3227</v>
      </c>
      <c r="J89" t="s">
        <v>4246</v>
      </c>
    </row>
    <row r="90" spans="1:10" x14ac:dyDescent="0.2">
      <c r="A90" t="s">
        <v>3249</v>
      </c>
      <c r="B90">
        <v>2020</v>
      </c>
      <c r="C90">
        <v>13</v>
      </c>
      <c r="D90">
        <v>1</v>
      </c>
      <c r="E90">
        <v>26.5</v>
      </c>
      <c r="F90" t="s">
        <v>509</v>
      </c>
      <c r="G90" t="s">
        <v>510</v>
      </c>
      <c r="H90" t="s">
        <v>3226</v>
      </c>
      <c r="I90" t="s">
        <v>3227</v>
      </c>
      <c r="J90" t="s">
        <v>3925</v>
      </c>
    </row>
    <row r="91" spans="1:10" x14ac:dyDescent="0.2">
      <c r="A91" t="s">
        <v>3558</v>
      </c>
      <c r="B91">
        <v>2021</v>
      </c>
      <c r="C91">
        <v>13</v>
      </c>
      <c r="D91">
        <v>1</v>
      </c>
      <c r="E91">
        <v>26.6</v>
      </c>
      <c r="F91" t="s">
        <v>509</v>
      </c>
      <c r="G91" t="s">
        <v>510</v>
      </c>
      <c r="H91" t="s">
        <v>3226</v>
      </c>
      <c r="I91" t="s">
        <v>3227</v>
      </c>
      <c r="J91" t="s">
        <v>3925</v>
      </c>
    </row>
    <row r="92" spans="1:10" x14ac:dyDescent="0.2">
      <c r="A92" t="s">
        <v>3949</v>
      </c>
      <c r="B92">
        <v>2022</v>
      </c>
      <c r="C92">
        <v>13</v>
      </c>
      <c r="D92">
        <v>1</v>
      </c>
      <c r="E92">
        <v>29.7</v>
      </c>
      <c r="F92" t="s">
        <v>509</v>
      </c>
      <c r="G92" t="s">
        <v>510</v>
      </c>
      <c r="H92" t="s">
        <v>3226</v>
      </c>
      <c r="I92" t="s">
        <v>3227</v>
      </c>
      <c r="J92" t="s">
        <v>4246</v>
      </c>
    </row>
    <row r="93" spans="1:10" x14ac:dyDescent="0.2">
      <c r="A93" t="s">
        <v>4289</v>
      </c>
      <c r="B93">
        <v>2023</v>
      </c>
      <c r="C93">
        <v>13</v>
      </c>
      <c r="D93">
        <v>1</v>
      </c>
      <c r="E93">
        <v>27.5</v>
      </c>
      <c r="F93" t="s">
        <v>509</v>
      </c>
      <c r="G93" t="s">
        <v>510</v>
      </c>
      <c r="H93" t="s">
        <v>3226</v>
      </c>
      <c r="I93" t="s">
        <v>3227</v>
      </c>
      <c r="J93" t="s">
        <v>4246</v>
      </c>
    </row>
    <row r="94" spans="1:10" x14ac:dyDescent="0.2">
      <c r="A94" t="s">
        <v>3250</v>
      </c>
      <c r="B94">
        <v>2030</v>
      </c>
      <c r="C94">
        <v>13</v>
      </c>
      <c r="D94">
        <v>2</v>
      </c>
      <c r="E94">
        <v>27.899999619999999</v>
      </c>
      <c r="F94" t="s">
        <v>509</v>
      </c>
      <c r="G94" t="s">
        <v>510</v>
      </c>
      <c r="H94" t="s">
        <v>3226</v>
      </c>
      <c r="I94" t="s">
        <v>3227</v>
      </c>
      <c r="J94" t="s">
        <v>3925</v>
      </c>
    </row>
    <row r="95" spans="1:10" x14ac:dyDescent="0.2">
      <c r="A95" t="s">
        <v>3559</v>
      </c>
      <c r="B95">
        <v>2031</v>
      </c>
      <c r="C95">
        <v>13</v>
      </c>
      <c r="D95">
        <v>2</v>
      </c>
      <c r="E95">
        <v>27.9</v>
      </c>
      <c r="F95" t="s">
        <v>509</v>
      </c>
      <c r="G95" t="s">
        <v>510</v>
      </c>
      <c r="H95" t="s">
        <v>3226</v>
      </c>
      <c r="I95" t="s">
        <v>3227</v>
      </c>
      <c r="J95" t="s">
        <v>3925</v>
      </c>
    </row>
    <row r="96" spans="1:10" x14ac:dyDescent="0.2">
      <c r="A96" t="s">
        <v>3950</v>
      </c>
      <c r="B96">
        <v>2032</v>
      </c>
      <c r="C96">
        <v>13</v>
      </c>
      <c r="D96">
        <v>2</v>
      </c>
      <c r="E96">
        <v>29.9</v>
      </c>
      <c r="F96" t="s">
        <v>509</v>
      </c>
      <c r="G96" t="s">
        <v>510</v>
      </c>
      <c r="H96" t="s">
        <v>3226</v>
      </c>
      <c r="I96" t="s">
        <v>3227</v>
      </c>
      <c r="J96" t="s">
        <v>4246</v>
      </c>
    </row>
    <row r="97" spans="1:10" x14ac:dyDescent="0.2">
      <c r="A97" t="s">
        <v>4290</v>
      </c>
      <c r="B97">
        <v>2033</v>
      </c>
      <c r="C97">
        <v>13</v>
      </c>
      <c r="D97">
        <v>2</v>
      </c>
      <c r="E97">
        <v>27.9</v>
      </c>
      <c r="F97" t="s">
        <v>509</v>
      </c>
      <c r="G97" t="s">
        <v>510</v>
      </c>
      <c r="H97" t="s">
        <v>3226</v>
      </c>
      <c r="I97" t="s">
        <v>3227</v>
      </c>
      <c r="J97" t="s">
        <v>4246</v>
      </c>
    </row>
    <row r="98" spans="1:10" x14ac:dyDescent="0.2">
      <c r="A98" t="s">
        <v>3251</v>
      </c>
      <c r="B98">
        <v>2020</v>
      </c>
      <c r="C98">
        <v>15</v>
      </c>
      <c r="D98">
        <v>1</v>
      </c>
      <c r="E98">
        <v>4.1999998090000004</v>
      </c>
      <c r="F98" t="s">
        <v>582</v>
      </c>
      <c r="G98" t="s">
        <v>583</v>
      </c>
      <c r="H98" t="s">
        <v>3226</v>
      </c>
      <c r="I98" t="s">
        <v>3227</v>
      </c>
      <c r="J98" t="s">
        <v>3925</v>
      </c>
    </row>
    <row r="99" spans="1:10" x14ac:dyDescent="0.2">
      <c r="A99" t="s">
        <v>3560</v>
      </c>
      <c r="B99">
        <v>2021</v>
      </c>
      <c r="C99">
        <v>15</v>
      </c>
      <c r="D99">
        <v>1</v>
      </c>
      <c r="E99">
        <v>3.8</v>
      </c>
      <c r="F99" t="s">
        <v>582</v>
      </c>
      <c r="G99" t="s">
        <v>583</v>
      </c>
      <c r="H99" t="s">
        <v>3226</v>
      </c>
      <c r="I99" t="s">
        <v>3227</v>
      </c>
      <c r="J99" t="s">
        <v>3925</v>
      </c>
    </row>
    <row r="100" spans="1:10" x14ac:dyDescent="0.2">
      <c r="A100" t="s">
        <v>3951</v>
      </c>
      <c r="B100">
        <v>2022</v>
      </c>
      <c r="C100">
        <v>15</v>
      </c>
      <c r="D100">
        <v>1</v>
      </c>
      <c r="E100">
        <v>2.6</v>
      </c>
      <c r="F100" t="s">
        <v>582</v>
      </c>
      <c r="G100" t="s">
        <v>583</v>
      </c>
      <c r="H100" t="s">
        <v>3226</v>
      </c>
      <c r="I100" t="s">
        <v>3227</v>
      </c>
      <c r="J100" t="s">
        <v>4246</v>
      </c>
    </row>
    <row r="101" spans="1:10" x14ac:dyDescent="0.2">
      <c r="A101" t="s">
        <v>4291</v>
      </c>
      <c r="B101">
        <v>2023</v>
      </c>
      <c r="C101">
        <v>15</v>
      </c>
      <c r="D101">
        <v>1</v>
      </c>
      <c r="E101">
        <v>2.4</v>
      </c>
      <c r="F101" t="s">
        <v>582</v>
      </c>
      <c r="G101" t="s">
        <v>583</v>
      </c>
      <c r="H101" t="s">
        <v>3226</v>
      </c>
      <c r="I101" t="s">
        <v>3227</v>
      </c>
      <c r="J101" t="s">
        <v>4246</v>
      </c>
    </row>
    <row r="102" spans="1:10" x14ac:dyDescent="0.2">
      <c r="A102" t="s">
        <v>3252</v>
      </c>
      <c r="B102">
        <v>2030</v>
      </c>
      <c r="C102">
        <v>15</v>
      </c>
      <c r="D102">
        <v>2</v>
      </c>
      <c r="E102">
        <v>4.3000001909999996</v>
      </c>
      <c r="F102" t="s">
        <v>582</v>
      </c>
      <c r="G102" t="s">
        <v>583</v>
      </c>
      <c r="H102" t="s">
        <v>3226</v>
      </c>
      <c r="I102" t="s">
        <v>3227</v>
      </c>
      <c r="J102" t="s">
        <v>3925</v>
      </c>
    </row>
    <row r="103" spans="1:10" x14ac:dyDescent="0.2">
      <c r="A103" t="s">
        <v>3561</v>
      </c>
      <c r="B103">
        <v>2031</v>
      </c>
      <c r="C103">
        <v>15</v>
      </c>
      <c r="D103">
        <v>2</v>
      </c>
      <c r="E103">
        <v>3.8</v>
      </c>
      <c r="F103" t="s">
        <v>582</v>
      </c>
      <c r="G103" t="s">
        <v>583</v>
      </c>
      <c r="H103" t="s">
        <v>3226</v>
      </c>
      <c r="I103" t="s">
        <v>3227</v>
      </c>
      <c r="J103" t="s">
        <v>3925</v>
      </c>
    </row>
    <row r="104" spans="1:10" x14ac:dyDescent="0.2">
      <c r="A104" t="s">
        <v>3952</v>
      </c>
      <c r="B104">
        <v>2032</v>
      </c>
      <c r="C104">
        <v>15</v>
      </c>
      <c r="D104">
        <v>2</v>
      </c>
      <c r="E104">
        <v>2.6</v>
      </c>
      <c r="F104" t="s">
        <v>582</v>
      </c>
      <c r="G104" t="s">
        <v>583</v>
      </c>
      <c r="H104" t="s">
        <v>3226</v>
      </c>
      <c r="I104" t="s">
        <v>3227</v>
      </c>
      <c r="J104" t="s">
        <v>4246</v>
      </c>
    </row>
    <row r="105" spans="1:10" x14ac:dyDescent="0.2">
      <c r="A105" t="s">
        <v>4292</v>
      </c>
      <c r="B105">
        <v>2033</v>
      </c>
      <c r="C105">
        <v>15</v>
      </c>
      <c r="D105">
        <v>2</v>
      </c>
      <c r="E105">
        <v>2.4</v>
      </c>
      <c r="F105" t="s">
        <v>582</v>
      </c>
      <c r="G105" t="s">
        <v>583</v>
      </c>
      <c r="H105" t="s">
        <v>3226</v>
      </c>
      <c r="I105" t="s">
        <v>3227</v>
      </c>
      <c r="J105" t="s">
        <v>4246</v>
      </c>
    </row>
    <row r="106" spans="1:10" x14ac:dyDescent="0.2">
      <c r="A106" t="s">
        <v>3253</v>
      </c>
      <c r="B106">
        <v>2020</v>
      </c>
      <c r="C106">
        <v>17</v>
      </c>
      <c r="D106">
        <v>1</v>
      </c>
      <c r="E106">
        <v>32.900001529999997</v>
      </c>
      <c r="F106" t="s">
        <v>655</v>
      </c>
      <c r="G106" t="s">
        <v>656</v>
      </c>
      <c r="H106" t="s">
        <v>3226</v>
      </c>
      <c r="I106" t="s">
        <v>3227</v>
      </c>
      <c r="J106" t="s">
        <v>3925</v>
      </c>
    </row>
    <row r="107" spans="1:10" x14ac:dyDescent="0.2">
      <c r="A107" t="s">
        <v>3562</v>
      </c>
      <c r="B107">
        <v>2021</v>
      </c>
      <c r="C107">
        <v>17</v>
      </c>
      <c r="D107">
        <v>1</v>
      </c>
      <c r="E107">
        <v>34.299999999999997</v>
      </c>
      <c r="F107" t="s">
        <v>655</v>
      </c>
      <c r="G107" t="s">
        <v>656</v>
      </c>
      <c r="H107" t="s">
        <v>3226</v>
      </c>
      <c r="I107" t="s">
        <v>3227</v>
      </c>
      <c r="J107" t="s">
        <v>3925</v>
      </c>
    </row>
    <row r="108" spans="1:10" x14ac:dyDescent="0.2">
      <c r="A108" t="s">
        <v>3953</v>
      </c>
      <c r="B108">
        <v>2022</v>
      </c>
      <c r="C108">
        <v>17</v>
      </c>
      <c r="D108">
        <v>1</v>
      </c>
      <c r="E108">
        <v>34.200000000000003</v>
      </c>
      <c r="F108" t="s">
        <v>655</v>
      </c>
      <c r="G108" t="s">
        <v>656</v>
      </c>
      <c r="H108" t="s">
        <v>3226</v>
      </c>
      <c r="I108" t="s">
        <v>3227</v>
      </c>
      <c r="J108" t="s">
        <v>4246</v>
      </c>
    </row>
    <row r="109" spans="1:10" x14ac:dyDescent="0.2">
      <c r="A109" t="s">
        <v>4293</v>
      </c>
      <c r="B109">
        <v>2023</v>
      </c>
      <c r="C109">
        <v>17</v>
      </c>
      <c r="D109">
        <v>1</v>
      </c>
      <c r="E109">
        <v>41.1</v>
      </c>
      <c r="F109" t="s">
        <v>655</v>
      </c>
      <c r="G109" t="s">
        <v>656</v>
      </c>
      <c r="H109" t="s">
        <v>3226</v>
      </c>
      <c r="I109" t="s">
        <v>3227</v>
      </c>
      <c r="J109" t="s">
        <v>4246</v>
      </c>
    </row>
    <row r="110" spans="1:10" x14ac:dyDescent="0.2">
      <c r="A110" t="s">
        <v>3254</v>
      </c>
      <c r="B110">
        <v>2030</v>
      </c>
      <c r="C110">
        <v>17</v>
      </c>
      <c r="D110">
        <v>2</v>
      </c>
      <c r="E110">
        <v>34.700000760000002</v>
      </c>
      <c r="F110" t="s">
        <v>655</v>
      </c>
      <c r="G110" t="s">
        <v>656</v>
      </c>
      <c r="H110" t="s">
        <v>3226</v>
      </c>
      <c r="I110" t="s">
        <v>3227</v>
      </c>
      <c r="J110" t="s">
        <v>3925</v>
      </c>
    </row>
    <row r="111" spans="1:10" x14ac:dyDescent="0.2">
      <c r="A111" t="s">
        <v>3563</v>
      </c>
      <c r="B111">
        <v>2031</v>
      </c>
      <c r="C111">
        <v>17</v>
      </c>
      <c r="D111">
        <v>2</v>
      </c>
      <c r="E111">
        <v>35.9</v>
      </c>
      <c r="F111" t="s">
        <v>655</v>
      </c>
      <c r="G111" t="s">
        <v>656</v>
      </c>
      <c r="H111" t="s">
        <v>3226</v>
      </c>
      <c r="I111" t="s">
        <v>3227</v>
      </c>
      <c r="J111" t="s">
        <v>3925</v>
      </c>
    </row>
    <row r="112" spans="1:10" x14ac:dyDescent="0.2">
      <c r="A112" t="s">
        <v>3954</v>
      </c>
      <c r="B112">
        <v>2032</v>
      </c>
      <c r="C112">
        <v>17</v>
      </c>
      <c r="D112">
        <v>2</v>
      </c>
      <c r="E112">
        <v>34.6</v>
      </c>
      <c r="F112" t="s">
        <v>655</v>
      </c>
      <c r="G112" t="s">
        <v>656</v>
      </c>
      <c r="H112" t="s">
        <v>3226</v>
      </c>
      <c r="I112" t="s">
        <v>3227</v>
      </c>
      <c r="J112" t="s">
        <v>4246</v>
      </c>
    </row>
    <row r="113" spans="1:10" x14ac:dyDescent="0.2">
      <c r="A113" t="s">
        <v>4294</v>
      </c>
      <c r="B113">
        <v>2033</v>
      </c>
      <c r="C113">
        <v>17</v>
      </c>
      <c r="D113">
        <v>2</v>
      </c>
      <c r="E113">
        <v>41.9</v>
      </c>
      <c r="F113" t="s">
        <v>655</v>
      </c>
      <c r="G113" t="s">
        <v>656</v>
      </c>
      <c r="H113" t="s">
        <v>3226</v>
      </c>
      <c r="I113" t="s">
        <v>3227</v>
      </c>
      <c r="J113" t="s">
        <v>4246</v>
      </c>
    </row>
    <row r="114" spans="1:10" x14ac:dyDescent="0.2">
      <c r="A114" t="s">
        <v>3255</v>
      </c>
      <c r="B114">
        <v>2020</v>
      </c>
      <c r="C114">
        <v>18</v>
      </c>
      <c r="D114">
        <v>1</v>
      </c>
      <c r="E114">
        <v>11</v>
      </c>
      <c r="F114" t="s">
        <v>695</v>
      </c>
      <c r="G114" t="s">
        <v>696</v>
      </c>
      <c r="H114" t="s">
        <v>3226</v>
      </c>
      <c r="I114" t="s">
        <v>3227</v>
      </c>
      <c r="J114" t="s">
        <v>3925</v>
      </c>
    </row>
    <row r="115" spans="1:10" x14ac:dyDescent="0.2">
      <c r="A115" t="s">
        <v>3564</v>
      </c>
      <c r="B115">
        <v>2021</v>
      </c>
      <c r="C115">
        <v>18</v>
      </c>
      <c r="D115">
        <v>1</v>
      </c>
      <c r="E115">
        <v>10.6</v>
      </c>
      <c r="F115" t="s">
        <v>695</v>
      </c>
      <c r="G115" t="s">
        <v>696</v>
      </c>
      <c r="H115" t="s">
        <v>3226</v>
      </c>
      <c r="I115" t="s">
        <v>3227</v>
      </c>
      <c r="J115" t="s">
        <v>3925</v>
      </c>
    </row>
    <row r="116" spans="1:10" x14ac:dyDescent="0.2">
      <c r="A116" t="s">
        <v>3955</v>
      </c>
      <c r="B116">
        <v>2022</v>
      </c>
      <c r="C116">
        <v>18</v>
      </c>
      <c r="D116">
        <v>1</v>
      </c>
      <c r="E116">
        <v>9.5</v>
      </c>
      <c r="F116" t="s">
        <v>4249</v>
      </c>
      <c r="G116" t="s">
        <v>696</v>
      </c>
      <c r="H116" t="s">
        <v>3226</v>
      </c>
      <c r="I116" t="s">
        <v>3227</v>
      </c>
      <c r="J116" t="s">
        <v>4246</v>
      </c>
    </row>
    <row r="117" spans="1:10" x14ac:dyDescent="0.2">
      <c r="A117" t="s">
        <v>4295</v>
      </c>
      <c r="B117">
        <v>2023</v>
      </c>
      <c r="C117">
        <v>18</v>
      </c>
      <c r="D117">
        <v>1</v>
      </c>
      <c r="E117">
        <v>15.4</v>
      </c>
      <c r="F117" t="s">
        <v>4249</v>
      </c>
      <c r="G117" t="s">
        <v>696</v>
      </c>
      <c r="H117" t="s">
        <v>3226</v>
      </c>
      <c r="I117" t="s">
        <v>3227</v>
      </c>
      <c r="J117" t="s">
        <v>4246</v>
      </c>
    </row>
    <row r="118" spans="1:10" x14ac:dyDescent="0.2">
      <c r="A118" t="s">
        <v>3256</v>
      </c>
      <c r="B118">
        <v>2030</v>
      </c>
      <c r="C118">
        <v>18</v>
      </c>
      <c r="D118">
        <v>2</v>
      </c>
      <c r="E118">
        <v>12.100000380000001</v>
      </c>
      <c r="F118" t="s">
        <v>695</v>
      </c>
      <c r="G118" t="s">
        <v>696</v>
      </c>
      <c r="H118" t="s">
        <v>3226</v>
      </c>
      <c r="I118" t="s">
        <v>3227</v>
      </c>
      <c r="J118" t="s">
        <v>3925</v>
      </c>
    </row>
    <row r="119" spans="1:10" x14ac:dyDescent="0.2">
      <c r="A119" t="s">
        <v>3565</v>
      </c>
      <c r="B119">
        <v>2031</v>
      </c>
      <c r="C119">
        <v>18</v>
      </c>
      <c r="D119">
        <v>2</v>
      </c>
      <c r="E119">
        <v>10.9</v>
      </c>
      <c r="F119" t="s">
        <v>695</v>
      </c>
      <c r="G119" t="s">
        <v>696</v>
      </c>
      <c r="H119" t="s">
        <v>3226</v>
      </c>
      <c r="I119" t="s">
        <v>3227</v>
      </c>
      <c r="J119" t="s">
        <v>3925</v>
      </c>
    </row>
    <row r="120" spans="1:10" x14ac:dyDescent="0.2">
      <c r="A120" t="s">
        <v>3956</v>
      </c>
      <c r="B120">
        <v>2032</v>
      </c>
      <c r="C120">
        <v>18</v>
      </c>
      <c r="D120">
        <v>2</v>
      </c>
      <c r="E120">
        <v>9.8000000000000007</v>
      </c>
      <c r="F120" t="s">
        <v>4249</v>
      </c>
      <c r="G120" t="s">
        <v>696</v>
      </c>
      <c r="H120" t="s">
        <v>3226</v>
      </c>
      <c r="I120" t="s">
        <v>3227</v>
      </c>
      <c r="J120" t="s">
        <v>4246</v>
      </c>
    </row>
    <row r="121" spans="1:10" x14ac:dyDescent="0.2">
      <c r="A121" t="s">
        <v>4296</v>
      </c>
      <c r="B121">
        <v>2033</v>
      </c>
      <c r="C121">
        <v>18</v>
      </c>
      <c r="D121">
        <v>2</v>
      </c>
      <c r="E121">
        <v>16</v>
      </c>
      <c r="F121" t="s">
        <v>4249</v>
      </c>
      <c r="G121" t="s">
        <v>696</v>
      </c>
      <c r="H121" t="s">
        <v>3226</v>
      </c>
      <c r="I121" t="s">
        <v>3227</v>
      </c>
      <c r="J121" t="s">
        <v>4246</v>
      </c>
    </row>
    <row r="122" spans="1:10" x14ac:dyDescent="0.2">
      <c r="A122" t="s">
        <v>3257</v>
      </c>
      <c r="B122">
        <v>2020</v>
      </c>
      <c r="C122">
        <v>19</v>
      </c>
      <c r="D122">
        <v>1</v>
      </c>
      <c r="E122">
        <v>1.7000000479999999</v>
      </c>
      <c r="F122" t="s">
        <v>734</v>
      </c>
      <c r="G122" t="s">
        <v>735</v>
      </c>
      <c r="H122" t="s">
        <v>3226</v>
      </c>
      <c r="I122" t="s">
        <v>3227</v>
      </c>
      <c r="J122" t="s">
        <v>3925</v>
      </c>
    </row>
    <row r="123" spans="1:10" x14ac:dyDescent="0.2">
      <c r="A123" t="s">
        <v>3566</v>
      </c>
      <c r="B123">
        <v>2021</v>
      </c>
      <c r="C123">
        <v>19</v>
      </c>
      <c r="D123">
        <v>1</v>
      </c>
      <c r="E123">
        <v>1.2</v>
      </c>
      <c r="F123" t="s">
        <v>734</v>
      </c>
      <c r="G123" t="s">
        <v>735</v>
      </c>
      <c r="H123" t="s">
        <v>3226</v>
      </c>
      <c r="I123" t="s">
        <v>3227</v>
      </c>
      <c r="J123" t="s">
        <v>3925</v>
      </c>
    </row>
    <row r="124" spans="1:10" x14ac:dyDescent="0.2">
      <c r="A124" t="s">
        <v>3957</v>
      </c>
      <c r="B124">
        <v>2022</v>
      </c>
      <c r="C124">
        <v>19</v>
      </c>
      <c r="D124">
        <v>1</v>
      </c>
      <c r="E124">
        <v>2.4</v>
      </c>
      <c r="F124" t="s">
        <v>734</v>
      </c>
      <c r="G124" t="s">
        <v>735</v>
      </c>
      <c r="H124" t="s">
        <v>3226</v>
      </c>
      <c r="I124" t="s">
        <v>3227</v>
      </c>
      <c r="J124" t="s">
        <v>4246</v>
      </c>
    </row>
    <row r="125" spans="1:10" x14ac:dyDescent="0.2">
      <c r="A125" t="s">
        <v>4297</v>
      </c>
      <c r="B125">
        <v>2023</v>
      </c>
      <c r="C125">
        <v>19</v>
      </c>
      <c r="D125">
        <v>1</v>
      </c>
      <c r="E125">
        <v>1.9</v>
      </c>
      <c r="F125" t="s">
        <v>734</v>
      </c>
      <c r="G125" t="s">
        <v>735</v>
      </c>
      <c r="H125" t="s">
        <v>3226</v>
      </c>
      <c r="I125" t="s">
        <v>3227</v>
      </c>
      <c r="J125" t="s">
        <v>4246</v>
      </c>
    </row>
    <row r="126" spans="1:10" x14ac:dyDescent="0.2">
      <c r="A126" t="s">
        <v>3258</v>
      </c>
      <c r="B126">
        <v>2030</v>
      </c>
      <c r="C126">
        <v>19</v>
      </c>
      <c r="D126">
        <v>2</v>
      </c>
      <c r="E126">
        <v>1.7000000479999999</v>
      </c>
      <c r="F126" t="s">
        <v>734</v>
      </c>
      <c r="G126" t="s">
        <v>735</v>
      </c>
      <c r="H126" t="s">
        <v>3226</v>
      </c>
      <c r="I126" t="s">
        <v>3227</v>
      </c>
      <c r="J126" t="s">
        <v>3925</v>
      </c>
    </row>
    <row r="127" spans="1:10" x14ac:dyDescent="0.2">
      <c r="A127" t="s">
        <v>3567</v>
      </c>
      <c r="B127">
        <v>2031</v>
      </c>
      <c r="C127">
        <v>19</v>
      </c>
      <c r="D127">
        <v>2</v>
      </c>
      <c r="E127">
        <v>1.2</v>
      </c>
      <c r="F127" t="s">
        <v>734</v>
      </c>
      <c r="G127" t="s">
        <v>735</v>
      </c>
      <c r="H127" t="s">
        <v>3226</v>
      </c>
      <c r="I127" t="s">
        <v>3227</v>
      </c>
      <c r="J127" t="s">
        <v>3925</v>
      </c>
    </row>
    <row r="128" spans="1:10" x14ac:dyDescent="0.2">
      <c r="A128" t="s">
        <v>3958</v>
      </c>
      <c r="B128">
        <v>2032</v>
      </c>
      <c r="C128">
        <v>19</v>
      </c>
      <c r="D128">
        <v>2</v>
      </c>
      <c r="E128">
        <v>2.4</v>
      </c>
      <c r="F128" t="s">
        <v>734</v>
      </c>
      <c r="G128" t="s">
        <v>735</v>
      </c>
      <c r="H128" t="s">
        <v>3226</v>
      </c>
      <c r="I128" t="s">
        <v>3227</v>
      </c>
      <c r="J128" t="s">
        <v>4246</v>
      </c>
    </row>
    <row r="129" spans="1:10" x14ac:dyDescent="0.2">
      <c r="A129" t="s">
        <v>4298</v>
      </c>
      <c r="B129">
        <v>2033</v>
      </c>
      <c r="C129">
        <v>19</v>
      </c>
      <c r="D129">
        <v>2</v>
      </c>
      <c r="E129">
        <v>2</v>
      </c>
      <c r="F129" t="s">
        <v>734</v>
      </c>
      <c r="G129" t="s">
        <v>735</v>
      </c>
      <c r="H129" t="s">
        <v>3226</v>
      </c>
      <c r="I129" t="s">
        <v>3227</v>
      </c>
      <c r="J129" t="s">
        <v>4246</v>
      </c>
    </row>
    <row r="130" spans="1:10" x14ac:dyDescent="0.2">
      <c r="A130" t="s">
        <v>3259</v>
      </c>
      <c r="B130">
        <v>2020</v>
      </c>
      <c r="C130">
        <v>20</v>
      </c>
      <c r="D130">
        <v>1</v>
      </c>
      <c r="E130">
        <v>26.399999619999999</v>
      </c>
      <c r="F130" t="s">
        <v>773</v>
      </c>
      <c r="G130" t="s">
        <v>774</v>
      </c>
      <c r="H130" t="s">
        <v>3226</v>
      </c>
      <c r="I130" t="s">
        <v>3227</v>
      </c>
      <c r="J130" t="s">
        <v>3925</v>
      </c>
    </row>
    <row r="131" spans="1:10" x14ac:dyDescent="0.2">
      <c r="A131" t="s">
        <v>3568</v>
      </c>
      <c r="B131">
        <v>2021</v>
      </c>
      <c r="C131">
        <v>20</v>
      </c>
      <c r="D131">
        <v>1</v>
      </c>
      <c r="E131">
        <v>27.6</v>
      </c>
      <c r="F131" t="s">
        <v>773</v>
      </c>
      <c r="G131" t="s">
        <v>774</v>
      </c>
      <c r="H131" t="s">
        <v>3226</v>
      </c>
      <c r="I131" t="s">
        <v>3227</v>
      </c>
      <c r="J131" t="s">
        <v>3925</v>
      </c>
    </row>
    <row r="132" spans="1:10" x14ac:dyDescent="0.2">
      <c r="A132" t="s">
        <v>3959</v>
      </c>
      <c r="B132">
        <v>2022</v>
      </c>
      <c r="C132">
        <v>20</v>
      </c>
      <c r="D132">
        <v>1</v>
      </c>
      <c r="E132">
        <v>30.7</v>
      </c>
      <c r="F132" t="s">
        <v>773</v>
      </c>
      <c r="G132" t="s">
        <v>774</v>
      </c>
      <c r="H132" t="s">
        <v>3226</v>
      </c>
      <c r="I132" t="s">
        <v>3227</v>
      </c>
      <c r="J132" t="s">
        <v>4246</v>
      </c>
    </row>
    <row r="133" spans="1:10" x14ac:dyDescent="0.2">
      <c r="A133" t="s">
        <v>4299</v>
      </c>
      <c r="B133">
        <v>2023</v>
      </c>
      <c r="C133">
        <v>20</v>
      </c>
      <c r="D133">
        <v>1</v>
      </c>
      <c r="E133">
        <v>32.1</v>
      </c>
      <c r="F133" t="s">
        <v>773</v>
      </c>
      <c r="G133" t="s">
        <v>774</v>
      </c>
      <c r="H133" t="s">
        <v>3226</v>
      </c>
      <c r="I133" t="s">
        <v>3227</v>
      </c>
      <c r="J133" t="s">
        <v>4246</v>
      </c>
    </row>
    <row r="134" spans="1:10" x14ac:dyDescent="0.2">
      <c r="A134" t="s">
        <v>3260</v>
      </c>
      <c r="B134">
        <v>2030</v>
      </c>
      <c r="C134">
        <v>20</v>
      </c>
      <c r="D134">
        <v>2</v>
      </c>
      <c r="E134">
        <v>29.200000760000002</v>
      </c>
      <c r="F134" t="s">
        <v>773</v>
      </c>
      <c r="G134" t="s">
        <v>774</v>
      </c>
      <c r="H134" t="s">
        <v>3226</v>
      </c>
      <c r="I134" t="s">
        <v>3227</v>
      </c>
      <c r="J134" t="s">
        <v>3925</v>
      </c>
    </row>
    <row r="135" spans="1:10" x14ac:dyDescent="0.2">
      <c r="A135" t="s">
        <v>3569</v>
      </c>
      <c r="B135">
        <v>2031</v>
      </c>
      <c r="C135">
        <v>20</v>
      </c>
      <c r="D135">
        <v>2</v>
      </c>
      <c r="E135">
        <v>27.7</v>
      </c>
      <c r="F135" t="s">
        <v>773</v>
      </c>
      <c r="G135" t="s">
        <v>774</v>
      </c>
      <c r="H135" t="s">
        <v>3226</v>
      </c>
      <c r="I135" t="s">
        <v>3227</v>
      </c>
      <c r="J135" t="s">
        <v>3925</v>
      </c>
    </row>
    <row r="136" spans="1:10" x14ac:dyDescent="0.2">
      <c r="A136" t="s">
        <v>3960</v>
      </c>
      <c r="B136">
        <v>2032</v>
      </c>
      <c r="C136">
        <v>20</v>
      </c>
      <c r="D136">
        <v>2</v>
      </c>
      <c r="E136">
        <v>31.3</v>
      </c>
      <c r="F136" t="s">
        <v>773</v>
      </c>
      <c r="G136" t="s">
        <v>774</v>
      </c>
      <c r="H136" t="s">
        <v>3226</v>
      </c>
      <c r="I136" t="s">
        <v>3227</v>
      </c>
      <c r="J136" t="s">
        <v>4246</v>
      </c>
    </row>
    <row r="137" spans="1:10" x14ac:dyDescent="0.2">
      <c r="A137" t="s">
        <v>4300</v>
      </c>
      <c r="B137">
        <v>2033</v>
      </c>
      <c r="C137">
        <v>20</v>
      </c>
      <c r="D137">
        <v>2</v>
      </c>
      <c r="E137">
        <v>33.200000000000003</v>
      </c>
      <c r="F137" t="s">
        <v>773</v>
      </c>
      <c r="G137" t="s">
        <v>774</v>
      </c>
      <c r="H137" t="s">
        <v>3226</v>
      </c>
      <c r="I137" t="s">
        <v>3227</v>
      </c>
      <c r="J137" t="s">
        <v>4246</v>
      </c>
    </row>
    <row r="138" spans="1:10" x14ac:dyDescent="0.2">
      <c r="A138" t="s">
        <v>3261</v>
      </c>
      <c r="B138">
        <v>2020</v>
      </c>
      <c r="C138">
        <v>21</v>
      </c>
      <c r="D138">
        <v>1</v>
      </c>
      <c r="E138">
        <v>29.899999619999999</v>
      </c>
      <c r="F138" t="s">
        <v>813</v>
      </c>
      <c r="G138" t="s">
        <v>814</v>
      </c>
      <c r="H138" t="s">
        <v>3226</v>
      </c>
      <c r="I138" t="s">
        <v>3227</v>
      </c>
      <c r="J138" t="s">
        <v>3925</v>
      </c>
    </row>
    <row r="139" spans="1:10" x14ac:dyDescent="0.2">
      <c r="A139" t="s">
        <v>3570</v>
      </c>
      <c r="B139">
        <v>2021</v>
      </c>
      <c r="C139">
        <v>21</v>
      </c>
      <c r="D139">
        <v>1</v>
      </c>
      <c r="E139">
        <v>36.799999999999997</v>
      </c>
      <c r="F139" t="s">
        <v>813</v>
      </c>
      <c r="G139" t="s">
        <v>814</v>
      </c>
      <c r="H139" t="s">
        <v>3226</v>
      </c>
      <c r="I139" t="s">
        <v>3227</v>
      </c>
      <c r="J139" t="s">
        <v>3925</v>
      </c>
    </row>
    <row r="140" spans="1:10" x14ac:dyDescent="0.2">
      <c r="A140" t="s">
        <v>3961</v>
      </c>
      <c r="B140">
        <v>2022</v>
      </c>
      <c r="C140">
        <v>21</v>
      </c>
      <c r="D140">
        <v>1</v>
      </c>
      <c r="E140">
        <v>39.6</v>
      </c>
      <c r="F140" t="s">
        <v>813</v>
      </c>
      <c r="G140" t="s">
        <v>814</v>
      </c>
      <c r="H140" t="s">
        <v>3226</v>
      </c>
      <c r="I140" t="s">
        <v>3227</v>
      </c>
      <c r="J140" t="s">
        <v>4246</v>
      </c>
    </row>
    <row r="141" spans="1:10" x14ac:dyDescent="0.2">
      <c r="A141" t="s">
        <v>4301</v>
      </c>
      <c r="B141">
        <v>2023</v>
      </c>
      <c r="C141">
        <v>21</v>
      </c>
      <c r="D141">
        <v>1</v>
      </c>
      <c r="E141">
        <v>40.200000000000003</v>
      </c>
      <c r="F141" t="s">
        <v>813</v>
      </c>
      <c r="G141" t="s">
        <v>814</v>
      </c>
      <c r="H141" t="s">
        <v>3226</v>
      </c>
      <c r="I141" t="s">
        <v>3227</v>
      </c>
      <c r="J141" t="s">
        <v>4246</v>
      </c>
    </row>
    <row r="142" spans="1:10" x14ac:dyDescent="0.2">
      <c r="A142" t="s">
        <v>3262</v>
      </c>
      <c r="B142">
        <v>2030</v>
      </c>
      <c r="C142">
        <v>21</v>
      </c>
      <c r="D142">
        <v>2</v>
      </c>
      <c r="E142">
        <v>33.900001529999997</v>
      </c>
      <c r="F142" t="s">
        <v>813</v>
      </c>
      <c r="G142" t="s">
        <v>814</v>
      </c>
      <c r="H142" t="s">
        <v>3226</v>
      </c>
      <c r="I142" t="s">
        <v>3227</v>
      </c>
      <c r="J142" t="s">
        <v>3925</v>
      </c>
    </row>
    <row r="143" spans="1:10" x14ac:dyDescent="0.2">
      <c r="A143" t="s">
        <v>3571</v>
      </c>
      <c r="B143">
        <v>2031</v>
      </c>
      <c r="C143">
        <v>21</v>
      </c>
      <c r="D143">
        <v>2</v>
      </c>
      <c r="E143">
        <v>37.200000000000003</v>
      </c>
      <c r="F143" t="s">
        <v>813</v>
      </c>
      <c r="G143" t="s">
        <v>814</v>
      </c>
      <c r="H143" t="s">
        <v>3226</v>
      </c>
      <c r="I143" t="s">
        <v>3227</v>
      </c>
      <c r="J143" t="s">
        <v>3925</v>
      </c>
    </row>
    <row r="144" spans="1:10" x14ac:dyDescent="0.2">
      <c r="A144" t="s">
        <v>3962</v>
      </c>
      <c r="B144">
        <v>2032</v>
      </c>
      <c r="C144">
        <v>21</v>
      </c>
      <c r="D144">
        <v>2</v>
      </c>
      <c r="E144">
        <v>40.299999999999997</v>
      </c>
      <c r="F144" t="s">
        <v>813</v>
      </c>
      <c r="G144" t="s">
        <v>814</v>
      </c>
      <c r="H144" t="s">
        <v>3226</v>
      </c>
      <c r="I144" t="s">
        <v>3227</v>
      </c>
      <c r="J144" t="s">
        <v>4246</v>
      </c>
    </row>
    <row r="145" spans="1:10" x14ac:dyDescent="0.2">
      <c r="A145" t="s">
        <v>4302</v>
      </c>
      <c r="B145">
        <v>2033</v>
      </c>
      <c r="C145">
        <v>21</v>
      </c>
      <c r="D145">
        <v>2</v>
      </c>
      <c r="E145">
        <v>41.2</v>
      </c>
      <c r="F145" t="s">
        <v>813</v>
      </c>
      <c r="G145" t="s">
        <v>814</v>
      </c>
      <c r="H145" t="s">
        <v>3226</v>
      </c>
      <c r="I145" t="s">
        <v>3227</v>
      </c>
      <c r="J145" t="s">
        <v>4246</v>
      </c>
    </row>
    <row r="146" spans="1:10" x14ac:dyDescent="0.2">
      <c r="A146" t="s">
        <v>3263</v>
      </c>
      <c r="B146">
        <v>2020</v>
      </c>
      <c r="C146">
        <v>22</v>
      </c>
      <c r="D146">
        <v>1</v>
      </c>
      <c r="E146">
        <v>2.5999999049999998</v>
      </c>
      <c r="F146" t="s">
        <v>853</v>
      </c>
      <c r="G146" t="s">
        <v>854</v>
      </c>
      <c r="H146" t="s">
        <v>3226</v>
      </c>
      <c r="I146" t="s">
        <v>3227</v>
      </c>
      <c r="J146" t="s">
        <v>3925</v>
      </c>
    </row>
    <row r="147" spans="1:10" x14ac:dyDescent="0.2">
      <c r="A147" t="s">
        <v>3572</v>
      </c>
      <c r="B147">
        <v>2021</v>
      </c>
      <c r="C147">
        <v>22</v>
      </c>
      <c r="D147">
        <v>1</v>
      </c>
      <c r="E147">
        <v>3.1</v>
      </c>
      <c r="F147" t="s">
        <v>853</v>
      </c>
      <c r="G147" t="s">
        <v>854</v>
      </c>
      <c r="H147" t="s">
        <v>3226</v>
      </c>
      <c r="I147" t="s">
        <v>3227</v>
      </c>
      <c r="J147" t="s">
        <v>3925</v>
      </c>
    </row>
    <row r="148" spans="1:10" x14ac:dyDescent="0.2">
      <c r="A148" t="s">
        <v>3963</v>
      </c>
      <c r="B148">
        <v>2022</v>
      </c>
      <c r="C148">
        <v>22</v>
      </c>
      <c r="D148">
        <v>1</v>
      </c>
      <c r="E148">
        <v>3.6</v>
      </c>
      <c r="F148" t="s">
        <v>853</v>
      </c>
      <c r="G148" t="s">
        <v>854</v>
      </c>
      <c r="H148" t="s">
        <v>3226</v>
      </c>
      <c r="I148" t="s">
        <v>3227</v>
      </c>
      <c r="J148" t="s">
        <v>4246</v>
      </c>
    </row>
    <row r="149" spans="1:10" x14ac:dyDescent="0.2">
      <c r="A149" t="s">
        <v>4303</v>
      </c>
      <c r="B149">
        <v>2023</v>
      </c>
      <c r="C149">
        <v>22</v>
      </c>
      <c r="D149">
        <v>1</v>
      </c>
      <c r="E149">
        <v>3.1</v>
      </c>
      <c r="F149" t="s">
        <v>853</v>
      </c>
      <c r="G149" t="s">
        <v>854</v>
      </c>
      <c r="H149" t="s">
        <v>3226</v>
      </c>
      <c r="I149" t="s">
        <v>3227</v>
      </c>
      <c r="J149" t="s">
        <v>4246</v>
      </c>
    </row>
    <row r="150" spans="1:10" x14ac:dyDescent="0.2">
      <c r="A150" t="s">
        <v>3264</v>
      </c>
      <c r="B150">
        <v>2030</v>
      </c>
      <c r="C150">
        <v>22</v>
      </c>
      <c r="D150">
        <v>2</v>
      </c>
      <c r="E150">
        <v>3</v>
      </c>
      <c r="F150" t="s">
        <v>853</v>
      </c>
      <c r="G150" t="s">
        <v>854</v>
      </c>
      <c r="H150" t="s">
        <v>3226</v>
      </c>
      <c r="I150" t="s">
        <v>3227</v>
      </c>
      <c r="J150" t="s">
        <v>3925</v>
      </c>
    </row>
    <row r="151" spans="1:10" x14ac:dyDescent="0.2">
      <c r="A151" t="s">
        <v>3573</v>
      </c>
      <c r="B151">
        <v>2031</v>
      </c>
      <c r="C151">
        <v>22</v>
      </c>
      <c r="D151">
        <v>2</v>
      </c>
      <c r="E151">
        <v>3.1</v>
      </c>
      <c r="F151" t="s">
        <v>853</v>
      </c>
      <c r="G151" t="s">
        <v>854</v>
      </c>
      <c r="H151" t="s">
        <v>3226</v>
      </c>
      <c r="I151" t="s">
        <v>3227</v>
      </c>
      <c r="J151" t="s">
        <v>3925</v>
      </c>
    </row>
    <row r="152" spans="1:10" x14ac:dyDescent="0.2">
      <c r="A152" t="s">
        <v>3964</v>
      </c>
      <c r="B152">
        <v>2032</v>
      </c>
      <c r="C152">
        <v>22</v>
      </c>
      <c r="D152">
        <v>2</v>
      </c>
      <c r="E152">
        <v>3.7</v>
      </c>
      <c r="F152" t="s">
        <v>853</v>
      </c>
      <c r="G152" t="s">
        <v>854</v>
      </c>
      <c r="H152" t="s">
        <v>3226</v>
      </c>
      <c r="I152" t="s">
        <v>3227</v>
      </c>
      <c r="J152" t="s">
        <v>4246</v>
      </c>
    </row>
    <row r="153" spans="1:10" x14ac:dyDescent="0.2">
      <c r="A153" t="s">
        <v>4304</v>
      </c>
      <c r="B153">
        <v>2033</v>
      </c>
      <c r="C153">
        <v>22</v>
      </c>
      <c r="D153">
        <v>2</v>
      </c>
      <c r="E153">
        <v>3.2</v>
      </c>
      <c r="F153" t="s">
        <v>853</v>
      </c>
      <c r="G153" t="s">
        <v>854</v>
      </c>
      <c r="H153" t="s">
        <v>3226</v>
      </c>
      <c r="I153" t="s">
        <v>3227</v>
      </c>
      <c r="J153" t="s">
        <v>4246</v>
      </c>
    </row>
    <row r="154" spans="1:10" x14ac:dyDescent="0.2">
      <c r="A154" t="s">
        <v>3265</v>
      </c>
      <c r="B154">
        <v>2020</v>
      </c>
      <c r="C154">
        <v>23</v>
      </c>
      <c r="D154">
        <v>1</v>
      </c>
      <c r="E154">
        <v>7.8000001909999996</v>
      </c>
      <c r="F154" t="s">
        <v>893</v>
      </c>
      <c r="G154" t="s">
        <v>894</v>
      </c>
      <c r="H154" t="s">
        <v>3226</v>
      </c>
      <c r="I154" t="s">
        <v>3227</v>
      </c>
      <c r="J154" t="s">
        <v>3925</v>
      </c>
    </row>
    <row r="155" spans="1:10" x14ac:dyDescent="0.2">
      <c r="A155" t="s">
        <v>3574</v>
      </c>
      <c r="B155">
        <v>2021</v>
      </c>
      <c r="C155">
        <v>23</v>
      </c>
      <c r="D155">
        <v>1</v>
      </c>
      <c r="E155">
        <v>7.9</v>
      </c>
      <c r="F155" t="s">
        <v>893</v>
      </c>
      <c r="G155" t="s">
        <v>894</v>
      </c>
      <c r="H155" t="s">
        <v>3226</v>
      </c>
      <c r="I155" t="s">
        <v>3227</v>
      </c>
      <c r="J155" t="s">
        <v>3925</v>
      </c>
    </row>
    <row r="156" spans="1:10" x14ac:dyDescent="0.2">
      <c r="A156" t="s">
        <v>3965</v>
      </c>
      <c r="B156">
        <v>2022</v>
      </c>
      <c r="C156">
        <v>23</v>
      </c>
      <c r="D156">
        <v>1</v>
      </c>
      <c r="E156">
        <v>9.3000000000000007</v>
      </c>
      <c r="F156" t="s">
        <v>893</v>
      </c>
      <c r="G156" t="s">
        <v>894</v>
      </c>
      <c r="H156" t="s">
        <v>3226</v>
      </c>
      <c r="I156" t="s">
        <v>3227</v>
      </c>
      <c r="J156" t="s">
        <v>4246</v>
      </c>
    </row>
    <row r="157" spans="1:10" x14ac:dyDescent="0.2">
      <c r="A157" t="s">
        <v>4305</v>
      </c>
      <c r="B157">
        <v>2023</v>
      </c>
      <c r="C157">
        <v>23</v>
      </c>
      <c r="D157">
        <v>1</v>
      </c>
      <c r="E157">
        <v>9.5</v>
      </c>
      <c r="F157" t="s">
        <v>893</v>
      </c>
      <c r="G157" t="s">
        <v>894</v>
      </c>
      <c r="H157" t="s">
        <v>3226</v>
      </c>
      <c r="I157" t="s">
        <v>3227</v>
      </c>
      <c r="J157" t="s">
        <v>4246</v>
      </c>
    </row>
    <row r="158" spans="1:10" x14ac:dyDescent="0.2">
      <c r="A158" t="s">
        <v>3266</v>
      </c>
      <c r="B158">
        <v>2030</v>
      </c>
      <c r="C158">
        <v>23</v>
      </c>
      <c r="D158">
        <v>2</v>
      </c>
      <c r="E158">
        <v>8.3999996190000008</v>
      </c>
      <c r="F158" t="s">
        <v>893</v>
      </c>
      <c r="G158" t="s">
        <v>894</v>
      </c>
      <c r="H158" t="s">
        <v>3226</v>
      </c>
      <c r="I158" t="s">
        <v>3227</v>
      </c>
      <c r="J158" t="s">
        <v>3925</v>
      </c>
    </row>
    <row r="159" spans="1:10" x14ac:dyDescent="0.2">
      <c r="A159" t="s">
        <v>3575</v>
      </c>
      <c r="B159">
        <v>2031</v>
      </c>
      <c r="C159">
        <v>23</v>
      </c>
      <c r="D159">
        <v>2</v>
      </c>
      <c r="E159">
        <v>7.8</v>
      </c>
      <c r="F159" t="s">
        <v>893</v>
      </c>
      <c r="G159" t="s">
        <v>894</v>
      </c>
      <c r="H159" t="s">
        <v>3226</v>
      </c>
      <c r="I159" t="s">
        <v>3227</v>
      </c>
      <c r="J159" t="s">
        <v>3925</v>
      </c>
    </row>
    <row r="160" spans="1:10" x14ac:dyDescent="0.2">
      <c r="A160" t="s">
        <v>3966</v>
      </c>
      <c r="B160">
        <v>2032</v>
      </c>
      <c r="C160">
        <v>23</v>
      </c>
      <c r="D160">
        <v>2</v>
      </c>
      <c r="E160">
        <v>9.4</v>
      </c>
      <c r="F160" t="s">
        <v>893</v>
      </c>
      <c r="G160" t="s">
        <v>894</v>
      </c>
      <c r="H160" t="s">
        <v>3226</v>
      </c>
      <c r="I160" t="s">
        <v>3227</v>
      </c>
      <c r="J160" t="s">
        <v>4246</v>
      </c>
    </row>
    <row r="161" spans="1:10" x14ac:dyDescent="0.2">
      <c r="A161" t="s">
        <v>4306</v>
      </c>
      <c r="B161">
        <v>2033</v>
      </c>
      <c r="C161">
        <v>23</v>
      </c>
      <c r="D161">
        <v>2</v>
      </c>
      <c r="E161">
        <v>9.8000000000000007</v>
      </c>
      <c r="F161" t="s">
        <v>893</v>
      </c>
      <c r="G161" t="s">
        <v>894</v>
      </c>
      <c r="H161" t="s">
        <v>3226</v>
      </c>
      <c r="I161" t="s">
        <v>3227</v>
      </c>
      <c r="J161" t="s">
        <v>4246</v>
      </c>
    </row>
    <row r="162" spans="1:10" x14ac:dyDescent="0.2">
      <c r="A162" t="s">
        <v>3267</v>
      </c>
      <c r="B162">
        <v>2020</v>
      </c>
      <c r="C162">
        <v>24</v>
      </c>
      <c r="D162">
        <v>1</v>
      </c>
      <c r="E162">
        <v>3.2000000480000002</v>
      </c>
      <c r="F162" t="s">
        <v>933</v>
      </c>
      <c r="G162" t="s">
        <v>934</v>
      </c>
      <c r="H162" t="s">
        <v>3226</v>
      </c>
      <c r="I162" t="s">
        <v>3227</v>
      </c>
      <c r="J162" t="s">
        <v>3925</v>
      </c>
    </row>
    <row r="163" spans="1:10" x14ac:dyDescent="0.2">
      <c r="A163" t="s">
        <v>3576</v>
      </c>
      <c r="B163">
        <v>2021</v>
      </c>
      <c r="C163">
        <v>24</v>
      </c>
      <c r="D163">
        <v>1</v>
      </c>
      <c r="E163">
        <v>4.2</v>
      </c>
      <c r="F163" t="s">
        <v>933</v>
      </c>
      <c r="G163" t="s">
        <v>934</v>
      </c>
      <c r="H163" t="s">
        <v>3226</v>
      </c>
      <c r="I163" t="s">
        <v>3227</v>
      </c>
      <c r="J163" t="s">
        <v>3925</v>
      </c>
    </row>
    <row r="164" spans="1:10" x14ac:dyDescent="0.2">
      <c r="A164" t="s">
        <v>3967</v>
      </c>
      <c r="B164">
        <v>2022</v>
      </c>
      <c r="C164">
        <v>24</v>
      </c>
      <c r="D164">
        <v>1</v>
      </c>
      <c r="E164">
        <v>3.8</v>
      </c>
      <c r="F164" t="s">
        <v>933</v>
      </c>
      <c r="G164" t="s">
        <v>934</v>
      </c>
      <c r="H164" t="s">
        <v>3226</v>
      </c>
      <c r="I164" t="s">
        <v>3227</v>
      </c>
      <c r="J164" t="s">
        <v>4246</v>
      </c>
    </row>
    <row r="165" spans="1:10" x14ac:dyDescent="0.2">
      <c r="A165" t="s">
        <v>4307</v>
      </c>
      <c r="B165">
        <v>2023</v>
      </c>
      <c r="C165">
        <v>24</v>
      </c>
      <c r="D165">
        <v>1</v>
      </c>
      <c r="E165">
        <v>3.6</v>
      </c>
      <c r="F165" t="s">
        <v>933</v>
      </c>
      <c r="G165" t="s">
        <v>934</v>
      </c>
      <c r="H165" t="s">
        <v>3226</v>
      </c>
      <c r="I165" t="s">
        <v>3227</v>
      </c>
      <c r="J165" t="s">
        <v>4246</v>
      </c>
    </row>
    <row r="166" spans="1:10" x14ac:dyDescent="0.2">
      <c r="A166" t="s">
        <v>3268</v>
      </c>
      <c r="B166">
        <v>2030</v>
      </c>
      <c r="C166">
        <v>24</v>
      </c>
      <c r="D166">
        <v>2</v>
      </c>
      <c r="E166">
        <v>3.2999999519999998</v>
      </c>
      <c r="F166" t="s">
        <v>933</v>
      </c>
      <c r="G166" t="s">
        <v>934</v>
      </c>
      <c r="H166" t="s">
        <v>3226</v>
      </c>
      <c r="I166" t="s">
        <v>3227</v>
      </c>
      <c r="J166" t="s">
        <v>3925</v>
      </c>
    </row>
    <row r="167" spans="1:10" x14ac:dyDescent="0.2">
      <c r="A167" t="s">
        <v>3577</v>
      </c>
      <c r="B167">
        <v>2031</v>
      </c>
      <c r="C167">
        <v>24</v>
      </c>
      <c r="D167">
        <v>2</v>
      </c>
      <c r="E167">
        <v>4.2</v>
      </c>
      <c r="F167" t="s">
        <v>933</v>
      </c>
      <c r="G167" t="s">
        <v>934</v>
      </c>
      <c r="H167" t="s">
        <v>3226</v>
      </c>
      <c r="I167" t="s">
        <v>3227</v>
      </c>
      <c r="J167" t="s">
        <v>3925</v>
      </c>
    </row>
    <row r="168" spans="1:10" x14ac:dyDescent="0.2">
      <c r="A168" t="s">
        <v>3968</v>
      </c>
      <c r="B168">
        <v>2032</v>
      </c>
      <c r="C168">
        <v>24</v>
      </c>
      <c r="D168">
        <v>2</v>
      </c>
      <c r="E168">
        <v>3.8</v>
      </c>
      <c r="F168" t="s">
        <v>933</v>
      </c>
      <c r="G168" t="s">
        <v>934</v>
      </c>
      <c r="H168" t="s">
        <v>3226</v>
      </c>
      <c r="I168" t="s">
        <v>3227</v>
      </c>
      <c r="J168" t="s">
        <v>4246</v>
      </c>
    </row>
    <row r="169" spans="1:10" x14ac:dyDescent="0.2">
      <c r="A169" t="s">
        <v>4308</v>
      </c>
      <c r="B169">
        <v>2033</v>
      </c>
      <c r="C169">
        <v>24</v>
      </c>
      <c r="D169">
        <v>2</v>
      </c>
      <c r="E169">
        <v>3.6</v>
      </c>
      <c r="F169" t="s">
        <v>933</v>
      </c>
      <c r="G169" t="s">
        <v>934</v>
      </c>
      <c r="H169" t="s">
        <v>3226</v>
      </c>
      <c r="I169" t="s">
        <v>3227</v>
      </c>
      <c r="J169" t="s">
        <v>4246</v>
      </c>
    </row>
    <row r="170" spans="1:10" x14ac:dyDescent="0.2">
      <c r="A170" t="s">
        <v>3269</v>
      </c>
      <c r="B170">
        <v>2020</v>
      </c>
      <c r="C170">
        <v>25</v>
      </c>
      <c r="D170">
        <v>1</v>
      </c>
      <c r="F170" t="s">
        <v>972</v>
      </c>
      <c r="G170" t="s">
        <v>973</v>
      </c>
      <c r="H170" t="s">
        <v>3226</v>
      </c>
      <c r="I170" t="s">
        <v>3227</v>
      </c>
      <c r="J170" t="s">
        <v>3925</v>
      </c>
    </row>
    <row r="171" spans="1:10" x14ac:dyDescent="0.2">
      <c r="A171" t="s">
        <v>3578</v>
      </c>
      <c r="B171">
        <v>2021</v>
      </c>
      <c r="C171">
        <v>25</v>
      </c>
      <c r="D171">
        <v>1</v>
      </c>
      <c r="E171">
        <v>14.5</v>
      </c>
      <c r="F171" t="s">
        <v>972</v>
      </c>
      <c r="G171" t="s">
        <v>973</v>
      </c>
      <c r="H171" t="s">
        <v>3226</v>
      </c>
      <c r="I171" t="s">
        <v>3227</v>
      </c>
      <c r="J171" t="s">
        <v>3925</v>
      </c>
    </row>
    <row r="172" spans="1:10" x14ac:dyDescent="0.2">
      <c r="A172" t="s">
        <v>3969</v>
      </c>
      <c r="B172">
        <v>2022</v>
      </c>
      <c r="C172">
        <v>25</v>
      </c>
      <c r="D172">
        <v>1</v>
      </c>
      <c r="E172">
        <v>12.1</v>
      </c>
      <c r="F172" t="s">
        <v>972</v>
      </c>
      <c r="G172" t="s">
        <v>973</v>
      </c>
      <c r="H172" t="s">
        <v>3226</v>
      </c>
      <c r="I172" t="s">
        <v>3227</v>
      </c>
      <c r="J172" t="s">
        <v>4250</v>
      </c>
    </row>
    <row r="173" spans="1:10" x14ac:dyDescent="0.2">
      <c r="A173" t="s">
        <v>4309</v>
      </c>
      <c r="B173">
        <v>2023</v>
      </c>
      <c r="C173">
        <v>25</v>
      </c>
      <c r="D173">
        <v>1</v>
      </c>
      <c r="E173">
        <v>11.3</v>
      </c>
      <c r="F173" t="s">
        <v>972</v>
      </c>
      <c r="G173" t="s">
        <v>973</v>
      </c>
      <c r="H173" t="s">
        <v>3226</v>
      </c>
      <c r="I173" t="s">
        <v>3227</v>
      </c>
      <c r="J173" t="s">
        <v>4250</v>
      </c>
    </row>
    <row r="174" spans="1:10" x14ac:dyDescent="0.2">
      <c r="A174" t="s">
        <v>3270</v>
      </c>
      <c r="B174">
        <v>2030</v>
      </c>
      <c r="C174">
        <v>25</v>
      </c>
      <c r="D174">
        <v>2</v>
      </c>
      <c r="F174" t="s">
        <v>972</v>
      </c>
      <c r="G174" t="s">
        <v>973</v>
      </c>
      <c r="H174" t="s">
        <v>3226</v>
      </c>
      <c r="I174" t="s">
        <v>3227</v>
      </c>
      <c r="J174" t="s">
        <v>3925</v>
      </c>
    </row>
    <row r="175" spans="1:10" x14ac:dyDescent="0.2">
      <c r="A175" t="s">
        <v>3579</v>
      </c>
      <c r="B175">
        <v>2031</v>
      </c>
      <c r="C175">
        <v>25</v>
      </c>
      <c r="D175">
        <v>2</v>
      </c>
      <c r="E175">
        <v>15.1</v>
      </c>
      <c r="F175" t="s">
        <v>972</v>
      </c>
      <c r="G175" t="s">
        <v>973</v>
      </c>
      <c r="H175" t="s">
        <v>3226</v>
      </c>
      <c r="I175" t="s">
        <v>3227</v>
      </c>
      <c r="J175" t="s">
        <v>3970</v>
      </c>
    </row>
    <row r="176" spans="1:10" x14ac:dyDescent="0.2">
      <c r="A176" t="s">
        <v>3971</v>
      </c>
      <c r="B176">
        <v>2032</v>
      </c>
      <c r="C176">
        <v>25</v>
      </c>
      <c r="D176">
        <v>2</v>
      </c>
      <c r="E176">
        <v>12.6</v>
      </c>
      <c r="F176" t="s">
        <v>972</v>
      </c>
      <c r="G176" t="s">
        <v>973</v>
      </c>
      <c r="H176" t="s">
        <v>3226</v>
      </c>
      <c r="I176" t="s">
        <v>3227</v>
      </c>
      <c r="J176" t="s">
        <v>4250</v>
      </c>
    </row>
    <row r="177" spans="1:10" x14ac:dyDescent="0.2">
      <c r="A177" t="s">
        <v>4310</v>
      </c>
      <c r="B177">
        <v>2033</v>
      </c>
      <c r="C177">
        <v>25</v>
      </c>
      <c r="D177">
        <v>2</v>
      </c>
      <c r="E177">
        <v>11.9</v>
      </c>
      <c r="F177" t="s">
        <v>972</v>
      </c>
      <c r="G177" t="s">
        <v>973</v>
      </c>
      <c r="H177" t="s">
        <v>3226</v>
      </c>
      <c r="I177" t="s">
        <v>3227</v>
      </c>
      <c r="J177" t="s">
        <v>4250</v>
      </c>
    </row>
    <row r="178" spans="1:10" x14ac:dyDescent="0.2">
      <c r="A178" t="s">
        <v>3271</v>
      </c>
      <c r="B178">
        <v>2020</v>
      </c>
      <c r="C178">
        <v>26</v>
      </c>
      <c r="D178">
        <v>1</v>
      </c>
      <c r="E178">
        <v>631.59997559999999</v>
      </c>
      <c r="F178" t="s">
        <v>1007</v>
      </c>
      <c r="G178" t="s">
        <v>1008</v>
      </c>
      <c r="H178" t="s">
        <v>3226</v>
      </c>
      <c r="I178" t="s">
        <v>3227</v>
      </c>
      <c r="J178" t="s">
        <v>3925</v>
      </c>
    </row>
    <row r="179" spans="1:10" x14ac:dyDescent="0.2">
      <c r="A179" t="s">
        <v>3580</v>
      </c>
      <c r="B179">
        <v>2021</v>
      </c>
      <c r="C179">
        <v>26</v>
      </c>
      <c r="D179">
        <v>1</v>
      </c>
      <c r="E179">
        <v>767.4</v>
      </c>
      <c r="F179" t="s">
        <v>1007</v>
      </c>
      <c r="G179" t="s">
        <v>1008</v>
      </c>
      <c r="H179" t="s">
        <v>3226</v>
      </c>
      <c r="I179" t="s">
        <v>3227</v>
      </c>
      <c r="J179" t="s">
        <v>3925</v>
      </c>
    </row>
    <row r="180" spans="1:10" x14ac:dyDescent="0.2">
      <c r="A180" t="s">
        <v>3972</v>
      </c>
      <c r="B180">
        <v>2022</v>
      </c>
      <c r="C180">
        <v>26</v>
      </c>
      <c r="D180">
        <v>1</v>
      </c>
      <c r="E180">
        <v>796.6</v>
      </c>
      <c r="F180" t="s">
        <v>1007</v>
      </c>
      <c r="G180" t="s">
        <v>1008</v>
      </c>
      <c r="H180" t="s">
        <v>3226</v>
      </c>
      <c r="I180" t="s">
        <v>3227</v>
      </c>
      <c r="J180" t="s">
        <v>4246</v>
      </c>
    </row>
    <row r="181" spans="1:10" x14ac:dyDescent="0.2">
      <c r="A181" t="s">
        <v>4311</v>
      </c>
      <c r="B181">
        <v>2023</v>
      </c>
      <c r="C181">
        <v>26</v>
      </c>
      <c r="D181">
        <v>1</v>
      </c>
      <c r="E181">
        <v>770.8</v>
      </c>
      <c r="F181" t="s">
        <v>1007</v>
      </c>
      <c r="G181" t="s">
        <v>1008</v>
      </c>
      <c r="H181" t="s">
        <v>3226</v>
      </c>
      <c r="I181" t="s">
        <v>3227</v>
      </c>
      <c r="J181" t="s">
        <v>4246</v>
      </c>
    </row>
    <row r="182" spans="1:10" x14ac:dyDescent="0.2">
      <c r="A182" t="s">
        <v>3272</v>
      </c>
      <c r="B182">
        <v>2030</v>
      </c>
      <c r="C182">
        <v>26</v>
      </c>
      <c r="D182">
        <v>2</v>
      </c>
      <c r="E182">
        <v>680.29998780000005</v>
      </c>
      <c r="F182" t="s">
        <v>1007</v>
      </c>
      <c r="G182" t="s">
        <v>1008</v>
      </c>
      <c r="H182" t="s">
        <v>3226</v>
      </c>
      <c r="I182" t="s">
        <v>3227</v>
      </c>
      <c r="J182" t="s">
        <v>3925</v>
      </c>
    </row>
    <row r="183" spans="1:10" x14ac:dyDescent="0.2">
      <c r="A183" t="s">
        <v>3581</v>
      </c>
      <c r="B183">
        <v>2031</v>
      </c>
      <c r="C183">
        <v>26</v>
      </c>
      <c r="D183">
        <v>2</v>
      </c>
      <c r="E183">
        <v>821.6</v>
      </c>
      <c r="F183" t="s">
        <v>1007</v>
      </c>
      <c r="G183" t="s">
        <v>1008</v>
      </c>
      <c r="H183" t="s">
        <v>3226</v>
      </c>
      <c r="I183" t="s">
        <v>3227</v>
      </c>
      <c r="J183" t="s">
        <v>3925</v>
      </c>
    </row>
    <row r="184" spans="1:10" x14ac:dyDescent="0.2">
      <c r="A184" t="s">
        <v>3973</v>
      </c>
      <c r="B184">
        <v>2032</v>
      </c>
      <c r="C184">
        <v>26</v>
      </c>
      <c r="D184">
        <v>2</v>
      </c>
      <c r="E184">
        <v>826.5</v>
      </c>
      <c r="F184" t="s">
        <v>1007</v>
      </c>
      <c r="G184" t="s">
        <v>1008</v>
      </c>
      <c r="H184" t="s">
        <v>3226</v>
      </c>
      <c r="I184" t="s">
        <v>3227</v>
      </c>
      <c r="J184" t="s">
        <v>4246</v>
      </c>
    </row>
    <row r="185" spans="1:10" x14ac:dyDescent="0.2">
      <c r="A185" t="s">
        <v>4312</v>
      </c>
      <c r="B185">
        <v>2033</v>
      </c>
      <c r="C185">
        <v>26</v>
      </c>
      <c r="D185">
        <v>2</v>
      </c>
      <c r="E185">
        <v>791.9</v>
      </c>
      <c r="F185" t="s">
        <v>1007</v>
      </c>
      <c r="G185" t="s">
        <v>1008</v>
      </c>
      <c r="H185" t="s">
        <v>3226</v>
      </c>
      <c r="I185" t="s">
        <v>3227</v>
      </c>
      <c r="J185" t="s">
        <v>4246</v>
      </c>
    </row>
    <row r="186" spans="1:10" x14ac:dyDescent="0.2">
      <c r="A186" t="s">
        <v>3273</v>
      </c>
      <c r="B186">
        <v>2020</v>
      </c>
      <c r="C186">
        <v>27</v>
      </c>
      <c r="D186">
        <v>1</v>
      </c>
      <c r="E186">
        <v>4.0999999049999998</v>
      </c>
      <c r="F186" t="s">
        <v>1047</v>
      </c>
      <c r="G186" t="s">
        <v>1048</v>
      </c>
      <c r="H186" t="s">
        <v>3226</v>
      </c>
      <c r="I186" t="s">
        <v>3227</v>
      </c>
      <c r="J186" t="s">
        <v>3925</v>
      </c>
    </row>
    <row r="187" spans="1:10" x14ac:dyDescent="0.2">
      <c r="A187" t="s">
        <v>3582</v>
      </c>
      <c r="B187">
        <v>2021</v>
      </c>
      <c r="C187">
        <v>27</v>
      </c>
      <c r="D187">
        <v>1</v>
      </c>
      <c r="E187">
        <v>3</v>
      </c>
      <c r="F187" t="s">
        <v>1047</v>
      </c>
      <c r="G187" t="s">
        <v>1048</v>
      </c>
      <c r="H187" t="s">
        <v>3226</v>
      </c>
      <c r="I187" t="s">
        <v>3227</v>
      </c>
      <c r="J187" t="s">
        <v>3925</v>
      </c>
    </row>
    <row r="188" spans="1:10" x14ac:dyDescent="0.2">
      <c r="A188" t="s">
        <v>3974</v>
      </c>
      <c r="B188">
        <v>2022</v>
      </c>
      <c r="C188">
        <v>27</v>
      </c>
      <c r="D188">
        <v>1</v>
      </c>
      <c r="E188">
        <v>3.9</v>
      </c>
      <c r="F188" t="s">
        <v>1047</v>
      </c>
      <c r="G188" t="s">
        <v>1048</v>
      </c>
      <c r="H188" t="s">
        <v>3226</v>
      </c>
      <c r="I188" t="s">
        <v>3227</v>
      </c>
      <c r="J188" t="s">
        <v>4246</v>
      </c>
    </row>
    <row r="189" spans="1:10" x14ac:dyDescent="0.2">
      <c r="A189" t="s">
        <v>4313</v>
      </c>
      <c r="B189">
        <v>2023</v>
      </c>
      <c r="C189">
        <v>27</v>
      </c>
      <c r="D189">
        <v>1</v>
      </c>
      <c r="E189">
        <v>4.5</v>
      </c>
      <c r="F189" t="s">
        <v>1047</v>
      </c>
      <c r="G189" t="s">
        <v>1048</v>
      </c>
      <c r="H189" t="s">
        <v>3226</v>
      </c>
      <c r="I189" t="s">
        <v>3227</v>
      </c>
      <c r="J189" t="s">
        <v>4246</v>
      </c>
    </row>
    <row r="190" spans="1:10" x14ac:dyDescent="0.2">
      <c r="A190" t="s">
        <v>3274</v>
      </c>
      <c r="B190">
        <v>2030</v>
      </c>
      <c r="C190">
        <v>27</v>
      </c>
      <c r="D190">
        <v>2</v>
      </c>
      <c r="E190">
        <v>4</v>
      </c>
      <c r="F190" t="s">
        <v>1047</v>
      </c>
      <c r="G190" t="s">
        <v>1048</v>
      </c>
      <c r="H190" t="s">
        <v>3226</v>
      </c>
      <c r="I190" t="s">
        <v>3227</v>
      </c>
      <c r="J190" t="s">
        <v>3925</v>
      </c>
    </row>
    <row r="191" spans="1:10" x14ac:dyDescent="0.2">
      <c r="A191" t="s">
        <v>3583</v>
      </c>
      <c r="B191">
        <v>2031</v>
      </c>
      <c r="C191">
        <v>27</v>
      </c>
      <c r="D191">
        <v>2</v>
      </c>
      <c r="E191">
        <v>3</v>
      </c>
      <c r="F191" t="s">
        <v>1047</v>
      </c>
      <c r="G191" t="s">
        <v>1048</v>
      </c>
      <c r="H191" t="s">
        <v>3226</v>
      </c>
      <c r="I191" t="s">
        <v>3227</v>
      </c>
      <c r="J191" t="s">
        <v>3925</v>
      </c>
    </row>
    <row r="192" spans="1:10" x14ac:dyDescent="0.2">
      <c r="A192" t="s">
        <v>3975</v>
      </c>
      <c r="B192">
        <v>2032</v>
      </c>
      <c r="C192">
        <v>27</v>
      </c>
      <c r="D192">
        <v>2</v>
      </c>
      <c r="E192">
        <v>3.8</v>
      </c>
      <c r="F192" t="s">
        <v>1047</v>
      </c>
      <c r="G192" t="s">
        <v>1048</v>
      </c>
      <c r="H192" t="s">
        <v>3226</v>
      </c>
      <c r="I192" t="s">
        <v>3227</v>
      </c>
      <c r="J192" t="s">
        <v>4246</v>
      </c>
    </row>
    <row r="193" spans="1:10" x14ac:dyDescent="0.2">
      <c r="A193" t="s">
        <v>4314</v>
      </c>
      <c r="B193">
        <v>2033</v>
      </c>
      <c r="C193">
        <v>27</v>
      </c>
      <c r="D193">
        <v>2</v>
      </c>
      <c r="E193">
        <v>4.5</v>
      </c>
      <c r="F193" t="s">
        <v>1047</v>
      </c>
      <c r="G193" t="s">
        <v>1048</v>
      </c>
      <c r="H193" t="s">
        <v>3226</v>
      </c>
      <c r="I193" t="s">
        <v>3227</v>
      </c>
      <c r="J193" t="s">
        <v>4246</v>
      </c>
    </row>
    <row r="194" spans="1:10" x14ac:dyDescent="0.2">
      <c r="A194" t="s">
        <v>3275</v>
      </c>
      <c r="B194">
        <v>2020</v>
      </c>
      <c r="C194">
        <v>28</v>
      </c>
      <c r="D194">
        <v>1</v>
      </c>
      <c r="E194">
        <v>11.100000380000001</v>
      </c>
      <c r="F194" t="s">
        <v>1098</v>
      </c>
      <c r="G194" t="s">
        <v>1099</v>
      </c>
      <c r="H194" t="s">
        <v>3226</v>
      </c>
      <c r="I194" t="s">
        <v>3227</v>
      </c>
      <c r="J194" t="s">
        <v>3925</v>
      </c>
    </row>
    <row r="195" spans="1:10" x14ac:dyDescent="0.2">
      <c r="A195" t="s">
        <v>3584</v>
      </c>
      <c r="B195">
        <v>2021</v>
      </c>
      <c r="C195">
        <v>28</v>
      </c>
      <c r="D195">
        <v>1</v>
      </c>
      <c r="E195">
        <v>11</v>
      </c>
      <c r="F195" t="s">
        <v>1098</v>
      </c>
      <c r="G195" t="s">
        <v>1099</v>
      </c>
      <c r="H195" t="s">
        <v>3226</v>
      </c>
      <c r="I195" t="s">
        <v>3227</v>
      </c>
      <c r="J195" t="s">
        <v>3925</v>
      </c>
    </row>
    <row r="196" spans="1:10" x14ac:dyDescent="0.2">
      <c r="A196" t="s">
        <v>3976</v>
      </c>
      <c r="B196">
        <v>2022</v>
      </c>
      <c r="C196">
        <v>28</v>
      </c>
      <c r="D196">
        <v>1</v>
      </c>
      <c r="E196">
        <v>11.2</v>
      </c>
      <c r="F196" t="s">
        <v>1098</v>
      </c>
      <c r="G196" t="s">
        <v>1099</v>
      </c>
      <c r="H196" t="s">
        <v>3226</v>
      </c>
      <c r="I196" t="s">
        <v>3227</v>
      </c>
      <c r="J196" t="s">
        <v>4246</v>
      </c>
    </row>
    <row r="197" spans="1:10" x14ac:dyDescent="0.2">
      <c r="A197" t="s">
        <v>4315</v>
      </c>
      <c r="B197">
        <v>2023</v>
      </c>
      <c r="C197">
        <v>28</v>
      </c>
      <c r="D197">
        <v>1</v>
      </c>
      <c r="E197">
        <v>11.7</v>
      </c>
      <c r="F197" t="s">
        <v>1098</v>
      </c>
      <c r="G197" t="s">
        <v>1099</v>
      </c>
      <c r="H197" t="s">
        <v>3226</v>
      </c>
      <c r="I197" t="s">
        <v>3227</v>
      </c>
      <c r="J197" t="s">
        <v>4246</v>
      </c>
    </row>
    <row r="198" spans="1:10" x14ac:dyDescent="0.2">
      <c r="A198" t="s">
        <v>3276</v>
      </c>
      <c r="B198">
        <v>2030</v>
      </c>
      <c r="C198">
        <v>28</v>
      </c>
      <c r="D198">
        <v>2</v>
      </c>
      <c r="E198">
        <v>12.5</v>
      </c>
      <c r="F198" t="s">
        <v>1098</v>
      </c>
      <c r="G198" t="s">
        <v>1099</v>
      </c>
      <c r="H198" t="s">
        <v>3226</v>
      </c>
      <c r="I198" t="s">
        <v>3227</v>
      </c>
      <c r="J198" t="s">
        <v>3925</v>
      </c>
    </row>
    <row r="199" spans="1:10" x14ac:dyDescent="0.2">
      <c r="A199" t="s">
        <v>3585</v>
      </c>
      <c r="B199">
        <v>2031</v>
      </c>
      <c r="C199">
        <v>28</v>
      </c>
      <c r="D199">
        <v>2</v>
      </c>
      <c r="E199">
        <v>12.3</v>
      </c>
      <c r="F199" t="s">
        <v>1098</v>
      </c>
      <c r="G199" t="s">
        <v>1099</v>
      </c>
      <c r="H199" t="s">
        <v>3226</v>
      </c>
      <c r="I199" t="s">
        <v>3227</v>
      </c>
      <c r="J199" t="s">
        <v>3925</v>
      </c>
    </row>
    <row r="200" spans="1:10" x14ac:dyDescent="0.2">
      <c r="A200" t="s">
        <v>3977</v>
      </c>
      <c r="B200">
        <v>2032</v>
      </c>
      <c r="C200">
        <v>28</v>
      </c>
      <c r="D200">
        <v>2</v>
      </c>
      <c r="E200">
        <v>11.6</v>
      </c>
      <c r="F200" t="s">
        <v>1098</v>
      </c>
      <c r="G200" t="s">
        <v>1099</v>
      </c>
      <c r="H200" t="s">
        <v>3226</v>
      </c>
      <c r="I200" t="s">
        <v>3227</v>
      </c>
      <c r="J200" t="s">
        <v>4246</v>
      </c>
    </row>
    <row r="201" spans="1:10" x14ac:dyDescent="0.2">
      <c r="A201" t="s">
        <v>4316</v>
      </c>
      <c r="B201">
        <v>2033</v>
      </c>
      <c r="C201">
        <v>28</v>
      </c>
      <c r="D201">
        <v>2</v>
      </c>
      <c r="E201">
        <v>12.3</v>
      </c>
      <c r="F201" t="s">
        <v>1098</v>
      </c>
      <c r="G201" t="s">
        <v>1099</v>
      </c>
      <c r="H201" t="s">
        <v>3226</v>
      </c>
      <c r="I201" t="s">
        <v>3227</v>
      </c>
      <c r="J201" t="s">
        <v>4246</v>
      </c>
    </row>
    <row r="202" spans="1:10" x14ac:dyDescent="0.2">
      <c r="A202" t="s">
        <v>3277</v>
      </c>
      <c r="B202">
        <v>2020</v>
      </c>
      <c r="C202">
        <v>29</v>
      </c>
      <c r="D202">
        <v>1</v>
      </c>
      <c r="E202">
        <v>61.400001529999997</v>
      </c>
      <c r="F202" t="s">
        <v>31</v>
      </c>
      <c r="G202" t="s">
        <v>30</v>
      </c>
      <c r="H202" t="s">
        <v>3226</v>
      </c>
      <c r="I202" t="s">
        <v>3227</v>
      </c>
      <c r="J202" t="s">
        <v>3925</v>
      </c>
    </row>
    <row r="203" spans="1:10" x14ac:dyDescent="0.2">
      <c r="A203" t="s">
        <v>3586</v>
      </c>
      <c r="B203">
        <v>2021</v>
      </c>
      <c r="C203">
        <v>29</v>
      </c>
      <c r="D203">
        <v>1</v>
      </c>
      <c r="E203">
        <v>58.8</v>
      </c>
      <c r="F203" t="s">
        <v>31</v>
      </c>
      <c r="G203" t="s">
        <v>30</v>
      </c>
      <c r="H203" t="s">
        <v>3226</v>
      </c>
      <c r="I203" t="s">
        <v>3227</v>
      </c>
      <c r="J203" t="s">
        <v>3925</v>
      </c>
    </row>
    <row r="204" spans="1:10" x14ac:dyDescent="0.2">
      <c r="A204" t="s">
        <v>3978</v>
      </c>
      <c r="B204">
        <v>2022</v>
      </c>
      <c r="C204">
        <v>29</v>
      </c>
      <c r="D204">
        <v>1</v>
      </c>
      <c r="E204">
        <v>63.8</v>
      </c>
      <c r="F204" t="s">
        <v>31</v>
      </c>
      <c r="G204" t="s">
        <v>30</v>
      </c>
      <c r="H204" t="s">
        <v>3226</v>
      </c>
      <c r="I204" t="s">
        <v>3227</v>
      </c>
      <c r="J204" t="s">
        <v>4246</v>
      </c>
    </row>
    <row r="205" spans="1:10" x14ac:dyDescent="0.2">
      <c r="A205" t="s">
        <v>4317</v>
      </c>
      <c r="B205">
        <v>2023</v>
      </c>
      <c r="C205">
        <v>29</v>
      </c>
      <c r="D205">
        <v>1</v>
      </c>
      <c r="E205">
        <v>68.900000000000006</v>
      </c>
      <c r="F205" t="s">
        <v>31</v>
      </c>
      <c r="G205" t="s">
        <v>30</v>
      </c>
      <c r="H205" t="s">
        <v>3226</v>
      </c>
      <c r="I205" t="s">
        <v>3227</v>
      </c>
      <c r="J205" t="s">
        <v>4246</v>
      </c>
    </row>
    <row r="206" spans="1:10" x14ac:dyDescent="0.2">
      <c r="A206" t="s">
        <v>3278</v>
      </c>
      <c r="B206">
        <v>2030</v>
      </c>
      <c r="C206">
        <v>29</v>
      </c>
      <c r="D206">
        <v>2</v>
      </c>
      <c r="E206">
        <v>66.5</v>
      </c>
      <c r="F206" t="s">
        <v>31</v>
      </c>
      <c r="G206" t="s">
        <v>30</v>
      </c>
      <c r="H206" t="s">
        <v>3226</v>
      </c>
      <c r="I206" t="s">
        <v>3227</v>
      </c>
      <c r="J206" t="s">
        <v>3925</v>
      </c>
    </row>
    <row r="207" spans="1:10" x14ac:dyDescent="0.2">
      <c r="A207" t="s">
        <v>3587</v>
      </c>
      <c r="B207">
        <v>2031</v>
      </c>
      <c r="C207">
        <v>29</v>
      </c>
      <c r="D207">
        <v>2</v>
      </c>
      <c r="E207">
        <v>62.4</v>
      </c>
      <c r="F207" t="s">
        <v>31</v>
      </c>
      <c r="G207" t="s">
        <v>30</v>
      </c>
      <c r="H207" t="s">
        <v>3226</v>
      </c>
      <c r="I207" t="s">
        <v>3227</v>
      </c>
      <c r="J207" t="s">
        <v>3925</v>
      </c>
    </row>
    <row r="208" spans="1:10" x14ac:dyDescent="0.2">
      <c r="A208" t="s">
        <v>3979</v>
      </c>
      <c r="B208">
        <v>2032</v>
      </c>
      <c r="C208">
        <v>29</v>
      </c>
      <c r="D208">
        <v>2</v>
      </c>
      <c r="E208">
        <v>67.7</v>
      </c>
      <c r="F208" t="s">
        <v>31</v>
      </c>
      <c r="G208" t="s">
        <v>30</v>
      </c>
      <c r="H208" t="s">
        <v>3226</v>
      </c>
      <c r="I208" t="s">
        <v>3227</v>
      </c>
      <c r="J208" t="s">
        <v>4246</v>
      </c>
    </row>
    <row r="209" spans="1:10" x14ac:dyDescent="0.2">
      <c r="A209" t="s">
        <v>4318</v>
      </c>
      <c r="B209">
        <v>2033</v>
      </c>
      <c r="C209">
        <v>29</v>
      </c>
      <c r="D209">
        <v>2</v>
      </c>
      <c r="E209">
        <v>73</v>
      </c>
      <c r="F209" t="s">
        <v>31</v>
      </c>
      <c r="G209" t="s">
        <v>30</v>
      </c>
      <c r="H209" t="s">
        <v>3226</v>
      </c>
      <c r="I209" t="s">
        <v>3227</v>
      </c>
      <c r="J209" t="s">
        <v>4246</v>
      </c>
    </row>
    <row r="210" spans="1:10" x14ac:dyDescent="0.2">
      <c r="A210" t="s">
        <v>3279</v>
      </c>
      <c r="B210">
        <v>2020</v>
      </c>
      <c r="C210">
        <v>30</v>
      </c>
      <c r="D210">
        <v>1</v>
      </c>
      <c r="E210">
        <v>9.8000001910000005</v>
      </c>
      <c r="F210" t="s">
        <v>33</v>
      </c>
      <c r="G210" t="s">
        <v>32</v>
      </c>
      <c r="H210" t="s">
        <v>3226</v>
      </c>
      <c r="I210" t="s">
        <v>3227</v>
      </c>
      <c r="J210" t="s">
        <v>3925</v>
      </c>
    </row>
    <row r="211" spans="1:10" x14ac:dyDescent="0.2">
      <c r="A211" t="s">
        <v>3588</v>
      </c>
      <c r="B211">
        <v>2021</v>
      </c>
      <c r="C211">
        <v>30</v>
      </c>
      <c r="D211">
        <v>1</v>
      </c>
      <c r="E211">
        <v>7.6</v>
      </c>
      <c r="F211" t="s">
        <v>33</v>
      </c>
      <c r="G211" t="s">
        <v>32</v>
      </c>
      <c r="H211" t="s">
        <v>3226</v>
      </c>
      <c r="I211" t="s">
        <v>3227</v>
      </c>
      <c r="J211" t="s">
        <v>3925</v>
      </c>
    </row>
    <row r="212" spans="1:10" x14ac:dyDescent="0.2">
      <c r="A212" t="s">
        <v>3980</v>
      </c>
      <c r="B212">
        <v>2022</v>
      </c>
      <c r="C212">
        <v>30</v>
      </c>
      <c r="D212">
        <v>1</v>
      </c>
      <c r="E212">
        <v>8</v>
      </c>
      <c r="F212" t="s">
        <v>33</v>
      </c>
      <c r="G212" t="s">
        <v>32</v>
      </c>
      <c r="H212" t="s">
        <v>3226</v>
      </c>
      <c r="I212" t="s">
        <v>3227</v>
      </c>
      <c r="J212" t="s">
        <v>4246</v>
      </c>
    </row>
    <row r="213" spans="1:10" x14ac:dyDescent="0.2">
      <c r="A213" t="s">
        <v>4319</v>
      </c>
      <c r="B213">
        <v>2023</v>
      </c>
      <c r="C213">
        <v>30</v>
      </c>
      <c r="D213">
        <v>1</v>
      </c>
      <c r="E213">
        <v>10.1</v>
      </c>
      <c r="F213" t="s">
        <v>33</v>
      </c>
      <c r="G213" t="s">
        <v>32</v>
      </c>
      <c r="H213" t="s">
        <v>3226</v>
      </c>
      <c r="I213" t="s">
        <v>3227</v>
      </c>
      <c r="J213" t="s">
        <v>4246</v>
      </c>
    </row>
    <row r="214" spans="1:10" x14ac:dyDescent="0.2">
      <c r="A214" t="s">
        <v>3280</v>
      </c>
      <c r="B214">
        <v>2030</v>
      </c>
      <c r="C214">
        <v>30</v>
      </c>
      <c r="D214">
        <v>2</v>
      </c>
      <c r="E214">
        <v>10.19999981</v>
      </c>
      <c r="F214" t="s">
        <v>33</v>
      </c>
      <c r="G214" t="s">
        <v>32</v>
      </c>
      <c r="H214" t="s">
        <v>3226</v>
      </c>
      <c r="I214" t="s">
        <v>3227</v>
      </c>
      <c r="J214" t="s">
        <v>3925</v>
      </c>
    </row>
    <row r="215" spans="1:10" x14ac:dyDescent="0.2">
      <c r="A215" t="s">
        <v>3589</v>
      </c>
      <c r="B215">
        <v>2031</v>
      </c>
      <c r="C215">
        <v>30</v>
      </c>
      <c r="D215">
        <v>2</v>
      </c>
      <c r="E215">
        <v>7.9</v>
      </c>
      <c r="F215" t="s">
        <v>33</v>
      </c>
      <c r="G215" t="s">
        <v>32</v>
      </c>
      <c r="H215" t="s">
        <v>3226</v>
      </c>
      <c r="I215" t="s">
        <v>3227</v>
      </c>
      <c r="J215" t="s">
        <v>3925</v>
      </c>
    </row>
    <row r="216" spans="1:10" x14ac:dyDescent="0.2">
      <c r="A216" t="s">
        <v>3981</v>
      </c>
      <c r="B216">
        <v>2032</v>
      </c>
      <c r="C216">
        <v>30</v>
      </c>
      <c r="D216">
        <v>2</v>
      </c>
      <c r="E216">
        <v>8.1</v>
      </c>
      <c r="F216" t="s">
        <v>33</v>
      </c>
      <c r="G216" t="s">
        <v>32</v>
      </c>
      <c r="H216" t="s">
        <v>3226</v>
      </c>
      <c r="I216" t="s">
        <v>3227</v>
      </c>
      <c r="J216" t="s">
        <v>4246</v>
      </c>
    </row>
    <row r="217" spans="1:10" x14ac:dyDescent="0.2">
      <c r="A217" t="s">
        <v>4320</v>
      </c>
      <c r="B217">
        <v>2033</v>
      </c>
      <c r="C217">
        <v>30</v>
      </c>
      <c r="D217">
        <v>2</v>
      </c>
      <c r="E217">
        <v>11</v>
      </c>
      <c r="F217" t="s">
        <v>33</v>
      </c>
      <c r="G217" t="s">
        <v>32</v>
      </c>
      <c r="H217" t="s">
        <v>3226</v>
      </c>
      <c r="I217" t="s">
        <v>3227</v>
      </c>
      <c r="J217" t="s">
        <v>4246</v>
      </c>
    </row>
    <row r="218" spans="1:10" x14ac:dyDescent="0.2">
      <c r="A218" t="s">
        <v>3281</v>
      </c>
      <c r="B218">
        <v>2020</v>
      </c>
      <c r="C218">
        <v>31</v>
      </c>
      <c r="D218">
        <v>1</v>
      </c>
      <c r="E218">
        <v>11.899999620000001</v>
      </c>
      <c r="F218" t="s">
        <v>1214</v>
      </c>
      <c r="G218" t="s">
        <v>1215</v>
      </c>
      <c r="H218" t="s">
        <v>3226</v>
      </c>
      <c r="I218" t="s">
        <v>3227</v>
      </c>
      <c r="J218" t="s">
        <v>3925</v>
      </c>
    </row>
    <row r="219" spans="1:10" x14ac:dyDescent="0.2">
      <c r="A219" t="s">
        <v>3590</v>
      </c>
      <c r="B219">
        <v>2021</v>
      </c>
      <c r="C219">
        <v>31</v>
      </c>
      <c r="D219">
        <v>1</v>
      </c>
      <c r="E219">
        <v>11.3</v>
      </c>
      <c r="F219" t="s">
        <v>1214</v>
      </c>
      <c r="G219" t="s">
        <v>1215</v>
      </c>
      <c r="H219" t="s">
        <v>3226</v>
      </c>
      <c r="I219" t="s">
        <v>3227</v>
      </c>
      <c r="J219" t="s">
        <v>3925</v>
      </c>
    </row>
    <row r="220" spans="1:10" x14ac:dyDescent="0.2">
      <c r="A220" t="s">
        <v>3982</v>
      </c>
      <c r="B220">
        <v>2022</v>
      </c>
      <c r="C220">
        <v>31</v>
      </c>
      <c r="D220">
        <v>1</v>
      </c>
      <c r="E220">
        <v>10.199999999999999</v>
      </c>
      <c r="F220" t="s">
        <v>4251</v>
      </c>
      <c r="G220" t="s">
        <v>1215</v>
      </c>
      <c r="H220" t="s">
        <v>3226</v>
      </c>
      <c r="I220" t="s">
        <v>3227</v>
      </c>
      <c r="J220" t="s">
        <v>4246</v>
      </c>
    </row>
    <row r="221" spans="1:10" x14ac:dyDescent="0.2">
      <c r="A221" t="s">
        <v>4321</v>
      </c>
      <c r="B221">
        <v>2023</v>
      </c>
      <c r="C221">
        <v>31</v>
      </c>
      <c r="D221">
        <v>1</v>
      </c>
      <c r="E221">
        <v>11</v>
      </c>
      <c r="F221" t="s">
        <v>4251</v>
      </c>
      <c r="G221" t="s">
        <v>1215</v>
      </c>
      <c r="H221" t="s">
        <v>3226</v>
      </c>
      <c r="I221" t="s">
        <v>3227</v>
      </c>
      <c r="J221" t="s">
        <v>4246</v>
      </c>
    </row>
    <row r="222" spans="1:10" x14ac:dyDescent="0.2">
      <c r="A222" t="s">
        <v>3282</v>
      </c>
      <c r="B222">
        <v>2030</v>
      </c>
      <c r="C222">
        <v>31</v>
      </c>
      <c r="D222">
        <v>2</v>
      </c>
      <c r="E222">
        <v>12.899999620000001</v>
      </c>
      <c r="F222" t="s">
        <v>1214</v>
      </c>
      <c r="G222" t="s">
        <v>1215</v>
      </c>
      <c r="H222" t="s">
        <v>3226</v>
      </c>
      <c r="I222" t="s">
        <v>3227</v>
      </c>
      <c r="J222" t="s">
        <v>3925</v>
      </c>
    </row>
    <row r="223" spans="1:10" x14ac:dyDescent="0.2">
      <c r="A223" t="s">
        <v>3591</v>
      </c>
      <c r="B223">
        <v>2031</v>
      </c>
      <c r="C223">
        <v>31</v>
      </c>
      <c r="D223">
        <v>2</v>
      </c>
      <c r="E223">
        <v>11.9</v>
      </c>
      <c r="F223" t="s">
        <v>1214</v>
      </c>
      <c r="G223" t="s">
        <v>1215</v>
      </c>
      <c r="H223" t="s">
        <v>3226</v>
      </c>
      <c r="I223" t="s">
        <v>3227</v>
      </c>
      <c r="J223" t="s">
        <v>3925</v>
      </c>
    </row>
    <row r="224" spans="1:10" x14ac:dyDescent="0.2">
      <c r="A224" t="s">
        <v>3983</v>
      </c>
      <c r="B224">
        <v>2032</v>
      </c>
      <c r="C224">
        <v>31</v>
      </c>
      <c r="D224">
        <v>2</v>
      </c>
      <c r="E224">
        <v>11</v>
      </c>
      <c r="F224" t="s">
        <v>4251</v>
      </c>
      <c r="G224" t="s">
        <v>1215</v>
      </c>
      <c r="H224" t="s">
        <v>3226</v>
      </c>
      <c r="I224" t="s">
        <v>3227</v>
      </c>
      <c r="J224" t="s">
        <v>4246</v>
      </c>
    </row>
    <row r="225" spans="1:10" x14ac:dyDescent="0.2">
      <c r="A225" t="s">
        <v>4322</v>
      </c>
      <c r="B225">
        <v>2033</v>
      </c>
      <c r="C225">
        <v>31</v>
      </c>
      <c r="D225">
        <v>2</v>
      </c>
      <c r="E225">
        <v>11.9</v>
      </c>
      <c r="F225" t="s">
        <v>4251</v>
      </c>
      <c r="G225" t="s">
        <v>1215</v>
      </c>
      <c r="H225" t="s">
        <v>3226</v>
      </c>
      <c r="I225" t="s">
        <v>3227</v>
      </c>
      <c r="J225" t="s">
        <v>4246</v>
      </c>
    </row>
    <row r="226" spans="1:10" x14ac:dyDescent="0.2">
      <c r="A226" t="s">
        <v>3283</v>
      </c>
      <c r="B226">
        <v>2020</v>
      </c>
      <c r="C226">
        <v>32</v>
      </c>
      <c r="D226">
        <v>1</v>
      </c>
      <c r="E226">
        <v>21.200000760000002</v>
      </c>
      <c r="F226" t="s">
        <v>1254</v>
      </c>
      <c r="G226" t="s">
        <v>1255</v>
      </c>
      <c r="H226" t="s">
        <v>3226</v>
      </c>
      <c r="I226" t="s">
        <v>3227</v>
      </c>
      <c r="J226" t="s">
        <v>3925</v>
      </c>
    </row>
    <row r="227" spans="1:10" x14ac:dyDescent="0.2">
      <c r="A227" t="s">
        <v>3592</v>
      </c>
      <c r="B227">
        <v>2021</v>
      </c>
      <c r="C227">
        <v>32</v>
      </c>
      <c r="D227">
        <v>1</v>
      </c>
      <c r="E227">
        <v>19.600000000000001</v>
      </c>
      <c r="F227" t="s">
        <v>1254</v>
      </c>
      <c r="G227" t="s">
        <v>1255</v>
      </c>
      <c r="H227" t="s">
        <v>3226</v>
      </c>
      <c r="I227" t="s">
        <v>3227</v>
      </c>
      <c r="J227" t="s">
        <v>3925</v>
      </c>
    </row>
    <row r="228" spans="1:10" x14ac:dyDescent="0.2">
      <c r="A228" t="s">
        <v>3984</v>
      </c>
      <c r="B228">
        <v>2022</v>
      </c>
      <c r="C228">
        <v>32</v>
      </c>
      <c r="D228">
        <v>1</v>
      </c>
      <c r="E228">
        <v>20.8</v>
      </c>
      <c r="F228" t="s">
        <v>1254</v>
      </c>
      <c r="G228" t="s">
        <v>1255</v>
      </c>
      <c r="H228" t="s">
        <v>3226</v>
      </c>
      <c r="I228" t="s">
        <v>3227</v>
      </c>
      <c r="J228" t="s">
        <v>4246</v>
      </c>
    </row>
    <row r="229" spans="1:10" x14ac:dyDescent="0.2">
      <c r="A229" t="s">
        <v>4323</v>
      </c>
      <c r="B229">
        <v>2023</v>
      </c>
      <c r="C229">
        <v>32</v>
      </c>
      <c r="D229">
        <v>1</v>
      </c>
      <c r="E229">
        <v>21.9</v>
      </c>
      <c r="F229" t="s">
        <v>1254</v>
      </c>
      <c r="G229" t="s">
        <v>1255</v>
      </c>
      <c r="H229" t="s">
        <v>3226</v>
      </c>
      <c r="I229" t="s">
        <v>3227</v>
      </c>
      <c r="J229" t="s">
        <v>4246</v>
      </c>
    </row>
    <row r="230" spans="1:10" x14ac:dyDescent="0.2">
      <c r="A230" t="s">
        <v>3284</v>
      </c>
      <c r="B230">
        <v>2030</v>
      </c>
      <c r="C230">
        <v>32</v>
      </c>
      <c r="D230">
        <v>2</v>
      </c>
      <c r="E230">
        <v>23.200000760000002</v>
      </c>
      <c r="F230" t="s">
        <v>1254</v>
      </c>
      <c r="G230" t="s">
        <v>1255</v>
      </c>
      <c r="H230" t="s">
        <v>3226</v>
      </c>
      <c r="I230" t="s">
        <v>3227</v>
      </c>
      <c r="J230" t="s">
        <v>3925</v>
      </c>
    </row>
    <row r="231" spans="1:10" x14ac:dyDescent="0.2">
      <c r="A231" t="s">
        <v>3593</v>
      </c>
      <c r="B231">
        <v>2031</v>
      </c>
      <c r="C231">
        <v>32</v>
      </c>
      <c r="D231">
        <v>2</v>
      </c>
      <c r="E231">
        <v>20.6</v>
      </c>
      <c r="F231" t="s">
        <v>1254</v>
      </c>
      <c r="G231" t="s">
        <v>1255</v>
      </c>
      <c r="H231" t="s">
        <v>3226</v>
      </c>
      <c r="I231" t="s">
        <v>3227</v>
      </c>
      <c r="J231" t="s">
        <v>3925</v>
      </c>
    </row>
    <row r="232" spans="1:10" x14ac:dyDescent="0.2">
      <c r="A232" t="s">
        <v>3985</v>
      </c>
      <c r="B232">
        <v>2032</v>
      </c>
      <c r="C232">
        <v>32</v>
      </c>
      <c r="D232">
        <v>2</v>
      </c>
      <c r="E232">
        <v>21.7</v>
      </c>
      <c r="F232" t="s">
        <v>1254</v>
      </c>
      <c r="G232" t="s">
        <v>1255</v>
      </c>
      <c r="H232" t="s">
        <v>3226</v>
      </c>
      <c r="I232" t="s">
        <v>3227</v>
      </c>
      <c r="J232" t="s">
        <v>4246</v>
      </c>
    </row>
    <row r="233" spans="1:10" x14ac:dyDescent="0.2">
      <c r="A233" t="s">
        <v>4324</v>
      </c>
      <c r="B233">
        <v>2033</v>
      </c>
      <c r="C233">
        <v>32</v>
      </c>
      <c r="D233">
        <v>2</v>
      </c>
      <c r="E233">
        <v>23.5</v>
      </c>
      <c r="F233" t="s">
        <v>1254</v>
      </c>
      <c r="G233" t="s">
        <v>1255</v>
      </c>
      <c r="H233" t="s">
        <v>3226</v>
      </c>
      <c r="I233" t="s">
        <v>3227</v>
      </c>
      <c r="J233" t="s">
        <v>4246</v>
      </c>
    </row>
    <row r="234" spans="1:10" x14ac:dyDescent="0.2">
      <c r="A234" t="s">
        <v>3285</v>
      </c>
      <c r="B234">
        <v>2020</v>
      </c>
      <c r="C234">
        <v>33</v>
      </c>
      <c r="D234">
        <v>1</v>
      </c>
      <c r="E234">
        <v>9.1000003809999992</v>
      </c>
      <c r="F234" t="s">
        <v>1294</v>
      </c>
      <c r="G234" t="s">
        <v>1295</v>
      </c>
      <c r="H234" t="s">
        <v>3226</v>
      </c>
      <c r="I234" t="s">
        <v>3227</v>
      </c>
      <c r="J234" t="s">
        <v>3925</v>
      </c>
    </row>
    <row r="235" spans="1:10" x14ac:dyDescent="0.2">
      <c r="A235" t="s">
        <v>3594</v>
      </c>
      <c r="B235">
        <v>2021</v>
      </c>
      <c r="C235">
        <v>33</v>
      </c>
      <c r="D235">
        <v>1</v>
      </c>
      <c r="E235">
        <v>9.1999999999999993</v>
      </c>
      <c r="F235" t="s">
        <v>1294</v>
      </c>
      <c r="G235" t="s">
        <v>1295</v>
      </c>
      <c r="H235" t="s">
        <v>3226</v>
      </c>
      <c r="I235" t="s">
        <v>3227</v>
      </c>
      <c r="J235" t="s">
        <v>3925</v>
      </c>
    </row>
    <row r="236" spans="1:10" x14ac:dyDescent="0.2">
      <c r="A236" t="s">
        <v>3986</v>
      </c>
      <c r="B236">
        <v>2022</v>
      </c>
      <c r="C236">
        <v>33</v>
      </c>
      <c r="D236">
        <v>1</v>
      </c>
      <c r="E236">
        <v>7.9</v>
      </c>
      <c r="F236" t="s">
        <v>1294</v>
      </c>
      <c r="G236" t="s">
        <v>1295</v>
      </c>
      <c r="H236" t="s">
        <v>3226</v>
      </c>
      <c r="I236" t="s">
        <v>3227</v>
      </c>
      <c r="J236" t="s">
        <v>4246</v>
      </c>
    </row>
    <row r="237" spans="1:10" x14ac:dyDescent="0.2">
      <c r="A237" t="s">
        <v>4325</v>
      </c>
      <c r="B237">
        <v>2023</v>
      </c>
      <c r="C237">
        <v>33</v>
      </c>
      <c r="D237">
        <v>1</v>
      </c>
      <c r="E237">
        <v>7.6</v>
      </c>
      <c r="F237" t="s">
        <v>1294</v>
      </c>
      <c r="G237" t="s">
        <v>1295</v>
      </c>
      <c r="H237" t="s">
        <v>3226</v>
      </c>
      <c r="I237" t="s">
        <v>3227</v>
      </c>
      <c r="J237" t="s">
        <v>4246</v>
      </c>
    </row>
    <row r="238" spans="1:10" x14ac:dyDescent="0.2">
      <c r="A238" t="s">
        <v>3286</v>
      </c>
      <c r="B238">
        <v>2030</v>
      </c>
      <c r="C238">
        <v>33</v>
      </c>
      <c r="D238">
        <v>2</v>
      </c>
      <c r="E238">
        <v>9.6999998089999995</v>
      </c>
      <c r="F238" t="s">
        <v>1294</v>
      </c>
      <c r="G238" t="s">
        <v>1295</v>
      </c>
      <c r="H238" t="s">
        <v>3226</v>
      </c>
      <c r="I238" t="s">
        <v>3227</v>
      </c>
      <c r="J238" t="s">
        <v>3925</v>
      </c>
    </row>
    <row r="239" spans="1:10" x14ac:dyDescent="0.2">
      <c r="A239" t="s">
        <v>3595</v>
      </c>
      <c r="B239">
        <v>2031</v>
      </c>
      <c r="C239">
        <v>33</v>
      </c>
      <c r="D239">
        <v>2</v>
      </c>
      <c r="E239">
        <v>9.5</v>
      </c>
      <c r="F239" t="s">
        <v>1294</v>
      </c>
      <c r="G239" t="s">
        <v>1295</v>
      </c>
      <c r="H239" t="s">
        <v>3226</v>
      </c>
      <c r="I239" t="s">
        <v>3227</v>
      </c>
      <c r="J239" t="s">
        <v>3925</v>
      </c>
    </row>
    <row r="240" spans="1:10" x14ac:dyDescent="0.2">
      <c r="A240" t="s">
        <v>3987</v>
      </c>
      <c r="B240">
        <v>2032</v>
      </c>
      <c r="C240">
        <v>33</v>
      </c>
      <c r="D240">
        <v>2</v>
      </c>
      <c r="E240">
        <v>8.3000000000000007</v>
      </c>
      <c r="F240" t="s">
        <v>1294</v>
      </c>
      <c r="G240" t="s">
        <v>1295</v>
      </c>
      <c r="H240" t="s">
        <v>3226</v>
      </c>
      <c r="I240" t="s">
        <v>3227</v>
      </c>
      <c r="J240" t="s">
        <v>4246</v>
      </c>
    </row>
    <row r="241" spans="1:10" x14ac:dyDescent="0.2">
      <c r="A241" t="s">
        <v>4326</v>
      </c>
      <c r="B241">
        <v>2033</v>
      </c>
      <c r="C241">
        <v>33</v>
      </c>
      <c r="D241">
        <v>2</v>
      </c>
      <c r="E241">
        <v>8.1999999999999993</v>
      </c>
      <c r="F241" t="s">
        <v>1294</v>
      </c>
      <c r="G241" t="s">
        <v>1295</v>
      </c>
      <c r="H241" t="s">
        <v>3226</v>
      </c>
      <c r="I241" t="s">
        <v>3227</v>
      </c>
      <c r="J241" t="s">
        <v>4246</v>
      </c>
    </row>
    <row r="242" spans="1:10" x14ac:dyDescent="0.2">
      <c r="A242" t="s">
        <v>3287</v>
      </c>
      <c r="B242">
        <v>2020</v>
      </c>
      <c r="C242">
        <v>34</v>
      </c>
      <c r="D242">
        <v>1</v>
      </c>
      <c r="E242">
        <v>10.19999981</v>
      </c>
      <c r="F242" t="s">
        <v>1334</v>
      </c>
      <c r="G242" t="s">
        <v>1335</v>
      </c>
      <c r="H242" t="s">
        <v>3226</v>
      </c>
      <c r="I242" t="s">
        <v>3227</v>
      </c>
      <c r="J242" t="s">
        <v>3925</v>
      </c>
    </row>
    <row r="243" spans="1:10" x14ac:dyDescent="0.2">
      <c r="A243" t="s">
        <v>3596</v>
      </c>
      <c r="B243">
        <v>2021</v>
      </c>
      <c r="C243">
        <v>34</v>
      </c>
      <c r="D243">
        <v>1</v>
      </c>
      <c r="E243">
        <v>9.1999999999999993</v>
      </c>
      <c r="F243" t="s">
        <v>1334</v>
      </c>
      <c r="G243" t="s">
        <v>1335</v>
      </c>
      <c r="H243" t="s">
        <v>3226</v>
      </c>
      <c r="I243" t="s">
        <v>3227</v>
      </c>
      <c r="J243" t="s">
        <v>3925</v>
      </c>
    </row>
    <row r="244" spans="1:10" x14ac:dyDescent="0.2">
      <c r="A244" t="s">
        <v>3988</v>
      </c>
      <c r="B244">
        <v>2022</v>
      </c>
      <c r="C244">
        <v>34</v>
      </c>
      <c r="D244">
        <v>1</v>
      </c>
      <c r="E244">
        <v>9.6999999999999993</v>
      </c>
      <c r="F244" t="s">
        <v>1334</v>
      </c>
      <c r="G244" t="s">
        <v>1335</v>
      </c>
      <c r="H244" t="s">
        <v>3226</v>
      </c>
      <c r="I244" t="s">
        <v>3227</v>
      </c>
      <c r="J244" t="s">
        <v>4246</v>
      </c>
    </row>
    <row r="245" spans="1:10" x14ac:dyDescent="0.2">
      <c r="A245" t="s">
        <v>4327</v>
      </c>
      <c r="B245">
        <v>2023</v>
      </c>
      <c r="C245">
        <v>34</v>
      </c>
      <c r="D245">
        <v>1</v>
      </c>
      <c r="E245">
        <v>9.1</v>
      </c>
      <c r="F245" t="s">
        <v>1334</v>
      </c>
      <c r="G245" t="s">
        <v>1335</v>
      </c>
      <c r="H245" t="s">
        <v>3226</v>
      </c>
      <c r="I245" t="s">
        <v>3227</v>
      </c>
      <c r="J245" t="s">
        <v>4246</v>
      </c>
    </row>
    <row r="246" spans="1:10" x14ac:dyDescent="0.2">
      <c r="A246" t="s">
        <v>3288</v>
      </c>
      <c r="B246">
        <v>2030</v>
      </c>
      <c r="C246">
        <v>34</v>
      </c>
      <c r="D246">
        <v>2</v>
      </c>
      <c r="E246">
        <v>8.5</v>
      </c>
      <c r="F246" t="s">
        <v>1334</v>
      </c>
      <c r="G246" t="s">
        <v>1335</v>
      </c>
      <c r="H246" t="s">
        <v>3226</v>
      </c>
      <c r="I246" t="s">
        <v>3227</v>
      </c>
      <c r="J246" t="s">
        <v>3925</v>
      </c>
    </row>
    <row r="247" spans="1:10" x14ac:dyDescent="0.2">
      <c r="A247" t="s">
        <v>3597</v>
      </c>
      <c r="B247">
        <v>2031</v>
      </c>
      <c r="C247">
        <v>34</v>
      </c>
      <c r="D247">
        <v>2</v>
      </c>
      <c r="E247">
        <v>7.1</v>
      </c>
      <c r="F247" t="s">
        <v>1334</v>
      </c>
      <c r="G247" t="s">
        <v>1335</v>
      </c>
      <c r="H247" t="s">
        <v>3226</v>
      </c>
      <c r="I247" t="s">
        <v>3227</v>
      </c>
      <c r="J247" t="s">
        <v>3925</v>
      </c>
    </row>
    <row r="248" spans="1:10" x14ac:dyDescent="0.2">
      <c r="A248" t="s">
        <v>3989</v>
      </c>
      <c r="B248">
        <v>2032</v>
      </c>
      <c r="C248">
        <v>34</v>
      </c>
      <c r="D248">
        <v>2</v>
      </c>
      <c r="E248">
        <v>7.9</v>
      </c>
      <c r="F248" t="s">
        <v>1334</v>
      </c>
      <c r="G248" t="s">
        <v>1335</v>
      </c>
      <c r="H248" t="s">
        <v>3226</v>
      </c>
      <c r="I248" t="s">
        <v>3227</v>
      </c>
      <c r="J248" t="s">
        <v>4246</v>
      </c>
    </row>
    <row r="249" spans="1:10" x14ac:dyDescent="0.2">
      <c r="A249" t="s">
        <v>4328</v>
      </c>
      <c r="B249">
        <v>2033</v>
      </c>
      <c r="C249">
        <v>34</v>
      </c>
      <c r="D249">
        <v>2</v>
      </c>
      <c r="E249">
        <v>7.9</v>
      </c>
      <c r="F249" t="s">
        <v>1334</v>
      </c>
      <c r="G249" t="s">
        <v>1335</v>
      </c>
      <c r="H249" t="s">
        <v>3226</v>
      </c>
      <c r="I249" t="s">
        <v>3227</v>
      </c>
      <c r="J249" t="s">
        <v>4246</v>
      </c>
    </row>
    <row r="250" spans="1:10" x14ac:dyDescent="0.2">
      <c r="A250" t="s">
        <v>3289</v>
      </c>
      <c r="B250">
        <v>2020</v>
      </c>
      <c r="C250">
        <v>35</v>
      </c>
      <c r="D250">
        <v>1</v>
      </c>
      <c r="E250">
        <v>130.1000061</v>
      </c>
      <c r="F250" t="s">
        <v>1374</v>
      </c>
      <c r="G250" t="s">
        <v>1375</v>
      </c>
      <c r="H250" t="s">
        <v>3226</v>
      </c>
      <c r="I250" t="s">
        <v>3227</v>
      </c>
      <c r="J250" t="s">
        <v>3925</v>
      </c>
    </row>
    <row r="251" spans="1:10" x14ac:dyDescent="0.2">
      <c r="A251" t="s">
        <v>3598</v>
      </c>
      <c r="B251">
        <v>2021</v>
      </c>
      <c r="C251">
        <v>35</v>
      </c>
      <c r="D251">
        <v>1</v>
      </c>
      <c r="E251">
        <v>131.69999999999999</v>
      </c>
      <c r="F251" t="s">
        <v>1374</v>
      </c>
      <c r="G251" t="s">
        <v>1375</v>
      </c>
      <c r="H251" t="s">
        <v>3226</v>
      </c>
      <c r="I251" t="s">
        <v>3227</v>
      </c>
      <c r="J251" t="s">
        <v>3925</v>
      </c>
    </row>
    <row r="252" spans="1:10" x14ac:dyDescent="0.2">
      <c r="A252" t="s">
        <v>3990</v>
      </c>
      <c r="B252">
        <v>2022</v>
      </c>
      <c r="C252">
        <v>35</v>
      </c>
      <c r="D252">
        <v>1</v>
      </c>
      <c r="E252">
        <v>140.19999999999999</v>
      </c>
      <c r="F252" t="s">
        <v>1374</v>
      </c>
      <c r="G252" t="s">
        <v>1375</v>
      </c>
      <c r="H252" t="s">
        <v>3226</v>
      </c>
      <c r="I252" t="s">
        <v>3227</v>
      </c>
      <c r="J252" t="s">
        <v>4246</v>
      </c>
    </row>
    <row r="253" spans="1:10" x14ac:dyDescent="0.2">
      <c r="A253" t="s">
        <v>4329</v>
      </c>
      <c r="B253">
        <v>2023</v>
      </c>
      <c r="C253">
        <v>35</v>
      </c>
      <c r="D253">
        <v>1</v>
      </c>
      <c r="E253">
        <v>141.4</v>
      </c>
      <c r="F253" t="s">
        <v>1374</v>
      </c>
      <c r="G253" t="s">
        <v>1375</v>
      </c>
      <c r="H253" t="s">
        <v>3226</v>
      </c>
      <c r="I253" t="s">
        <v>3227</v>
      </c>
      <c r="J253" t="s">
        <v>4246</v>
      </c>
    </row>
    <row r="254" spans="1:10" x14ac:dyDescent="0.2">
      <c r="A254" t="s">
        <v>3290</v>
      </c>
      <c r="B254">
        <v>2030</v>
      </c>
      <c r="C254">
        <v>35</v>
      </c>
      <c r="D254">
        <v>2</v>
      </c>
      <c r="E254">
        <v>145.3999939</v>
      </c>
      <c r="F254" t="s">
        <v>1374</v>
      </c>
      <c r="G254" t="s">
        <v>1375</v>
      </c>
      <c r="H254" t="s">
        <v>3226</v>
      </c>
      <c r="I254" t="s">
        <v>3227</v>
      </c>
      <c r="J254" t="s">
        <v>3925</v>
      </c>
    </row>
    <row r="255" spans="1:10" x14ac:dyDescent="0.2">
      <c r="A255" t="s">
        <v>3599</v>
      </c>
      <c r="B255">
        <v>2031</v>
      </c>
      <c r="C255">
        <v>35</v>
      </c>
      <c r="D255">
        <v>2</v>
      </c>
      <c r="E255">
        <v>139.80000000000001</v>
      </c>
      <c r="F255" t="s">
        <v>1374</v>
      </c>
      <c r="G255" t="s">
        <v>1375</v>
      </c>
      <c r="H255" t="s">
        <v>3226</v>
      </c>
      <c r="I255" t="s">
        <v>3227</v>
      </c>
      <c r="J255" t="s">
        <v>3925</v>
      </c>
    </row>
    <row r="256" spans="1:10" x14ac:dyDescent="0.2">
      <c r="A256" t="s">
        <v>3991</v>
      </c>
      <c r="B256">
        <v>2032</v>
      </c>
      <c r="C256">
        <v>35</v>
      </c>
      <c r="D256">
        <v>2</v>
      </c>
      <c r="E256">
        <v>146.19999999999999</v>
      </c>
      <c r="F256" t="s">
        <v>1374</v>
      </c>
      <c r="G256" t="s">
        <v>1375</v>
      </c>
      <c r="H256" t="s">
        <v>3226</v>
      </c>
      <c r="I256" t="s">
        <v>3227</v>
      </c>
      <c r="J256" t="s">
        <v>4246</v>
      </c>
    </row>
    <row r="257" spans="1:10" x14ac:dyDescent="0.2">
      <c r="A257" t="s">
        <v>4330</v>
      </c>
      <c r="B257">
        <v>2033</v>
      </c>
      <c r="C257">
        <v>35</v>
      </c>
      <c r="D257">
        <v>2</v>
      </c>
      <c r="E257">
        <v>148.69999999999999</v>
      </c>
      <c r="F257" t="s">
        <v>1374</v>
      </c>
      <c r="G257" t="s">
        <v>1375</v>
      </c>
      <c r="H257" t="s">
        <v>3226</v>
      </c>
      <c r="I257" t="s">
        <v>3227</v>
      </c>
      <c r="J257" t="s">
        <v>4246</v>
      </c>
    </row>
    <row r="258" spans="1:10" x14ac:dyDescent="0.2">
      <c r="A258" t="s">
        <v>3291</v>
      </c>
      <c r="B258">
        <v>2020</v>
      </c>
      <c r="C258">
        <v>36</v>
      </c>
      <c r="D258">
        <v>1</v>
      </c>
      <c r="E258">
        <v>153.6999969</v>
      </c>
      <c r="F258" t="s">
        <v>1414</v>
      </c>
      <c r="G258" t="s">
        <v>1415</v>
      </c>
      <c r="H258" t="s">
        <v>3226</v>
      </c>
      <c r="I258" t="s">
        <v>3227</v>
      </c>
      <c r="J258" t="s">
        <v>3925</v>
      </c>
    </row>
    <row r="259" spans="1:10" x14ac:dyDescent="0.2">
      <c r="A259" t="s">
        <v>3600</v>
      </c>
      <c r="B259">
        <v>2021</v>
      </c>
      <c r="C259">
        <v>36</v>
      </c>
      <c r="D259">
        <v>1</v>
      </c>
      <c r="E259">
        <v>152.5</v>
      </c>
      <c r="F259" t="s">
        <v>1414</v>
      </c>
      <c r="G259" t="s">
        <v>1415</v>
      </c>
      <c r="H259" t="s">
        <v>3226</v>
      </c>
      <c r="I259" t="s">
        <v>3227</v>
      </c>
      <c r="J259" t="s">
        <v>3925</v>
      </c>
    </row>
    <row r="260" spans="1:10" x14ac:dyDescent="0.2">
      <c r="A260" t="s">
        <v>3992</v>
      </c>
      <c r="B260">
        <v>2022</v>
      </c>
      <c r="C260">
        <v>36</v>
      </c>
      <c r="D260">
        <v>1</v>
      </c>
      <c r="E260">
        <v>153.30000000000001</v>
      </c>
      <c r="F260" t="s">
        <v>1414</v>
      </c>
      <c r="G260" t="s">
        <v>1415</v>
      </c>
      <c r="H260" t="s">
        <v>3226</v>
      </c>
      <c r="I260" t="s">
        <v>3227</v>
      </c>
      <c r="J260" t="s">
        <v>4246</v>
      </c>
    </row>
    <row r="261" spans="1:10" x14ac:dyDescent="0.2">
      <c r="A261" t="s">
        <v>4331</v>
      </c>
      <c r="B261">
        <v>2023</v>
      </c>
      <c r="C261">
        <v>36</v>
      </c>
      <c r="D261">
        <v>1</v>
      </c>
      <c r="E261">
        <v>169.2</v>
      </c>
      <c r="F261" t="s">
        <v>1414</v>
      </c>
      <c r="G261" t="s">
        <v>1415</v>
      </c>
      <c r="H261" t="s">
        <v>3226</v>
      </c>
      <c r="I261" t="s">
        <v>3227</v>
      </c>
      <c r="J261" t="s">
        <v>4246</v>
      </c>
    </row>
    <row r="262" spans="1:10" x14ac:dyDescent="0.2">
      <c r="A262" t="s">
        <v>3292</v>
      </c>
      <c r="B262">
        <v>2030</v>
      </c>
      <c r="C262">
        <v>36</v>
      </c>
      <c r="D262">
        <v>2</v>
      </c>
      <c r="E262">
        <v>161.8000031</v>
      </c>
      <c r="F262" t="s">
        <v>1414</v>
      </c>
      <c r="G262" t="s">
        <v>1415</v>
      </c>
      <c r="H262" t="s">
        <v>3226</v>
      </c>
      <c r="I262" t="s">
        <v>3227</v>
      </c>
      <c r="J262" t="s">
        <v>3925</v>
      </c>
    </row>
    <row r="263" spans="1:10" x14ac:dyDescent="0.2">
      <c r="A263" t="s">
        <v>3601</v>
      </c>
      <c r="B263">
        <v>2031</v>
      </c>
      <c r="C263">
        <v>36</v>
      </c>
      <c r="D263">
        <v>2</v>
      </c>
      <c r="E263">
        <v>156.80000000000001</v>
      </c>
      <c r="F263" t="s">
        <v>1414</v>
      </c>
      <c r="G263" t="s">
        <v>1415</v>
      </c>
      <c r="H263" t="s">
        <v>3226</v>
      </c>
      <c r="I263" t="s">
        <v>3227</v>
      </c>
      <c r="J263" t="s">
        <v>3925</v>
      </c>
    </row>
    <row r="264" spans="1:10" x14ac:dyDescent="0.2">
      <c r="A264" t="s">
        <v>3993</v>
      </c>
      <c r="B264">
        <v>2032</v>
      </c>
      <c r="C264">
        <v>36</v>
      </c>
      <c r="D264">
        <v>2</v>
      </c>
      <c r="E264">
        <v>155.19999999999999</v>
      </c>
      <c r="F264" t="s">
        <v>1414</v>
      </c>
      <c r="G264" t="s">
        <v>1415</v>
      </c>
      <c r="H264" t="s">
        <v>3226</v>
      </c>
      <c r="I264" t="s">
        <v>3227</v>
      </c>
      <c r="J264" t="s">
        <v>4246</v>
      </c>
    </row>
    <row r="265" spans="1:10" x14ac:dyDescent="0.2">
      <c r="A265" t="s">
        <v>4332</v>
      </c>
      <c r="B265">
        <v>2033</v>
      </c>
      <c r="C265">
        <v>36</v>
      </c>
      <c r="D265">
        <v>2</v>
      </c>
      <c r="E265">
        <v>171.4</v>
      </c>
      <c r="F265" t="s">
        <v>1414</v>
      </c>
      <c r="G265" t="s">
        <v>1415</v>
      </c>
      <c r="H265" t="s">
        <v>3226</v>
      </c>
      <c r="I265" t="s">
        <v>3227</v>
      </c>
      <c r="J265" t="s">
        <v>4246</v>
      </c>
    </row>
    <row r="266" spans="1:10" x14ac:dyDescent="0.2">
      <c r="A266" t="s">
        <v>3293</v>
      </c>
      <c r="B266">
        <v>2020</v>
      </c>
      <c r="C266">
        <v>37</v>
      </c>
      <c r="D266">
        <v>1</v>
      </c>
      <c r="E266">
        <v>19.700000760000002</v>
      </c>
      <c r="F266" t="s">
        <v>1454</v>
      </c>
      <c r="G266" t="s">
        <v>1455</v>
      </c>
      <c r="H266" t="s">
        <v>3226</v>
      </c>
      <c r="I266" t="s">
        <v>3227</v>
      </c>
      <c r="J266" t="s">
        <v>3925</v>
      </c>
    </row>
    <row r="267" spans="1:10" x14ac:dyDescent="0.2">
      <c r="A267" t="s">
        <v>3602</v>
      </c>
      <c r="B267">
        <v>2021</v>
      </c>
      <c r="C267">
        <v>37</v>
      </c>
      <c r="D267">
        <v>1</v>
      </c>
      <c r="E267">
        <v>18.5</v>
      </c>
      <c r="F267" t="s">
        <v>1454</v>
      </c>
      <c r="G267" t="s">
        <v>1455</v>
      </c>
      <c r="H267" t="s">
        <v>3226</v>
      </c>
      <c r="I267" t="s">
        <v>3227</v>
      </c>
      <c r="J267" t="s">
        <v>3925</v>
      </c>
    </row>
    <row r="268" spans="1:10" x14ac:dyDescent="0.2">
      <c r="A268" t="s">
        <v>3994</v>
      </c>
      <c r="B268">
        <v>2022</v>
      </c>
      <c r="C268">
        <v>37</v>
      </c>
      <c r="D268">
        <v>1</v>
      </c>
      <c r="E268">
        <v>21.9</v>
      </c>
      <c r="F268" t="s">
        <v>1454</v>
      </c>
      <c r="G268" t="s">
        <v>1455</v>
      </c>
      <c r="H268" t="s">
        <v>3226</v>
      </c>
      <c r="I268" t="s">
        <v>3227</v>
      </c>
      <c r="J268" t="s">
        <v>4246</v>
      </c>
    </row>
    <row r="269" spans="1:10" x14ac:dyDescent="0.2">
      <c r="A269" t="s">
        <v>4333</v>
      </c>
      <c r="B269">
        <v>2023</v>
      </c>
      <c r="C269">
        <v>37</v>
      </c>
      <c r="D269">
        <v>1</v>
      </c>
      <c r="E269">
        <v>21.7</v>
      </c>
      <c r="F269" t="s">
        <v>1454</v>
      </c>
      <c r="G269" t="s">
        <v>1455</v>
      </c>
      <c r="H269" t="s">
        <v>3226</v>
      </c>
      <c r="I269" t="s">
        <v>3227</v>
      </c>
      <c r="J269" t="s">
        <v>4246</v>
      </c>
    </row>
    <row r="270" spans="1:10" x14ac:dyDescent="0.2">
      <c r="A270" t="s">
        <v>3294</v>
      </c>
      <c r="B270">
        <v>2030</v>
      </c>
      <c r="C270">
        <v>37</v>
      </c>
      <c r="D270">
        <v>2</v>
      </c>
      <c r="E270">
        <v>21.5</v>
      </c>
      <c r="F270" t="s">
        <v>1454</v>
      </c>
      <c r="G270" t="s">
        <v>1455</v>
      </c>
      <c r="H270" t="s">
        <v>3226</v>
      </c>
      <c r="I270" t="s">
        <v>3227</v>
      </c>
      <c r="J270" t="s">
        <v>3925</v>
      </c>
    </row>
    <row r="271" spans="1:10" x14ac:dyDescent="0.2">
      <c r="A271" t="s">
        <v>3603</v>
      </c>
      <c r="B271">
        <v>2031</v>
      </c>
      <c r="C271">
        <v>37</v>
      </c>
      <c r="D271">
        <v>2</v>
      </c>
      <c r="E271">
        <v>19.3</v>
      </c>
      <c r="F271" t="s">
        <v>1454</v>
      </c>
      <c r="G271" t="s">
        <v>1455</v>
      </c>
      <c r="H271" t="s">
        <v>3226</v>
      </c>
      <c r="I271" t="s">
        <v>3227</v>
      </c>
      <c r="J271" t="s">
        <v>3925</v>
      </c>
    </row>
    <row r="272" spans="1:10" x14ac:dyDescent="0.2">
      <c r="A272" t="s">
        <v>3995</v>
      </c>
      <c r="B272">
        <v>2032</v>
      </c>
      <c r="C272">
        <v>37</v>
      </c>
      <c r="D272">
        <v>2</v>
      </c>
      <c r="E272">
        <v>22.2</v>
      </c>
      <c r="F272" t="s">
        <v>1454</v>
      </c>
      <c r="G272" t="s">
        <v>1455</v>
      </c>
      <c r="H272" t="s">
        <v>3226</v>
      </c>
      <c r="I272" t="s">
        <v>3227</v>
      </c>
      <c r="J272" t="s">
        <v>4246</v>
      </c>
    </row>
    <row r="273" spans="1:10" x14ac:dyDescent="0.2">
      <c r="A273" t="s">
        <v>4334</v>
      </c>
      <c r="B273">
        <v>2033</v>
      </c>
      <c r="C273">
        <v>37</v>
      </c>
      <c r="D273">
        <v>2</v>
      </c>
      <c r="E273">
        <v>22.1</v>
      </c>
      <c r="F273" t="s">
        <v>1454</v>
      </c>
      <c r="G273" t="s">
        <v>1455</v>
      </c>
      <c r="H273" t="s">
        <v>3226</v>
      </c>
      <c r="I273" t="s">
        <v>3227</v>
      </c>
      <c r="J273" t="s">
        <v>4246</v>
      </c>
    </row>
    <row r="274" spans="1:10" x14ac:dyDescent="0.2">
      <c r="A274" t="s">
        <v>3295</v>
      </c>
      <c r="B274">
        <v>2020</v>
      </c>
      <c r="C274">
        <v>38</v>
      </c>
      <c r="D274">
        <v>1</v>
      </c>
      <c r="E274">
        <v>703.79998780000005</v>
      </c>
      <c r="F274" t="s">
        <v>16</v>
      </c>
      <c r="G274" t="s">
        <v>15</v>
      </c>
      <c r="H274" t="s">
        <v>3226</v>
      </c>
      <c r="I274" t="s">
        <v>3227</v>
      </c>
      <c r="J274" t="s">
        <v>3925</v>
      </c>
    </row>
    <row r="275" spans="1:10" x14ac:dyDescent="0.2">
      <c r="A275" t="s">
        <v>3604</v>
      </c>
      <c r="B275">
        <v>2021</v>
      </c>
      <c r="C275">
        <v>38</v>
      </c>
      <c r="D275">
        <v>1</v>
      </c>
      <c r="E275">
        <v>733.2</v>
      </c>
      <c r="F275" t="s">
        <v>16</v>
      </c>
      <c r="G275" t="s">
        <v>15</v>
      </c>
      <c r="H275" t="s">
        <v>3226</v>
      </c>
      <c r="I275" t="s">
        <v>3227</v>
      </c>
      <c r="J275" t="s">
        <v>3925</v>
      </c>
    </row>
    <row r="276" spans="1:10" x14ac:dyDescent="0.2">
      <c r="A276" t="s">
        <v>3996</v>
      </c>
      <c r="B276">
        <v>2022</v>
      </c>
      <c r="C276">
        <v>38</v>
      </c>
      <c r="D276">
        <v>1</v>
      </c>
      <c r="E276">
        <v>782.2</v>
      </c>
      <c r="F276" t="s">
        <v>16</v>
      </c>
      <c r="G276" t="s">
        <v>15</v>
      </c>
      <c r="H276" t="s">
        <v>3226</v>
      </c>
      <c r="I276" t="s">
        <v>3227</v>
      </c>
      <c r="J276" t="s">
        <v>4246</v>
      </c>
    </row>
    <row r="277" spans="1:10" x14ac:dyDescent="0.2">
      <c r="A277" t="s">
        <v>4335</v>
      </c>
      <c r="B277">
        <v>2023</v>
      </c>
      <c r="C277">
        <v>38</v>
      </c>
      <c r="D277">
        <v>1</v>
      </c>
      <c r="E277">
        <v>794.6</v>
      </c>
      <c r="F277" t="s">
        <v>16</v>
      </c>
      <c r="G277" t="s">
        <v>15</v>
      </c>
      <c r="H277" t="s">
        <v>3226</v>
      </c>
      <c r="I277" t="s">
        <v>3227</v>
      </c>
      <c r="J277" t="s">
        <v>4246</v>
      </c>
    </row>
    <row r="278" spans="1:10" x14ac:dyDescent="0.2">
      <c r="A278" t="s">
        <v>3296</v>
      </c>
      <c r="B278">
        <v>2030</v>
      </c>
      <c r="C278">
        <v>38</v>
      </c>
      <c r="D278">
        <v>2</v>
      </c>
      <c r="E278">
        <v>705.90002440000001</v>
      </c>
      <c r="F278" t="s">
        <v>16</v>
      </c>
      <c r="G278" t="s">
        <v>15</v>
      </c>
      <c r="H278" t="s">
        <v>3226</v>
      </c>
      <c r="I278" t="s">
        <v>3227</v>
      </c>
      <c r="J278" t="s">
        <v>3925</v>
      </c>
    </row>
    <row r="279" spans="1:10" x14ac:dyDescent="0.2">
      <c r="A279" t="s">
        <v>3605</v>
      </c>
      <c r="B279">
        <v>2031</v>
      </c>
      <c r="C279">
        <v>38</v>
      </c>
      <c r="D279">
        <v>2</v>
      </c>
      <c r="E279">
        <v>743.8</v>
      </c>
      <c r="F279" t="s">
        <v>16</v>
      </c>
      <c r="G279" t="s">
        <v>15</v>
      </c>
      <c r="H279" t="s">
        <v>3226</v>
      </c>
      <c r="I279" t="s">
        <v>3227</v>
      </c>
      <c r="J279" t="s">
        <v>3925</v>
      </c>
    </row>
    <row r="280" spans="1:10" x14ac:dyDescent="0.2">
      <c r="A280" t="s">
        <v>3997</v>
      </c>
      <c r="B280">
        <v>2032</v>
      </c>
      <c r="C280">
        <v>38</v>
      </c>
      <c r="D280">
        <v>2</v>
      </c>
      <c r="E280">
        <v>795</v>
      </c>
      <c r="F280" t="s">
        <v>16</v>
      </c>
      <c r="G280" t="s">
        <v>15</v>
      </c>
      <c r="H280" t="s">
        <v>3226</v>
      </c>
      <c r="I280" t="s">
        <v>3227</v>
      </c>
      <c r="J280" t="s">
        <v>4246</v>
      </c>
    </row>
    <row r="281" spans="1:10" x14ac:dyDescent="0.2">
      <c r="A281" t="s">
        <v>4336</v>
      </c>
      <c r="B281">
        <v>2033</v>
      </c>
      <c r="C281">
        <v>38</v>
      </c>
      <c r="D281">
        <v>2</v>
      </c>
      <c r="E281">
        <v>815.9</v>
      </c>
      <c r="F281" t="s">
        <v>16</v>
      </c>
      <c r="G281" t="s">
        <v>15</v>
      </c>
      <c r="H281" t="s">
        <v>3226</v>
      </c>
      <c r="I281" t="s">
        <v>3227</v>
      </c>
      <c r="J281" t="s">
        <v>4246</v>
      </c>
    </row>
    <row r="282" spans="1:10" x14ac:dyDescent="0.2">
      <c r="A282" t="s">
        <v>3297</v>
      </c>
      <c r="B282">
        <v>2020</v>
      </c>
      <c r="C282">
        <v>39</v>
      </c>
      <c r="D282">
        <v>1</v>
      </c>
      <c r="E282">
        <v>275.39999390000003</v>
      </c>
      <c r="F282" t="s">
        <v>1532</v>
      </c>
      <c r="G282" t="s">
        <v>1533</v>
      </c>
      <c r="H282" t="s">
        <v>3226</v>
      </c>
      <c r="I282" t="s">
        <v>3227</v>
      </c>
      <c r="J282" t="s">
        <v>3925</v>
      </c>
    </row>
    <row r="283" spans="1:10" x14ac:dyDescent="0.2">
      <c r="A283" t="s">
        <v>3606</v>
      </c>
      <c r="B283">
        <v>2021</v>
      </c>
      <c r="C283">
        <v>39</v>
      </c>
      <c r="D283">
        <v>1</v>
      </c>
      <c r="E283">
        <v>293.2</v>
      </c>
      <c r="F283" t="s">
        <v>1532</v>
      </c>
      <c r="G283" t="s">
        <v>1533</v>
      </c>
      <c r="H283" t="s">
        <v>3226</v>
      </c>
      <c r="I283" t="s">
        <v>3227</v>
      </c>
      <c r="J283" t="s">
        <v>3925</v>
      </c>
    </row>
    <row r="284" spans="1:10" x14ac:dyDescent="0.2">
      <c r="A284" t="s">
        <v>3998</v>
      </c>
      <c r="B284">
        <v>2022</v>
      </c>
      <c r="C284">
        <v>39</v>
      </c>
      <c r="D284">
        <v>1</v>
      </c>
      <c r="E284">
        <v>291.60000000000002</v>
      </c>
      <c r="F284" t="s">
        <v>1532</v>
      </c>
      <c r="G284" t="s">
        <v>1533</v>
      </c>
      <c r="H284" t="s">
        <v>3226</v>
      </c>
      <c r="I284" t="s">
        <v>3227</v>
      </c>
      <c r="J284" t="s">
        <v>4246</v>
      </c>
    </row>
    <row r="285" spans="1:10" x14ac:dyDescent="0.2">
      <c r="A285" t="s">
        <v>4337</v>
      </c>
      <c r="B285">
        <v>2023</v>
      </c>
      <c r="C285">
        <v>39</v>
      </c>
      <c r="D285">
        <v>1</v>
      </c>
      <c r="E285">
        <v>300.2</v>
      </c>
      <c r="F285" t="s">
        <v>1532</v>
      </c>
      <c r="G285" t="s">
        <v>1533</v>
      </c>
      <c r="H285" t="s">
        <v>3226</v>
      </c>
      <c r="I285" t="s">
        <v>3227</v>
      </c>
      <c r="J285" t="s">
        <v>4246</v>
      </c>
    </row>
    <row r="286" spans="1:10" x14ac:dyDescent="0.2">
      <c r="A286" t="s">
        <v>3298</v>
      </c>
      <c r="B286">
        <v>2030</v>
      </c>
      <c r="C286">
        <v>39</v>
      </c>
      <c r="D286">
        <v>2</v>
      </c>
      <c r="E286">
        <v>296.7999878</v>
      </c>
      <c r="F286" t="s">
        <v>1532</v>
      </c>
      <c r="G286" t="s">
        <v>1533</v>
      </c>
      <c r="H286" t="s">
        <v>3226</v>
      </c>
      <c r="I286" t="s">
        <v>3227</v>
      </c>
      <c r="J286" t="s">
        <v>3925</v>
      </c>
    </row>
    <row r="287" spans="1:10" x14ac:dyDescent="0.2">
      <c r="A287" t="s">
        <v>3607</v>
      </c>
      <c r="B287">
        <v>2031</v>
      </c>
      <c r="C287">
        <v>39</v>
      </c>
      <c r="D287">
        <v>2</v>
      </c>
      <c r="E287">
        <v>305.8</v>
      </c>
      <c r="F287" t="s">
        <v>1532</v>
      </c>
      <c r="G287" t="s">
        <v>1533</v>
      </c>
      <c r="H287" t="s">
        <v>3226</v>
      </c>
      <c r="I287" t="s">
        <v>3227</v>
      </c>
      <c r="J287" t="s">
        <v>3925</v>
      </c>
    </row>
    <row r="288" spans="1:10" x14ac:dyDescent="0.2">
      <c r="A288" t="s">
        <v>3999</v>
      </c>
      <c r="B288">
        <v>2032</v>
      </c>
      <c r="C288">
        <v>39</v>
      </c>
      <c r="D288">
        <v>2</v>
      </c>
      <c r="E288">
        <v>294.10000000000002</v>
      </c>
      <c r="F288" t="s">
        <v>1532</v>
      </c>
      <c r="G288" t="s">
        <v>1533</v>
      </c>
      <c r="H288" t="s">
        <v>3226</v>
      </c>
      <c r="I288" t="s">
        <v>3227</v>
      </c>
      <c r="J288" t="s">
        <v>4246</v>
      </c>
    </row>
    <row r="289" spans="1:10" x14ac:dyDescent="0.2">
      <c r="A289" t="s">
        <v>4338</v>
      </c>
      <c r="B289">
        <v>2033</v>
      </c>
      <c r="C289">
        <v>39</v>
      </c>
      <c r="D289">
        <v>2</v>
      </c>
      <c r="E289">
        <v>308.7</v>
      </c>
      <c r="F289" t="s">
        <v>1532</v>
      </c>
      <c r="G289" t="s">
        <v>1533</v>
      </c>
      <c r="H289" t="s">
        <v>3226</v>
      </c>
      <c r="I289" t="s">
        <v>3227</v>
      </c>
      <c r="J289" t="s">
        <v>4246</v>
      </c>
    </row>
    <row r="290" spans="1:10" x14ac:dyDescent="0.2">
      <c r="A290" t="s">
        <v>3299</v>
      </c>
      <c r="B290">
        <v>2020</v>
      </c>
      <c r="C290">
        <v>40</v>
      </c>
      <c r="D290">
        <v>1</v>
      </c>
      <c r="E290">
        <v>21.100000380000001</v>
      </c>
      <c r="F290" t="s">
        <v>1572</v>
      </c>
      <c r="G290" t="s">
        <v>1573</v>
      </c>
      <c r="H290" t="s">
        <v>3226</v>
      </c>
      <c r="I290" t="s">
        <v>3227</v>
      </c>
      <c r="J290" t="s">
        <v>3925</v>
      </c>
    </row>
    <row r="291" spans="1:10" x14ac:dyDescent="0.2">
      <c r="A291" t="s">
        <v>3608</v>
      </c>
      <c r="B291">
        <v>2021</v>
      </c>
      <c r="C291">
        <v>40</v>
      </c>
      <c r="D291">
        <v>1</v>
      </c>
      <c r="E291">
        <v>20.9</v>
      </c>
      <c r="F291" t="s">
        <v>1572</v>
      </c>
      <c r="G291" t="s">
        <v>1573</v>
      </c>
      <c r="H291" t="s">
        <v>3226</v>
      </c>
      <c r="I291" t="s">
        <v>3227</v>
      </c>
      <c r="J291" t="s">
        <v>3925</v>
      </c>
    </row>
    <row r="292" spans="1:10" x14ac:dyDescent="0.2">
      <c r="A292" t="s">
        <v>4000</v>
      </c>
      <c r="B292">
        <v>2022</v>
      </c>
      <c r="C292">
        <v>40</v>
      </c>
      <c r="D292">
        <v>1</v>
      </c>
      <c r="E292">
        <v>20.100000000000001</v>
      </c>
      <c r="F292" t="s">
        <v>1572</v>
      </c>
      <c r="G292" t="s">
        <v>1573</v>
      </c>
      <c r="H292" t="s">
        <v>3226</v>
      </c>
      <c r="I292" t="s">
        <v>3227</v>
      </c>
      <c r="J292" t="s">
        <v>4246</v>
      </c>
    </row>
    <row r="293" spans="1:10" x14ac:dyDescent="0.2">
      <c r="A293" t="s">
        <v>4339</v>
      </c>
      <c r="B293">
        <v>2023</v>
      </c>
      <c r="C293">
        <v>40</v>
      </c>
      <c r="D293">
        <v>1</v>
      </c>
      <c r="E293">
        <v>20.2</v>
      </c>
      <c r="F293" t="s">
        <v>1572</v>
      </c>
      <c r="G293" t="s">
        <v>1573</v>
      </c>
      <c r="H293" t="s">
        <v>3226</v>
      </c>
      <c r="I293" t="s">
        <v>3227</v>
      </c>
      <c r="J293" t="s">
        <v>4246</v>
      </c>
    </row>
    <row r="294" spans="1:10" x14ac:dyDescent="0.2">
      <c r="A294" t="s">
        <v>3300</v>
      </c>
      <c r="B294">
        <v>2030</v>
      </c>
      <c r="C294">
        <v>40</v>
      </c>
      <c r="D294">
        <v>2</v>
      </c>
      <c r="E294">
        <v>22.200000760000002</v>
      </c>
      <c r="F294" t="s">
        <v>1572</v>
      </c>
      <c r="G294" t="s">
        <v>1573</v>
      </c>
      <c r="H294" t="s">
        <v>3226</v>
      </c>
      <c r="I294" t="s">
        <v>3227</v>
      </c>
      <c r="J294" t="s">
        <v>3925</v>
      </c>
    </row>
    <row r="295" spans="1:10" x14ac:dyDescent="0.2">
      <c r="A295" t="s">
        <v>3609</v>
      </c>
      <c r="B295">
        <v>2031</v>
      </c>
      <c r="C295">
        <v>40</v>
      </c>
      <c r="D295">
        <v>2</v>
      </c>
      <c r="E295">
        <v>21.6</v>
      </c>
      <c r="F295" t="s">
        <v>1572</v>
      </c>
      <c r="G295" t="s">
        <v>1573</v>
      </c>
      <c r="H295" t="s">
        <v>3226</v>
      </c>
      <c r="I295" t="s">
        <v>3227</v>
      </c>
      <c r="J295" t="s">
        <v>3925</v>
      </c>
    </row>
    <row r="296" spans="1:10" x14ac:dyDescent="0.2">
      <c r="A296" t="s">
        <v>4001</v>
      </c>
      <c r="B296">
        <v>2032</v>
      </c>
      <c r="C296">
        <v>40</v>
      </c>
      <c r="D296">
        <v>2</v>
      </c>
      <c r="E296">
        <v>20.8</v>
      </c>
      <c r="F296" t="s">
        <v>1572</v>
      </c>
      <c r="G296" t="s">
        <v>1573</v>
      </c>
      <c r="H296" t="s">
        <v>3226</v>
      </c>
      <c r="I296" t="s">
        <v>3227</v>
      </c>
      <c r="J296" t="s">
        <v>4246</v>
      </c>
    </row>
    <row r="297" spans="1:10" x14ac:dyDescent="0.2">
      <c r="A297" t="s">
        <v>4340</v>
      </c>
      <c r="B297">
        <v>2033</v>
      </c>
      <c r="C297">
        <v>40</v>
      </c>
      <c r="D297">
        <v>2</v>
      </c>
      <c r="E297">
        <v>21.1</v>
      </c>
      <c r="F297" t="s">
        <v>1572</v>
      </c>
      <c r="G297" t="s">
        <v>1573</v>
      </c>
      <c r="H297" t="s">
        <v>3226</v>
      </c>
      <c r="I297" t="s">
        <v>3227</v>
      </c>
      <c r="J297" t="s">
        <v>4246</v>
      </c>
    </row>
    <row r="298" spans="1:10" x14ac:dyDescent="0.2">
      <c r="A298" t="s">
        <v>3301</v>
      </c>
      <c r="B298">
        <v>2020</v>
      </c>
      <c r="C298">
        <v>41</v>
      </c>
      <c r="D298">
        <v>1</v>
      </c>
      <c r="E298">
        <v>21.700000760000002</v>
      </c>
      <c r="F298" t="s">
        <v>1612</v>
      </c>
      <c r="G298" t="s">
        <v>1613</v>
      </c>
      <c r="H298" t="s">
        <v>3226</v>
      </c>
      <c r="I298" t="s">
        <v>3227</v>
      </c>
      <c r="J298" t="s">
        <v>3925</v>
      </c>
    </row>
    <row r="299" spans="1:10" x14ac:dyDescent="0.2">
      <c r="A299" t="s">
        <v>3610</v>
      </c>
      <c r="B299">
        <v>2021</v>
      </c>
      <c r="C299">
        <v>41</v>
      </c>
      <c r="D299">
        <v>1</v>
      </c>
      <c r="E299">
        <v>25.7</v>
      </c>
      <c r="F299" t="s">
        <v>1612</v>
      </c>
      <c r="G299" t="s">
        <v>1613</v>
      </c>
      <c r="H299" t="s">
        <v>3226</v>
      </c>
      <c r="I299" t="s">
        <v>3227</v>
      </c>
      <c r="J299" t="s">
        <v>3925</v>
      </c>
    </row>
    <row r="300" spans="1:10" x14ac:dyDescent="0.2">
      <c r="A300" t="s">
        <v>4002</v>
      </c>
      <c r="B300">
        <v>2022</v>
      </c>
      <c r="C300">
        <v>41</v>
      </c>
      <c r="D300">
        <v>1</v>
      </c>
      <c r="E300">
        <v>29.3</v>
      </c>
      <c r="F300" t="s">
        <v>4252</v>
      </c>
      <c r="G300" t="s">
        <v>1613</v>
      </c>
      <c r="H300" t="s">
        <v>3226</v>
      </c>
      <c r="I300" t="s">
        <v>3227</v>
      </c>
      <c r="J300" t="s">
        <v>4246</v>
      </c>
    </row>
    <row r="301" spans="1:10" x14ac:dyDescent="0.2">
      <c r="A301" t="s">
        <v>4341</v>
      </c>
      <c r="B301">
        <v>2023</v>
      </c>
      <c r="C301">
        <v>41</v>
      </c>
      <c r="D301">
        <v>1</v>
      </c>
      <c r="E301">
        <v>26.1</v>
      </c>
      <c r="F301" t="s">
        <v>4252</v>
      </c>
      <c r="G301" t="s">
        <v>1613</v>
      </c>
      <c r="H301" t="s">
        <v>3226</v>
      </c>
      <c r="I301" t="s">
        <v>3227</v>
      </c>
      <c r="J301" t="s">
        <v>4246</v>
      </c>
    </row>
    <row r="302" spans="1:10" x14ac:dyDescent="0.2">
      <c r="A302" t="s">
        <v>3302</v>
      </c>
      <c r="B302">
        <v>2030</v>
      </c>
      <c r="C302">
        <v>41</v>
      </c>
      <c r="D302">
        <v>2</v>
      </c>
      <c r="E302">
        <v>24.600000380000001</v>
      </c>
      <c r="F302" t="s">
        <v>1612</v>
      </c>
      <c r="G302" t="s">
        <v>1613</v>
      </c>
      <c r="H302" t="s">
        <v>3226</v>
      </c>
      <c r="I302" t="s">
        <v>3227</v>
      </c>
      <c r="J302" t="s">
        <v>3925</v>
      </c>
    </row>
    <row r="303" spans="1:10" x14ac:dyDescent="0.2">
      <c r="A303" t="s">
        <v>3611</v>
      </c>
      <c r="B303">
        <v>2031</v>
      </c>
      <c r="C303">
        <v>41</v>
      </c>
      <c r="D303">
        <v>2</v>
      </c>
      <c r="E303">
        <v>27.8</v>
      </c>
      <c r="F303" t="s">
        <v>1612</v>
      </c>
      <c r="G303" t="s">
        <v>1613</v>
      </c>
      <c r="H303" t="s">
        <v>3226</v>
      </c>
      <c r="I303" t="s">
        <v>3227</v>
      </c>
      <c r="J303" t="s">
        <v>3925</v>
      </c>
    </row>
    <row r="304" spans="1:10" x14ac:dyDescent="0.2">
      <c r="A304" t="s">
        <v>4003</v>
      </c>
      <c r="B304">
        <v>2032</v>
      </c>
      <c r="C304">
        <v>41</v>
      </c>
      <c r="D304">
        <v>2</v>
      </c>
      <c r="E304">
        <v>31</v>
      </c>
      <c r="F304" t="s">
        <v>4252</v>
      </c>
      <c r="G304" t="s">
        <v>1613</v>
      </c>
      <c r="H304" t="s">
        <v>3226</v>
      </c>
      <c r="I304" t="s">
        <v>3227</v>
      </c>
      <c r="J304" t="s">
        <v>4246</v>
      </c>
    </row>
    <row r="305" spans="1:10" x14ac:dyDescent="0.2">
      <c r="A305" t="s">
        <v>4342</v>
      </c>
      <c r="B305">
        <v>2033</v>
      </c>
      <c r="C305">
        <v>41</v>
      </c>
      <c r="D305">
        <v>2</v>
      </c>
      <c r="E305">
        <v>27.8</v>
      </c>
      <c r="F305" t="s">
        <v>4252</v>
      </c>
      <c r="G305" t="s">
        <v>1613</v>
      </c>
      <c r="H305" t="s">
        <v>3226</v>
      </c>
      <c r="I305" t="s">
        <v>3227</v>
      </c>
      <c r="J305" t="s">
        <v>4246</v>
      </c>
    </row>
    <row r="306" spans="1:10" x14ac:dyDescent="0.2">
      <c r="A306" t="s">
        <v>3303</v>
      </c>
      <c r="B306">
        <v>2020</v>
      </c>
      <c r="C306">
        <v>42</v>
      </c>
      <c r="D306">
        <v>1</v>
      </c>
      <c r="E306">
        <v>14</v>
      </c>
      <c r="F306" t="s">
        <v>40</v>
      </c>
      <c r="G306" t="s">
        <v>43</v>
      </c>
      <c r="H306" t="s">
        <v>3226</v>
      </c>
      <c r="I306" t="s">
        <v>3227</v>
      </c>
      <c r="J306" t="s">
        <v>3925</v>
      </c>
    </row>
    <row r="307" spans="1:10" x14ac:dyDescent="0.2">
      <c r="A307" t="s">
        <v>3612</v>
      </c>
      <c r="B307">
        <v>2021</v>
      </c>
      <c r="C307">
        <v>42</v>
      </c>
      <c r="D307">
        <v>1</v>
      </c>
      <c r="E307">
        <v>16.600000000000001</v>
      </c>
      <c r="F307" t="s">
        <v>40</v>
      </c>
      <c r="G307" t="s">
        <v>43</v>
      </c>
      <c r="H307" t="s">
        <v>3226</v>
      </c>
      <c r="I307" t="s">
        <v>3227</v>
      </c>
      <c r="J307" t="s">
        <v>3925</v>
      </c>
    </row>
    <row r="308" spans="1:10" x14ac:dyDescent="0.2">
      <c r="A308" t="s">
        <v>4004</v>
      </c>
      <c r="B308">
        <v>2022</v>
      </c>
      <c r="C308">
        <v>42</v>
      </c>
      <c r="D308">
        <v>1</v>
      </c>
      <c r="E308">
        <v>17.100000000000001</v>
      </c>
      <c r="F308" t="s">
        <v>40</v>
      </c>
      <c r="G308" t="s">
        <v>43</v>
      </c>
      <c r="H308" t="s">
        <v>3226</v>
      </c>
      <c r="I308" t="s">
        <v>3227</v>
      </c>
      <c r="J308" t="s">
        <v>4246</v>
      </c>
    </row>
    <row r="309" spans="1:10" x14ac:dyDescent="0.2">
      <c r="A309" t="s">
        <v>4343</v>
      </c>
      <c r="B309">
        <v>2023</v>
      </c>
      <c r="C309">
        <v>42</v>
      </c>
      <c r="D309">
        <v>1</v>
      </c>
      <c r="E309">
        <v>16</v>
      </c>
      <c r="F309" t="s">
        <v>40</v>
      </c>
      <c r="G309" t="s">
        <v>43</v>
      </c>
      <c r="H309" t="s">
        <v>3226</v>
      </c>
      <c r="I309" t="s">
        <v>3227</v>
      </c>
      <c r="J309" t="s">
        <v>4246</v>
      </c>
    </row>
    <row r="310" spans="1:10" x14ac:dyDescent="0.2">
      <c r="A310" t="s">
        <v>3304</v>
      </c>
      <c r="B310">
        <v>2030</v>
      </c>
      <c r="C310">
        <v>42</v>
      </c>
      <c r="D310">
        <v>2</v>
      </c>
      <c r="E310">
        <v>15.399999620000001</v>
      </c>
      <c r="F310" t="s">
        <v>40</v>
      </c>
      <c r="G310" t="s">
        <v>43</v>
      </c>
      <c r="H310" t="s">
        <v>3226</v>
      </c>
      <c r="I310" t="s">
        <v>3227</v>
      </c>
      <c r="J310" t="s">
        <v>3925</v>
      </c>
    </row>
    <row r="311" spans="1:10" x14ac:dyDescent="0.2">
      <c r="A311" t="s">
        <v>3613</v>
      </c>
      <c r="B311">
        <v>2031</v>
      </c>
      <c r="C311">
        <v>42</v>
      </c>
      <c r="D311">
        <v>2</v>
      </c>
      <c r="E311">
        <v>17.3</v>
      </c>
      <c r="F311" t="s">
        <v>40</v>
      </c>
      <c r="G311" t="s">
        <v>43</v>
      </c>
      <c r="H311" t="s">
        <v>3226</v>
      </c>
      <c r="I311" t="s">
        <v>3227</v>
      </c>
      <c r="J311" t="s">
        <v>3925</v>
      </c>
    </row>
    <row r="312" spans="1:10" x14ac:dyDescent="0.2">
      <c r="A312" t="s">
        <v>4005</v>
      </c>
      <c r="B312">
        <v>2032</v>
      </c>
      <c r="C312">
        <v>42</v>
      </c>
      <c r="D312">
        <v>2</v>
      </c>
      <c r="E312">
        <v>17.399999999999999</v>
      </c>
      <c r="F312" t="s">
        <v>40</v>
      </c>
      <c r="G312" t="s">
        <v>43</v>
      </c>
      <c r="H312" t="s">
        <v>3226</v>
      </c>
      <c r="I312" t="s">
        <v>3227</v>
      </c>
      <c r="J312" t="s">
        <v>4246</v>
      </c>
    </row>
    <row r="313" spans="1:10" x14ac:dyDescent="0.2">
      <c r="A313" t="s">
        <v>4344</v>
      </c>
      <c r="B313">
        <v>2033</v>
      </c>
      <c r="C313">
        <v>42</v>
      </c>
      <c r="D313">
        <v>2</v>
      </c>
      <c r="E313">
        <v>16.399999999999999</v>
      </c>
      <c r="F313" t="s">
        <v>40</v>
      </c>
      <c r="G313" t="s">
        <v>43</v>
      </c>
      <c r="H313" t="s">
        <v>3226</v>
      </c>
      <c r="I313" t="s">
        <v>3227</v>
      </c>
      <c r="J313" t="s">
        <v>4246</v>
      </c>
    </row>
    <row r="314" spans="1:10" x14ac:dyDescent="0.2">
      <c r="A314" t="s">
        <v>3305</v>
      </c>
      <c r="B314">
        <v>2020</v>
      </c>
      <c r="C314">
        <v>43</v>
      </c>
      <c r="D314">
        <v>1</v>
      </c>
      <c r="E314">
        <v>12.100000380000001</v>
      </c>
      <c r="F314" t="s">
        <v>1690</v>
      </c>
      <c r="G314" t="s">
        <v>1691</v>
      </c>
      <c r="H314" t="s">
        <v>3226</v>
      </c>
      <c r="I314" t="s">
        <v>3227</v>
      </c>
      <c r="J314" t="s">
        <v>3925</v>
      </c>
    </row>
    <row r="315" spans="1:10" x14ac:dyDescent="0.2">
      <c r="A315" t="s">
        <v>3614</v>
      </c>
      <c r="B315">
        <v>2021</v>
      </c>
      <c r="C315">
        <v>43</v>
      </c>
      <c r="D315">
        <v>1</v>
      </c>
      <c r="E315">
        <v>15.1</v>
      </c>
      <c r="F315" t="s">
        <v>1690</v>
      </c>
      <c r="G315" t="s">
        <v>1691</v>
      </c>
      <c r="H315" t="s">
        <v>3226</v>
      </c>
      <c r="I315" t="s">
        <v>3227</v>
      </c>
      <c r="J315" t="s">
        <v>3925</v>
      </c>
    </row>
    <row r="316" spans="1:10" x14ac:dyDescent="0.2">
      <c r="A316" t="s">
        <v>4006</v>
      </c>
      <c r="B316">
        <v>2022</v>
      </c>
      <c r="C316">
        <v>43</v>
      </c>
      <c r="D316">
        <v>1</v>
      </c>
      <c r="E316">
        <v>14.4</v>
      </c>
      <c r="F316" t="s">
        <v>1690</v>
      </c>
      <c r="G316" t="s">
        <v>1691</v>
      </c>
      <c r="H316" t="s">
        <v>3226</v>
      </c>
      <c r="I316" t="s">
        <v>3227</v>
      </c>
      <c r="J316" t="s">
        <v>4246</v>
      </c>
    </row>
    <row r="317" spans="1:10" x14ac:dyDescent="0.2">
      <c r="A317" t="s">
        <v>4345</v>
      </c>
      <c r="B317">
        <v>2023</v>
      </c>
      <c r="C317">
        <v>43</v>
      </c>
      <c r="D317">
        <v>1</v>
      </c>
      <c r="E317">
        <v>14.5</v>
      </c>
      <c r="F317" t="s">
        <v>1690</v>
      </c>
      <c r="G317" t="s">
        <v>1691</v>
      </c>
      <c r="H317" t="s">
        <v>3226</v>
      </c>
      <c r="I317" t="s">
        <v>3227</v>
      </c>
      <c r="J317" t="s">
        <v>4246</v>
      </c>
    </row>
    <row r="318" spans="1:10" x14ac:dyDescent="0.2">
      <c r="A318" t="s">
        <v>3306</v>
      </c>
      <c r="B318">
        <v>2030</v>
      </c>
      <c r="C318">
        <v>43</v>
      </c>
      <c r="D318">
        <v>2</v>
      </c>
      <c r="E318">
        <v>12.5</v>
      </c>
      <c r="F318" t="s">
        <v>1690</v>
      </c>
      <c r="G318" t="s">
        <v>1691</v>
      </c>
      <c r="H318" t="s">
        <v>3226</v>
      </c>
      <c r="I318" t="s">
        <v>3227</v>
      </c>
      <c r="J318" t="s">
        <v>3925</v>
      </c>
    </row>
    <row r="319" spans="1:10" x14ac:dyDescent="0.2">
      <c r="A319" t="s">
        <v>3615</v>
      </c>
      <c r="B319">
        <v>2031</v>
      </c>
      <c r="C319">
        <v>43</v>
      </c>
      <c r="D319">
        <v>2</v>
      </c>
      <c r="E319">
        <v>15.9</v>
      </c>
      <c r="F319" t="s">
        <v>1690</v>
      </c>
      <c r="G319" t="s">
        <v>1691</v>
      </c>
      <c r="H319" t="s">
        <v>3226</v>
      </c>
      <c r="I319" t="s">
        <v>3227</v>
      </c>
      <c r="J319" t="s">
        <v>3925</v>
      </c>
    </row>
    <row r="320" spans="1:10" x14ac:dyDescent="0.2">
      <c r="A320" t="s">
        <v>4007</v>
      </c>
      <c r="B320">
        <v>2032</v>
      </c>
      <c r="C320">
        <v>43</v>
      </c>
      <c r="D320">
        <v>2</v>
      </c>
      <c r="E320">
        <v>14.9</v>
      </c>
      <c r="F320" t="s">
        <v>1690</v>
      </c>
      <c r="G320" t="s">
        <v>1691</v>
      </c>
      <c r="H320" t="s">
        <v>3226</v>
      </c>
      <c r="I320" t="s">
        <v>3227</v>
      </c>
      <c r="J320" t="s">
        <v>4246</v>
      </c>
    </row>
    <row r="321" spans="1:10" x14ac:dyDescent="0.2">
      <c r="A321" t="s">
        <v>4346</v>
      </c>
      <c r="B321">
        <v>2033</v>
      </c>
      <c r="C321">
        <v>43</v>
      </c>
      <c r="D321">
        <v>2</v>
      </c>
      <c r="E321">
        <v>15.3</v>
      </c>
      <c r="F321" t="s">
        <v>1690</v>
      </c>
      <c r="G321" t="s">
        <v>1691</v>
      </c>
      <c r="H321" t="s">
        <v>3226</v>
      </c>
      <c r="I321" t="s">
        <v>3227</v>
      </c>
      <c r="J321" t="s">
        <v>4246</v>
      </c>
    </row>
    <row r="322" spans="1:10" x14ac:dyDescent="0.2">
      <c r="A322" t="s">
        <v>3307</v>
      </c>
      <c r="B322">
        <v>2020</v>
      </c>
      <c r="C322">
        <v>44</v>
      </c>
      <c r="D322">
        <v>1</v>
      </c>
      <c r="E322">
        <v>15.399999620000001</v>
      </c>
      <c r="F322" t="s">
        <v>45</v>
      </c>
      <c r="G322" t="s">
        <v>44</v>
      </c>
      <c r="H322" t="s">
        <v>3226</v>
      </c>
      <c r="I322" t="s">
        <v>3227</v>
      </c>
      <c r="J322" t="s">
        <v>3925</v>
      </c>
    </row>
    <row r="323" spans="1:10" x14ac:dyDescent="0.2">
      <c r="A323" t="s">
        <v>3616</v>
      </c>
      <c r="B323">
        <v>2021</v>
      </c>
      <c r="C323">
        <v>44</v>
      </c>
      <c r="D323">
        <v>1</v>
      </c>
      <c r="E323">
        <v>16.7</v>
      </c>
      <c r="F323" t="s">
        <v>45</v>
      </c>
      <c r="G323" t="s">
        <v>44</v>
      </c>
      <c r="H323" t="s">
        <v>3226</v>
      </c>
      <c r="I323" t="s">
        <v>3227</v>
      </c>
      <c r="J323" t="s">
        <v>3925</v>
      </c>
    </row>
    <row r="324" spans="1:10" x14ac:dyDescent="0.2">
      <c r="A324" t="s">
        <v>4008</v>
      </c>
      <c r="B324">
        <v>2022</v>
      </c>
      <c r="C324">
        <v>44</v>
      </c>
      <c r="D324">
        <v>1</v>
      </c>
      <c r="E324">
        <v>17.7</v>
      </c>
      <c r="F324" t="s">
        <v>45</v>
      </c>
      <c r="G324" t="s">
        <v>44</v>
      </c>
      <c r="H324" t="s">
        <v>3226</v>
      </c>
      <c r="I324" t="s">
        <v>3227</v>
      </c>
      <c r="J324" t="s">
        <v>4246</v>
      </c>
    </row>
    <row r="325" spans="1:10" x14ac:dyDescent="0.2">
      <c r="A325" t="s">
        <v>4347</v>
      </c>
      <c r="B325">
        <v>2023</v>
      </c>
      <c r="C325">
        <v>44</v>
      </c>
      <c r="D325">
        <v>1</v>
      </c>
      <c r="E325">
        <v>18.399999999999999</v>
      </c>
      <c r="F325" t="s">
        <v>45</v>
      </c>
      <c r="G325" t="s">
        <v>44</v>
      </c>
      <c r="H325" t="s">
        <v>3226</v>
      </c>
      <c r="I325" t="s">
        <v>3227</v>
      </c>
      <c r="J325" t="s">
        <v>4246</v>
      </c>
    </row>
    <row r="326" spans="1:10" x14ac:dyDescent="0.2">
      <c r="A326" t="s">
        <v>3308</v>
      </c>
      <c r="B326">
        <v>2030</v>
      </c>
      <c r="C326">
        <v>44</v>
      </c>
      <c r="D326">
        <v>2</v>
      </c>
      <c r="E326">
        <v>18.100000380000001</v>
      </c>
      <c r="F326" t="s">
        <v>45</v>
      </c>
      <c r="G326" t="s">
        <v>44</v>
      </c>
      <c r="H326" t="s">
        <v>3226</v>
      </c>
      <c r="I326" t="s">
        <v>3227</v>
      </c>
      <c r="J326" t="s">
        <v>3925</v>
      </c>
    </row>
    <row r="327" spans="1:10" x14ac:dyDescent="0.2">
      <c r="A327" t="s">
        <v>3617</v>
      </c>
      <c r="B327">
        <v>2031</v>
      </c>
      <c r="C327">
        <v>44</v>
      </c>
      <c r="D327">
        <v>2</v>
      </c>
      <c r="E327">
        <v>18.7</v>
      </c>
      <c r="F327" t="s">
        <v>45</v>
      </c>
      <c r="G327" t="s">
        <v>44</v>
      </c>
      <c r="H327" t="s">
        <v>3226</v>
      </c>
      <c r="I327" t="s">
        <v>3227</v>
      </c>
      <c r="J327" t="s">
        <v>3925</v>
      </c>
    </row>
    <row r="328" spans="1:10" x14ac:dyDescent="0.2">
      <c r="A328" t="s">
        <v>4009</v>
      </c>
      <c r="B328">
        <v>2032</v>
      </c>
      <c r="C328">
        <v>44</v>
      </c>
      <c r="D328">
        <v>2</v>
      </c>
      <c r="E328">
        <v>19.399999999999999</v>
      </c>
      <c r="F328" t="s">
        <v>45</v>
      </c>
      <c r="G328" t="s">
        <v>44</v>
      </c>
      <c r="H328" t="s">
        <v>3226</v>
      </c>
      <c r="I328" t="s">
        <v>3227</v>
      </c>
      <c r="J328" t="s">
        <v>4246</v>
      </c>
    </row>
    <row r="329" spans="1:10" x14ac:dyDescent="0.2">
      <c r="A329" t="s">
        <v>4348</v>
      </c>
      <c r="B329">
        <v>2033</v>
      </c>
      <c r="C329">
        <v>44</v>
      </c>
      <c r="D329">
        <v>2</v>
      </c>
      <c r="E329">
        <v>20.2</v>
      </c>
      <c r="F329" t="s">
        <v>45</v>
      </c>
      <c r="G329" t="s">
        <v>44</v>
      </c>
      <c r="H329" t="s">
        <v>3226</v>
      </c>
      <c r="I329" t="s">
        <v>3227</v>
      </c>
      <c r="J329" t="s">
        <v>4246</v>
      </c>
    </row>
    <row r="330" spans="1:10" x14ac:dyDescent="0.2">
      <c r="A330" t="s">
        <v>3309</v>
      </c>
      <c r="B330">
        <v>2020</v>
      </c>
      <c r="C330">
        <v>45</v>
      </c>
      <c r="D330">
        <v>1</v>
      </c>
      <c r="E330">
        <v>102.6999969</v>
      </c>
      <c r="F330" t="s">
        <v>1768</v>
      </c>
      <c r="G330" t="s">
        <v>1769</v>
      </c>
      <c r="H330" t="s">
        <v>3226</v>
      </c>
      <c r="I330" t="s">
        <v>3227</v>
      </c>
      <c r="J330" t="s">
        <v>3925</v>
      </c>
    </row>
    <row r="331" spans="1:10" x14ac:dyDescent="0.2">
      <c r="A331" t="s">
        <v>3618</v>
      </c>
      <c r="B331">
        <v>2021</v>
      </c>
      <c r="C331">
        <v>45</v>
      </c>
      <c r="D331">
        <v>1</v>
      </c>
      <c r="E331">
        <v>95.3</v>
      </c>
      <c r="F331" t="s">
        <v>1768</v>
      </c>
      <c r="G331" t="s">
        <v>1769</v>
      </c>
      <c r="H331" t="s">
        <v>3226</v>
      </c>
      <c r="I331" t="s">
        <v>3227</v>
      </c>
      <c r="J331" t="s">
        <v>3925</v>
      </c>
    </row>
    <row r="332" spans="1:10" x14ac:dyDescent="0.2">
      <c r="A332" t="s">
        <v>4010</v>
      </c>
      <c r="B332">
        <v>2022</v>
      </c>
      <c r="C332">
        <v>45</v>
      </c>
      <c r="D332">
        <v>1</v>
      </c>
      <c r="E332">
        <v>103.8</v>
      </c>
      <c r="F332" t="s">
        <v>1768</v>
      </c>
      <c r="G332" t="s">
        <v>1769</v>
      </c>
      <c r="H332" t="s">
        <v>3226</v>
      </c>
      <c r="I332" t="s">
        <v>3227</v>
      </c>
      <c r="J332" t="s">
        <v>4246</v>
      </c>
    </row>
    <row r="333" spans="1:10" x14ac:dyDescent="0.2">
      <c r="A333" t="s">
        <v>4349</v>
      </c>
      <c r="B333">
        <v>2023</v>
      </c>
      <c r="C333">
        <v>45</v>
      </c>
      <c r="D333">
        <v>1</v>
      </c>
      <c r="E333">
        <v>107.6</v>
      </c>
      <c r="F333" t="s">
        <v>1768</v>
      </c>
      <c r="G333" t="s">
        <v>1769</v>
      </c>
      <c r="H333" t="s">
        <v>3226</v>
      </c>
      <c r="I333" t="s">
        <v>3227</v>
      </c>
      <c r="J333" t="s">
        <v>4246</v>
      </c>
    </row>
    <row r="334" spans="1:10" x14ac:dyDescent="0.2">
      <c r="A334" t="s">
        <v>3310</v>
      </c>
      <c r="B334">
        <v>2030</v>
      </c>
      <c r="C334">
        <v>45</v>
      </c>
      <c r="D334">
        <v>2</v>
      </c>
      <c r="E334">
        <v>104.5999985</v>
      </c>
      <c r="F334" t="s">
        <v>1768</v>
      </c>
      <c r="G334" t="s">
        <v>1769</v>
      </c>
      <c r="H334" t="s">
        <v>3226</v>
      </c>
      <c r="I334" t="s">
        <v>3227</v>
      </c>
      <c r="J334" t="s">
        <v>3925</v>
      </c>
    </row>
    <row r="335" spans="1:10" x14ac:dyDescent="0.2">
      <c r="A335" t="s">
        <v>3619</v>
      </c>
      <c r="B335">
        <v>2031</v>
      </c>
      <c r="C335">
        <v>45</v>
      </c>
      <c r="D335">
        <v>2</v>
      </c>
      <c r="E335">
        <v>98.2</v>
      </c>
      <c r="F335" t="s">
        <v>1768</v>
      </c>
      <c r="G335" t="s">
        <v>1769</v>
      </c>
      <c r="H335" t="s">
        <v>3226</v>
      </c>
      <c r="I335" t="s">
        <v>3227</v>
      </c>
      <c r="J335" t="s">
        <v>3925</v>
      </c>
    </row>
    <row r="336" spans="1:10" x14ac:dyDescent="0.2">
      <c r="A336" t="s">
        <v>4011</v>
      </c>
      <c r="B336">
        <v>2032</v>
      </c>
      <c r="C336">
        <v>45</v>
      </c>
      <c r="D336">
        <v>2</v>
      </c>
      <c r="E336">
        <v>105</v>
      </c>
      <c r="F336" t="s">
        <v>1768</v>
      </c>
      <c r="G336" t="s">
        <v>1769</v>
      </c>
      <c r="H336" t="s">
        <v>3226</v>
      </c>
      <c r="I336" t="s">
        <v>3227</v>
      </c>
      <c r="J336" t="s">
        <v>4246</v>
      </c>
    </row>
    <row r="337" spans="1:10" x14ac:dyDescent="0.2">
      <c r="A337" t="s">
        <v>4350</v>
      </c>
      <c r="B337">
        <v>2033</v>
      </c>
      <c r="C337">
        <v>45</v>
      </c>
      <c r="D337">
        <v>2</v>
      </c>
      <c r="E337">
        <v>113.3</v>
      </c>
      <c r="F337" t="s">
        <v>1768</v>
      </c>
      <c r="G337" t="s">
        <v>1769</v>
      </c>
      <c r="H337" t="s">
        <v>3226</v>
      </c>
      <c r="I337" t="s">
        <v>3227</v>
      </c>
      <c r="J337" t="s">
        <v>4246</v>
      </c>
    </row>
    <row r="338" spans="1:10" x14ac:dyDescent="0.2">
      <c r="A338" t="s">
        <v>3311</v>
      </c>
      <c r="B338">
        <v>2020</v>
      </c>
      <c r="C338">
        <v>46</v>
      </c>
      <c r="D338">
        <v>1</v>
      </c>
      <c r="E338">
        <v>37.799999239999998</v>
      </c>
      <c r="F338" t="s">
        <v>1808</v>
      </c>
      <c r="G338" t="s">
        <v>1809</v>
      </c>
      <c r="H338" t="s">
        <v>3226</v>
      </c>
      <c r="I338" t="s">
        <v>3227</v>
      </c>
      <c r="J338" t="s">
        <v>3925</v>
      </c>
    </row>
    <row r="339" spans="1:10" x14ac:dyDescent="0.2">
      <c r="A339" t="s">
        <v>3620</v>
      </c>
      <c r="B339">
        <v>2021</v>
      </c>
      <c r="C339">
        <v>46</v>
      </c>
      <c r="D339">
        <v>1</v>
      </c>
      <c r="E339">
        <v>34.299999999999997</v>
      </c>
      <c r="F339" t="s">
        <v>1808</v>
      </c>
      <c r="G339" t="s">
        <v>1809</v>
      </c>
      <c r="H339" t="s">
        <v>3226</v>
      </c>
      <c r="I339" t="s">
        <v>3227</v>
      </c>
      <c r="J339" t="s">
        <v>3925</v>
      </c>
    </row>
    <row r="340" spans="1:10" x14ac:dyDescent="0.2">
      <c r="A340" t="s">
        <v>4012</v>
      </c>
      <c r="B340">
        <v>2022</v>
      </c>
      <c r="C340">
        <v>46</v>
      </c>
      <c r="D340">
        <v>1</v>
      </c>
      <c r="E340">
        <v>33.9</v>
      </c>
      <c r="F340" t="s">
        <v>1808</v>
      </c>
      <c r="G340" t="s">
        <v>1809</v>
      </c>
      <c r="H340" t="s">
        <v>3226</v>
      </c>
      <c r="I340" t="s">
        <v>3227</v>
      </c>
      <c r="J340" t="s">
        <v>4246</v>
      </c>
    </row>
    <row r="341" spans="1:10" x14ac:dyDescent="0.2">
      <c r="A341" t="s">
        <v>4351</v>
      </c>
      <c r="B341">
        <v>2023</v>
      </c>
      <c r="C341">
        <v>46</v>
      </c>
      <c r="D341">
        <v>1</v>
      </c>
      <c r="E341">
        <v>31.4</v>
      </c>
      <c r="F341" t="s">
        <v>1808</v>
      </c>
      <c r="G341" t="s">
        <v>1809</v>
      </c>
      <c r="H341" t="s">
        <v>3226</v>
      </c>
      <c r="I341" t="s">
        <v>3227</v>
      </c>
      <c r="J341" t="s">
        <v>4246</v>
      </c>
    </row>
    <row r="342" spans="1:10" x14ac:dyDescent="0.2">
      <c r="A342" t="s">
        <v>3312</v>
      </c>
      <c r="B342">
        <v>2030</v>
      </c>
      <c r="C342">
        <v>46</v>
      </c>
      <c r="D342">
        <v>2</v>
      </c>
      <c r="E342">
        <v>31.700000760000002</v>
      </c>
      <c r="F342" t="s">
        <v>1808</v>
      </c>
      <c r="G342" t="s">
        <v>1809</v>
      </c>
      <c r="H342" t="s">
        <v>3226</v>
      </c>
      <c r="I342" t="s">
        <v>3227</v>
      </c>
      <c r="J342" t="s">
        <v>3925</v>
      </c>
    </row>
    <row r="343" spans="1:10" x14ac:dyDescent="0.2">
      <c r="A343" t="s">
        <v>3621</v>
      </c>
      <c r="B343">
        <v>2031</v>
      </c>
      <c r="C343">
        <v>46</v>
      </c>
      <c r="D343">
        <v>2</v>
      </c>
      <c r="E343">
        <v>27.7</v>
      </c>
      <c r="F343" t="s">
        <v>1808</v>
      </c>
      <c r="G343" t="s">
        <v>1809</v>
      </c>
      <c r="H343" t="s">
        <v>3226</v>
      </c>
      <c r="I343" t="s">
        <v>3227</v>
      </c>
      <c r="J343" t="s">
        <v>3925</v>
      </c>
    </row>
    <row r="344" spans="1:10" x14ac:dyDescent="0.2">
      <c r="A344" t="s">
        <v>4013</v>
      </c>
      <c r="B344">
        <v>2032</v>
      </c>
      <c r="C344">
        <v>46</v>
      </c>
      <c r="D344">
        <v>2</v>
      </c>
      <c r="E344">
        <v>28.8</v>
      </c>
      <c r="F344" t="s">
        <v>1808</v>
      </c>
      <c r="G344" t="s">
        <v>1809</v>
      </c>
      <c r="H344" t="s">
        <v>3226</v>
      </c>
      <c r="I344" t="s">
        <v>3227</v>
      </c>
      <c r="J344" t="s">
        <v>4246</v>
      </c>
    </row>
    <row r="345" spans="1:10" x14ac:dyDescent="0.2">
      <c r="A345" t="s">
        <v>4352</v>
      </c>
      <c r="B345">
        <v>2033</v>
      </c>
      <c r="C345">
        <v>46</v>
      </c>
      <c r="D345">
        <v>2</v>
      </c>
      <c r="E345">
        <v>26.3</v>
      </c>
      <c r="F345" t="s">
        <v>1808</v>
      </c>
      <c r="G345" t="s">
        <v>1809</v>
      </c>
      <c r="H345" t="s">
        <v>3226</v>
      </c>
      <c r="I345" t="s">
        <v>3227</v>
      </c>
      <c r="J345" t="s">
        <v>4246</v>
      </c>
    </row>
    <row r="346" spans="1:10" x14ac:dyDescent="0.2">
      <c r="A346" t="s">
        <v>3313</v>
      </c>
      <c r="B346">
        <v>2020</v>
      </c>
      <c r="C346">
        <v>48</v>
      </c>
      <c r="D346">
        <v>1</v>
      </c>
      <c r="E346">
        <v>20.600000380000001</v>
      </c>
      <c r="F346" t="s">
        <v>1881</v>
      </c>
      <c r="G346" t="s">
        <v>1882</v>
      </c>
      <c r="H346" t="s">
        <v>3226</v>
      </c>
      <c r="I346" t="s">
        <v>3227</v>
      </c>
      <c r="J346" t="s">
        <v>3925</v>
      </c>
    </row>
    <row r="347" spans="1:10" x14ac:dyDescent="0.2">
      <c r="A347" t="s">
        <v>3622</v>
      </c>
      <c r="B347">
        <v>2021</v>
      </c>
      <c r="C347">
        <v>48</v>
      </c>
      <c r="D347">
        <v>1</v>
      </c>
      <c r="E347">
        <v>17.7</v>
      </c>
      <c r="F347" t="s">
        <v>1881</v>
      </c>
      <c r="G347" t="s">
        <v>1882</v>
      </c>
      <c r="H347" t="s">
        <v>3226</v>
      </c>
      <c r="I347" t="s">
        <v>3227</v>
      </c>
      <c r="J347" t="s">
        <v>3925</v>
      </c>
    </row>
    <row r="348" spans="1:10" x14ac:dyDescent="0.2">
      <c r="A348" t="s">
        <v>4014</v>
      </c>
      <c r="B348">
        <v>2022</v>
      </c>
      <c r="C348">
        <v>48</v>
      </c>
      <c r="D348">
        <v>1</v>
      </c>
      <c r="E348">
        <v>18.899999999999999</v>
      </c>
      <c r="F348" t="s">
        <v>1881</v>
      </c>
      <c r="G348" t="s">
        <v>1882</v>
      </c>
      <c r="H348" t="s">
        <v>3226</v>
      </c>
      <c r="I348" t="s">
        <v>3227</v>
      </c>
      <c r="J348" t="s">
        <v>4246</v>
      </c>
    </row>
    <row r="349" spans="1:10" x14ac:dyDescent="0.2">
      <c r="A349" t="s">
        <v>4353</v>
      </c>
      <c r="B349">
        <v>2023</v>
      </c>
      <c r="C349">
        <v>48</v>
      </c>
      <c r="D349">
        <v>1</v>
      </c>
      <c r="E349">
        <v>20.7</v>
      </c>
      <c r="F349" t="s">
        <v>1881</v>
      </c>
      <c r="G349" t="s">
        <v>1882</v>
      </c>
      <c r="H349" t="s">
        <v>3226</v>
      </c>
      <c r="I349" t="s">
        <v>3227</v>
      </c>
      <c r="J349" t="s">
        <v>4246</v>
      </c>
    </row>
    <row r="350" spans="1:10" x14ac:dyDescent="0.2">
      <c r="A350" t="s">
        <v>3314</v>
      </c>
      <c r="B350">
        <v>2030</v>
      </c>
      <c r="C350">
        <v>48</v>
      </c>
      <c r="D350">
        <v>2</v>
      </c>
      <c r="E350">
        <v>20.5</v>
      </c>
      <c r="F350" t="s">
        <v>1881</v>
      </c>
      <c r="G350" t="s">
        <v>1882</v>
      </c>
      <c r="H350" t="s">
        <v>3226</v>
      </c>
      <c r="I350" t="s">
        <v>3227</v>
      </c>
      <c r="J350" t="s">
        <v>3925</v>
      </c>
    </row>
    <row r="351" spans="1:10" x14ac:dyDescent="0.2">
      <c r="A351" t="s">
        <v>3623</v>
      </c>
      <c r="B351">
        <v>2031</v>
      </c>
      <c r="C351">
        <v>48</v>
      </c>
      <c r="D351">
        <v>2</v>
      </c>
      <c r="E351">
        <v>19.100000000000001</v>
      </c>
      <c r="F351" t="s">
        <v>1881</v>
      </c>
      <c r="G351" t="s">
        <v>1882</v>
      </c>
      <c r="H351" t="s">
        <v>3226</v>
      </c>
      <c r="I351" t="s">
        <v>3227</v>
      </c>
      <c r="J351" t="s">
        <v>3925</v>
      </c>
    </row>
    <row r="352" spans="1:10" x14ac:dyDescent="0.2">
      <c r="A352" t="s">
        <v>4015</v>
      </c>
      <c r="B352">
        <v>2032</v>
      </c>
      <c r="C352">
        <v>48</v>
      </c>
      <c r="D352">
        <v>2</v>
      </c>
      <c r="E352">
        <v>18.100000000000001</v>
      </c>
      <c r="F352" t="s">
        <v>1881</v>
      </c>
      <c r="G352" t="s">
        <v>1882</v>
      </c>
      <c r="H352" t="s">
        <v>3226</v>
      </c>
      <c r="I352" t="s">
        <v>3227</v>
      </c>
      <c r="J352" t="s">
        <v>4246</v>
      </c>
    </row>
    <row r="353" spans="1:10" x14ac:dyDescent="0.2">
      <c r="A353" t="s">
        <v>4354</v>
      </c>
      <c r="B353">
        <v>2033</v>
      </c>
      <c r="C353">
        <v>48</v>
      </c>
      <c r="D353">
        <v>2</v>
      </c>
      <c r="E353">
        <v>21.3</v>
      </c>
      <c r="F353" t="s">
        <v>1881</v>
      </c>
      <c r="G353" t="s">
        <v>1882</v>
      </c>
      <c r="H353" t="s">
        <v>3226</v>
      </c>
      <c r="I353" t="s">
        <v>3227</v>
      </c>
      <c r="J353" t="s">
        <v>4246</v>
      </c>
    </row>
    <row r="354" spans="1:10" x14ac:dyDescent="0.2">
      <c r="A354" t="s">
        <v>3315</v>
      </c>
      <c r="B354">
        <v>2020</v>
      </c>
      <c r="C354">
        <v>49</v>
      </c>
      <c r="D354">
        <v>1</v>
      </c>
      <c r="E354">
        <v>115.6999969</v>
      </c>
      <c r="F354" t="s">
        <v>1921</v>
      </c>
      <c r="G354" t="s">
        <v>22</v>
      </c>
      <c r="H354" t="s">
        <v>3226</v>
      </c>
      <c r="I354" t="s">
        <v>3227</v>
      </c>
      <c r="J354" t="s">
        <v>3925</v>
      </c>
    </row>
    <row r="355" spans="1:10" x14ac:dyDescent="0.2">
      <c r="A355" t="s">
        <v>3624</v>
      </c>
      <c r="B355">
        <v>2021</v>
      </c>
      <c r="C355">
        <v>49</v>
      </c>
      <c r="D355">
        <v>1</v>
      </c>
      <c r="E355">
        <v>113.6</v>
      </c>
      <c r="F355" t="s">
        <v>1921</v>
      </c>
      <c r="G355" t="s">
        <v>22</v>
      </c>
      <c r="H355" t="s">
        <v>3226</v>
      </c>
      <c r="I355" t="s">
        <v>3227</v>
      </c>
      <c r="J355" t="s">
        <v>3925</v>
      </c>
    </row>
    <row r="356" spans="1:10" x14ac:dyDescent="0.2">
      <c r="A356" t="s">
        <v>4016</v>
      </c>
      <c r="B356">
        <v>2022</v>
      </c>
      <c r="C356">
        <v>49</v>
      </c>
      <c r="D356">
        <v>1</v>
      </c>
      <c r="E356">
        <v>100.7</v>
      </c>
      <c r="F356" t="s">
        <v>1921</v>
      </c>
      <c r="G356" t="s">
        <v>22</v>
      </c>
      <c r="H356" t="s">
        <v>3226</v>
      </c>
      <c r="I356" t="s">
        <v>3227</v>
      </c>
      <c r="J356" t="s">
        <v>4246</v>
      </c>
    </row>
    <row r="357" spans="1:10" x14ac:dyDescent="0.2">
      <c r="A357" t="s">
        <v>4355</v>
      </c>
      <c r="B357">
        <v>2023</v>
      </c>
      <c r="C357">
        <v>49</v>
      </c>
      <c r="D357">
        <v>1</v>
      </c>
      <c r="E357">
        <v>94.6</v>
      </c>
      <c r="F357" t="s">
        <v>1921</v>
      </c>
      <c r="G357" t="s">
        <v>22</v>
      </c>
      <c r="H357" t="s">
        <v>3226</v>
      </c>
      <c r="I357" t="s">
        <v>3227</v>
      </c>
      <c r="J357" t="s">
        <v>4246</v>
      </c>
    </row>
    <row r="358" spans="1:10" x14ac:dyDescent="0.2">
      <c r="A358" t="s">
        <v>3316</v>
      </c>
      <c r="B358">
        <v>2030</v>
      </c>
      <c r="C358">
        <v>49</v>
      </c>
      <c r="D358">
        <v>2</v>
      </c>
      <c r="E358">
        <v>120.6999969</v>
      </c>
      <c r="F358" t="s">
        <v>1921</v>
      </c>
      <c r="G358" t="s">
        <v>22</v>
      </c>
      <c r="H358" t="s">
        <v>3226</v>
      </c>
      <c r="I358" t="s">
        <v>3227</v>
      </c>
      <c r="J358" t="s">
        <v>3925</v>
      </c>
    </row>
    <row r="359" spans="1:10" x14ac:dyDescent="0.2">
      <c r="A359" t="s">
        <v>3625</v>
      </c>
      <c r="B359">
        <v>2031</v>
      </c>
      <c r="C359">
        <v>49</v>
      </c>
      <c r="D359">
        <v>2</v>
      </c>
      <c r="E359">
        <v>113.2</v>
      </c>
      <c r="F359" t="s">
        <v>1921</v>
      </c>
      <c r="G359" t="s">
        <v>22</v>
      </c>
      <c r="H359" t="s">
        <v>3226</v>
      </c>
      <c r="I359" t="s">
        <v>3227</v>
      </c>
      <c r="J359" t="s">
        <v>3925</v>
      </c>
    </row>
    <row r="360" spans="1:10" x14ac:dyDescent="0.2">
      <c r="A360" t="s">
        <v>4017</v>
      </c>
      <c r="B360">
        <v>2032</v>
      </c>
      <c r="C360">
        <v>49</v>
      </c>
      <c r="D360">
        <v>2</v>
      </c>
      <c r="E360">
        <v>100.9</v>
      </c>
      <c r="F360" t="s">
        <v>1921</v>
      </c>
      <c r="G360" t="s">
        <v>22</v>
      </c>
      <c r="H360" t="s">
        <v>3226</v>
      </c>
      <c r="I360" t="s">
        <v>3227</v>
      </c>
      <c r="J360" t="s">
        <v>4246</v>
      </c>
    </row>
    <row r="361" spans="1:10" x14ac:dyDescent="0.2">
      <c r="A361" t="s">
        <v>4356</v>
      </c>
      <c r="B361">
        <v>2033</v>
      </c>
      <c r="C361">
        <v>49</v>
      </c>
      <c r="D361">
        <v>2</v>
      </c>
      <c r="E361">
        <v>94.5</v>
      </c>
      <c r="F361" t="s">
        <v>1921</v>
      </c>
      <c r="G361" t="s">
        <v>22</v>
      </c>
      <c r="H361" t="s">
        <v>3226</v>
      </c>
      <c r="I361" t="s">
        <v>3227</v>
      </c>
      <c r="J361" t="s">
        <v>4246</v>
      </c>
    </row>
    <row r="362" spans="1:10" x14ac:dyDescent="0.2">
      <c r="A362" t="s">
        <v>3317</v>
      </c>
      <c r="B362">
        <v>2020</v>
      </c>
      <c r="C362">
        <v>50</v>
      </c>
      <c r="D362">
        <v>1</v>
      </c>
      <c r="E362">
        <v>367.2000122</v>
      </c>
      <c r="F362" t="s">
        <v>24</v>
      </c>
      <c r="G362" t="s">
        <v>23</v>
      </c>
      <c r="H362" t="s">
        <v>3226</v>
      </c>
      <c r="I362" t="s">
        <v>3227</v>
      </c>
      <c r="J362" t="s">
        <v>3925</v>
      </c>
    </row>
    <row r="363" spans="1:10" x14ac:dyDescent="0.2">
      <c r="A363" t="s">
        <v>3626</v>
      </c>
      <c r="B363">
        <v>2021</v>
      </c>
      <c r="C363">
        <v>50</v>
      </c>
      <c r="D363">
        <v>1</v>
      </c>
      <c r="E363">
        <v>391.7</v>
      </c>
      <c r="F363" t="s">
        <v>24</v>
      </c>
      <c r="G363" t="s">
        <v>23</v>
      </c>
      <c r="H363" t="s">
        <v>3226</v>
      </c>
      <c r="I363" t="s">
        <v>3227</v>
      </c>
      <c r="J363" t="s">
        <v>3925</v>
      </c>
    </row>
    <row r="364" spans="1:10" x14ac:dyDescent="0.2">
      <c r="A364" t="s">
        <v>4018</v>
      </c>
      <c r="B364">
        <v>2022</v>
      </c>
      <c r="C364">
        <v>50</v>
      </c>
      <c r="D364">
        <v>1</v>
      </c>
      <c r="E364">
        <v>401.8</v>
      </c>
      <c r="F364" t="s">
        <v>24</v>
      </c>
      <c r="G364" t="s">
        <v>23</v>
      </c>
      <c r="H364" t="s">
        <v>3226</v>
      </c>
      <c r="I364" t="s">
        <v>3227</v>
      </c>
      <c r="J364" t="s">
        <v>4246</v>
      </c>
    </row>
    <row r="365" spans="1:10" x14ac:dyDescent="0.2">
      <c r="A365" t="s">
        <v>4357</v>
      </c>
      <c r="B365">
        <v>2023</v>
      </c>
      <c r="C365">
        <v>50</v>
      </c>
      <c r="D365">
        <v>1</v>
      </c>
      <c r="E365">
        <v>402.7</v>
      </c>
      <c r="F365" t="s">
        <v>24</v>
      </c>
      <c r="G365" t="s">
        <v>23</v>
      </c>
      <c r="H365" t="s">
        <v>3226</v>
      </c>
      <c r="I365" t="s">
        <v>3227</v>
      </c>
      <c r="J365" t="s">
        <v>4246</v>
      </c>
    </row>
    <row r="366" spans="1:10" x14ac:dyDescent="0.2">
      <c r="A366" t="s">
        <v>3318</v>
      </c>
      <c r="B366">
        <v>2030</v>
      </c>
      <c r="C366">
        <v>50</v>
      </c>
      <c r="D366">
        <v>2</v>
      </c>
      <c r="E366">
        <v>399.60000609999997</v>
      </c>
      <c r="F366" t="s">
        <v>24</v>
      </c>
      <c r="G366" t="s">
        <v>23</v>
      </c>
      <c r="H366" t="s">
        <v>3226</v>
      </c>
      <c r="I366" t="s">
        <v>3227</v>
      </c>
      <c r="J366" t="s">
        <v>3925</v>
      </c>
    </row>
    <row r="367" spans="1:10" x14ac:dyDescent="0.2">
      <c r="A367" t="s">
        <v>3627</v>
      </c>
      <c r="B367">
        <v>2031</v>
      </c>
      <c r="C367">
        <v>50</v>
      </c>
      <c r="D367">
        <v>2</v>
      </c>
      <c r="E367">
        <v>414.3</v>
      </c>
      <c r="F367" t="s">
        <v>24</v>
      </c>
      <c r="G367" t="s">
        <v>23</v>
      </c>
      <c r="H367" t="s">
        <v>3226</v>
      </c>
      <c r="I367" t="s">
        <v>3227</v>
      </c>
      <c r="J367" t="s">
        <v>3925</v>
      </c>
    </row>
    <row r="368" spans="1:10" x14ac:dyDescent="0.2">
      <c r="A368" t="s">
        <v>4019</v>
      </c>
      <c r="B368">
        <v>2032</v>
      </c>
      <c r="C368">
        <v>50</v>
      </c>
      <c r="D368">
        <v>2</v>
      </c>
      <c r="E368">
        <v>416.8</v>
      </c>
      <c r="F368" t="s">
        <v>24</v>
      </c>
      <c r="G368" t="s">
        <v>23</v>
      </c>
      <c r="H368" t="s">
        <v>3226</v>
      </c>
      <c r="I368" t="s">
        <v>3227</v>
      </c>
      <c r="J368" t="s">
        <v>4246</v>
      </c>
    </row>
    <row r="369" spans="1:10" x14ac:dyDescent="0.2">
      <c r="A369" t="s">
        <v>4358</v>
      </c>
      <c r="B369">
        <v>2033</v>
      </c>
      <c r="C369">
        <v>50</v>
      </c>
      <c r="D369">
        <v>2</v>
      </c>
      <c r="E369">
        <v>420.6</v>
      </c>
      <c r="F369" t="s">
        <v>24</v>
      </c>
      <c r="G369" t="s">
        <v>23</v>
      </c>
      <c r="H369" t="s">
        <v>3226</v>
      </c>
      <c r="I369" t="s">
        <v>3227</v>
      </c>
      <c r="J369" t="s">
        <v>4246</v>
      </c>
    </row>
    <row r="370" spans="1:10" x14ac:dyDescent="0.2">
      <c r="A370" t="s">
        <v>3319</v>
      </c>
      <c r="B370">
        <v>2020</v>
      </c>
      <c r="C370">
        <v>51</v>
      </c>
      <c r="D370">
        <v>1</v>
      </c>
      <c r="E370">
        <v>44.799999239999998</v>
      </c>
      <c r="F370" t="s">
        <v>38</v>
      </c>
      <c r="G370" t="s">
        <v>41</v>
      </c>
      <c r="H370" t="s">
        <v>3226</v>
      </c>
      <c r="I370" t="s">
        <v>3227</v>
      </c>
      <c r="J370" t="s">
        <v>3925</v>
      </c>
    </row>
    <row r="371" spans="1:10" x14ac:dyDescent="0.2">
      <c r="A371" t="s">
        <v>3628</v>
      </c>
      <c r="B371">
        <v>2021</v>
      </c>
      <c r="C371">
        <v>51</v>
      </c>
      <c r="D371">
        <v>1</v>
      </c>
      <c r="E371">
        <v>45</v>
      </c>
      <c r="F371" t="s">
        <v>38</v>
      </c>
      <c r="G371" t="s">
        <v>41</v>
      </c>
      <c r="H371" t="s">
        <v>3226</v>
      </c>
      <c r="I371" t="s">
        <v>3227</v>
      </c>
      <c r="J371" t="s">
        <v>3925</v>
      </c>
    </row>
    <row r="372" spans="1:10" x14ac:dyDescent="0.2">
      <c r="A372" t="s">
        <v>4020</v>
      </c>
      <c r="B372">
        <v>2022</v>
      </c>
      <c r="C372">
        <v>51</v>
      </c>
      <c r="D372">
        <v>1</v>
      </c>
      <c r="E372">
        <v>42.3</v>
      </c>
      <c r="F372" t="s">
        <v>38</v>
      </c>
      <c r="G372" t="s">
        <v>41</v>
      </c>
      <c r="H372" t="s">
        <v>3226</v>
      </c>
      <c r="I372" t="s">
        <v>3227</v>
      </c>
      <c r="J372" t="s">
        <v>4246</v>
      </c>
    </row>
    <row r="373" spans="1:10" x14ac:dyDescent="0.2">
      <c r="A373" t="s">
        <v>4359</v>
      </c>
      <c r="B373">
        <v>2023</v>
      </c>
      <c r="C373">
        <v>51</v>
      </c>
      <c r="D373">
        <v>1</v>
      </c>
      <c r="E373">
        <v>44.5</v>
      </c>
      <c r="F373" t="s">
        <v>38</v>
      </c>
      <c r="G373" t="s">
        <v>41</v>
      </c>
      <c r="H373" t="s">
        <v>3226</v>
      </c>
      <c r="I373" t="s">
        <v>3227</v>
      </c>
      <c r="J373" t="s">
        <v>4246</v>
      </c>
    </row>
    <row r="374" spans="1:10" x14ac:dyDescent="0.2">
      <c r="A374" t="s">
        <v>3320</v>
      </c>
      <c r="B374">
        <v>2030</v>
      </c>
      <c r="C374">
        <v>51</v>
      </c>
      <c r="D374">
        <v>2</v>
      </c>
      <c r="E374">
        <v>47.400001529999997</v>
      </c>
      <c r="F374" t="s">
        <v>38</v>
      </c>
      <c r="G374" t="s">
        <v>41</v>
      </c>
      <c r="H374" t="s">
        <v>3226</v>
      </c>
      <c r="I374" t="s">
        <v>3227</v>
      </c>
      <c r="J374" t="s">
        <v>3925</v>
      </c>
    </row>
    <row r="375" spans="1:10" x14ac:dyDescent="0.2">
      <c r="A375" t="s">
        <v>3629</v>
      </c>
      <c r="B375">
        <v>2031</v>
      </c>
      <c r="C375">
        <v>51</v>
      </c>
      <c r="D375">
        <v>2</v>
      </c>
      <c r="E375">
        <v>47.5</v>
      </c>
      <c r="F375" t="s">
        <v>38</v>
      </c>
      <c r="G375" t="s">
        <v>41</v>
      </c>
      <c r="H375" t="s">
        <v>3226</v>
      </c>
      <c r="I375" t="s">
        <v>3227</v>
      </c>
      <c r="J375" t="s">
        <v>3925</v>
      </c>
    </row>
    <row r="376" spans="1:10" x14ac:dyDescent="0.2">
      <c r="A376" t="s">
        <v>4021</v>
      </c>
      <c r="B376">
        <v>2032</v>
      </c>
      <c r="C376">
        <v>51</v>
      </c>
      <c r="D376">
        <v>2</v>
      </c>
      <c r="E376">
        <v>43.9</v>
      </c>
      <c r="F376" t="s">
        <v>38</v>
      </c>
      <c r="G376" t="s">
        <v>41</v>
      </c>
      <c r="H376" t="s">
        <v>3226</v>
      </c>
      <c r="I376" t="s">
        <v>3227</v>
      </c>
      <c r="J376" t="s">
        <v>4246</v>
      </c>
    </row>
    <row r="377" spans="1:10" x14ac:dyDescent="0.2">
      <c r="A377" t="s">
        <v>4360</v>
      </c>
      <c r="B377">
        <v>2033</v>
      </c>
      <c r="C377">
        <v>51</v>
      </c>
      <c r="D377">
        <v>2</v>
      </c>
      <c r="E377">
        <v>46.3</v>
      </c>
      <c r="F377" t="s">
        <v>38</v>
      </c>
      <c r="G377" t="s">
        <v>41</v>
      </c>
      <c r="H377" t="s">
        <v>3226</v>
      </c>
      <c r="I377" t="s">
        <v>3227</v>
      </c>
      <c r="J377" t="s">
        <v>4246</v>
      </c>
    </row>
    <row r="378" spans="1:10" x14ac:dyDescent="0.2">
      <c r="A378" t="s">
        <v>3321</v>
      </c>
      <c r="B378">
        <v>2020</v>
      </c>
      <c r="C378">
        <v>52</v>
      </c>
      <c r="D378">
        <v>1</v>
      </c>
      <c r="E378">
        <v>153.8000031</v>
      </c>
      <c r="F378" t="s">
        <v>2036</v>
      </c>
      <c r="G378" t="s">
        <v>2037</v>
      </c>
      <c r="H378" t="s">
        <v>3226</v>
      </c>
      <c r="I378" t="s">
        <v>3227</v>
      </c>
      <c r="J378" t="s">
        <v>3925</v>
      </c>
    </row>
    <row r="379" spans="1:10" x14ac:dyDescent="0.2">
      <c r="A379" t="s">
        <v>3630</v>
      </c>
      <c r="B379">
        <v>2021</v>
      </c>
      <c r="C379">
        <v>52</v>
      </c>
      <c r="D379">
        <v>1</v>
      </c>
      <c r="E379">
        <v>145.9</v>
      </c>
      <c r="F379" t="s">
        <v>2036</v>
      </c>
      <c r="G379" t="s">
        <v>2037</v>
      </c>
      <c r="H379" t="s">
        <v>3226</v>
      </c>
      <c r="I379" t="s">
        <v>3227</v>
      </c>
      <c r="J379" t="s">
        <v>3925</v>
      </c>
    </row>
    <row r="380" spans="1:10" x14ac:dyDescent="0.2">
      <c r="A380" t="s">
        <v>4022</v>
      </c>
      <c r="B380">
        <v>2022</v>
      </c>
      <c r="C380">
        <v>52</v>
      </c>
      <c r="D380">
        <v>1</v>
      </c>
      <c r="E380">
        <v>151.19999999999999</v>
      </c>
      <c r="F380" t="s">
        <v>2036</v>
      </c>
      <c r="G380" t="s">
        <v>2037</v>
      </c>
      <c r="H380" t="s">
        <v>3226</v>
      </c>
      <c r="I380" t="s">
        <v>3227</v>
      </c>
      <c r="J380" t="s">
        <v>4246</v>
      </c>
    </row>
    <row r="381" spans="1:10" x14ac:dyDescent="0.2">
      <c r="A381" t="s">
        <v>4361</v>
      </c>
      <c r="B381">
        <v>2023</v>
      </c>
      <c r="C381">
        <v>52</v>
      </c>
      <c r="D381">
        <v>1</v>
      </c>
      <c r="E381">
        <v>160.4</v>
      </c>
      <c r="F381" t="s">
        <v>2036</v>
      </c>
      <c r="G381" t="s">
        <v>2037</v>
      </c>
      <c r="H381" t="s">
        <v>3226</v>
      </c>
      <c r="I381" t="s">
        <v>3227</v>
      </c>
      <c r="J381" t="s">
        <v>4246</v>
      </c>
    </row>
    <row r="382" spans="1:10" x14ac:dyDescent="0.2">
      <c r="A382" t="s">
        <v>3322</v>
      </c>
      <c r="B382">
        <v>2030</v>
      </c>
      <c r="C382">
        <v>52</v>
      </c>
      <c r="D382">
        <v>2</v>
      </c>
      <c r="E382">
        <v>163.1000061</v>
      </c>
      <c r="F382" t="s">
        <v>2036</v>
      </c>
      <c r="G382" t="s">
        <v>2037</v>
      </c>
      <c r="H382" t="s">
        <v>3226</v>
      </c>
      <c r="I382" t="s">
        <v>3227</v>
      </c>
      <c r="J382" t="s">
        <v>3925</v>
      </c>
    </row>
    <row r="383" spans="1:10" x14ac:dyDescent="0.2">
      <c r="A383" t="s">
        <v>3631</v>
      </c>
      <c r="B383">
        <v>2031</v>
      </c>
      <c r="C383">
        <v>52</v>
      </c>
      <c r="D383">
        <v>2</v>
      </c>
      <c r="E383">
        <v>156.30000000000001</v>
      </c>
      <c r="F383" t="s">
        <v>2036</v>
      </c>
      <c r="G383" t="s">
        <v>2037</v>
      </c>
      <c r="H383" t="s">
        <v>3226</v>
      </c>
      <c r="I383" t="s">
        <v>3227</v>
      </c>
      <c r="J383" t="s">
        <v>3925</v>
      </c>
    </row>
    <row r="384" spans="1:10" x14ac:dyDescent="0.2">
      <c r="A384" t="s">
        <v>4023</v>
      </c>
      <c r="B384">
        <v>2032</v>
      </c>
      <c r="C384">
        <v>52</v>
      </c>
      <c r="D384">
        <v>2</v>
      </c>
      <c r="E384">
        <v>163.19999999999999</v>
      </c>
      <c r="F384" t="s">
        <v>2036</v>
      </c>
      <c r="G384" t="s">
        <v>2037</v>
      </c>
      <c r="H384" t="s">
        <v>3226</v>
      </c>
      <c r="I384" t="s">
        <v>3227</v>
      </c>
      <c r="J384" t="s">
        <v>4246</v>
      </c>
    </row>
    <row r="385" spans="1:10" x14ac:dyDescent="0.2">
      <c r="A385" t="s">
        <v>4362</v>
      </c>
      <c r="B385">
        <v>2033</v>
      </c>
      <c r="C385">
        <v>52</v>
      </c>
      <c r="D385">
        <v>2</v>
      </c>
      <c r="E385">
        <v>166.5</v>
      </c>
      <c r="F385" t="s">
        <v>2036</v>
      </c>
      <c r="G385" t="s">
        <v>2037</v>
      </c>
      <c r="H385" t="s">
        <v>3226</v>
      </c>
      <c r="I385" t="s">
        <v>3227</v>
      </c>
      <c r="J385" t="s">
        <v>4246</v>
      </c>
    </row>
    <row r="386" spans="1:10" x14ac:dyDescent="0.2">
      <c r="A386" t="s">
        <v>3323</v>
      </c>
      <c r="B386">
        <v>2020</v>
      </c>
      <c r="C386">
        <v>53</v>
      </c>
      <c r="D386">
        <v>1</v>
      </c>
      <c r="E386">
        <v>15.69999981</v>
      </c>
      <c r="F386" t="s">
        <v>2076</v>
      </c>
      <c r="G386" t="s">
        <v>2077</v>
      </c>
      <c r="H386" t="s">
        <v>3226</v>
      </c>
      <c r="I386" t="s">
        <v>3227</v>
      </c>
      <c r="J386" t="s">
        <v>3925</v>
      </c>
    </row>
    <row r="387" spans="1:10" x14ac:dyDescent="0.2">
      <c r="A387" t="s">
        <v>3632</v>
      </c>
      <c r="B387">
        <v>2021</v>
      </c>
      <c r="C387">
        <v>53</v>
      </c>
      <c r="D387">
        <v>1</v>
      </c>
      <c r="E387">
        <v>17</v>
      </c>
      <c r="F387" t="s">
        <v>2076</v>
      </c>
      <c r="G387" t="s">
        <v>2077</v>
      </c>
      <c r="H387" t="s">
        <v>3226</v>
      </c>
      <c r="I387" t="s">
        <v>3227</v>
      </c>
      <c r="J387" t="s">
        <v>3925</v>
      </c>
    </row>
    <row r="388" spans="1:10" x14ac:dyDescent="0.2">
      <c r="A388" t="s">
        <v>4024</v>
      </c>
      <c r="B388">
        <v>2022</v>
      </c>
      <c r="C388">
        <v>53</v>
      </c>
      <c r="D388">
        <v>1</v>
      </c>
      <c r="E388">
        <v>16.5</v>
      </c>
      <c r="F388" t="s">
        <v>2076</v>
      </c>
      <c r="G388" t="s">
        <v>2077</v>
      </c>
      <c r="H388" t="s">
        <v>3226</v>
      </c>
      <c r="I388" t="s">
        <v>3227</v>
      </c>
      <c r="J388" t="s">
        <v>4246</v>
      </c>
    </row>
    <row r="389" spans="1:10" x14ac:dyDescent="0.2">
      <c r="A389" t="s">
        <v>4363</v>
      </c>
      <c r="B389">
        <v>2023</v>
      </c>
      <c r="C389">
        <v>53</v>
      </c>
      <c r="D389">
        <v>1</v>
      </c>
      <c r="E389">
        <v>17.7</v>
      </c>
      <c r="F389" t="s">
        <v>2076</v>
      </c>
      <c r="G389" t="s">
        <v>2077</v>
      </c>
      <c r="H389" t="s">
        <v>3226</v>
      </c>
      <c r="I389" t="s">
        <v>3227</v>
      </c>
      <c r="J389" t="s">
        <v>4246</v>
      </c>
    </row>
    <row r="390" spans="1:10" x14ac:dyDescent="0.2">
      <c r="A390" t="s">
        <v>3324</v>
      </c>
      <c r="B390">
        <v>2030</v>
      </c>
      <c r="C390">
        <v>53</v>
      </c>
      <c r="D390">
        <v>2</v>
      </c>
      <c r="E390">
        <v>16.5</v>
      </c>
      <c r="F390" t="s">
        <v>2076</v>
      </c>
      <c r="G390" t="s">
        <v>2077</v>
      </c>
      <c r="H390" t="s">
        <v>3226</v>
      </c>
      <c r="I390" t="s">
        <v>3227</v>
      </c>
      <c r="J390" t="s">
        <v>3925</v>
      </c>
    </row>
    <row r="391" spans="1:10" x14ac:dyDescent="0.2">
      <c r="A391" t="s">
        <v>3633</v>
      </c>
      <c r="B391">
        <v>2031</v>
      </c>
      <c r="C391">
        <v>53</v>
      </c>
      <c r="D391">
        <v>2</v>
      </c>
      <c r="E391">
        <v>17.8</v>
      </c>
      <c r="F391" t="s">
        <v>2076</v>
      </c>
      <c r="G391" t="s">
        <v>2077</v>
      </c>
      <c r="H391" t="s">
        <v>3226</v>
      </c>
      <c r="I391" t="s">
        <v>3227</v>
      </c>
      <c r="J391" t="s">
        <v>3925</v>
      </c>
    </row>
    <row r="392" spans="1:10" x14ac:dyDescent="0.2">
      <c r="A392" t="s">
        <v>4025</v>
      </c>
      <c r="B392">
        <v>2032</v>
      </c>
      <c r="C392">
        <v>53</v>
      </c>
      <c r="D392">
        <v>2</v>
      </c>
      <c r="E392">
        <v>16.7</v>
      </c>
      <c r="F392" t="s">
        <v>2076</v>
      </c>
      <c r="G392" t="s">
        <v>2077</v>
      </c>
      <c r="H392" t="s">
        <v>3226</v>
      </c>
      <c r="I392" t="s">
        <v>3227</v>
      </c>
      <c r="J392" t="s">
        <v>4246</v>
      </c>
    </row>
    <row r="393" spans="1:10" x14ac:dyDescent="0.2">
      <c r="A393" t="s">
        <v>4364</v>
      </c>
      <c r="B393">
        <v>2033</v>
      </c>
      <c r="C393">
        <v>53</v>
      </c>
      <c r="D393">
        <v>2</v>
      </c>
      <c r="E393">
        <v>18.100000000000001</v>
      </c>
      <c r="F393" t="s">
        <v>2076</v>
      </c>
      <c r="G393" t="s">
        <v>2077</v>
      </c>
      <c r="H393" t="s">
        <v>3226</v>
      </c>
      <c r="I393" t="s">
        <v>3227</v>
      </c>
      <c r="J393" t="s">
        <v>4246</v>
      </c>
    </row>
    <row r="394" spans="1:10" x14ac:dyDescent="0.2">
      <c r="A394" t="s">
        <v>3325</v>
      </c>
      <c r="B394">
        <v>2020</v>
      </c>
      <c r="C394">
        <v>54</v>
      </c>
      <c r="D394">
        <v>1</v>
      </c>
      <c r="E394">
        <v>6.5999999049999998</v>
      </c>
      <c r="F394" t="s">
        <v>2116</v>
      </c>
      <c r="G394" t="s">
        <v>2117</v>
      </c>
      <c r="H394" t="s">
        <v>3226</v>
      </c>
      <c r="I394" t="s">
        <v>3227</v>
      </c>
      <c r="J394" t="s">
        <v>3925</v>
      </c>
    </row>
    <row r="395" spans="1:10" x14ac:dyDescent="0.2">
      <c r="A395" t="s">
        <v>3634</v>
      </c>
      <c r="B395">
        <v>2021</v>
      </c>
      <c r="C395">
        <v>54</v>
      </c>
      <c r="D395">
        <v>1</v>
      </c>
      <c r="E395">
        <v>6.8</v>
      </c>
      <c r="F395" t="s">
        <v>2116</v>
      </c>
      <c r="G395" t="s">
        <v>2117</v>
      </c>
      <c r="H395" t="s">
        <v>3226</v>
      </c>
      <c r="I395" t="s">
        <v>3227</v>
      </c>
      <c r="J395" t="s">
        <v>3925</v>
      </c>
    </row>
    <row r="396" spans="1:10" x14ac:dyDescent="0.2">
      <c r="A396" t="s">
        <v>4026</v>
      </c>
      <c r="B396">
        <v>2022</v>
      </c>
      <c r="C396">
        <v>54</v>
      </c>
      <c r="D396">
        <v>1</v>
      </c>
      <c r="E396">
        <v>6.6</v>
      </c>
      <c r="F396" t="s">
        <v>2116</v>
      </c>
      <c r="G396" t="s">
        <v>2117</v>
      </c>
      <c r="H396" t="s">
        <v>3226</v>
      </c>
      <c r="I396" t="s">
        <v>3227</v>
      </c>
      <c r="J396" t="s">
        <v>4246</v>
      </c>
    </row>
    <row r="397" spans="1:10" x14ac:dyDescent="0.2">
      <c r="A397" t="s">
        <v>4365</v>
      </c>
      <c r="B397">
        <v>2023</v>
      </c>
      <c r="C397">
        <v>54</v>
      </c>
      <c r="D397">
        <v>1</v>
      </c>
      <c r="E397">
        <v>9.3000000000000007</v>
      </c>
      <c r="F397" t="s">
        <v>2116</v>
      </c>
      <c r="G397" t="s">
        <v>2117</v>
      </c>
      <c r="H397" t="s">
        <v>3226</v>
      </c>
      <c r="I397" t="s">
        <v>3227</v>
      </c>
      <c r="J397" t="s">
        <v>4246</v>
      </c>
    </row>
    <row r="398" spans="1:10" x14ac:dyDescent="0.2">
      <c r="A398" t="s">
        <v>3326</v>
      </c>
      <c r="B398">
        <v>2030</v>
      </c>
      <c r="C398">
        <v>54</v>
      </c>
      <c r="D398">
        <v>2</v>
      </c>
      <c r="E398">
        <v>7</v>
      </c>
      <c r="F398" t="s">
        <v>2116</v>
      </c>
      <c r="G398" t="s">
        <v>2117</v>
      </c>
      <c r="H398" t="s">
        <v>3226</v>
      </c>
      <c r="I398" t="s">
        <v>3227</v>
      </c>
      <c r="J398" t="s">
        <v>3925</v>
      </c>
    </row>
    <row r="399" spans="1:10" x14ac:dyDescent="0.2">
      <c r="A399" t="s">
        <v>3635</v>
      </c>
      <c r="B399">
        <v>2031</v>
      </c>
      <c r="C399">
        <v>54</v>
      </c>
      <c r="D399">
        <v>2</v>
      </c>
      <c r="E399">
        <v>7</v>
      </c>
      <c r="F399" t="s">
        <v>2116</v>
      </c>
      <c r="G399" t="s">
        <v>2117</v>
      </c>
      <c r="H399" t="s">
        <v>3226</v>
      </c>
      <c r="I399" t="s">
        <v>3227</v>
      </c>
      <c r="J399" t="s">
        <v>3925</v>
      </c>
    </row>
    <row r="400" spans="1:10" x14ac:dyDescent="0.2">
      <c r="A400" t="s">
        <v>4027</v>
      </c>
      <c r="B400">
        <v>2032</v>
      </c>
      <c r="C400">
        <v>54</v>
      </c>
      <c r="D400">
        <v>2</v>
      </c>
      <c r="E400">
        <v>6.7</v>
      </c>
      <c r="F400" t="s">
        <v>2116</v>
      </c>
      <c r="G400" t="s">
        <v>2117</v>
      </c>
      <c r="H400" t="s">
        <v>3226</v>
      </c>
      <c r="I400" t="s">
        <v>3227</v>
      </c>
      <c r="J400" t="s">
        <v>4246</v>
      </c>
    </row>
    <row r="401" spans="1:10" x14ac:dyDescent="0.2">
      <c r="A401" t="s">
        <v>4366</v>
      </c>
      <c r="B401">
        <v>2033</v>
      </c>
      <c r="C401">
        <v>54</v>
      </c>
      <c r="D401">
        <v>2</v>
      </c>
      <c r="E401">
        <v>9.5</v>
      </c>
      <c r="F401" t="s">
        <v>2116</v>
      </c>
      <c r="G401" t="s">
        <v>2117</v>
      </c>
      <c r="H401" t="s">
        <v>3226</v>
      </c>
      <c r="I401" t="s">
        <v>3227</v>
      </c>
      <c r="J401" t="s">
        <v>4246</v>
      </c>
    </row>
    <row r="402" spans="1:10" x14ac:dyDescent="0.2">
      <c r="A402" t="s">
        <v>3327</v>
      </c>
      <c r="B402">
        <v>2020</v>
      </c>
      <c r="C402">
        <v>55</v>
      </c>
      <c r="D402">
        <v>1</v>
      </c>
      <c r="E402">
        <v>2</v>
      </c>
      <c r="F402" t="s">
        <v>2156</v>
      </c>
      <c r="G402" t="s">
        <v>2157</v>
      </c>
      <c r="H402" t="s">
        <v>3226</v>
      </c>
      <c r="I402" t="s">
        <v>3227</v>
      </c>
      <c r="J402" t="s">
        <v>3925</v>
      </c>
    </row>
    <row r="403" spans="1:10" x14ac:dyDescent="0.2">
      <c r="A403" t="s">
        <v>3636</v>
      </c>
      <c r="B403">
        <v>2021</v>
      </c>
      <c r="C403">
        <v>55</v>
      </c>
      <c r="D403">
        <v>1</v>
      </c>
      <c r="E403">
        <v>2</v>
      </c>
      <c r="F403" t="s">
        <v>2156</v>
      </c>
      <c r="G403" t="s">
        <v>2157</v>
      </c>
      <c r="H403" t="s">
        <v>3226</v>
      </c>
      <c r="I403" t="s">
        <v>3227</v>
      </c>
      <c r="J403" t="s">
        <v>3925</v>
      </c>
    </row>
    <row r="404" spans="1:10" x14ac:dyDescent="0.2">
      <c r="A404" t="s">
        <v>4028</v>
      </c>
      <c r="B404">
        <v>2022</v>
      </c>
      <c r="C404">
        <v>55</v>
      </c>
      <c r="D404">
        <v>1</v>
      </c>
      <c r="E404">
        <v>1</v>
      </c>
      <c r="F404" t="s">
        <v>2156</v>
      </c>
      <c r="G404" t="s">
        <v>2157</v>
      </c>
      <c r="H404" t="s">
        <v>3226</v>
      </c>
      <c r="I404" t="s">
        <v>3227</v>
      </c>
      <c r="J404" t="s">
        <v>4246</v>
      </c>
    </row>
    <row r="405" spans="1:10" x14ac:dyDescent="0.2">
      <c r="A405" t="s">
        <v>4367</v>
      </c>
      <c r="B405">
        <v>2023</v>
      </c>
      <c r="C405">
        <v>55</v>
      </c>
      <c r="D405">
        <v>1</v>
      </c>
      <c r="E405">
        <v>1.2</v>
      </c>
      <c r="F405" t="s">
        <v>2156</v>
      </c>
      <c r="G405" t="s">
        <v>2157</v>
      </c>
      <c r="H405" t="s">
        <v>3226</v>
      </c>
      <c r="I405" t="s">
        <v>3227</v>
      </c>
      <c r="J405" t="s">
        <v>4246</v>
      </c>
    </row>
    <row r="406" spans="1:10" x14ac:dyDescent="0.2">
      <c r="A406" t="s">
        <v>3328</v>
      </c>
      <c r="B406">
        <v>2030</v>
      </c>
      <c r="C406">
        <v>55</v>
      </c>
      <c r="D406">
        <v>2</v>
      </c>
      <c r="E406">
        <v>2.0999999050000002</v>
      </c>
      <c r="F406" t="s">
        <v>2156</v>
      </c>
      <c r="G406" t="s">
        <v>2157</v>
      </c>
      <c r="H406" t="s">
        <v>3226</v>
      </c>
      <c r="I406" t="s">
        <v>3227</v>
      </c>
      <c r="J406" t="s">
        <v>3925</v>
      </c>
    </row>
    <row r="407" spans="1:10" x14ac:dyDescent="0.2">
      <c r="A407" t="s">
        <v>3637</v>
      </c>
      <c r="B407">
        <v>2031</v>
      </c>
      <c r="C407">
        <v>55</v>
      </c>
      <c r="D407">
        <v>2</v>
      </c>
      <c r="E407">
        <v>2.1</v>
      </c>
      <c r="F407" t="s">
        <v>2156</v>
      </c>
      <c r="G407" t="s">
        <v>2157</v>
      </c>
      <c r="H407" t="s">
        <v>3226</v>
      </c>
      <c r="I407" t="s">
        <v>3227</v>
      </c>
      <c r="J407" t="s">
        <v>3925</v>
      </c>
    </row>
    <row r="408" spans="1:10" x14ac:dyDescent="0.2">
      <c r="A408" t="s">
        <v>4029</v>
      </c>
      <c r="B408">
        <v>2032</v>
      </c>
      <c r="C408">
        <v>55</v>
      </c>
      <c r="D408">
        <v>2</v>
      </c>
      <c r="E408">
        <v>1.1000000000000001</v>
      </c>
      <c r="F408" t="s">
        <v>2156</v>
      </c>
      <c r="G408" t="s">
        <v>2157</v>
      </c>
      <c r="H408" t="s">
        <v>3226</v>
      </c>
      <c r="I408" t="s">
        <v>3227</v>
      </c>
      <c r="J408" t="s">
        <v>4246</v>
      </c>
    </row>
    <row r="409" spans="1:10" x14ac:dyDescent="0.2">
      <c r="A409" t="s">
        <v>4368</v>
      </c>
      <c r="B409">
        <v>2033</v>
      </c>
      <c r="C409">
        <v>55</v>
      </c>
      <c r="D409">
        <v>2</v>
      </c>
      <c r="E409">
        <v>1.2</v>
      </c>
      <c r="F409" t="s">
        <v>2156</v>
      </c>
      <c r="G409" t="s">
        <v>2157</v>
      </c>
      <c r="H409" t="s">
        <v>3226</v>
      </c>
      <c r="I409" t="s">
        <v>3227</v>
      </c>
      <c r="J409" t="s">
        <v>4246</v>
      </c>
    </row>
    <row r="410" spans="1:10" x14ac:dyDescent="0.2">
      <c r="A410" t="s">
        <v>3329</v>
      </c>
      <c r="B410">
        <v>2020</v>
      </c>
      <c r="C410">
        <v>56</v>
      </c>
      <c r="D410">
        <v>1</v>
      </c>
      <c r="E410">
        <v>15.600000380000001</v>
      </c>
      <c r="F410" t="s">
        <v>2196</v>
      </c>
      <c r="G410" t="s">
        <v>2197</v>
      </c>
      <c r="H410" t="s">
        <v>3226</v>
      </c>
      <c r="I410" t="s">
        <v>3227</v>
      </c>
      <c r="J410" t="s">
        <v>3925</v>
      </c>
    </row>
    <row r="411" spans="1:10" x14ac:dyDescent="0.2">
      <c r="A411" t="s">
        <v>3638</v>
      </c>
      <c r="B411">
        <v>2021</v>
      </c>
      <c r="C411">
        <v>56</v>
      </c>
      <c r="D411">
        <v>1</v>
      </c>
      <c r="E411">
        <v>13.2</v>
      </c>
      <c r="F411" t="s">
        <v>2196</v>
      </c>
      <c r="G411" t="s">
        <v>2197</v>
      </c>
      <c r="H411" t="s">
        <v>3226</v>
      </c>
      <c r="I411" t="s">
        <v>3227</v>
      </c>
      <c r="J411" t="s">
        <v>3925</v>
      </c>
    </row>
    <row r="412" spans="1:10" x14ac:dyDescent="0.2">
      <c r="A412" t="s">
        <v>4030</v>
      </c>
      <c r="B412">
        <v>2022</v>
      </c>
      <c r="C412">
        <v>56</v>
      </c>
      <c r="D412">
        <v>1</v>
      </c>
      <c r="E412">
        <v>13.6</v>
      </c>
      <c r="F412" t="s">
        <v>2196</v>
      </c>
      <c r="G412" t="s">
        <v>2197</v>
      </c>
      <c r="H412" t="s">
        <v>3226</v>
      </c>
      <c r="I412" t="s">
        <v>3227</v>
      </c>
      <c r="J412" t="s">
        <v>4246</v>
      </c>
    </row>
    <row r="413" spans="1:10" x14ac:dyDescent="0.2">
      <c r="A413" t="s">
        <v>4369</v>
      </c>
      <c r="B413">
        <v>2023</v>
      </c>
      <c r="C413">
        <v>56</v>
      </c>
      <c r="D413">
        <v>1</v>
      </c>
      <c r="E413">
        <v>10.5</v>
      </c>
      <c r="F413" t="s">
        <v>2196</v>
      </c>
      <c r="G413" t="s">
        <v>2197</v>
      </c>
      <c r="H413" t="s">
        <v>3226</v>
      </c>
      <c r="I413" t="s">
        <v>3227</v>
      </c>
      <c r="J413" t="s">
        <v>4246</v>
      </c>
    </row>
    <row r="414" spans="1:10" x14ac:dyDescent="0.2">
      <c r="A414" t="s">
        <v>3330</v>
      </c>
      <c r="B414">
        <v>2030</v>
      </c>
      <c r="C414">
        <v>56</v>
      </c>
      <c r="D414">
        <v>2</v>
      </c>
      <c r="E414">
        <v>15.69999981</v>
      </c>
      <c r="F414" t="s">
        <v>2196</v>
      </c>
      <c r="G414" t="s">
        <v>2197</v>
      </c>
      <c r="H414" t="s">
        <v>3226</v>
      </c>
      <c r="I414" t="s">
        <v>3227</v>
      </c>
      <c r="J414" t="s">
        <v>3925</v>
      </c>
    </row>
    <row r="415" spans="1:10" x14ac:dyDescent="0.2">
      <c r="A415" t="s">
        <v>3639</v>
      </c>
      <c r="B415">
        <v>2031</v>
      </c>
      <c r="C415">
        <v>56</v>
      </c>
      <c r="D415">
        <v>2</v>
      </c>
      <c r="E415">
        <v>12.5</v>
      </c>
      <c r="F415" t="s">
        <v>2196</v>
      </c>
      <c r="G415" t="s">
        <v>2197</v>
      </c>
      <c r="H415" t="s">
        <v>3226</v>
      </c>
      <c r="I415" t="s">
        <v>3227</v>
      </c>
      <c r="J415" t="s">
        <v>3925</v>
      </c>
    </row>
    <row r="416" spans="1:10" x14ac:dyDescent="0.2">
      <c r="A416" t="s">
        <v>4031</v>
      </c>
      <c r="B416">
        <v>2032</v>
      </c>
      <c r="C416">
        <v>56</v>
      </c>
      <c r="D416">
        <v>2</v>
      </c>
      <c r="E416">
        <v>13.3</v>
      </c>
      <c r="F416" t="s">
        <v>2196</v>
      </c>
      <c r="G416" t="s">
        <v>2197</v>
      </c>
      <c r="H416" t="s">
        <v>3226</v>
      </c>
      <c r="I416" t="s">
        <v>3227</v>
      </c>
      <c r="J416" t="s">
        <v>4246</v>
      </c>
    </row>
    <row r="417" spans="1:10" x14ac:dyDescent="0.2">
      <c r="A417" t="s">
        <v>4370</v>
      </c>
      <c r="B417">
        <v>2033</v>
      </c>
      <c r="C417">
        <v>56</v>
      </c>
      <c r="D417">
        <v>2</v>
      </c>
      <c r="E417">
        <v>9.5</v>
      </c>
      <c r="F417" t="s">
        <v>2196</v>
      </c>
      <c r="G417" t="s">
        <v>2197</v>
      </c>
      <c r="H417" t="s">
        <v>3226</v>
      </c>
      <c r="I417" t="s">
        <v>3227</v>
      </c>
      <c r="J417" t="s">
        <v>4246</v>
      </c>
    </row>
    <row r="418" spans="1:10" x14ac:dyDescent="0.2">
      <c r="A418" t="s">
        <v>3331</v>
      </c>
      <c r="B418">
        <v>2020</v>
      </c>
      <c r="C418">
        <v>57</v>
      </c>
      <c r="D418">
        <v>1</v>
      </c>
      <c r="E418">
        <v>7.9000000950000002</v>
      </c>
      <c r="F418" t="s">
        <v>2236</v>
      </c>
      <c r="G418" t="s">
        <v>2237</v>
      </c>
      <c r="H418" t="s">
        <v>3226</v>
      </c>
      <c r="I418" t="s">
        <v>3227</v>
      </c>
      <c r="J418" t="s">
        <v>3925</v>
      </c>
    </row>
    <row r="419" spans="1:10" x14ac:dyDescent="0.2">
      <c r="A419" t="s">
        <v>3640</v>
      </c>
      <c r="B419">
        <v>2021</v>
      </c>
      <c r="C419">
        <v>57</v>
      </c>
      <c r="D419">
        <v>1</v>
      </c>
      <c r="E419">
        <v>8.6</v>
      </c>
      <c r="F419" t="s">
        <v>2236</v>
      </c>
      <c r="G419" t="s">
        <v>2237</v>
      </c>
      <c r="H419" t="s">
        <v>3226</v>
      </c>
      <c r="I419" t="s">
        <v>3227</v>
      </c>
      <c r="J419" t="s">
        <v>3925</v>
      </c>
    </row>
    <row r="420" spans="1:10" x14ac:dyDescent="0.2">
      <c r="A420" t="s">
        <v>4032</v>
      </c>
      <c r="B420">
        <v>2022</v>
      </c>
      <c r="C420">
        <v>57</v>
      </c>
      <c r="D420">
        <v>1</v>
      </c>
      <c r="E420">
        <v>9</v>
      </c>
      <c r="F420" t="s">
        <v>2236</v>
      </c>
      <c r="G420" t="s">
        <v>2237</v>
      </c>
      <c r="H420" t="s">
        <v>3226</v>
      </c>
      <c r="I420" t="s">
        <v>3227</v>
      </c>
      <c r="J420" t="s">
        <v>4246</v>
      </c>
    </row>
    <row r="421" spans="1:10" x14ac:dyDescent="0.2">
      <c r="A421" t="s">
        <v>4371</v>
      </c>
      <c r="B421">
        <v>2023</v>
      </c>
      <c r="C421">
        <v>57</v>
      </c>
      <c r="D421">
        <v>1</v>
      </c>
      <c r="E421">
        <v>7.9</v>
      </c>
      <c r="F421" t="s">
        <v>2236</v>
      </c>
      <c r="G421" t="s">
        <v>2237</v>
      </c>
      <c r="H421" t="s">
        <v>3226</v>
      </c>
      <c r="I421" t="s">
        <v>3227</v>
      </c>
      <c r="J421" t="s">
        <v>4246</v>
      </c>
    </row>
    <row r="422" spans="1:10" x14ac:dyDescent="0.2">
      <c r="A422" t="s">
        <v>3332</v>
      </c>
      <c r="B422">
        <v>2030</v>
      </c>
      <c r="C422">
        <v>57</v>
      </c>
      <c r="D422">
        <v>2</v>
      </c>
      <c r="E422">
        <v>5.0999999049999998</v>
      </c>
      <c r="F422" t="s">
        <v>2236</v>
      </c>
      <c r="G422" t="s">
        <v>2237</v>
      </c>
      <c r="H422" t="s">
        <v>3226</v>
      </c>
      <c r="I422" t="s">
        <v>3227</v>
      </c>
      <c r="J422" t="s">
        <v>3925</v>
      </c>
    </row>
    <row r="423" spans="1:10" x14ac:dyDescent="0.2">
      <c r="A423" t="s">
        <v>3641</v>
      </c>
      <c r="B423">
        <v>2031</v>
      </c>
      <c r="C423">
        <v>57</v>
      </c>
      <c r="D423">
        <v>2</v>
      </c>
      <c r="E423">
        <v>5.4</v>
      </c>
      <c r="F423" t="s">
        <v>2236</v>
      </c>
      <c r="G423" t="s">
        <v>2237</v>
      </c>
      <c r="H423" t="s">
        <v>3226</v>
      </c>
      <c r="I423" t="s">
        <v>3227</v>
      </c>
      <c r="J423" t="s">
        <v>3925</v>
      </c>
    </row>
    <row r="424" spans="1:10" x14ac:dyDescent="0.2">
      <c r="A424" t="s">
        <v>4033</v>
      </c>
      <c r="B424">
        <v>2032</v>
      </c>
      <c r="C424">
        <v>57</v>
      </c>
      <c r="D424">
        <v>2</v>
      </c>
      <c r="E424">
        <v>8.9</v>
      </c>
      <c r="F424" t="s">
        <v>2236</v>
      </c>
      <c r="G424" t="s">
        <v>2237</v>
      </c>
      <c r="H424" t="s">
        <v>3226</v>
      </c>
      <c r="I424" t="s">
        <v>3227</v>
      </c>
      <c r="J424" t="s">
        <v>4246</v>
      </c>
    </row>
    <row r="425" spans="1:10" x14ac:dyDescent="0.2">
      <c r="A425" t="s">
        <v>4372</v>
      </c>
      <c r="B425">
        <v>2033</v>
      </c>
      <c r="C425">
        <v>57</v>
      </c>
      <c r="D425">
        <v>2</v>
      </c>
      <c r="E425">
        <v>7.9</v>
      </c>
      <c r="F425" t="s">
        <v>2236</v>
      </c>
      <c r="G425" t="s">
        <v>2237</v>
      </c>
      <c r="H425" t="s">
        <v>3226</v>
      </c>
      <c r="I425" t="s">
        <v>3227</v>
      </c>
      <c r="J425" t="s">
        <v>4246</v>
      </c>
    </row>
    <row r="426" spans="1:10" x14ac:dyDescent="0.2">
      <c r="A426" t="s">
        <v>3333</v>
      </c>
      <c r="B426">
        <v>2020</v>
      </c>
      <c r="C426">
        <v>58</v>
      </c>
      <c r="D426">
        <v>1</v>
      </c>
      <c r="E426">
        <v>3.7999999519999998</v>
      </c>
      <c r="F426" t="s">
        <v>2276</v>
      </c>
      <c r="G426" t="s">
        <v>2277</v>
      </c>
      <c r="H426" t="s">
        <v>3226</v>
      </c>
      <c r="I426" t="s">
        <v>3227</v>
      </c>
      <c r="J426" t="s">
        <v>3925</v>
      </c>
    </row>
    <row r="427" spans="1:10" x14ac:dyDescent="0.2">
      <c r="A427" t="s">
        <v>3642</v>
      </c>
      <c r="B427">
        <v>2021</v>
      </c>
      <c r="C427">
        <v>58</v>
      </c>
      <c r="D427">
        <v>1</v>
      </c>
      <c r="E427">
        <v>3.5</v>
      </c>
      <c r="F427" t="s">
        <v>2276</v>
      </c>
      <c r="G427" t="s">
        <v>2277</v>
      </c>
      <c r="H427" t="s">
        <v>3226</v>
      </c>
      <c r="I427" t="s">
        <v>3227</v>
      </c>
      <c r="J427" t="s">
        <v>3925</v>
      </c>
    </row>
    <row r="428" spans="1:10" x14ac:dyDescent="0.2">
      <c r="A428" t="s">
        <v>4034</v>
      </c>
      <c r="B428">
        <v>2022</v>
      </c>
      <c r="C428">
        <v>58</v>
      </c>
      <c r="D428">
        <v>1</v>
      </c>
      <c r="E428">
        <v>3.4</v>
      </c>
      <c r="F428" t="s">
        <v>2276</v>
      </c>
      <c r="G428" t="s">
        <v>2277</v>
      </c>
      <c r="H428" t="s">
        <v>3226</v>
      </c>
      <c r="I428" t="s">
        <v>3227</v>
      </c>
      <c r="J428" t="s">
        <v>4246</v>
      </c>
    </row>
    <row r="429" spans="1:10" x14ac:dyDescent="0.2">
      <c r="A429" t="s">
        <v>4373</v>
      </c>
      <c r="B429">
        <v>2023</v>
      </c>
      <c r="C429">
        <v>58</v>
      </c>
      <c r="D429">
        <v>1</v>
      </c>
      <c r="E429">
        <v>2.4</v>
      </c>
      <c r="F429" t="s">
        <v>2276</v>
      </c>
      <c r="G429" t="s">
        <v>2277</v>
      </c>
      <c r="H429" t="s">
        <v>3226</v>
      </c>
      <c r="I429" t="s">
        <v>3227</v>
      </c>
      <c r="J429" t="s">
        <v>4246</v>
      </c>
    </row>
    <row r="430" spans="1:10" x14ac:dyDescent="0.2">
      <c r="A430" t="s">
        <v>3334</v>
      </c>
      <c r="B430">
        <v>2030</v>
      </c>
      <c r="C430">
        <v>58</v>
      </c>
      <c r="D430">
        <v>2</v>
      </c>
      <c r="E430">
        <v>4.0999999049999998</v>
      </c>
      <c r="F430" t="s">
        <v>2276</v>
      </c>
      <c r="G430" t="s">
        <v>2277</v>
      </c>
      <c r="H430" t="s">
        <v>3226</v>
      </c>
      <c r="I430" t="s">
        <v>3227</v>
      </c>
      <c r="J430" t="s">
        <v>3925</v>
      </c>
    </row>
    <row r="431" spans="1:10" x14ac:dyDescent="0.2">
      <c r="A431" t="s">
        <v>3643</v>
      </c>
      <c r="B431">
        <v>2031</v>
      </c>
      <c r="C431">
        <v>58</v>
      </c>
      <c r="D431">
        <v>2</v>
      </c>
      <c r="E431">
        <v>3.6</v>
      </c>
      <c r="F431" t="s">
        <v>2276</v>
      </c>
      <c r="G431" t="s">
        <v>2277</v>
      </c>
      <c r="H431" t="s">
        <v>3226</v>
      </c>
      <c r="I431" t="s">
        <v>3227</v>
      </c>
      <c r="J431" t="s">
        <v>3925</v>
      </c>
    </row>
    <row r="432" spans="1:10" x14ac:dyDescent="0.2">
      <c r="A432" t="s">
        <v>4035</v>
      </c>
      <c r="B432">
        <v>2032</v>
      </c>
      <c r="C432">
        <v>58</v>
      </c>
      <c r="D432">
        <v>2</v>
      </c>
      <c r="E432">
        <v>3.5</v>
      </c>
      <c r="F432" t="s">
        <v>2276</v>
      </c>
      <c r="G432" t="s">
        <v>2277</v>
      </c>
      <c r="H432" t="s">
        <v>3226</v>
      </c>
      <c r="I432" t="s">
        <v>3227</v>
      </c>
      <c r="J432" t="s">
        <v>4246</v>
      </c>
    </row>
    <row r="433" spans="1:10" x14ac:dyDescent="0.2">
      <c r="A433" t="s">
        <v>4374</v>
      </c>
      <c r="B433">
        <v>2033</v>
      </c>
      <c r="C433">
        <v>58</v>
      </c>
      <c r="D433">
        <v>2</v>
      </c>
      <c r="E433">
        <v>2.5</v>
      </c>
      <c r="F433" t="s">
        <v>2276</v>
      </c>
      <c r="G433" t="s">
        <v>2277</v>
      </c>
      <c r="H433" t="s">
        <v>3226</v>
      </c>
      <c r="I433" t="s">
        <v>3227</v>
      </c>
      <c r="J433" t="s">
        <v>4246</v>
      </c>
    </row>
    <row r="434" spans="1:10" x14ac:dyDescent="0.2">
      <c r="A434" t="s">
        <v>3335</v>
      </c>
      <c r="B434">
        <v>2020</v>
      </c>
      <c r="C434">
        <v>59</v>
      </c>
      <c r="D434">
        <v>1</v>
      </c>
      <c r="E434">
        <v>85.5</v>
      </c>
      <c r="F434" t="s">
        <v>2316</v>
      </c>
      <c r="G434" t="s">
        <v>2317</v>
      </c>
      <c r="H434" t="s">
        <v>3226</v>
      </c>
      <c r="I434" t="s">
        <v>3227</v>
      </c>
      <c r="J434" t="s">
        <v>3925</v>
      </c>
    </row>
    <row r="435" spans="1:10" x14ac:dyDescent="0.2">
      <c r="A435" t="s">
        <v>3644</v>
      </c>
      <c r="B435">
        <v>2021</v>
      </c>
      <c r="C435">
        <v>59</v>
      </c>
      <c r="D435">
        <v>1</v>
      </c>
      <c r="E435">
        <v>85.1</v>
      </c>
      <c r="F435" t="s">
        <v>2316</v>
      </c>
      <c r="G435" t="s">
        <v>2317</v>
      </c>
      <c r="H435" t="s">
        <v>3226</v>
      </c>
      <c r="I435" t="s">
        <v>3227</v>
      </c>
      <c r="J435" t="s">
        <v>3925</v>
      </c>
    </row>
    <row r="436" spans="1:10" x14ac:dyDescent="0.2">
      <c r="A436" t="s">
        <v>4036</v>
      </c>
      <c r="B436">
        <v>2022</v>
      </c>
      <c r="C436">
        <v>59</v>
      </c>
      <c r="D436">
        <v>1</v>
      </c>
      <c r="E436">
        <v>94.1</v>
      </c>
      <c r="F436" t="s">
        <v>4253</v>
      </c>
      <c r="G436" t="s">
        <v>2317</v>
      </c>
      <c r="H436" t="s">
        <v>3226</v>
      </c>
      <c r="I436" t="s">
        <v>3227</v>
      </c>
      <c r="J436" t="s">
        <v>4246</v>
      </c>
    </row>
    <row r="437" spans="1:10" x14ac:dyDescent="0.2">
      <c r="A437" t="s">
        <v>4375</v>
      </c>
      <c r="B437">
        <v>2023</v>
      </c>
      <c r="C437">
        <v>59</v>
      </c>
      <c r="D437">
        <v>1</v>
      </c>
      <c r="E437">
        <v>93</v>
      </c>
      <c r="F437" t="s">
        <v>4253</v>
      </c>
      <c r="G437" t="s">
        <v>2317</v>
      </c>
      <c r="H437" t="s">
        <v>3226</v>
      </c>
      <c r="I437" t="s">
        <v>3227</v>
      </c>
      <c r="J437" t="s">
        <v>4246</v>
      </c>
    </row>
    <row r="438" spans="1:10" x14ac:dyDescent="0.2">
      <c r="A438" t="s">
        <v>3336</v>
      </c>
      <c r="B438">
        <v>2030</v>
      </c>
      <c r="C438">
        <v>59</v>
      </c>
      <c r="D438">
        <v>2</v>
      </c>
      <c r="E438">
        <v>97</v>
      </c>
      <c r="F438" t="s">
        <v>2316</v>
      </c>
      <c r="G438" t="s">
        <v>2317</v>
      </c>
      <c r="H438" t="s">
        <v>3226</v>
      </c>
      <c r="I438" t="s">
        <v>3227</v>
      </c>
      <c r="J438" t="s">
        <v>3925</v>
      </c>
    </row>
    <row r="439" spans="1:10" x14ac:dyDescent="0.2">
      <c r="A439" t="s">
        <v>3645</v>
      </c>
      <c r="B439">
        <v>2031</v>
      </c>
      <c r="C439">
        <v>59</v>
      </c>
      <c r="D439">
        <v>2</v>
      </c>
      <c r="E439">
        <v>92.9</v>
      </c>
      <c r="F439" t="s">
        <v>2316</v>
      </c>
      <c r="G439" t="s">
        <v>2317</v>
      </c>
      <c r="H439" t="s">
        <v>3226</v>
      </c>
      <c r="I439" t="s">
        <v>3227</v>
      </c>
      <c r="J439" t="s">
        <v>3925</v>
      </c>
    </row>
    <row r="440" spans="1:10" x14ac:dyDescent="0.2">
      <c r="A440" t="s">
        <v>4037</v>
      </c>
      <c r="B440">
        <v>2032</v>
      </c>
      <c r="C440">
        <v>59</v>
      </c>
      <c r="D440">
        <v>2</v>
      </c>
      <c r="E440">
        <v>98</v>
      </c>
      <c r="F440" t="s">
        <v>4253</v>
      </c>
      <c r="G440" t="s">
        <v>2317</v>
      </c>
      <c r="H440" t="s">
        <v>3226</v>
      </c>
      <c r="I440" t="s">
        <v>3227</v>
      </c>
      <c r="J440" t="s">
        <v>4246</v>
      </c>
    </row>
    <row r="441" spans="1:10" x14ac:dyDescent="0.2">
      <c r="A441" t="s">
        <v>4376</v>
      </c>
      <c r="B441">
        <v>2033</v>
      </c>
      <c r="C441">
        <v>59</v>
      </c>
      <c r="D441">
        <v>2</v>
      </c>
      <c r="E441">
        <v>97.2</v>
      </c>
      <c r="F441" t="s">
        <v>4253</v>
      </c>
      <c r="G441" t="s">
        <v>2317</v>
      </c>
      <c r="H441" t="s">
        <v>3226</v>
      </c>
      <c r="I441" t="s">
        <v>3227</v>
      </c>
      <c r="J441" t="s">
        <v>4246</v>
      </c>
    </row>
    <row r="442" spans="1:10" x14ac:dyDescent="0.2">
      <c r="A442" t="s">
        <v>3337</v>
      </c>
      <c r="B442">
        <v>2020</v>
      </c>
      <c r="C442">
        <v>61</v>
      </c>
      <c r="D442">
        <v>1</v>
      </c>
      <c r="E442">
        <v>102.5</v>
      </c>
      <c r="F442" t="s">
        <v>39</v>
      </c>
      <c r="G442" t="s">
        <v>42</v>
      </c>
      <c r="H442" t="s">
        <v>3226</v>
      </c>
      <c r="I442" t="s">
        <v>3227</v>
      </c>
      <c r="J442" t="s">
        <v>3925</v>
      </c>
    </row>
    <row r="443" spans="1:10" x14ac:dyDescent="0.2">
      <c r="A443" t="s">
        <v>3646</v>
      </c>
      <c r="B443">
        <v>2021</v>
      </c>
      <c r="C443">
        <v>61</v>
      </c>
      <c r="D443">
        <v>1</v>
      </c>
      <c r="E443">
        <v>106.3</v>
      </c>
      <c r="F443" t="s">
        <v>39</v>
      </c>
      <c r="G443" t="s">
        <v>42</v>
      </c>
      <c r="H443" t="s">
        <v>3226</v>
      </c>
      <c r="I443" t="s">
        <v>3227</v>
      </c>
      <c r="J443" t="s">
        <v>3925</v>
      </c>
    </row>
    <row r="444" spans="1:10" x14ac:dyDescent="0.2">
      <c r="A444" t="s">
        <v>4038</v>
      </c>
      <c r="B444">
        <v>2022</v>
      </c>
      <c r="C444">
        <v>61</v>
      </c>
      <c r="D444">
        <v>1</v>
      </c>
      <c r="E444">
        <v>111.1</v>
      </c>
      <c r="F444" t="s">
        <v>39</v>
      </c>
      <c r="G444" t="s">
        <v>42</v>
      </c>
      <c r="H444" t="s">
        <v>3226</v>
      </c>
      <c r="I444" t="s">
        <v>3227</v>
      </c>
      <c r="J444" t="s">
        <v>4246</v>
      </c>
    </row>
    <row r="445" spans="1:10" x14ac:dyDescent="0.2">
      <c r="A445" t="s">
        <v>4377</v>
      </c>
      <c r="B445">
        <v>2023</v>
      </c>
      <c r="C445">
        <v>61</v>
      </c>
      <c r="D445">
        <v>1</v>
      </c>
      <c r="E445">
        <v>130.30000000000001</v>
      </c>
      <c r="F445" t="s">
        <v>39</v>
      </c>
      <c r="G445" t="s">
        <v>42</v>
      </c>
      <c r="H445" t="s">
        <v>3226</v>
      </c>
      <c r="I445" t="s">
        <v>3227</v>
      </c>
      <c r="J445" t="s">
        <v>4246</v>
      </c>
    </row>
    <row r="446" spans="1:10" x14ac:dyDescent="0.2">
      <c r="A446" t="s">
        <v>3338</v>
      </c>
      <c r="B446">
        <v>2030</v>
      </c>
      <c r="C446">
        <v>61</v>
      </c>
      <c r="D446">
        <v>2</v>
      </c>
      <c r="E446">
        <v>133.6000061</v>
      </c>
      <c r="F446" t="s">
        <v>39</v>
      </c>
      <c r="G446" t="s">
        <v>42</v>
      </c>
      <c r="H446" t="s">
        <v>3226</v>
      </c>
      <c r="I446" t="s">
        <v>3227</v>
      </c>
      <c r="J446" t="s">
        <v>3925</v>
      </c>
    </row>
    <row r="447" spans="1:10" x14ac:dyDescent="0.2">
      <c r="A447" t="s">
        <v>3647</v>
      </c>
      <c r="B447">
        <v>2031</v>
      </c>
      <c r="C447">
        <v>61</v>
      </c>
      <c r="D447">
        <v>2</v>
      </c>
      <c r="E447">
        <v>128.4</v>
      </c>
      <c r="F447" t="s">
        <v>39</v>
      </c>
      <c r="G447" t="s">
        <v>42</v>
      </c>
      <c r="H447" t="s">
        <v>3226</v>
      </c>
      <c r="I447" t="s">
        <v>3227</v>
      </c>
      <c r="J447" t="s">
        <v>3925</v>
      </c>
    </row>
    <row r="448" spans="1:10" x14ac:dyDescent="0.2">
      <c r="A448" t="s">
        <v>4039</v>
      </c>
      <c r="B448">
        <v>2032</v>
      </c>
      <c r="C448">
        <v>61</v>
      </c>
      <c r="D448">
        <v>2</v>
      </c>
      <c r="E448">
        <v>123.8</v>
      </c>
      <c r="F448" t="s">
        <v>39</v>
      </c>
      <c r="G448" t="s">
        <v>42</v>
      </c>
      <c r="H448" t="s">
        <v>3226</v>
      </c>
      <c r="I448" t="s">
        <v>3227</v>
      </c>
      <c r="J448" t="s">
        <v>4246</v>
      </c>
    </row>
    <row r="449" spans="1:10" x14ac:dyDescent="0.2">
      <c r="A449" t="s">
        <v>4378</v>
      </c>
      <c r="B449">
        <v>2033</v>
      </c>
      <c r="C449">
        <v>61</v>
      </c>
      <c r="D449">
        <v>2</v>
      </c>
      <c r="E449">
        <v>143.19999999999999</v>
      </c>
      <c r="F449" t="s">
        <v>39</v>
      </c>
      <c r="G449" t="s">
        <v>42</v>
      </c>
      <c r="H449" t="s">
        <v>3226</v>
      </c>
      <c r="I449" t="s">
        <v>3227</v>
      </c>
      <c r="J449" t="s">
        <v>4246</v>
      </c>
    </row>
    <row r="450" spans="1:10" x14ac:dyDescent="0.2">
      <c r="A450" t="s">
        <v>3339</v>
      </c>
      <c r="B450">
        <v>2020</v>
      </c>
      <c r="C450">
        <v>62</v>
      </c>
      <c r="D450">
        <v>1</v>
      </c>
      <c r="E450">
        <v>23.200000760000002</v>
      </c>
      <c r="F450" t="s">
        <v>2394</v>
      </c>
      <c r="G450" t="s">
        <v>2395</v>
      </c>
      <c r="H450" t="s">
        <v>3226</v>
      </c>
      <c r="I450" t="s">
        <v>3227</v>
      </c>
      <c r="J450" t="s">
        <v>3925</v>
      </c>
    </row>
    <row r="451" spans="1:10" x14ac:dyDescent="0.2">
      <c r="A451" t="s">
        <v>3648</v>
      </c>
      <c r="B451">
        <v>2021</v>
      </c>
      <c r="C451">
        <v>62</v>
      </c>
      <c r="D451">
        <v>1</v>
      </c>
      <c r="E451">
        <v>21.5</v>
      </c>
      <c r="F451" t="s">
        <v>2394</v>
      </c>
      <c r="G451" t="s">
        <v>2395</v>
      </c>
      <c r="H451" t="s">
        <v>3226</v>
      </c>
      <c r="I451" t="s">
        <v>3227</v>
      </c>
      <c r="J451" t="s">
        <v>3925</v>
      </c>
    </row>
    <row r="452" spans="1:10" x14ac:dyDescent="0.2">
      <c r="A452" t="s">
        <v>4040</v>
      </c>
      <c r="B452">
        <v>2022</v>
      </c>
      <c r="C452">
        <v>62</v>
      </c>
      <c r="D452">
        <v>1</v>
      </c>
      <c r="E452">
        <v>13.5</v>
      </c>
      <c r="F452" t="s">
        <v>4254</v>
      </c>
      <c r="G452" t="s">
        <v>2395</v>
      </c>
      <c r="H452" t="s">
        <v>3226</v>
      </c>
      <c r="I452" t="s">
        <v>3227</v>
      </c>
      <c r="J452" t="s">
        <v>4246</v>
      </c>
    </row>
    <row r="453" spans="1:10" x14ac:dyDescent="0.2">
      <c r="A453" t="s">
        <v>4379</v>
      </c>
      <c r="B453">
        <v>2023</v>
      </c>
      <c r="C453">
        <v>62</v>
      </c>
      <c r="D453">
        <v>1</v>
      </c>
      <c r="E453">
        <v>21.6</v>
      </c>
      <c r="F453" t="s">
        <v>4254</v>
      </c>
      <c r="G453" t="s">
        <v>2395</v>
      </c>
      <c r="H453" t="s">
        <v>3226</v>
      </c>
      <c r="I453" t="s">
        <v>3227</v>
      </c>
      <c r="J453" t="s">
        <v>4246</v>
      </c>
    </row>
    <row r="454" spans="1:10" x14ac:dyDescent="0.2">
      <c r="A454" t="s">
        <v>3340</v>
      </c>
      <c r="B454">
        <v>2030</v>
      </c>
      <c r="C454">
        <v>62</v>
      </c>
      <c r="D454">
        <v>2</v>
      </c>
      <c r="E454">
        <v>27.200000760000002</v>
      </c>
      <c r="F454" t="s">
        <v>2394</v>
      </c>
      <c r="G454" t="s">
        <v>2395</v>
      </c>
      <c r="H454" t="s">
        <v>3226</v>
      </c>
      <c r="I454" t="s">
        <v>3227</v>
      </c>
      <c r="J454" t="s">
        <v>3925</v>
      </c>
    </row>
    <row r="455" spans="1:10" x14ac:dyDescent="0.2">
      <c r="A455" t="s">
        <v>3649</v>
      </c>
      <c r="B455">
        <v>2031</v>
      </c>
      <c r="C455">
        <v>62</v>
      </c>
      <c r="D455">
        <v>2</v>
      </c>
      <c r="E455">
        <v>21.7</v>
      </c>
      <c r="F455" t="s">
        <v>2394</v>
      </c>
      <c r="G455" t="s">
        <v>2395</v>
      </c>
      <c r="H455" t="s">
        <v>3226</v>
      </c>
      <c r="I455" t="s">
        <v>3227</v>
      </c>
      <c r="J455" t="s">
        <v>3925</v>
      </c>
    </row>
    <row r="456" spans="1:10" x14ac:dyDescent="0.2">
      <c r="A456" t="s">
        <v>4041</v>
      </c>
      <c r="B456">
        <v>2032</v>
      </c>
      <c r="C456">
        <v>62</v>
      </c>
      <c r="D456">
        <v>2</v>
      </c>
      <c r="E456">
        <v>14</v>
      </c>
      <c r="F456" t="s">
        <v>4254</v>
      </c>
      <c r="G456" t="s">
        <v>2395</v>
      </c>
      <c r="H456" t="s">
        <v>3226</v>
      </c>
      <c r="I456" t="s">
        <v>3227</v>
      </c>
      <c r="J456" t="s">
        <v>4246</v>
      </c>
    </row>
    <row r="457" spans="1:10" x14ac:dyDescent="0.2">
      <c r="A457" t="s">
        <v>4380</v>
      </c>
      <c r="B457">
        <v>2033</v>
      </c>
      <c r="C457">
        <v>62</v>
      </c>
      <c r="D457">
        <v>2</v>
      </c>
      <c r="E457">
        <v>22.9</v>
      </c>
      <c r="F457" t="s">
        <v>4254</v>
      </c>
      <c r="G457" t="s">
        <v>2395</v>
      </c>
      <c r="H457" t="s">
        <v>3226</v>
      </c>
      <c r="I457" t="s">
        <v>3227</v>
      </c>
      <c r="J457" t="s">
        <v>4246</v>
      </c>
    </row>
    <row r="458" spans="1:10" x14ac:dyDescent="0.2">
      <c r="A458" t="s">
        <v>3341</v>
      </c>
      <c r="B458">
        <v>2020</v>
      </c>
      <c r="C458">
        <v>63</v>
      </c>
      <c r="D458">
        <v>1</v>
      </c>
      <c r="E458">
        <v>60.5</v>
      </c>
      <c r="F458" t="s">
        <v>2421</v>
      </c>
      <c r="G458" t="s">
        <v>2422</v>
      </c>
      <c r="H458" t="s">
        <v>3226</v>
      </c>
      <c r="I458" t="s">
        <v>3227</v>
      </c>
      <c r="J458" t="s">
        <v>3925</v>
      </c>
    </row>
    <row r="459" spans="1:10" x14ac:dyDescent="0.2">
      <c r="A459" t="s">
        <v>3650</v>
      </c>
      <c r="B459">
        <v>2021</v>
      </c>
      <c r="C459">
        <v>63</v>
      </c>
      <c r="D459">
        <v>1</v>
      </c>
      <c r="E459">
        <v>46.2</v>
      </c>
      <c r="F459" t="s">
        <v>2421</v>
      </c>
      <c r="G459" t="s">
        <v>2422</v>
      </c>
      <c r="H459" t="s">
        <v>3226</v>
      </c>
      <c r="I459" t="s">
        <v>3227</v>
      </c>
      <c r="J459" t="s">
        <v>3925</v>
      </c>
    </row>
    <row r="460" spans="1:10" x14ac:dyDescent="0.2">
      <c r="A460" t="s">
        <v>4042</v>
      </c>
      <c r="B460">
        <v>2022</v>
      </c>
      <c r="C460">
        <v>63</v>
      </c>
      <c r="D460">
        <v>1</v>
      </c>
      <c r="E460">
        <v>66.3</v>
      </c>
      <c r="F460" t="s">
        <v>2421</v>
      </c>
      <c r="G460" t="s">
        <v>2422</v>
      </c>
      <c r="H460" t="s">
        <v>3226</v>
      </c>
      <c r="I460" t="s">
        <v>3227</v>
      </c>
      <c r="J460" t="s">
        <v>4246</v>
      </c>
    </row>
    <row r="461" spans="1:10" x14ac:dyDescent="0.2">
      <c r="A461" t="s">
        <v>4381</v>
      </c>
      <c r="B461">
        <v>2023</v>
      </c>
      <c r="C461">
        <v>63</v>
      </c>
      <c r="D461">
        <v>1</v>
      </c>
      <c r="E461">
        <v>68.8</v>
      </c>
      <c r="F461" t="s">
        <v>2421</v>
      </c>
      <c r="G461" t="s">
        <v>2422</v>
      </c>
      <c r="H461" t="s">
        <v>3226</v>
      </c>
      <c r="I461" t="s">
        <v>3227</v>
      </c>
      <c r="J461" t="s">
        <v>4246</v>
      </c>
    </row>
    <row r="462" spans="1:10" x14ac:dyDescent="0.2">
      <c r="A462" t="s">
        <v>3342</v>
      </c>
      <c r="B462">
        <v>2030</v>
      </c>
      <c r="C462">
        <v>63</v>
      </c>
      <c r="D462">
        <v>2</v>
      </c>
      <c r="E462">
        <v>63.799999239999998</v>
      </c>
      <c r="F462" t="s">
        <v>2421</v>
      </c>
      <c r="G462" t="s">
        <v>2422</v>
      </c>
      <c r="H462" t="s">
        <v>3226</v>
      </c>
      <c r="I462" t="s">
        <v>3227</v>
      </c>
      <c r="J462" t="s">
        <v>3925</v>
      </c>
    </row>
    <row r="463" spans="1:10" x14ac:dyDescent="0.2">
      <c r="A463" t="s">
        <v>3651</v>
      </c>
      <c r="B463">
        <v>2031</v>
      </c>
      <c r="C463">
        <v>63</v>
      </c>
      <c r="D463">
        <v>2</v>
      </c>
      <c r="E463">
        <v>55.3</v>
      </c>
      <c r="F463" t="s">
        <v>2421</v>
      </c>
      <c r="G463" t="s">
        <v>2422</v>
      </c>
      <c r="H463" t="s">
        <v>3226</v>
      </c>
      <c r="I463" t="s">
        <v>3227</v>
      </c>
      <c r="J463" t="s">
        <v>3925</v>
      </c>
    </row>
    <row r="464" spans="1:10" x14ac:dyDescent="0.2">
      <c r="A464" t="s">
        <v>4043</v>
      </c>
      <c r="B464">
        <v>2032</v>
      </c>
      <c r="C464">
        <v>63</v>
      </c>
      <c r="D464">
        <v>2</v>
      </c>
      <c r="E464">
        <v>68.599999999999994</v>
      </c>
      <c r="F464" t="s">
        <v>2421</v>
      </c>
      <c r="G464" t="s">
        <v>2422</v>
      </c>
      <c r="H464" t="s">
        <v>3226</v>
      </c>
      <c r="I464" t="s">
        <v>3227</v>
      </c>
      <c r="J464" t="s">
        <v>4246</v>
      </c>
    </row>
    <row r="465" spans="1:10" x14ac:dyDescent="0.2">
      <c r="A465" t="s">
        <v>4382</v>
      </c>
      <c r="B465">
        <v>2033</v>
      </c>
      <c r="C465">
        <v>63</v>
      </c>
      <c r="D465">
        <v>2</v>
      </c>
      <c r="E465">
        <v>71.2</v>
      </c>
      <c r="F465" t="s">
        <v>2421</v>
      </c>
      <c r="G465" t="s">
        <v>2422</v>
      </c>
      <c r="H465" t="s">
        <v>3226</v>
      </c>
      <c r="I465" t="s">
        <v>3227</v>
      </c>
      <c r="J465" t="s">
        <v>4246</v>
      </c>
    </row>
    <row r="466" spans="1:10" x14ac:dyDescent="0.2">
      <c r="A466" t="s">
        <v>3343</v>
      </c>
      <c r="B466">
        <v>2020</v>
      </c>
      <c r="C466">
        <v>64</v>
      </c>
      <c r="D466">
        <v>1</v>
      </c>
      <c r="E466">
        <v>101.5999985</v>
      </c>
      <c r="F466" t="s">
        <v>2461</v>
      </c>
      <c r="G466" t="s">
        <v>2462</v>
      </c>
      <c r="H466" t="s">
        <v>3226</v>
      </c>
      <c r="I466" t="s">
        <v>3227</v>
      </c>
      <c r="J466" t="s">
        <v>3925</v>
      </c>
    </row>
    <row r="467" spans="1:10" x14ac:dyDescent="0.2">
      <c r="A467" t="s">
        <v>3652</v>
      </c>
      <c r="B467">
        <v>2021</v>
      </c>
      <c r="C467">
        <v>64</v>
      </c>
      <c r="D467">
        <v>1</v>
      </c>
      <c r="E467">
        <v>109.2</v>
      </c>
      <c r="F467" t="s">
        <v>2461</v>
      </c>
      <c r="G467" t="s">
        <v>2462</v>
      </c>
      <c r="H467" t="s">
        <v>3226</v>
      </c>
      <c r="I467" t="s">
        <v>3227</v>
      </c>
      <c r="J467" t="s">
        <v>3925</v>
      </c>
    </row>
    <row r="468" spans="1:10" x14ac:dyDescent="0.2">
      <c r="A468" t="s">
        <v>4044</v>
      </c>
      <c r="B468">
        <v>2022</v>
      </c>
      <c r="C468">
        <v>64</v>
      </c>
      <c r="D468">
        <v>1</v>
      </c>
      <c r="E468">
        <v>123</v>
      </c>
      <c r="F468" t="s">
        <v>2461</v>
      </c>
      <c r="G468" t="s">
        <v>2462</v>
      </c>
      <c r="H468" t="s">
        <v>3226</v>
      </c>
      <c r="I468" t="s">
        <v>3227</v>
      </c>
      <c r="J468" t="s">
        <v>4246</v>
      </c>
    </row>
    <row r="469" spans="1:10" x14ac:dyDescent="0.2">
      <c r="A469" t="s">
        <v>4383</v>
      </c>
      <c r="B469">
        <v>2023</v>
      </c>
      <c r="C469">
        <v>64</v>
      </c>
      <c r="D469">
        <v>1</v>
      </c>
      <c r="E469">
        <v>123.8</v>
      </c>
      <c r="F469" t="s">
        <v>2461</v>
      </c>
      <c r="G469" t="s">
        <v>2462</v>
      </c>
      <c r="H469" t="s">
        <v>3226</v>
      </c>
      <c r="I469" t="s">
        <v>3227</v>
      </c>
      <c r="J469" t="s">
        <v>4246</v>
      </c>
    </row>
    <row r="470" spans="1:10" x14ac:dyDescent="0.2">
      <c r="A470" t="s">
        <v>3344</v>
      </c>
      <c r="B470">
        <v>2030</v>
      </c>
      <c r="C470">
        <v>64</v>
      </c>
      <c r="D470">
        <v>2</v>
      </c>
      <c r="E470">
        <v>114.6999969</v>
      </c>
      <c r="F470" t="s">
        <v>2461</v>
      </c>
      <c r="G470" t="s">
        <v>2462</v>
      </c>
      <c r="H470" t="s">
        <v>3226</v>
      </c>
      <c r="I470" t="s">
        <v>3227</v>
      </c>
      <c r="J470" t="s">
        <v>3925</v>
      </c>
    </row>
    <row r="471" spans="1:10" x14ac:dyDescent="0.2">
      <c r="A471" t="s">
        <v>3653</v>
      </c>
      <c r="B471">
        <v>2031</v>
      </c>
      <c r="C471">
        <v>64</v>
      </c>
      <c r="D471">
        <v>2</v>
      </c>
      <c r="E471">
        <v>117.3</v>
      </c>
      <c r="F471" t="s">
        <v>2461</v>
      </c>
      <c r="G471" t="s">
        <v>2462</v>
      </c>
      <c r="H471" t="s">
        <v>3226</v>
      </c>
      <c r="I471" t="s">
        <v>3227</v>
      </c>
      <c r="J471" t="s">
        <v>3925</v>
      </c>
    </row>
    <row r="472" spans="1:10" x14ac:dyDescent="0.2">
      <c r="A472" t="s">
        <v>4045</v>
      </c>
      <c r="B472">
        <v>2032</v>
      </c>
      <c r="C472">
        <v>64</v>
      </c>
      <c r="D472">
        <v>2</v>
      </c>
      <c r="E472">
        <v>124.6</v>
      </c>
      <c r="F472" t="s">
        <v>2461</v>
      </c>
      <c r="G472" t="s">
        <v>2462</v>
      </c>
      <c r="H472" t="s">
        <v>3226</v>
      </c>
      <c r="I472" t="s">
        <v>3227</v>
      </c>
      <c r="J472" t="s">
        <v>4246</v>
      </c>
    </row>
    <row r="473" spans="1:10" x14ac:dyDescent="0.2">
      <c r="A473" t="s">
        <v>4384</v>
      </c>
      <c r="B473">
        <v>2033</v>
      </c>
      <c r="C473">
        <v>64</v>
      </c>
      <c r="D473">
        <v>2</v>
      </c>
      <c r="E473">
        <v>128.5</v>
      </c>
      <c r="F473" t="s">
        <v>2461</v>
      </c>
      <c r="G473" t="s">
        <v>2462</v>
      </c>
      <c r="H473" t="s">
        <v>3226</v>
      </c>
      <c r="I473" t="s">
        <v>3227</v>
      </c>
      <c r="J473" t="s">
        <v>4246</v>
      </c>
    </row>
    <row r="474" spans="1:10" x14ac:dyDescent="0.2">
      <c r="A474" t="s">
        <v>3345</v>
      </c>
      <c r="B474">
        <v>2020</v>
      </c>
      <c r="C474">
        <v>65</v>
      </c>
      <c r="D474">
        <v>1</v>
      </c>
      <c r="E474">
        <v>142.1999969</v>
      </c>
      <c r="F474" t="s">
        <v>2501</v>
      </c>
      <c r="G474" t="s">
        <v>2502</v>
      </c>
      <c r="H474" t="s">
        <v>3226</v>
      </c>
      <c r="I474" t="s">
        <v>3227</v>
      </c>
      <c r="J474" t="s">
        <v>3925</v>
      </c>
    </row>
    <row r="475" spans="1:10" x14ac:dyDescent="0.2">
      <c r="A475" t="s">
        <v>3654</v>
      </c>
      <c r="B475">
        <v>2021</v>
      </c>
      <c r="C475">
        <v>65</v>
      </c>
      <c r="D475">
        <v>1</v>
      </c>
      <c r="E475">
        <v>178.9</v>
      </c>
      <c r="F475" t="s">
        <v>2501</v>
      </c>
      <c r="G475" t="s">
        <v>2502</v>
      </c>
      <c r="H475" t="s">
        <v>3226</v>
      </c>
      <c r="I475" t="s">
        <v>3227</v>
      </c>
      <c r="J475" t="s">
        <v>3925</v>
      </c>
    </row>
    <row r="476" spans="1:10" x14ac:dyDescent="0.2">
      <c r="A476" t="s">
        <v>4046</v>
      </c>
      <c r="B476">
        <v>2022</v>
      </c>
      <c r="C476">
        <v>65</v>
      </c>
      <c r="D476">
        <v>1</v>
      </c>
      <c r="E476">
        <v>217.1</v>
      </c>
      <c r="F476" t="s">
        <v>2501</v>
      </c>
      <c r="G476" t="s">
        <v>2502</v>
      </c>
      <c r="H476" t="s">
        <v>3226</v>
      </c>
      <c r="I476" t="s">
        <v>3227</v>
      </c>
      <c r="J476" t="s">
        <v>4246</v>
      </c>
    </row>
    <row r="477" spans="1:10" x14ac:dyDescent="0.2">
      <c r="A477" t="s">
        <v>4385</v>
      </c>
      <c r="B477">
        <v>2023</v>
      </c>
      <c r="C477">
        <v>65</v>
      </c>
      <c r="D477">
        <v>1</v>
      </c>
      <c r="E477">
        <v>225.5</v>
      </c>
      <c r="F477" t="s">
        <v>2501</v>
      </c>
      <c r="G477" t="s">
        <v>2502</v>
      </c>
      <c r="H477" t="s">
        <v>3226</v>
      </c>
      <c r="I477" t="s">
        <v>3227</v>
      </c>
      <c r="J477" t="s">
        <v>4246</v>
      </c>
    </row>
    <row r="478" spans="1:10" x14ac:dyDescent="0.2">
      <c r="A478" t="s">
        <v>3346</v>
      </c>
      <c r="B478">
        <v>2030</v>
      </c>
      <c r="C478">
        <v>65</v>
      </c>
      <c r="D478">
        <v>2</v>
      </c>
      <c r="E478">
        <v>130.5</v>
      </c>
      <c r="F478" t="s">
        <v>2501</v>
      </c>
      <c r="G478" t="s">
        <v>2502</v>
      </c>
      <c r="H478" t="s">
        <v>3226</v>
      </c>
      <c r="I478" t="s">
        <v>3227</v>
      </c>
      <c r="J478" t="s">
        <v>3925</v>
      </c>
    </row>
    <row r="479" spans="1:10" x14ac:dyDescent="0.2">
      <c r="A479" t="s">
        <v>3655</v>
      </c>
      <c r="B479">
        <v>2031</v>
      </c>
      <c r="C479">
        <v>65</v>
      </c>
      <c r="D479">
        <v>2</v>
      </c>
      <c r="E479">
        <v>178.3</v>
      </c>
      <c r="F479" t="s">
        <v>2501</v>
      </c>
      <c r="G479" t="s">
        <v>2502</v>
      </c>
      <c r="H479" t="s">
        <v>3226</v>
      </c>
      <c r="I479" t="s">
        <v>3227</v>
      </c>
      <c r="J479" t="s">
        <v>3925</v>
      </c>
    </row>
    <row r="480" spans="1:10" x14ac:dyDescent="0.2">
      <c r="A480" t="s">
        <v>4047</v>
      </c>
      <c r="B480">
        <v>2032</v>
      </c>
      <c r="C480">
        <v>65</v>
      </c>
      <c r="D480">
        <v>2</v>
      </c>
      <c r="E480">
        <v>220.6</v>
      </c>
      <c r="F480" t="s">
        <v>2501</v>
      </c>
      <c r="G480" t="s">
        <v>2502</v>
      </c>
      <c r="H480" t="s">
        <v>3226</v>
      </c>
      <c r="I480" t="s">
        <v>3227</v>
      </c>
      <c r="J480" t="s">
        <v>4246</v>
      </c>
    </row>
    <row r="481" spans="1:10" x14ac:dyDescent="0.2">
      <c r="A481" t="s">
        <v>4386</v>
      </c>
      <c r="B481">
        <v>2033</v>
      </c>
      <c r="C481">
        <v>65</v>
      </c>
      <c r="D481">
        <v>2</v>
      </c>
      <c r="E481">
        <v>244.3</v>
      </c>
      <c r="F481" t="s">
        <v>2501</v>
      </c>
      <c r="G481" t="s">
        <v>2502</v>
      </c>
      <c r="H481" t="s">
        <v>3226</v>
      </c>
      <c r="I481" t="s">
        <v>3227</v>
      </c>
      <c r="J481" t="s">
        <v>4246</v>
      </c>
    </row>
    <row r="482" spans="1:10" x14ac:dyDescent="0.2">
      <c r="A482" t="s">
        <v>3347</v>
      </c>
      <c r="B482">
        <v>2020</v>
      </c>
      <c r="C482">
        <v>66</v>
      </c>
      <c r="D482">
        <v>1</v>
      </c>
      <c r="E482">
        <v>192.1000061</v>
      </c>
      <c r="F482" t="s">
        <v>2541</v>
      </c>
      <c r="G482" t="s">
        <v>2542</v>
      </c>
      <c r="H482" t="s">
        <v>3226</v>
      </c>
      <c r="I482" t="s">
        <v>3227</v>
      </c>
      <c r="J482" t="s">
        <v>3925</v>
      </c>
    </row>
    <row r="483" spans="1:10" x14ac:dyDescent="0.2">
      <c r="A483" t="s">
        <v>3656</v>
      </c>
      <c r="B483">
        <v>2021</v>
      </c>
      <c r="C483">
        <v>66</v>
      </c>
      <c r="D483">
        <v>1</v>
      </c>
      <c r="E483">
        <v>202.9</v>
      </c>
      <c r="F483" t="s">
        <v>2541</v>
      </c>
      <c r="G483" t="s">
        <v>2542</v>
      </c>
      <c r="H483" t="s">
        <v>3226</v>
      </c>
      <c r="I483" t="s">
        <v>3227</v>
      </c>
      <c r="J483" t="s">
        <v>3925</v>
      </c>
    </row>
    <row r="484" spans="1:10" x14ac:dyDescent="0.2">
      <c r="A484" t="s">
        <v>4048</v>
      </c>
      <c r="B484">
        <v>2022</v>
      </c>
      <c r="C484">
        <v>66</v>
      </c>
      <c r="D484">
        <v>1</v>
      </c>
      <c r="E484">
        <v>214.8</v>
      </c>
      <c r="F484" t="s">
        <v>2541</v>
      </c>
      <c r="G484" t="s">
        <v>2542</v>
      </c>
      <c r="H484" t="s">
        <v>3226</v>
      </c>
      <c r="I484" t="s">
        <v>3227</v>
      </c>
      <c r="J484" t="s">
        <v>4246</v>
      </c>
    </row>
    <row r="485" spans="1:10" x14ac:dyDescent="0.2">
      <c r="A485" t="s">
        <v>4387</v>
      </c>
      <c r="B485">
        <v>2023</v>
      </c>
      <c r="C485">
        <v>66</v>
      </c>
      <c r="D485">
        <v>1</v>
      </c>
      <c r="E485">
        <v>215.4</v>
      </c>
      <c r="F485" t="s">
        <v>2541</v>
      </c>
      <c r="G485" t="s">
        <v>2542</v>
      </c>
      <c r="H485" t="s">
        <v>3226</v>
      </c>
      <c r="I485" t="s">
        <v>3227</v>
      </c>
      <c r="J485" t="s">
        <v>4246</v>
      </c>
    </row>
    <row r="486" spans="1:10" x14ac:dyDescent="0.2">
      <c r="A486" t="s">
        <v>3348</v>
      </c>
      <c r="B486">
        <v>2030</v>
      </c>
      <c r="C486">
        <v>66</v>
      </c>
      <c r="D486">
        <v>2</v>
      </c>
      <c r="E486">
        <v>200.3999939</v>
      </c>
      <c r="F486" t="s">
        <v>2541</v>
      </c>
      <c r="G486" t="s">
        <v>2542</v>
      </c>
      <c r="H486" t="s">
        <v>3226</v>
      </c>
      <c r="I486" t="s">
        <v>3227</v>
      </c>
      <c r="J486" t="s">
        <v>3925</v>
      </c>
    </row>
    <row r="487" spans="1:10" x14ac:dyDescent="0.2">
      <c r="A487" t="s">
        <v>3657</v>
      </c>
      <c r="B487">
        <v>2031</v>
      </c>
      <c r="C487">
        <v>66</v>
      </c>
      <c r="D487">
        <v>2</v>
      </c>
      <c r="E487">
        <v>203</v>
      </c>
      <c r="F487" t="s">
        <v>2541</v>
      </c>
      <c r="G487" t="s">
        <v>2542</v>
      </c>
      <c r="H487" t="s">
        <v>3226</v>
      </c>
      <c r="I487" t="s">
        <v>3227</v>
      </c>
      <c r="J487" t="s">
        <v>3925</v>
      </c>
    </row>
    <row r="488" spans="1:10" x14ac:dyDescent="0.2">
      <c r="A488" t="s">
        <v>4049</v>
      </c>
      <c r="B488">
        <v>2032</v>
      </c>
      <c r="C488">
        <v>66</v>
      </c>
      <c r="D488">
        <v>2</v>
      </c>
      <c r="E488">
        <v>212.5</v>
      </c>
      <c r="F488" t="s">
        <v>2541</v>
      </c>
      <c r="G488" t="s">
        <v>2542</v>
      </c>
      <c r="H488" t="s">
        <v>3226</v>
      </c>
      <c r="I488" t="s">
        <v>3227</v>
      </c>
      <c r="J488" t="s">
        <v>4246</v>
      </c>
    </row>
    <row r="489" spans="1:10" x14ac:dyDescent="0.2">
      <c r="A489" t="s">
        <v>4388</v>
      </c>
      <c r="B489">
        <v>2033</v>
      </c>
      <c r="C489">
        <v>66</v>
      </c>
      <c r="D489">
        <v>2</v>
      </c>
      <c r="E489">
        <v>215.7</v>
      </c>
      <c r="F489" t="s">
        <v>2541</v>
      </c>
      <c r="G489" t="s">
        <v>2542</v>
      </c>
      <c r="H489" t="s">
        <v>3226</v>
      </c>
      <c r="I489" t="s">
        <v>3227</v>
      </c>
      <c r="J489" t="s">
        <v>4246</v>
      </c>
    </row>
    <row r="490" spans="1:10" x14ac:dyDescent="0.2">
      <c r="A490" t="s">
        <v>3349</v>
      </c>
      <c r="B490">
        <v>2020</v>
      </c>
      <c r="C490">
        <v>67</v>
      </c>
      <c r="D490">
        <v>1</v>
      </c>
      <c r="E490">
        <v>317.7000122</v>
      </c>
      <c r="F490" t="s">
        <v>2581</v>
      </c>
      <c r="G490" t="s">
        <v>2582</v>
      </c>
      <c r="H490" t="s">
        <v>3226</v>
      </c>
      <c r="I490" t="s">
        <v>3227</v>
      </c>
      <c r="J490" t="s">
        <v>3925</v>
      </c>
    </row>
    <row r="491" spans="1:10" x14ac:dyDescent="0.2">
      <c r="A491" t="s">
        <v>3658</v>
      </c>
      <c r="B491">
        <v>2021</v>
      </c>
      <c r="C491">
        <v>67</v>
      </c>
      <c r="D491">
        <v>1</v>
      </c>
      <c r="E491">
        <v>322.89999999999998</v>
      </c>
      <c r="F491" t="s">
        <v>2581</v>
      </c>
      <c r="G491" t="s">
        <v>2582</v>
      </c>
      <c r="H491" t="s">
        <v>3226</v>
      </c>
      <c r="I491" t="s">
        <v>3227</v>
      </c>
      <c r="J491" t="s">
        <v>3925</v>
      </c>
    </row>
    <row r="492" spans="1:10" x14ac:dyDescent="0.2">
      <c r="A492" t="s">
        <v>4050</v>
      </c>
      <c r="B492">
        <v>2022</v>
      </c>
      <c r="C492">
        <v>67</v>
      </c>
      <c r="D492">
        <v>1</v>
      </c>
      <c r="E492">
        <v>314.5</v>
      </c>
      <c r="F492" t="s">
        <v>2581</v>
      </c>
      <c r="G492" t="s">
        <v>2582</v>
      </c>
      <c r="H492" t="s">
        <v>3226</v>
      </c>
      <c r="I492" t="s">
        <v>3227</v>
      </c>
      <c r="J492" t="s">
        <v>4246</v>
      </c>
    </row>
    <row r="493" spans="1:10" x14ac:dyDescent="0.2">
      <c r="A493" t="s">
        <v>4389</v>
      </c>
      <c r="B493">
        <v>2023</v>
      </c>
      <c r="C493">
        <v>67</v>
      </c>
      <c r="D493">
        <v>1</v>
      </c>
      <c r="E493">
        <v>316.7</v>
      </c>
      <c r="F493" t="s">
        <v>2581</v>
      </c>
      <c r="G493" t="s">
        <v>2582</v>
      </c>
      <c r="H493" t="s">
        <v>3226</v>
      </c>
      <c r="I493" t="s">
        <v>3227</v>
      </c>
      <c r="J493" t="s">
        <v>4246</v>
      </c>
    </row>
    <row r="494" spans="1:10" x14ac:dyDescent="0.2">
      <c r="A494" t="s">
        <v>3350</v>
      </c>
      <c r="B494">
        <v>2030</v>
      </c>
      <c r="C494">
        <v>67</v>
      </c>
      <c r="D494">
        <v>2</v>
      </c>
      <c r="E494">
        <v>293.10000609999997</v>
      </c>
      <c r="F494" t="s">
        <v>2581</v>
      </c>
      <c r="G494" t="s">
        <v>2582</v>
      </c>
      <c r="H494" t="s">
        <v>3226</v>
      </c>
      <c r="I494" t="s">
        <v>3227</v>
      </c>
      <c r="J494" t="s">
        <v>3925</v>
      </c>
    </row>
    <row r="495" spans="1:10" x14ac:dyDescent="0.2">
      <c r="A495" t="s">
        <v>3659</v>
      </c>
      <c r="B495">
        <v>2031</v>
      </c>
      <c r="C495">
        <v>67</v>
      </c>
      <c r="D495">
        <v>2</v>
      </c>
      <c r="E495">
        <v>307.39999999999998</v>
      </c>
      <c r="F495" t="s">
        <v>2581</v>
      </c>
      <c r="G495" t="s">
        <v>2582</v>
      </c>
      <c r="H495" t="s">
        <v>3226</v>
      </c>
      <c r="I495" t="s">
        <v>3227</v>
      </c>
      <c r="J495" t="s">
        <v>3925</v>
      </c>
    </row>
    <row r="496" spans="1:10" x14ac:dyDescent="0.2">
      <c r="A496" t="s">
        <v>4051</v>
      </c>
      <c r="B496">
        <v>2032</v>
      </c>
      <c r="C496">
        <v>67</v>
      </c>
      <c r="D496">
        <v>2</v>
      </c>
      <c r="E496">
        <v>293.5</v>
      </c>
      <c r="F496" t="s">
        <v>2581</v>
      </c>
      <c r="G496" t="s">
        <v>2582</v>
      </c>
      <c r="H496" t="s">
        <v>3226</v>
      </c>
      <c r="I496" t="s">
        <v>3227</v>
      </c>
      <c r="J496" t="s">
        <v>4246</v>
      </c>
    </row>
    <row r="497" spans="1:10" x14ac:dyDescent="0.2">
      <c r="A497" t="s">
        <v>4390</v>
      </c>
      <c r="B497">
        <v>2033</v>
      </c>
      <c r="C497">
        <v>67</v>
      </c>
      <c r="D497">
        <v>2</v>
      </c>
      <c r="E497">
        <v>307.10000000000002</v>
      </c>
      <c r="F497" t="s">
        <v>2581</v>
      </c>
      <c r="G497" t="s">
        <v>2582</v>
      </c>
      <c r="H497" t="s">
        <v>3226</v>
      </c>
      <c r="I497" t="s">
        <v>3227</v>
      </c>
      <c r="J497" t="s">
        <v>4246</v>
      </c>
    </row>
    <row r="498" spans="1:10" x14ac:dyDescent="0.2">
      <c r="A498" t="s">
        <v>3351</v>
      </c>
      <c r="B498">
        <v>2020</v>
      </c>
      <c r="C498">
        <v>68</v>
      </c>
      <c r="D498">
        <v>1</v>
      </c>
      <c r="E498">
        <v>734.90002440000001</v>
      </c>
      <c r="F498" t="s">
        <v>14</v>
      </c>
      <c r="G498" t="s">
        <v>13</v>
      </c>
      <c r="H498" t="s">
        <v>3226</v>
      </c>
      <c r="I498" t="s">
        <v>3227</v>
      </c>
      <c r="J498" t="s">
        <v>3925</v>
      </c>
    </row>
    <row r="499" spans="1:10" x14ac:dyDescent="0.2">
      <c r="A499" t="s">
        <v>3660</v>
      </c>
      <c r="B499">
        <v>2021</v>
      </c>
      <c r="C499">
        <v>68</v>
      </c>
      <c r="D499">
        <v>1</v>
      </c>
      <c r="E499">
        <v>814.3</v>
      </c>
      <c r="F499" t="s">
        <v>14</v>
      </c>
      <c r="G499" t="s">
        <v>13</v>
      </c>
      <c r="H499" t="s">
        <v>3226</v>
      </c>
      <c r="I499" t="s">
        <v>3227</v>
      </c>
      <c r="J499" t="s">
        <v>3925</v>
      </c>
    </row>
    <row r="500" spans="1:10" x14ac:dyDescent="0.2">
      <c r="A500" t="s">
        <v>4052</v>
      </c>
      <c r="B500">
        <v>2022</v>
      </c>
      <c r="C500">
        <v>68</v>
      </c>
      <c r="D500">
        <v>1</v>
      </c>
      <c r="E500">
        <v>862.9</v>
      </c>
      <c r="F500" t="s">
        <v>4255</v>
      </c>
      <c r="G500" t="s">
        <v>13</v>
      </c>
      <c r="H500" t="s">
        <v>3226</v>
      </c>
      <c r="I500" t="s">
        <v>3227</v>
      </c>
      <c r="J500" t="s">
        <v>4246</v>
      </c>
    </row>
    <row r="501" spans="1:10" x14ac:dyDescent="0.2">
      <c r="A501" t="s">
        <v>4391</v>
      </c>
      <c r="B501">
        <v>2023</v>
      </c>
      <c r="C501">
        <v>68</v>
      </c>
      <c r="D501">
        <v>1</v>
      </c>
      <c r="E501">
        <v>848.7</v>
      </c>
      <c r="F501" t="s">
        <v>4255</v>
      </c>
      <c r="G501" t="s">
        <v>13</v>
      </c>
      <c r="H501" t="s">
        <v>3226</v>
      </c>
      <c r="I501" t="s">
        <v>3227</v>
      </c>
      <c r="J501" t="s">
        <v>4246</v>
      </c>
    </row>
    <row r="502" spans="1:10" x14ac:dyDescent="0.2">
      <c r="A502" t="s">
        <v>3352</v>
      </c>
      <c r="B502">
        <v>2030</v>
      </c>
      <c r="C502">
        <v>68</v>
      </c>
      <c r="D502">
        <v>2</v>
      </c>
      <c r="E502">
        <v>694.29998780000005</v>
      </c>
      <c r="F502" t="s">
        <v>14</v>
      </c>
      <c r="G502" t="s">
        <v>13</v>
      </c>
      <c r="H502" t="s">
        <v>3226</v>
      </c>
      <c r="I502" t="s">
        <v>3227</v>
      </c>
      <c r="J502" t="s">
        <v>3925</v>
      </c>
    </row>
    <row r="503" spans="1:10" x14ac:dyDescent="0.2">
      <c r="A503" t="s">
        <v>3661</v>
      </c>
      <c r="B503">
        <v>2031</v>
      </c>
      <c r="C503">
        <v>68</v>
      </c>
      <c r="D503">
        <v>2</v>
      </c>
      <c r="E503">
        <v>757.2</v>
      </c>
      <c r="F503" t="s">
        <v>14</v>
      </c>
      <c r="G503" t="s">
        <v>13</v>
      </c>
      <c r="H503" t="s">
        <v>3226</v>
      </c>
      <c r="I503" t="s">
        <v>3227</v>
      </c>
      <c r="J503" t="s">
        <v>3925</v>
      </c>
    </row>
    <row r="504" spans="1:10" x14ac:dyDescent="0.2">
      <c r="A504" t="s">
        <v>4053</v>
      </c>
      <c r="B504">
        <v>2032</v>
      </c>
      <c r="C504">
        <v>68</v>
      </c>
      <c r="D504">
        <v>2</v>
      </c>
      <c r="E504">
        <v>790.6</v>
      </c>
      <c r="F504" t="s">
        <v>4255</v>
      </c>
      <c r="G504" t="s">
        <v>13</v>
      </c>
      <c r="H504" t="s">
        <v>3226</v>
      </c>
      <c r="I504" t="s">
        <v>3227</v>
      </c>
      <c r="J504" t="s">
        <v>4246</v>
      </c>
    </row>
    <row r="505" spans="1:10" x14ac:dyDescent="0.2">
      <c r="A505" t="s">
        <v>4392</v>
      </c>
      <c r="B505">
        <v>2033</v>
      </c>
      <c r="C505">
        <v>68</v>
      </c>
      <c r="D505">
        <v>2</v>
      </c>
      <c r="E505">
        <v>784.2</v>
      </c>
      <c r="F505" t="s">
        <v>4255</v>
      </c>
      <c r="G505" t="s">
        <v>13</v>
      </c>
      <c r="H505" t="s">
        <v>3226</v>
      </c>
      <c r="I505" t="s">
        <v>3227</v>
      </c>
      <c r="J505" t="s">
        <v>4246</v>
      </c>
    </row>
    <row r="506" spans="1:10" x14ac:dyDescent="0.2">
      <c r="A506" t="s">
        <v>3353</v>
      </c>
      <c r="B506">
        <v>2020</v>
      </c>
      <c r="C506">
        <v>69</v>
      </c>
      <c r="D506">
        <v>1</v>
      </c>
      <c r="E506">
        <v>123.8000031</v>
      </c>
      <c r="F506" t="s">
        <v>19</v>
      </c>
      <c r="G506" t="s">
        <v>25</v>
      </c>
      <c r="H506" t="s">
        <v>3226</v>
      </c>
      <c r="I506" t="s">
        <v>3227</v>
      </c>
      <c r="J506" t="s">
        <v>3925</v>
      </c>
    </row>
    <row r="507" spans="1:10" x14ac:dyDescent="0.2">
      <c r="A507" t="s">
        <v>3662</v>
      </c>
      <c r="B507">
        <v>2021</v>
      </c>
      <c r="C507">
        <v>69</v>
      </c>
      <c r="D507">
        <v>1</v>
      </c>
      <c r="E507">
        <v>95.9</v>
      </c>
      <c r="F507" t="s">
        <v>19</v>
      </c>
      <c r="G507" t="s">
        <v>25</v>
      </c>
      <c r="H507" t="s">
        <v>3226</v>
      </c>
      <c r="I507" t="s">
        <v>3227</v>
      </c>
      <c r="J507" t="s">
        <v>3925</v>
      </c>
    </row>
    <row r="508" spans="1:10" x14ac:dyDescent="0.2">
      <c r="A508" t="s">
        <v>4054</v>
      </c>
      <c r="B508">
        <v>2022</v>
      </c>
      <c r="C508">
        <v>69</v>
      </c>
      <c r="D508">
        <v>1</v>
      </c>
      <c r="E508">
        <v>108.4</v>
      </c>
      <c r="F508" t="s">
        <v>4256</v>
      </c>
      <c r="G508" t="s">
        <v>25</v>
      </c>
      <c r="H508" t="s">
        <v>3226</v>
      </c>
      <c r="I508" t="s">
        <v>3227</v>
      </c>
      <c r="J508" t="s">
        <v>4246</v>
      </c>
    </row>
    <row r="509" spans="1:10" x14ac:dyDescent="0.2">
      <c r="A509" t="s">
        <v>4393</v>
      </c>
      <c r="B509">
        <v>2023</v>
      </c>
      <c r="C509">
        <v>69</v>
      </c>
      <c r="D509">
        <v>1</v>
      </c>
      <c r="E509">
        <v>120.9</v>
      </c>
      <c r="F509" t="s">
        <v>4256</v>
      </c>
      <c r="G509" t="s">
        <v>25</v>
      </c>
      <c r="H509" t="s">
        <v>3226</v>
      </c>
      <c r="I509" t="s">
        <v>3227</v>
      </c>
      <c r="J509" t="s">
        <v>4246</v>
      </c>
    </row>
    <row r="510" spans="1:10" x14ac:dyDescent="0.2">
      <c r="A510" t="s">
        <v>3354</v>
      </c>
      <c r="B510">
        <v>2030</v>
      </c>
      <c r="C510">
        <v>69</v>
      </c>
      <c r="D510">
        <v>2</v>
      </c>
      <c r="E510">
        <v>141.3000031</v>
      </c>
      <c r="F510" t="s">
        <v>19</v>
      </c>
      <c r="G510" t="s">
        <v>25</v>
      </c>
      <c r="H510" t="s">
        <v>3226</v>
      </c>
      <c r="I510" t="s">
        <v>3227</v>
      </c>
      <c r="J510" t="s">
        <v>3925</v>
      </c>
    </row>
    <row r="511" spans="1:10" x14ac:dyDescent="0.2">
      <c r="A511" t="s">
        <v>3663</v>
      </c>
      <c r="B511">
        <v>2031</v>
      </c>
      <c r="C511">
        <v>69</v>
      </c>
      <c r="D511">
        <v>2</v>
      </c>
      <c r="E511">
        <v>101.3</v>
      </c>
      <c r="F511" t="s">
        <v>19</v>
      </c>
      <c r="G511" t="s">
        <v>25</v>
      </c>
      <c r="H511" t="s">
        <v>3226</v>
      </c>
      <c r="I511" t="s">
        <v>3227</v>
      </c>
      <c r="J511" t="s">
        <v>3925</v>
      </c>
    </row>
    <row r="512" spans="1:10" x14ac:dyDescent="0.2">
      <c r="A512" t="s">
        <v>4055</v>
      </c>
      <c r="B512">
        <v>2032</v>
      </c>
      <c r="C512">
        <v>69</v>
      </c>
      <c r="D512">
        <v>2</v>
      </c>
      <c r="E512">
        <v>110</v>
      </c>
      <c r="F512" t="s">
        <v>4256</v>
      </c>
      <c r="G512" t="s">
        <v>25</v>
      </c>
      <c r="H512" t="s">
        <v>3226</v>
      </c>
      <c r="I512" t="s">
        <v>3227</v>
      </c>
      <c r="J512" t="s">
        <v>4246</v>
      </c>
    </row>
    <row r="513" spans="1:10" x14ac:dyDescent="0.2">
      <c r="A513" t="s">
        <v>4394</v>
      </c>
      <c r="B513">
        <v>2033</v>
      </c>
      <c r="C513">
        <v>69</v>
      </c>
      <c r="D513">
        <v>2</v>
      </c>
      <c r="E513">
        <v>127.3</v>
      </c>
      <c r="F513" t="s">
        <v>4256</v>
      </c>
      <c r="G513" t="s">
        <v>25</v>
      </c>
      <c r="H513" t="s">
        <v>3226</v>
      </c>
      <c r="I513" t="s">
        <v>3227</v>
      </c>
      <c r="J513" t="s">
        <v>4246</v>
      </c>
    </row>
    <row r="514" spans="1:10" x14ac:dyDescent="0.2">
      <c r="A514" t="s">
        <v>3355</v>
      </c>
      <c r="B514">
        <v>2020</v>
      </c>
      <c r="C514">
        <v>70</v>
      </c>
      <c r="D514">
        <v>1</v>
      </c>
      <c r="E514">
        <v>7.5999999049999998</v>
      </c>
      <c r="F514" t="s">
        <v>2697</v>
      </c>
      <c r="G514" t="s">
        <v>2698</v>
      </c>
      <c r="H514" t="s">
        <v>3226</v>
      </c>
      <c r="I514" t="s">
        <v>3227</v>
      </c>
      <c r="J514" t="s">
        <v>3925</v>
      </c>
    </row>
    <row r="515" spans="1:10" x14ac:dyDescent="0.2">
      <c r="A515" t="s">
        <v>3664</v>
      </c>
      <c r="B515">
        <v>2021</v>
      </c>
      <c r="C515">
        <v>70</v>
      </c>
      <c r="D515">
        <v>1</v>
      </c>
      <c r="E515">
        <v>8</v>
      </c>
      <c r="F515" t="s">
        <v>2697</v>
      </c>
      <c r="G515" t="s">
        <v>2698</v>
      </c>
      <c r="H515" t="s">
        <v>3226</v>
      </c>
      <c r="I515" t="s">
        <v>3227</v>
      </c>
      <c r="J515" t="s">
        <v>3925</v>
      </c>
    </row>
    <row r="516" spans="1:10" x14ac:dyDescent="0.2">
      <c r="A516" t="s">
        <v>4056</v>
      </c>
      <c r="B516">
        <v>2022</v>
      </c>
      <c r="C516">
        <v>70</v>
      </c>
      <c r="D516">
        <v>1</v>
      </c>
      <c r="E516">
        <v>7.6</v>
      </c>
      <c r="F516" t="s">
        <v>2697</v>
      </c>
      <c r="G516" t="s">
        <v>2698</v>
      </c>
      <c r="H516" t="s">
        <v>3226</v>
      </c>
      <c r="I516" t="s">
        <v>3227</v>
      </c>
      <c r="J516" t="s">
        <v>4246</v>
      </c>
    </row>
    <row r="517" spans="1:10" x14ac:dyDescent="0.2">
      <c r="A517" t="s">
        <v>4395</v>
      </c>
      <c r="B517">
        <v>2023</v>
      </c>
      <c r="C517">
        <v>70</v>
      </c>
      <c r="D517">
        <v>1</v>
      </c>
      <c r="E517">
        <v>7.8</v>
      </c>
      <c r="F517" t="s">
        <v>2697</v>
      </c>
      <c r="G517" t="s">
        <v>2698</v>
      </c>
      <c r="H517" t="s">
        <v>3226</v>
      </c>
      <c r="I517" t="s">
        <v>3227</v>
      </c>
      <c r="J517" t="s">
        <v>4246</v>
      </c>
    </row>
    <row r="518" spans="1:10" x14ac:dyDescent="0.2">
      <c r="A518" t="s">
        <v>3356</v>
      </c>
      <c r="B518">
        <v>2030</v>
      </c>
      <c r="C518">
        <v>70</v>
      </c>
      <c r="D518">
        <v>2</v>
      </c>
      <c r="E518">
        <v>8.1999998089999995</v>
      </c>
      <c r="F518" t="s">
        <v>2697</v>
      </c>
      <c r="G518" t="s">
        <v>2698</v>
      </c>
      <c r="H518" t="s">
        <v>3226</v>
      </c>
      <c r="I518" t="s">
        <v>3227</v>
      </c>
      <c r="J518" t="s">
        <v>3925</v>
      </c>
    </row>
    <row r="519" spans="1:10" x14ac:dyDescent="0.2">
      <c r="A519" t="s">
        <v>3665</v>
      </c>
      <c r="B519">
        <v>2031</v>
      </c>
      <c r="C519">
        <v>70</v>
      </c>
      <c r="D519">
        <v>2</v>
      </c>
      <c r="E519">
        <v>8.1999999999999993</v>
      </c>
      <c r="F519" t="s">
        <v>2697</v>
      </c>
      <c r="G519" t="s">
        <v>2698</v>
      </c>
      <c r="H519" t="s">
        <v>3226</v>
      </c>
      <c r="I519" t="s">
        <v>3227</v>
      </c>
      <c r="J519" t="s">
        <v>3925</v>
      </c>
    </row>
    <row r="520" spans="1:10" x14ac:dyDescent="0.2">
      <c r="A520" t="s">
        <v>4057</v>
      </c>
      <c r="B520">
        <v>2032</v>
      </c>
      <c r="C520">
        <v>70</v>
      </c>
      <c r="D520">
        <v>2</v>
      </c>
      <c r="E520">
        <v>7.9</v>
      </c>
      <c r="F520" t="s">
        <v>2697</v>
      </c>
      <c r="G520" t="s">
        <v>2698</v>
      </c>
      <c r="H520" t="s">
        <v>3226</v>
      </c>
      <c r="I520" t="s">
        <v>3227</v>
      </c>
      <c r="J520" t="s">
        <v>4246</v>
      </c>
    </row>
    <row r="521" spans="1:10" x14ac:dyDescent="0.2">
      <c r="A521" t="s">
        <v>4396</v>
      </c>
      <c r="B521">
        <v>2033</v>
      </c>
      <c r="C521">
        <v>70</v>
      </c>
      <c r="D521">
        <v>2</v>
      </c>
      <c r="E521">
        <v>8.1999999999999993</v>
      </c>
      <c r="F521" t="s">
        <v>2697</v>
      </c>
      <c r="G521" t="s">
        <v>2698</v>
      </c>
      <c r="H521" t="s">
        <v>3226</v>
      </c>
      <c r="I521" t="s">
        <v>3227</v>
      </c>
      <c r="J521" t="s">
        <v>4246</v>
      </c>
    </row>
    <row r="522" spans="1:10" x14ac:dyDescent="0.2">
      <c r="A522" t="s">
        <v>3357</v>
      </c>
      <c r="B522">
        <v>2020</v>
      </c>
      <c r="C522">
        <v>71</v>
      </c>
      <c r="D522">
        <v>1</v>
      </c>
      <c r="E522">
        <v>29</v>
      </c>
      <c r="F522" t="s">
        <v>2737</v>
      </c>
      <c r="G522" t="s">
        <v>2738</v>
      </c>
      <c r="H522" t="s">
        <v>3226</v>
      </c>
      <c r="I522" t="s">
        <v>3227</v>
      </c>
      <c r="J522" t="s">
        <v>3925</v>
      </c>
    </row>
    <row r="523" spans="1:10" x14ac:dyDescent="0.2">
      <c r="A523" t="s">
        <v>3666</v>
      </c>
      <c r="B523">
        <v>2021</v>
      </c>
      <c r="C523">
        <v>71</v>
      </c>
      <c r="D523">
        <v>1</v>
      </c>
      <c r="E523">
        <v>24.9</v>
      </c>
      <c r="F523" t="s">
        <v>2737</v>
      </c>
      <c r="G523" t="s">
        <v>2738</v>
      </c>
      <c r="H523" t="s">
        <v>3226</v>
      </c>
      <c r="I523" t="s">
        <v>3227</v>
      </c>
      <c r="J523" t="s">
        <v>3925</v>
      </c>
    </row>
    <row r="524" spans="1:10" x14ac:dyDescent="0.2">
      <c r="A524" t="s">
        <v>4058</v>
      </c>
      <c r="B524">
        <v>2022</v>
      </c>
      <c r="C524">
        <v>71</v>
      </c>
      <c r="D524">
        <v>1</v>
      </c>
      <c r="E524">
        <v>25.7</v>
      </c>
      <c r="F524" t="s">
        <v>2737</v>
      </c>
      <c r="G524" t="s">
        <v>2738</v>
      </c>
      <c r="H524" t="s">
        <v>3226</v>
      </c>
      <c r="I524" t="s">
        <v>3227</v>
      </c>
      <c r="J524" t="s">
        <v>4246</v>
      </c>
    </row>
    <row r="525" spans="1:10" x14ac:dyDescent="0.2">
      <c r="A525" t="s">
        <v>4397</v>
      </c>
      <c r="B525">
        <v>2023</v>
      </c>
      <c r="C525">
        <v>71</v>
      </c>
      <c r="D525">
        <v>1</v>
      </c>
      <c r="E525">
        <v>29.7</v>
      </c>
      <c r="F525" t="s">
        <v>2737</v>
      </c>
      <c r="G525" t="s">
        <v>2738</v>
      </c>
      <c r="H525" t="s">
        <v>3226</v>
      </c>
      <c r="I525" t="s">
        <v>3227</v>
      </c>
      <c r="J525" t="s">
        <v>4246</v>
      </c>
    </row>
    <row r="526" spans="1:10" x14ac:dyDescent="0.2">
      <c r="A526" t="s">
        <v>3358</v>
      </c>
      <c r="B526">
        <v>2030</v>
      </c>
      <c r="C526">
        <v>71</v>
      </c>
      <c r="D526">
        <v>2</v>
      </c>
      <c r="E526">
        <v>30.299999240000002</v>
      </c>
      <c r="F526" t="s">
        <v>2737</v>
      </c>
      <c r="G526" t="s">
        <v>2738</v>
      </c>
      <c r="H526" t="s">
        <v>3226</v>
      </c>
      <c r="I526" t="s">
        <v>3227</v>
      </c>
      <c r="J526" t="s">
        <v>3925</v>
      </c>
    </row>
    <row r="527" spans="1:10" x14ac:dyDescent="0.2">
      <c r="A527" t="s">
        <v>3667</v>
      </c>
      <c r="B527">
        <v>2031</v>
      </c>
      <c r="C527">
        <v>71</v>
      </c>
      <c r="D527">
        <v>2</v>
      </c>
      <c r="E527">
        <v>25.4</v>
      </c>
      <c r="F527" t="s">
        <v>2737</v>
      </c>
      <c r="G527" t="s">
        <v>2738</v>
      </c>
      <c r="H527" t="s">
        <v>3226</v>
      </c>
      <c r="I527" t="s">
        <v>3227</v>
      </c>
      <c r="J527" t="s">
        <v>3925</v>
      </c>
    </row>
    <row r="528" spans="1:10" x14ac:dyDescent="0.2">
      <c r="A528" t="s">
        <v>4059</v>
      </c>
      <c r="B528">
        <v>2032</v>
      </c>
      <c r="C528">
        <v>71</v>
      </c>
      <c r="D528">
        <v>2</v>
      </c>
      <c r="E528">
        <v>26.4</v>
      </c>
      <c r="F528" t="s">
        <v>2737</v>
      </c>
      <c r="G528" t="s">
        <v>2738</v>
      </c>
      <c r="H528" t="s">
        <v>3226</v>
      </c>
      <c r="I528" t="s">
        <v>3227</v>
      </c>
      <c r="J528" t="s">
        <v>4246</v>
      </c>
    </row>
    <row r="529" spans="1:10" x14ac:dyDescent="0.2">
      <c r="A529" t="s">
        <v>4398</v>
      </c>
      <c r="B529">
        <v>2033</v>
      </c>
      <c r="C529">
        <v>71</v>
      </c>
      <c r="D529">
        <v>2</v>
      </c>
      <c r="E529">
        <v>30.8</v>
      </c>
      <c r="F529" t="s">
        <v>2737</v>
      </c>
      <c r="G529" t="s">
        <v>2738</v>
      </c>
      <c r="H529" t="s">
        <v>3226</v>
      </c>
      <c r="I529" t="s">
        <v>3227</v>
      </c>
      <c r="J529" t="s">
        <v>4246</v>
      </c>
    </row>
    <row r="530" spans="1:10" x14ac:dyDescent="0.2">
      <c r="A530" t="s">
        <v>3359</v>
      </c>
      <c r="B530">
        <v>2020</v>
      </c>
      <c r="C530">
        <v>72</v>
      </c>
      <c r="D530">
        <v>1</v>
      </c>
      <c r="E530">
        <v>140.5</v>
      </c>
      <c r="F530" t="s">
        <v>2777</v>
      </c>
      <c r="G530" t="s">
        <v>2778</v>
      </c>
      <c r="H530" t="s">
        <v>3226</v>
      </c>
      <c r="I530" t="s">
        <v>3227</v>
      </c>
      <c r="J530" t="s">
        <v>3925</v>
      </c>
    </row>
    <row r="531" spans="1:10" x14ac:dyDescent="0.2">
      <c r="A531" t="s">
        <v>3668</v>
      </c>
      <c r="B531">
        <v>2021</v>
      </c>
      <c r="C531">
        <v>72</v>
      </c>
      <c r="D531">
        <v>1</v>
      </c>
      <c r="E531">
        <v>138.69999999999999</v>
      </c>
      <c r="F531" t="s">
        <v>2777</v>
      </c>
      <c r="G531" t="s">
        <v>2778</v>
      </c>
      <c r="H531" t="s">
        <v>3226</v>
      </c>
      <c r="I531" t="s">
        <v>3227</v>
      </c>
      <c r="J531" t="s">
        <v>3925</v>
      </c>
    </row>
    <row r="532" spans="1:10" x14ac:dyDescent="0.2">
      <c r="A532" t="s">
        <v>4060</v>
      </c>
      <c r="B532">
        <v>2022</v>
      </c>
      <c r="C532">
        <v>72</v>
      </c>
      <c r="D532">
        <v>1</v>
      </c>
      <c r="E532">
        <v>146.4</v>
      </c>
      <c r="F532" t="s">
        <v>2777</v>
      </c>
      <c r="G532" t="s">
        <v>2778</v>
      </c>
      <c r="H532" t="s">
        <v>3226</v>
      </c>
      <c r="I532" t="s">
        <v>3227</v>
      </c>
      <c r="J532" t="s">
        <v>4246</v>
      </c>
    </row>
    <row r="533" spans="1:10" x14ac:dyDescent="0.2">
      <c r="A533" t="s">
        <v>4399</v>
      </c>
      <c r="B533">
        <v>2023</v>
      </c>
      <c r="C533">
        <v>72</v>
      </c>
      <c r="D533">
        <v>1</v>
      </c>
      <c r="E533">
        <v>148.4</v>
      </c>
      <c r="F533" t="s">
        <v>2777</v>
      </c>
      <c r="G533" t="s">
        <v>2778</v>
      </c>
      <c r="H533" t="s">
        <v>3226</v>
      </c>
      <c r="I533" t="s">
        <v>3227</v>
      </c>
      <c r="J533" t="s">
        <v>4246</v>
      </c>
    </row>
    <row r="534" spans="1:10" x14ac:dyDescent="0.2">
      <c r="A534" t="s">
        <v>3360</v>
      </c>
      <c r="B534">
        <v>2030</v>
      </c>
      <c r="C534">
        <v>72</v>
      </c>
      <c r="D534">
        <v>2</v>
      </c>
      <c r="E534">
        <v>157.1999969</v>
      </c>
      <c r="F534" t="s">
        <v>2777</v>
      </c>
      <c r="G534" t="s">
        <v>2778</v>
      </c>
      <c r="H534" t="s">
        <v>3226</v>
      </c>
      <c r="I534" t="s">
        <v>3227</v>
      </c>
      <c r="J534" t="s">
        <v>3925</v>
      </c>
    </row>
    <row r="535" spans="1:10" x14ac:dyDescent="0.2">
      <c r="A535" t="s">
        <v>3669</v>
      </c>
      <c r="B535">
        <v>2031</v>
      </c>
      <c r="C535">
        <v>72</v>
      </c>
      <c r="D535">
        <v>2</v>
      </c>
      <c r="E535">
        <v>146.19999999999999</v>
      </c>
      <c r="F535" t="s">
        <v>2777</v>
      </c>
      <c r="G535" t="s">
        <v>2778</v>
      </c>
      <c r="H535" t="s">
        <v>3226</v>
      </c>
      <c r="I535" t="s">
        <v>3227</v>
      </c>
      <c r="J535" t="s">
        <v>3925</v>
      </c>
    </row>
    <row r="536" spans="1:10" x14ac:dyDescent="0.2">
      <c r="A536" t="s">
        <v>4061</v>
      </c>
      <c r="B536">
        <v>2032</v>
      </c>
      <c r="C536">
        <v>72</v>
      </c>
      <c r="D536">
        <v>2</v>
      </c>
      <c r="E536">
        <v>151.1</v>
      </c>
      <c r="F536" t="s">
        <v>2777</v>
      </c>
      <c r="G536" t="s">
        <v>2778</v>
      </c>
      <c r="H536" t="s">
        <v>3226</v>
      </c>
      <c r="I536" t="s">
        <v>3227</v>
      </c>
      <c r="J536" t="s">
        <v>4246</v>
      </c>
    </row>
    <row r="537" spans="1:10" x14ac:dyDescent="0.2">
      <c r="A537" t="s">
        <v>4400</v>
      </c>
      <c r="B537">
        <v>2033</v>
      </c>
      <c r="C537">
        <v>72</v>
      </c>
      <c r="D537">
        <v>2</v>
      </c>
      <c r="E537">
        <v>151.9</v>
      </c>
      <c r="F537" t="s">
        <v>2777</v>
      </c>
      <c r="G537" t="s">
        <v>2778</v>
      </c>
      <c r="H537" t="s">
        <v>3226</v>
      </c>
      <c r="I537" t="s">
        <v>3227</v>
      </c>
      <c r="J537" t="s">
        <v>4246</v>
      </c>
    </row>
    <row r="538" spans="1:10" x14ac:dyDescent="0.2">
      <c r="A538" t="s">
        <v>3361</v>
      </c>
      <c r="B538">
        <v>2020</v>
      </c>
      <c r="C538">
        <v>73</v>
      </c>
      <c r="D538">
        <v>1</v>
      </c>
      <c r="E538">
        <v>13</v>
      </c>
      <c r="F538" t="s">
        <v>2817</v>
      </c>
      <c r="G538" t="s">
        <v>2818</v>
      </c>
      <c r="H538" t="s">
        <v>3226</v>
      </c>
      <c r="I538" t="s">
        <v>3227</v>
      </c>
      <c r="J538" t="s">
        <v>3925</v>
      </c>
    </row>
    <row r="539" spans="1:10" x14ac:dyDescent="0.2">
      <c r="A539" t="s">
        <v>3670</v>
      </c>
      <c r="B539">
        <v>2021</v>
      </c>
      <c r="C539">
        <v>73</v>
      </c>
      <c r="D539">
        <v>1</v>
      </c>
      <c r="E539">
        <v>13.5</v>
      </c>
      <c r="F539" t="s">
        <v>2817</v>
      </c>
      <c r="G539" t="s">
        <v>2818</v>
      </c>
      <c r="H539" t="s">
        <v>3226</v>
      </c>
      <c r="I539" t="s">
        <v>3227</v>
      </c>
      <c r="J539" t="s">
        <v>3925</v>
      </c>
    </row>
    <row r="540" spans="1:10" x14ac:dyDescent="0.2">
      <c r="A540" t="s">
        <v>4062</v>
      </c>
      <c r="B540">
        <v>2022</v>
      </c>
      <c r="C540">
        <v>73</v>
      </c>
      <c r="D540">
        <v>1</v>
      </c>
      <c r="E540">
        <v>13.3</v>
      </c>
      <c r="F540" t="s">
        <v>2817</v>
      </c>
      <c r="G540" t="s">
        <v>2818</v>
      </c>
      <c r="H540" t="s">
        <v>3226</v>
      </c>
      <c r="I540" t="s">
        <v>3227</v>
      </c>
      <c r="J540" t="s">
        <v>4246</v>
      </c>
    </row>
    <row r="541" spans="1:10" x14ac:dyDescent="0.2">
      <c r="A541" t="s">
        <v>4401</v>
      </c>
      <c r="B541">
        <v>2023</v>
      </c>
      <c r="C541">
        <v>73</v>
      </c>
      <c r="D541">
        <v>1</v>
      </c>
      <c r="E541">
        <v>12.7</v>
      </c>
      <c r="F541" t="s">
        <v>2817</v>
      </c>
      <c r="G541" t="s">
        <v>2818</v>
      </c>
      <c r="H541" t="s">
        <v>3226</v>
      </c>
      <c r="I541" t="s">
        <v>3227</v>
      </c>
      <c r="J541" t="s">
        <v>4246</v>
      </c>
    </row>
    <row r="542" spans="1:10" x14ac:dyDescent="0.2">
      <c r="A542" t="s">
        <v>3362</v>
      </c>
      <c r="B542">
        <v>2030</v>
      </c>
      <c r="C542">
        <v>73</v>
      </c>
      <c r="D542">
        <v>2</v>
      </c>
      <c r="E542">
        <v>13.600000380000001</v>
      </c>
      <c r="F542" t="s">
        <v>2817</v>
      </c>
      <c r="G542" t="s">
        <v>2818</v>
      </c>
      <c r="H542" t="s">
        <v>3226</v>
      </c>
      <c r="I542" t="s">
        <v>3227</v>
      </c>
      <c r="J542" t="s">
        <v>3925</v>
      </c>
    </row>
    <row r="543" spans="1:10" x14ac:dyDescent="0.2">
      <c r="A543" t="s">
        <v>3671</v>
      </c>
      <c r="B543">
        <v>2031</v>
      </c>
      <c r="C543">
        <v>73</v>
      </c>
      <c r="D543">
        <v>2</v>
      </c>
      <c r="E543">
        <v>13.1</v>
      </c>
      <c r="F543" t="s">
        <v>2817</v>
      </c>
      <c r="G543" t="s">
        <v>2818</v>
      </c>
      <c r="H543" t="s">
        <v>3226</v>
      </c>
      <c r="I543" t="s">
        <v>3227</v>
      </c>
      <c r="J543" t="s">
        <v>3925</v>
      </c>
    </row>
    <row r="544" spans="1:10" x14ac:dyDescent="0.2">
      <c r="A544" t="s">
        <v>4063</v>
      </c>
      <c r="B544">
        <v>2032</v>
      </c>
      <c r="C544">
        <v>73</v>
      </c>
      <c r="D544">
        <v>2</v>
      </c>
      <c r="E544">
        <v>13.5</v>
      </c>
      <c r="F544" t="s">
        <v>2817</v>
      </c>
      <c r="G544" t="s">
        <v>2818</v>
      </c>
      <c r="H544" t="s">
        <v>3226</v>
      </c>
      <c r="I544" t="s">
        <v>3227</v>
      </c>
      <c r="J544" t="s">
        <v>4246</v>
      </c>
    </row>
    <row r="545" spans="1:10" x14ac:dyDescent="0.2">
      <c r="A545" t="s">
        <v>4402</v>
      </c>
      <c r="B545">
        <v>2033</v>
      </c>
      <c r="C545">
        <v>73</v>
      </c>
      <c r="D545">
        <v>2</v>
      </c>
      <c r="E545">
        <v>13.2</v>
      </c>
      <c r="F545" t="s">
        <v>2817</v>
      </c>
      <c r="G545" t="s">
        <v>2818</v>
      </c>
      <c r="H545" t="s">
        <v>3226</v>
      </c>
      <c r="I545" t="s">
        <v>3227</v>
      </c>
      <c r="J545" t="s">
        <v>4246</v>
      </c>
    </row>
    <row r="546" spans="1:10" x14ac:dyDescent="0.2">
      <c r="A546" t="s">
        <v>3363</v>
      </c>
      <c r="B546">
        <v>2020</v>
      </c>
      <c r="C546">
        <v>74</v>
      </c>
      <c r="D546">
        <v>1</v>
      </c>
      <c r="E546">
        <v>137.6000061</v>
      </c>
      <c r="F546" t="s">
        <v>35</v>
      </c>
      <c r="G546" t="s">
        <v>3690</v>
      </c>
      <c r="H546" t="s">
        <v>3226</v>
      </c>
      <c r="I546" t="s">
        <v>3227</v>
      </c>
      <c r="J546" t="s">
        <v>3925</v>
      </c>
    </row>
    <row r="547" spans="1:10" x14ac:dyDescent="0.2">
      <c r="A547" t="s">
        <v>3672</v>
      </c>
      <c r="B547">
        <v>2021</v>
      </c>
      <c r="C547">
        <v>74</v>
      </c>
      <c r="D547">
        <v>1</v>
      </c>
      <c r="E547">
        <v>150.69999999999999</v>
      </c>
      <c r="F547" t="s">
        <v>35</v>
      </c>
      <c r="G547" t="s">
        <v>34</v>
      </c>
      <c r="H547" t="s">
        <v>3226</v>
      </c>
      <c r="I547" t="s">
        <v>3227</v>
      </c>
      <c r="J547" t="s">
        <v>3925</v>
      </c>
    </row>
    <row r="548" spans="1:10" x14ac:dyDescent="0.2">
      <c r="A548" t="s">
        <v>4064</v>
      </c>
      <c r="B548">
        <v>2022</v>
      </c>
      <c r="C548">
        <v>74</v>
      </c>
      <c r="D548">
        <v>1</v>
      </c>
      <c r="E548">
        <v>177.7</v>
      </c>
      <c r="F548" t="s">
        <v>35</v>
      </c>
      <c r="G548" t="s">
        <v>34</v>
      </c>
      <c r="H548" t="s">
        <v>3226</v>
      </c>
      <c r="I548" t="s">
        <v>3227</v>
      </c>
      <c r="J548" t="s">
        <v>4246</v>
      </c>
    </row>
    <row r="549" spans="1:10" x14ac:dyDescent="0.2">
      <c r="A549" t="s">
        <v>4403</v>
      </c>
      <c r="B549">
        <v>2023</v>
      </c>
      <c r="C549">
        <v>74</v>
      </c>
      <c r="D549">
        <v>1</v>
      </c>
      <c r="E549">
        <v>211.8</v>
      </c>
      <c r="F549" t="s">
        <v>35</v>
      </c>
      <c r="G549" t="s">
        <v>34</v>
      </c>
      <c r="H549" t="s">
        <v>3226</v>
      </c>
      <c r="I549" t="s">
        <v>3227</v>
      </c>
      <c r="J549" t="s">
        <v>4246</v>
      </c>
    </row>
    <row r="550" spans="1:10" x14ac:dyDescent="0.2">
      <c r="A550" t="s">
        <v>3364</v>
      </c>
      <c r="B550">
        <v>2030</v>
      </c>
      <c r="C550">
        <v>74</v>
      </c>
      <c r="D550">
        <v>2</v>
      </c>
      <c r="E550">
        <v>149</v>
      </c>
      <c r="F550" t="s">
        <v>35</v>
      </c>
      <c r="G550" t="s">
        <v>3690</v>
      </c>
      <c r="H550" t="s">
        <v>3226</v>
      </c>
      <c r="I550" t="s">
        <v>3227</v>
      </c>
      <c r="J550" t="s">
        <v>3925</v>
      </c>
    </row>
    <row r="551" spans="1:10" x14ac:dyDescent="0.2">
      <c r="A551" t="s">
        <v>3673</v>
      </c>
      <c r="B551">
        <v>2031</v>
      </c>
      <c r="C551">
        <v>74</v>
      </c>
      <c r="D551">
        <v>2</v>
      </c>
      <c r="E551">
        <v>163.4</v>
      </c>
      <c r="F551" t="s">
        <v>35</v>
      </c>
      <c r="G551" t="s">
        <v>34</v>
      </c>
      <c r="H551" t="s">
        <v>3226</v>
      </c>
      <c r="I551" t="s">
        <v>3227</v>
      </c>
      <c r="J551" t="s">
        <v>3925</v>
      </c>
    </row>
    <row r="552" spans="1:10" x14ac:dyDescent="0.2">
      <c r="A552" t="s">
        <v>4065</v>
      </c>
      <c r="B552">
        <v>2032</v>
      </c>
      <c r="C552">
        <v>74</v>
      </c>
      <c r="D552">
        <v>2</v>
      </c>
      <c r="E552">
        <v>192.3</v>
      </c>
      <c r="F552" t="s">
        <v>35</v>
      </c>
      <c r="G552" t="s">
        <v>34</v>
      </c>
      <c r="H552" t="s">
        <v>3226</v>
      </c>
      <c r="I552" t="s">
        <v>3227</v>
      </c>
      <c r="J552" t="s">
        <v>4246</v>
      </c>
    </row>
    <row r="553" spans="1:10" x14ac:dyDescent="0.2">
      <c r="A553" t="s">
        <v>4404</v>
      </c>
      <c r="B553">
        <v>2033</v>
      </c>
      <c r="C553">
        <v>74</v>
      </c>
      <c r="D553">
        <v>2</v>
      </c>
      <c r="E553">
        <v>230.8</v>
      </c>
      <c r="F553" t="s">
        <v>35</v>
      </c>
      <c r="G553" t="s">
        <v>34</v>
      </c>
      <c r="H553" t="s">
        <v>3226</v>
      </c>
      <c r="I553" t="s">
        <v>3227</v>
      </c>
      <c r="J553" t="s">
        <v>4246</v>
      </c>
    </row>
    <row r="554" spans="1:10" x14ac:dyDescent="0.2">
      <c r="A554" t="s">
        <v>3365</v>
      </c>
      <c r="B554">
        <v>2020</v>
      </c>
      <c r="C554">
        <v>75</v>
      </c>
      <c r="D554">
        <v>1</v>
      </c>
      <c r="E554">
        <v>547.09997559999999</v>
      </c>
      <c r="F554" t="s">
        <v>3206</v>
      </c>
      <c r="G554" t="s">
        <v>2895</v>
      </c>
      <c r="H554" t="s">
        <v>3226</v>
      </c>
      <c r="I554" t="s">
        <v>3227</v>
      </c>
      <c r="J554" t="s">
        <v>3925</v>
      </c>
    </row>
    <row r="555" spans="1:10" x14ac:dyDescent="0.2">
      <c r="A555" t="s">
        <v>3674</v>
      </c>
      <c r="B555">
        <v>2021</v>
      </c>
      <c r="C555">
        <v>75</v>
      </c>
      <c r="D555">
        <v>1</v>
      </c>
      <c r="E555">
        <v>570.79999999999995</v>
      </c>
      <c r="F555" t="s">
        <v>3206</v>
      </c>
      <c r="G555" t="s">
        <v>2895</v>
      </c>
      <c r="H555" t="s">
        <v>3226</v>
      </c>
      <c r="I555" t="s">
        <v>3227</v>
      </c>
      <c r="J555" t="s">
        <v>3925</v>
      </c>
    </row>
    <row r="556" spans="1:10" x14ac:dyDescent="0.2">
      <c r="A556" t="s">
        <v>4066</v>
      </c>
      <c r="B556">
        <v>2022</v>
      </c>
      <c r="C556">
        <v>75</v>
      </c>
      <c r="D556">
        <v>1</v>
      </c>
      <c r="E556">
        <v>609.1</v>
      </c>
      <c r="F556" t="s">
        <v>3206</v>
      </c>
      <c r="G556" t="s">
        <v>2895</v>
      </c>
      <c r="H556" t="s">
        <v>3226</v>
      </c>
      <c r="I556" t="s">
        <v>3227</v>
      </c>
      <c r="J556" t="s">
        <v>4246</v>
      </c>
    </row>
    <row r="557" spans="1:10" x14ac:dyDescent="0.2">
      <c r="A557" t="s">
        <v>4405</v>
      </c>
      <c r="B557">
        <v>2023</v>
      </c>
      <c r="C557">
        <v>75</v>
      </c>
      <c r="D557">
        <v>1</v>
      </c>
      <c r="E557">
        <v>603.1</v>
      </c>
      <c r="F557" t="s">
        <v>3206</v>
      </c>
      <c r="G557" t="s">
        <v>2895</v>
      </c>
      <c r="H557" t="s">
        <v>3226</v>
      </c>
      <c r="I557" t="s">
        <v>3227</v>
      </c>
      <c r="J557" t="s">
        <v>4246</v>
      </c>
    </row>
    <row r="558" spans="1:10" x14ac:dyDescent="0.2">
      <c r="A558" t="s">
        <v>3366</v>
      </c>
      <c r="B558">
        <v>2030</v>
      </c>
      <c r="C558">
        <v>75</v>
      </c>
      <c r="D558">
        <v>2</v>
      </c>
      <c r="E558">
        <v>579.29998780000005</v>
      </c>
      <c r="F558" t="s">
        <v>3206</v>
      </c>
      <c r="G558" t="s">
        <v>2895</v>
      </c>
      <c r="H558" t="s">
        <v>3226</v>
      </c>
      <c r="I558" t="s">
        <v>3227</v>
      </c>
      <c r="J558" t="s">
        <v>3925</v>
      </c>
    </row>
    <row r="559" spans="1:10" x14ac:dyDescent="0.2">
      <c r="A559" t="s">
        <v>3675</v>
      </c>
      <c r="B559">
        <v>2031</v>
      </c>
      <c r="C559">
        <v>75</v>
      </c>
      <c r="D559">
        <v>2</v>
      </c>
      <c r="E559">
        <v>602.70000000000005</v>
      </c>
      <c r="F559" t="s">
        <v>3206</v>
      </c>
      <c r="G559" t="s">
        <v>2895</v>
      </c>
      <c r="H559" t="s">
        <v>3226</v>
      </c>
      <c r="I559" t="s">
        <v>3227</v>
      </c>
      <c r="J559" t="s">
        <v>3925</v>
      </c>
    </row>
    <row r="560" spans="1:10" x14ac:dyDescent="0.2">
      <c r="A560" t="s">
        <v>4067</v>
      </c>
      <c r="B560">
        <v>2032</v>
      </c>
      <c r="C560">
        <v>75</v>
      </c>
      <c r="D560">
        <v>2</v>
      </c>
      <c r="E560">
        <v>637.9</v>
      </c>
      <c r="F560" t="s">
        <v>3206</v>
      </c>
      <c r="G560" t="s">
        <v>2895</v>
      </c>
      <c r="H560" t="s">
        <v>3226</v>
      </c>
      <c r="I560" t="s">
        <v>3227</v>
      </c>
      <c r="J560" t="s">
        <v>4246</v>
      </c>
    </row>
    <row r="561" spans="1:10" x14ac:dyDescent="0.2">
      <c r="A561" t="s">
        <v>4406</v>
      </c>
      <c r="B561">
        <v>2033</v>
      </c>
      <c r="C561">
        <v>75</v>
      </c>
      <c r="D561">
        <v>2</v>
      </c>
      <c r="E561">
        <v>635.29999999999995</v>
      </c>
      <c r="F561" t="s">
        <v>3206</v>
      </c>
      <c r="G561" t="s">
        <v>2895</v>
      </c>
      <c r="H561" t="s">
        <v>3226</v>
      </c>
      <c r="I561" t="s">
        <v>3227</v>
      </c>
      <c r="J561" t="s">
        <v>4246</v>
      </c>
    </row>
    <row r="562" spans="1:10" x14ac:dyDescent="0.2">
      <c r="A562" t="s">
        <v>3367</v>
      </c>
      <c r="B562">
        <v>2020</v>
      </c>
      <c r="C562">
        <v>76</v>
      </c>
      <c r="D562">
        <v>1</v>
      </c>
      <c r="E562">
        <v>11</v>
      </c>
      <c r="F562" t="s">
        <v>2915</v>
      </c>
      <c r="G562" t="s">
        <v>2916</v>
      </c>
      <c r="H562" t="s">
        <v>3226</v>
      </c>
      <c r="I562" t="s">
        <v>3227</v>
      </c>
      <c r="J562" t="s">
        <v>3925</v>
      </c>
    </row>
    <row r="563" spans="1:10" x14ac:dyDescent="0.2">
      <c r="A563" t="s">
        <v>3676</v>
      </c>
      <c r="B563">
        <v>2021</v>
      </c>
      <c r="C563">
        <v>76</v>
      </c>
      <c r="D563">
        <v>1</v>
      </c>
      <c r="E563">
        <v>8.9</v>
      </c>
      <c r="F563" t="s">
        <v>2915</v>
      </c>
      <c r="G563" t="s">
        <v>2916</v>
      </c>
      <c r="H563" t="s">
        <v>3226</v>
      </c>
      <c r="I563" t="s">
        <v>3227</v>
      </c>
      <c r="J563" t="s">
        <v>3925</v>
      </c>
    </row>
    <row r="564" spans="1:10" x14ac:dyDescent="0.2">
      <c r="A564" t="s">
        <v>4068</v>
      </c>
      <c r="B564">
        <v>2022</v>
      </c>
      <c r="C564">
        <v>76</v>
      </c>
      <c r="D564">
        <v>1</v>
      </c>
      <c r="E564">
        <v>8</v>
      </c>
      <c r="F564" t="s">
        <v>2915</v>
      </c>
      <c r="G564" t="s">
        <v>2916</v>
      </c>
      <c r="H564" t="s">
        <v>3226</v>
      </c>
      <c r="I564" t="s">
        <v>3227</v>
      </c>
      <c r="J564" t="s">
        <v>4257</v>
      </c>
    </row>
    <row r="565" spans="1:10" x14ac:dyDescent="0.2">
      <c r="A565" t="s">
        <v>4407</v>
      </c>
      <c r="B565">
        <v>2023</v>
      </c>
      <c r="C565">
        <v>76</v>
      </c>
      <c r="D565">
        <v>1</v>
      </c>
      <c r="E565">
        <v>9.1</v>
      </c>
      <c r="F565" t="s">
        <v>2915</v>
      </c>
      <c r="G565" t="s">
        <v>2916</v>
      </c>
      <c r="H565" t="s">
        <v>3226</v>
      </c>
      <c r="I565" t="s">
        <v>3227</v>
      </c>
      <c r="J565" t="s">
        <v>4257</v>
      </c>
    </row>
    <row r="566" spans="1:10" x14ac:dyDescent="0.2">
      <c r="A566" t="s">
        <v>3368</v>
      </c>
      <c r="B566">
        <v>2030</v>
      </c>
      <c r="C566">
        <v>76</v>
      </c>
      <c r="D566">
        <v>2</v>
      </c>
      <c r="E566">
        <v>12.30000019</v>
      </c>
      <c r="F566" t="s">
        <v>2915</v>
      </c>
      <c r="G566" t="s">
        <v>2916</v>
      </c>
      <c r="H566" t="s">
        <v>3226</v>
      </c>
      <c r="I566" t="s">
        <v>3227</v>
      </c>
      <c r="J566" t="s">
        <v>3925</v>
      </c>
    </row>
    <row r="567" spans="1:10" x14ac:dyDescent="0.2">
      <c r="A567" t="s">
        <v>3677</v>
      </c>
      <c r="B567">
        <v>2031</v>
      </c>
      <c r="C567">
        <v>76</v>
      </c>
      <c r="D567">
        <v>2</v>
      </c>
      <c r="E567">
        <v>9.9</v>
      </c>
      <c r="F567" t="s">
        <v>2915</v>
      </c>
      <c r="G567" t="s">
        <v>2916</v>
      </c>
      <c r="H567" t="s">
        <v>3226</v>
      </c>
      <c r="I567" t="s">
        <v>3227</v>
      </c>
      <c r="J567" t="s">
        <v>3941</v>
      </c>
    </row>
    <row r="568" spans="1:10" x14ac:dyDescent="0.2">
      <c r="A568" t="s">
        <v>4069</v>
      </c>
      <c r="B568">
        <v>2032</v>
      </c>
      <c r="C568">
        <v>76</v>
      </c>
      <c r="D568">
        <v>2</v>
      </c>
      <c r="E568">
        <v>8.6999999999999993</v>
      </c>
      <c r="F568" t="s">
        <v>2915</v>
      </c>
      <c r="G568" t="s">
        <v>2916</v>
      </c>
      <c r="H568" t="s">
        <v>3226</v>
      </c>
      <c r="I568" t="s">
        <v>3227</v>
      </c>
      <c r="J568" t="s">
        <v>4257</v>
      </c>
    </row>
    <row r="569" spans="1:10" x14ac:dyDescent="0.2">
      <c r="A569" t="s">
        <v>4408</v>
      </c>
      <c r="B569">
        <v>2033</v>
      </c>
      <c r="C569">
        <v>76</v>
      </c>
      <c r="D569">
        <v>2</v>
      </c>
      <c r="E569">
        <v>9.6999999999999993</v>
      </c>
      <c r="F569" t="s">
        <v>2915</v>
      </c>
      <c r="G569" t="s">
        <v>2916</v>
      </c>
      <c r="H569" t="s">
        <v>3226</v>
      </c>
      <c r="I569" t="s">
        <v>3227</v>
      </c>
      <c r="J569" t="s">
        <v>4257</v>
      </c>
    </row>
    <row r="570" spans="1:10" x14ac:dyDescent="0.2">
      <c r="A570" t="s">
        <v>3369</v>
      </c>
      <c r="B570">
        <v>2020</v>
      </c>
      <c r="C570">
        <v>80</v>
      </c>
      <c r="D570">
        <v>1</v>
      </c>
      <c r="E570">
        <v>11</v>
      </c>
      <c r="F570" t="s">
        <v>3012</v>
      </c>
      <c r="G570" t="s">
        <v>3013</v>
      </c>
      <c r="H570" t="s">
        <v>3226</v>
      </c>
      <c r="I570" t="s">
        <v>3227</v>
      </c>
      <c r="J570" t="s">
        <v>3925</v>
      </c>
    </row>
    <row r="571" spans="1:10" x14ac:dyDescent="0.2">
      <c r="A571" t="s">
        <v>3678</v>
      </c>
      <c r="B571">
        <v>2021</v>
      </c>
      <c r="C571">
        <v>80</v>
      </c>
      <c r="D571">
        <v>1</v>
      </c>
      <c r="E571">
        <v>11.8</v>
      </c>
      <c r="F571" t="s">
        <v>3012</v>
      </c>
      <c r="G571" t="s">
        <v>3013</v>
      </c>
      <c r="H571" t="s">
        <v>3226</v>
      </c>
      <c r="I571" t="s">
        <v>3227</v>
      </c>
      <c r="J571" t="s">
        <v>3925</v>
      </c>
    </row>
    <row r="572" spans="1:10" x14ac:dyDescent="0.2">
      <c r="A572" t="s">
        <v>4070</v>
      </c>
      <c r="B572">
        <v>2022</v>
      </c>
      <c r="C572">
        <v>80</v>
      </c>
      <c r="D572">
        <v>1</v>
      </c>
      <c r="E572">
        <v>12.2</v>
      </c>
      <c r="F572" t="s">
        <v>3012</v>
      </c>
      <c r="G572" t="s">
        <v>3013</v>
      </c>
      <c r="H572" t="s">
        <v>3226</v>
      </c>
      <c r="I572" t="s">
        <v>3227</v>
      </c>
      <c r="J572" t="s">
        <v>4258</v>
      </c>
    </row>
    <row r="573" spans="1:10" x14ac:dyDescent="0.2">
      <c r="A573" t="s">
        <v>4409</v>
      </c>
      <c r="B573">
        <v>2023</v>
      </c>
      <c r="C573">
        <v>80</v>
      </c>
      <c r="D573">
        <v>1</v>
      </c>
      <c r="E573">
        <v>12</v>
      </c>
      <c r="F573" t="s">
        <v>3012</v>
      </c>
      <c r="G573" t="s">
        <v>3013</v>
      </c>
      <c r="H573" t="s">
        <v>3226</v>
      </c>
      <c r="I573" t="s">
        <v>3227</v>
      </c>
      <c r="J573" t="s">
        <v>4258</v>
      </c>
    </row>
    <row r="574" spans="1:10" x14ac:dyDescent="0.2">
      <c r="A574" t="s">
        <v>3370</v>
      </c>
      <c r="B574">
        <v>2030</v>
      </c>
      <c r="C574">
        <v>80</v>
      </c>
      <c r="D574">
        <v>2</v>
      </c>
      <c r="E574">
        <v>11.30000019</v>
      </c>
      <c r="F574" t="s">
        <v>3012</v>
      </c>
      <c r="G574" t="s">
        <v>3013</v>
      </c>
      <c r="H574" t="s">
        <v>3226</v>
      </c>
      <c r="I574" t="s">
        <v>3227</v>
      </c>
      <c r="J574" t="s">
        <v>3925</v>
      </c>
    </row>
    <row r="575" spans="1:10" x14ac:dyDescent="0.2">
      <c r="A575" t="s">
        <v>3679</v>
      </c>
      <c r="B575">
        <v>2031</v>
      </c>
      <c r="C575">
        <v>80</v>
      </c>
      <c r="D575">
        <v>2</v>
      </c>
      <c r="E575">
        <v>11.9</v>
      </c>
      <c r="F575" t="s">
        <v>3012</v>
      </c>
      <c r="G575" t="s">
        <v>3013</v>
      </c>
      <c r="H575" t="s">
        <v>3226</v>
      </c>
      <c r="I575" t="s">
        <v>3227</v>
      </c>
      <c r="J575" t="s">
        <v>4071</v>
      </c>
    </row>
    <row r="576" spans="1:10" x14ac:dyDescent="0.2">
      <c r="A576" t="s">
        <v>4072</v>
      </c>
      <c r="B576">
        <v>2032</v>
      </c>
      <c r="C576">
        <v>80</v>
      </c>
      <c r="D576">
        <v>2</v>
      </c>
      <c r="E576">
        <v>12.3</v>
      </c>
      <c r="F576" t="s">
        <v>3012</v>
      </c>
      <c r="G576" t="s">
        <v>3013</v>
      </c>
      <c r="H576" t="s">
        <v>3226</v>
      </c>
      <c r="I576" t="s">
        <v>3227</v>
      </c>
      <c r="J576" t="s">
        <v>4258</v>
      </c>
    </row>
    <row r="577" spans="1:10" x14ac:dyDescent="0.2">
      <c r="A577" t="s">
        <v>4410</v>
      </c>
      <c r="B577">
        <v>2033</v>
      </c>
      <c r="C577">
        <v>80</v>
      </c>
      <c r="D577">
        <v>2</v>
      </c>
      <c r="E577">
        <v>12.1</v>
      </c>
      <c r="F577" t="s">
        <v>3012</v>
      </c>
      <c r="G577" t="s">
        <v>3013</v>
      </c>
      <c r="H577" t="s">
        <v>3226</v>
      </c>
      <c r="I577" t="s">
        <v>3227</v>
      </c>
      <c r="J577" t="s">
        <v>4258</v>
      </c>
    </row>
    <row r="578" spans="1:10" x14ac:dyDescent="0.2">
      <c r="A578" t="s">
        <v>3371</v>
      </c>
      <c r="B578">
        <v>2020</v>
      </c>
      <c r="C578">
        <v>83</v>
      </c>
      <c r="D578">
        <v>1</v>
      </c>
      <c r="E578">
        <v>536.09997559999999</v>
      </c>
      <c r="F578" t="s">
        <v>3025</v>
      </c>
      <c r="G578" t="s">
        <v>3026</v>
      </c>
      <c r="H578" t="s">
        <v>3226</v>
      </c>
      <c r="I578" t="s">
        <v>3227</v>
      </c>
      <c r="J578" t="s">
        <v>3925</v>
      </c>
    </row>
    <row r="579" spans="1:10" x14ac:dyDescent="0.2">
      <c r="A579" t="s">
        <v>3680</v>
      </c>
      <c r="B579">
        <v>2021</v>
      </c>
      <c r="C579">
        <v>83</v>
      </c>
      <c r="D579">
        <v>1</v>
      </c>
      <c r="E579">
        <v>561.79999999999995</v>
      </c>
      <c r="F579" t="s">
        <v>3025</v>
      </c>
      <c r="G579" t="s">
        <v>3026</v>
      </c>
      <c r="H579" t="s">
        <v>3226</v>
      </c>
      <c r="I579" t="s">
        <v>3227</v>
      </c>
      <c r="J579" t="s">
        <v>3925</v>
      </c>
    </row>
    <row r="580" spans="1:10" x14ac:dyDescent="0.2">
      <c r="A580" t="s">
        <v>4073</v>
      </c>
      <c r="B580">
        <v>2022</v>
      </c>
      <c r="C580">
        <v>83</v>
      </c>
      <c r="D580">
        <v>1</v>
      </c>
      <c r="E580">
        <v>601.1</v>
      </c>
      <c r="F580" t="s">
        <v>3025</v>
      </c>
      <c r="G580" t="s">
        <v>3026</v>
      </c>
      <c r="H580" t="s">
        <v>3226</v>
      </c>
      <c r="I580" t="s">
        <v>3227</v>
      </c>
      <c r="J580" t="s">
        <v>4259</v>
      </c>
    </row>
    <row r="581" spans="1:10" x14ac:dyDescent="0.2">
      <c r="A581" t="s">
        <v>4411</v>
      </c>
      <c r="B581">
        <v>2023</v>
      </c>
      <c r="C581">
        <v>83</v>
      </c>
      <c r="D581">
        <v>1</v>
      </c>
      <c r="E581">
        <v>594.1</v>
      </c>
      <c r="F581" t="s">
        <v>3025</v>
      </c>
      <c r="G581" t="s">
        <v>3026</v>
      </c>
      <c r="H581" t="s">
        <v>3226</v>
      </c>
      <c r="I581" t="s">
        <v>3227</v>
      </c>
      <c r="J581" t="s">
        <v>4259</v>
      </c>
    </row>
    <row r="582" spans="1:10" x14ac:dyDescent="0.2">
      <c r="A582" t="s">
        <v>3372</v>
      </c>
      <c r="B582">
        <v>2030</v>
      </c>
      <c r="C582">
        <v>83</v>
      </c>
      <c r="D582">
        <v>2</v>
      </c>
      <c r="E582">
        <v>567</v>
      </c>
      <c r="F582" t="s">
        <v>3025</v>
      </c>
      <c r="G582" t="s">
        <v>3026</v>
      </c>
      <c r="H582" t="s">
        <v>3226</v>
      </c>
      <c r="I582" t="s">
        <v>3227</v>
      </c>
      <c r="J582" t="s">
        <v>3925</v>
      </c>
    </row>
    <row r="583" spans="1:10" x14ac:dyDescent="0.2">
      <c r="A583" t="s">
        <v>3681</v>
      </c>
      <c r="B583">
        <v>2031</v>
      </c>
      <c r="C583">
        <v>83</v>
      </c>
      <c r="D583">
        <v>2</v>
      </c>
      <c r="E583">
        <v>592.9</v>
      </c>
      <c r="F583" t="s">
        <v>3025</v>
      </c>
      <c r="G583" t="s">
        <v>3026</v>
      </c>
      <c r="H583" t="s">
        <v>3226</v>
      </c>
      <c r="I583" t="s">
        <v>3227</v>
      </c>
      <c r="J583" t="s">
        <v>4074</v>
      </c>
    </row>
    <row r="584" spans="1:10" x14ac:dyDescent="0.2">
      <c r="A584" t="s">
        <v>4075</v>
      </c>
      <c r="B584">
        <v>2032</v>
      </c>
      <c r="C584">
        <v>83</v>
      </c>
      <c r="D584">
        <v>2</v>
      </c>
      <c r="E584">
        <v>629.20000000000005</v>
      </c>
      <c r="F584" t="s">
        <v>3025</v>
      </c>
      <c r="G584" t="s">
        <v>3026</v>
      </c>
      <c r="H584" t="s">
        <v>3226</v>
      </c>
      <c r="I584" t="s">
        <v>3227</v>
      </c>
      <c r="J584" t="s">
        <v>4259</v>
      </c>
    </row>
    <row r="585" spans="1:10" x14ac:dyDescent="0.2">
      <c r="A585" t="s">
        <v>4412</v>
      </c>
      <c r="B585">
        <v>2033</v>
      </c>
      <c r="C585">
        <v>83</v>
      </c>
      <c r="D585">
        <v>2</v>
      </c>
      <c r="E585">
        <v>625.6</v>
      </c>
      <c r="F585" t="s">
        <v>3025</v>
      </c>
      <c r="G585" t="s">
        <v>3026</v>
      </c>
      <c r="H585" t="s">
        <v>3226</v>
      </c>
      <c r="I585" t="s">
        <v>3227</v>
      </c>
      <c r="J585" t="s">
        <v>4259</v>
      </c>
    </row>
    <row r="586" spans="1:10" x14ac:dyDescent="0.2">
      <c r="A586" t="s">
        <v>3373</v>
      </c>
      <c r="B586">
        <v>2020</v>
      </c>
      <c r="C586">
        <v>86</v>
      </c>
      <c r="D586">
        <v>1</v>
      </c>
      <c r="F586" t="s">
        <v>3037</v>
      </c>
      <c r="G586" t="s">
        <v>3038</v>
      </c>
      <c r="H586" t="s">
        <v>3226</v>
      </c>
      <c r="I586" t="s">
        <v>3227</v>
      </c>
      <c r="J586" t="s">
        <v>3925</v>
      </c>
    </row>
    <row r="587" spans="1:10" x14ac:dyDescent="0.2">
      <c r="A587" t="s">
        <v>3682</v>
      </c>
      <c r="B587">
        <v>2021</v>
      </c>
      <c r="C587">
        <v>86</v>
      </c>
      <c r="D587">
        <v>1</v>
      </c>
      <c r="E587">
        <v>189.5</v>
      </c>
      <c r="F587" t="s">
        <v>3037</v>
      </c>
      <c r="G587" t="s">
        <v>3038</v>
      </c>
      <c r="H587" t="s">
        <v>3226</v>
      </c>
      <c r="I587" t="s">
        <v>3227</v>
      </c>
      <c r="J587" t="s">
        <v>3925</v>
      </c>
    </row>
    <row r="588" spans="1:10" x14ac:dyDescent="0.2">
      <c r="A588" t="s">
        <v>4076</v>
      </c>
      <c r="B588">
        <v>2022</v>
      </c>
      <c r="C588">
        <v>86</v>
      </c>
      <c r="D588">
        <v>1</v>
      </c>
      <c r="E588">
        <v>218.4</v>
      </c>
      <c r="F588" t="s">
        <v>3037</v>
      </c>
      <c r="G588" t="s">
        <v>3038</v>
      </c>
      <c r="H588" t="s">
        <v>3226</v>
      </c>
      <c r="I588" t="s">
        <v>3227</v>
      </c>
      <c r="J588" t="s">
        <v>4246</v>
      </c>
    </row>
    <row r="589" spans="1:10" x14ac:dyDescent="0.2">
      <c r="A589" t="s">
        <v>4413</v>
      </c>
      <c r="B589">
        <v>2023</v>
      </c>
      <c r="C589">
        <v>86</v>
      </c>
      <c r="D589">
        <v>1</v>
      </c>
      <c r="E589">
        <v>222.3</v>
      </c>
      <c r="F589" t="s">
        <v>3037</v>
      </c>
      <c r="G589" t="s">
        <v>3038</v>
      </c>
      <c r="H589" t="s">
        <v>3226</v>
      </c>
      <c r="I589" t="s">
        <v>3227</v>
      </c>
      <c r="J589" t="s">
        <v>4246</v>
      </c>
    </row>
    <row r="590" spans="1:10" x14ac:dyDescent="0.2">
      <c r="A590" t="s">
        <v>3374</v>
      </c>
      <c r="B590">
        <v>2030</v>
      </c>
      <c r="C590">
        <v>86</v>
      </c>
      <c r="D590">
        <v>2</v>
      </c>
      <c r="F590" t="s">
        <v>3037</v>
      </c>
      <c r="G590" t="s">
        <v>3038</v>
      </c>
      <c r="H590" t="s">
        <v>3226</v>
      </c>
      <c r="I590" t="s">
        <v>3227</v>
      </c>
      <c r="J590" t="s">
        <v>3925</v>
      </c>
    </row>
    <row r="591" spans="1:10" x14ac:dyDescent="0.2">
      <c r="A591" t="s">
        <v>3683</v>
      </c>
      <c r="B591">
        <v>2031</v>
      </c>
      <c r="C591">
        <v>86</v>
      </c>
      <c r="D591">
        <v>2</v>
      </c>
      <c r="E591">
        <v>215.2</v>
      </c>
      <c r="F591" t="s">
        <v>3037</v>
      </c>
      <c r="G591" t="s">
        <v>3038</v>
      </c>
      <c r="H591" t="s">
        <v>3226</v>
      </c>
      <c r="I591" t="s">
        <v>3227</v>
      </c>
      <c r="J591" t="s">
        <v>3925</v>
      </c>
    </row>
    <row r="592" spans="1:10" x14ac:dyDescent="0.2">
      <c r="A592" t="s">
        <v>4077</v>
      </c>
      <c r="B592">
        <v>2032</v>
      </c>
      <c r="C592">
        <v>86</v>
      </c>
      <c r="D592">
        <v>2</v>
      </c>
      <c r="E592">
        <v>235.9</v>
      </c>
      <c r="F592" t="s">
        <v>3037</v>
      </c>
      <c r="G592" t="s">
        <v>3038</v>
      </c>
      <c r="H592" t="s">
        <v>3226</v>
      </c>
      <c r="I592" t="s">
        <v>3227</v>
      </c>
      <c r="J592" t="s">
        <v>4246</v>
      </c>
    </row>
    <row r="593" spans="1:10" x14ac:dyDescent="0.2">
      <c r="A593" t="s">
        <v>4414</v>
      </c>
      <c r="B593">
        <v>2033</v>
      </c>
      <c r="C593">
        <v>86</v>
      </c>
      <c r="D593">
        <v>2</v>
      </c>
      <c r="E593">
        <v>241.3</v>
      </c>
      <c r="F593" t="s">
        <v>3037</v>
      </c>
      <c r="G593" t="s">
        <v>3038</v>
      </c>
      <c r="H593" t="s">
        <v>3226</v>
      </c>
      <c r="I593" t="s">
        <v>3227</v>
      </c>
      <c r="J593" t="s">
        <v>4246</v>
      </c>
    </row>
    <row r="594" spans="1:10" x14ac:dyDescent="0.2">
      <c r="A594" t="s">
        <v>3375</v>
      </c>
      <c r="B594">
        <v>2020</v>
      </c>
      <c r="C594">
        <v>87</v>
      </c>
      <c r="D594">
        <v>1</v>
      </c>
      <c r="F594" t="s">
        <v>3041</v>
      </c>
      <c r="G594" t="s">
        <v>3042</v>
      </c>
      <c r="H594" t="s">
        <v>3226</v>
      </c>
      <c r="I594" t="s">
        <v>3227</v>
      </c>
      <c r="J594" t="s">
        <v>3925</v>
      </c>
    </row>
    <row r="595" spans="1:10" x14ac:dyDescent="0.2">
      <c r="A595" t="s">
        <v>3684</v>
      </c>
      <c r="B595">
        <v>2021</v>
      </c>
      <c r="C595">
        <v>87</v>
      </c>
      <c r="D595">
        <v>1</v>
      </c>
      <c r="E595">
        <v>128.5</v>
      </c>
      <c r="F595" t="s">
        <v>3041</v>
      </c>
      <c r="G595" t="s">
        <v>3042</v>
      </c>
      <c r="H595" t="s">
        <v>3226</v>
      </c>
      <c r="I595" t="s">
        <v>3227</v>
      </c>
      <c r="J595" t="s">
        <v>3925</v>
      </c>
    </row>
    <row r="596" spans="1:10" x14ac:dyDescent="0.2">
      <c r="A596" t="s">
        <v>4078</v>
      </c>
      <c r="B596">
        <v>2022</v>
      </c>
      <c r="C596">
        <v>87</v>
      </c>
      <c r="D596">
        <v>1</v>
      </c>
      <c r="E596">
        <v>177.3</v>
      </c>
      <c r="F596" t="s">
        <v>3041</v>
      </c>
      <c r="G596" t="s">
        <v>3042</v>
      </c>
      <c r="H596" t="s">
        <v>3226</v>
      </c>
      <c r="I596" t="s">
        <v>3227</v>
      </c>
      <c r="J596" t="s">
        <v>4246</v>
      </c>
    </row>
    <row r="597" spans="1:10" x14ac:dyDescent="0.2">
      <c r="A597" t="s">
        <v>4415</v>
      </c>
      <c r="B597">
        <v>2023</v>
      </c>
      <c r="C597">
        <v>87</v>
      </c>
      <c r="D597">
        <v>1</v>
      </c>
      <c r="E597">
        <v>171.1</v>
      </c>
      <c r="F597" t="s">
        <v>3041</v>
      </c>
      <c r="G597" t="s">
        <v>3042</v>
      </c>
      <c r="H597" t="s">
        <v>3226</v>
      </c>
      <c r="I597" t="s">
        <v>3227</v>
      </c>
      <c r="J597" t="s">
        <v>4246</v>
      </c>
    </row>
    <row r="598" spans="1:10" x14ac:dyDescent="0.2">
      <c r="A598" t="s">
        <v>3376</v>
      </c>
      <c r="B598">
        <v>2030</v>
      </c>
      <c r="C598">
        <v>87</v>
      </c>
      <c r="D598">
        <v>2</v>
      </c>
      <c r="F598" t="s">
        <v>3041</v>
      </c>
      <c r="G598" t="s">
        <v>3042</v>
      </c>
      <c r="H598" t="s">
        <v>3226</v>
      </c>
      <c r="I598" t="s">
        <v>3227</v>
      </c>
      <c r="J598" t="s">
        <v>3925</v>
      </c>
    </row>
    <row r="599" spans="1:10" x14ac:dyDescent="0.2">
      <c r="A599" t="s">
        <v>3685</v>
      </c>
      <c r="B599">
        <v>2031</v>
      </c>
      <c r="C599">
        <v>87</v>
      </c>
      <c r="D599">
        <v>2</v>
      </c>
      <c r="E599">
        <v>165.1</v>
      </c>
      <c r="F599" t="s">
        <v>3041</v>
      </c>
      <c r="G599" t="s">
        <v>3042</v>
      </c>
      <c r="H599" t="s">
        <v>3226</v>
      </c>
      <c r="I599" t="s">
        <v>3227</v>
      </c>
      <c r="J599" t="s">
        <v>3925</v>
      </c>
    </row>
    <row r="600" spans="1:10" x14ac:dyDescent="0.2">
      <c r="A600" t="s">
        <v>4079</v>
      </c>
      <c r="B600">
        <v>2032</v>
      </c>
      <c r="C600">
        <v>87</v>
      </c>
      <c r="D600">
        <v>2</v>
      </c>
      <c r="E600">
        <v>213.7</v>
      </c>
      <c r="F600" t="s">
        <v>3041</v>
      </c>
      <c r="G600" t="s">
        <v>3042</v>
      </c>
      <c r="H600" t="s">
        <v>3226</v>
      </c>
      <c r="I600" t="s">
        <v>3227</v>
      </c>
      <c r="J600" t="s">
        <v>4246</v>
      </c>
    </row>
    <row r="601" spans="1:10" x14ac:dyDescent="0.2">
      <c r="A601" t="s">
        <v>4416</v>
      </c>
      <c r="B601">
        <v>2033</v>
      </c>
      <c r="C601">
        <v>87</v>
      </c>
      <c r="D601">
        <v>2</v>
      </c>
      <c r="E601">
        <v>193.8</v>
      </c>
      <c r="F601" t="s">
        <v>3041</v>
      </c>
      <c r="G601" t="s">
        <v>3042</v>
      </c>
      <c r="H601" t="s">
        <v>3226</v>
      </c>
      <c r="I601" t="s">
        <v>3227</v>
      </c>
      <c r="J601" t="s">
        <v>4246</v>
      </c>
    </row>
    <row r="602" spans="1:10" x14ac:dyDescent="0.2">
      <c r="A602" t="s">
        <v>3377</v>
      </c>
      <c r="B602">
        <v>2020</v>
      </c>
      <c r="C602">
        <v>88</v>
      </c>
      <c r="D602">
        <v>1</v>
      </c>
      <c r="E602">
        <v>707.40002440000001</v>
      </c>
      <c r="F602" t="s">
        <v>3045</v>
      </c>
      <c r="G602" t="s">
        <v>3046</v>
      </c>
      <c r="H602" t="s">
        <v>3226</v>
      </c>
      <c r="I602" t="s">
        <v>3227</v>
      </c>
      <c r="J602" t="s">
        <v>3925</v>
      </c>
    </row>
    <row r="603" spans="1:10" x14ac:dyDescent="0.2">
      <c r="A603" t="s">
        <v>3686</v>
      </c>
      <c r="B603">
        <v>2021</v>
      </c>
      <c r="C603">
        <v>88</v>
      </c>
      <c r="D603">
        <v>1</v>
      </c>
      <c r="F603" t="s">
        <v>3045</v>
      </c>
      <c r="G603" t="s">
        <v>3046</v>
      </c>
      <c r="H603" t="s">
        <v>3226</v>
      </c>
      <c r="I603" t="s">
        <v>3227</v>
      </c>
      <c r="J603" t="s">
        <v>3925</v>
      </c>
    </row>
    <row r="604" spans="1:10" x14ac:dyDescent="0.2">
      <c r="A604" t="s">
        <v>4080</v>
      </c>
      <c r="B604">
        <v>2022</v>
      </c>
      <c r="C604">
        <v>88</v>
      </c>
      <c r="D604">
        <v>1</v>
      </c>
      <c r="F604" t="s">
        <v>3045</v>
      </c>
      <c r="G604" t="s">
        <v>3046</v>
      </c>
      <c r="H604" t="s">
        <v>3226</v>
      </c>
      <c r="I604" t="s">
        <v>3227</v>
      </c>
      <c r="J604" t="s">
        <v>4246</v>
      </c>
    </row>
    <row r="605" spans="1:10" x14ac:dyDescent="0.2">
      <c r="A605" t="s">
        <v>4417</v>
      </c>
      <c r="B605">
        <v>2023</v>
      </c>
      <c r="C605">
        <v>88</v>
      </c>
      <c r="D605">
        <v>1</v>
      </c>
      <c r="F605" t="s">
        <v>3045</v>
      </c>
      <c r="G605" t="s">
        <v>3046</v>
      </c>
      <c r="H605" t="s">
        <v>3226</v>
      </c>
      <c r="I605" t="s">
        <v>3227</v>
      </c>
      <c r="J605" t="s">
        <v>4246</v>
      </c>
    </row>
    <row r="606" spans="1:10" x14ac:dyDescent="0.2">
      <c r="A606" t="s">
        <v>3378</v>
      </c>
      <c r="B606">
        <v>2030</v>
      </c>
      <c r="C606">
        <v>88</v>
      </c>
      <c r="D606">
        <v>2</v>
      </c>
      <c r="E606">
        <v>887.90002440000001</v>
      </c>
      <c r="F606" t="s">
        <v>3045</v>
      </c>
      <c r="G606" t="s">
        <v>3046</v>
      </c>
      <c r="H606" t="s">
        <v>3226</v>
      </c>
      <c r="I606" t="s">
        <v>3227</v>
      </c>
      <c r="J606" t="s">
        <v>3925</v>
      </c>
    </row>
    <row r="607" spans="1:10" x14ac:dyDescent="0.2">
      <c r="A607" t="s">
        <v>3687</v>
      </c>
      <c r="B607">
        <v>2031</v>
      </c>
      <c r="C607">
        <v>88</v>
      </c>
      <c r="D607">
        <v>2</v>
      </c>
      <c r="F607" t="s">
        <v>3045</v>
      </c>
      <c r="G607" t="s">
        <v>3046</v>
      </c>
      <c r="H607" t="s">
        <v>3226</v>
      </c>
      <c r="I607" t="s">
        <v>3227</v>
      </c>
      <c r="J607" t="s">
        <v>3925</v>
      </c>
    </row>
    <row r="608" spans="1:10" x14ac:dyDescent="0.2">
      <c r="A608" t="s">
        <v>4081</v>
      </c>
      <c r="B608">
        <v>2032</v>
      </c>
      <c r="C608">
        <v>88</v>
      </c>
      <c r="D608">
        <v>2</v>
      </c>
      <c r="F608" t="s">
        <v>3045</v>
      </c>
      <c r="G608" t="s">
        <v>3046</v>
      </c>
      <c r="H608" t="s">
        <v>3226</v>
      </c>
      <c r="I608" t="s">
        <v>3227</v>
      </c>
      <c r="J608" t="s">
        <v>4246</v>
      </c>
    </row>
    <row r="609" spans="1:10" x14ac:dyDescent="0.2">
      <c r="A609" t="s">
        <v>4418</v>
      </c>
      <c r="B609">
        <v>2033</v>
      </c>
      <c r="C609">
        <v>88</v>
      </c>
      <c r="D609">
        <v>2</v>
      </c>
      <c r="F609" t="s">
        <v>3045</v>
      </c>
      <c r="G609" t="s">
        <v>3046</v>
      </c>
      <c r="H609" t="s">
        <v>3226</v>
      </c>
      <c r="I609" t="s">
        <v>3227</v>
      </c>
      <c r="J609" t="s">
        <v>4246</v>
      </c>
    </row>
    <row r="610" spans="1:10" x14ac:dyDescent="0.2">
      <c r="A610" t="s">
        <v>3379</v>
      </c>
      <c r="B610">
        <v>2020</v>
      </c>
      <c r="C610">
        <v>89</v>
      </c>
      <c r="D610">
        <v>1</v>
      </c>
      <c r="F610" t="s">
        <v>3051</v>
      </c>
      <c r="G610" t="s">
        <v>3052</v>
      </c>
      <c r="H610" t="s">
        <v>3226</v>
      </c>
      <c r="I610" t="s">
        <v>3227</v>
      </c>
      <c r="J610" t="s">
        <v>3925</v>
      </c>
    </row>
    <row r="611" spans="1:10" x14ac:dyDescent="0.2">
      <c r="A611" t="s">
        <v>3688</v>
      </c>
      <c r="B611">
        <v>2021</v>
      </c>
      <c r="C611">
        <v>89</v>
      </c>
      <c r="D611">
        <v>1</v>
      </c>
      <c r="E611">
        <v>12.3</v>
      </c>
      <c r="F611" t="s">
        <v>3051</v>
      </c>
      <c r="G611" t="s">
        <v>3052</v>
      </c>
      <c r="H611" t="s">
        <v>3226</v>
      </c>
      <c r="I611" t="s">
        <v>3227</v>
      </c>
      <c r="J611" t="s">
        <v>3925</v>
      </c>
    </row>
    <row r="612" spans="1:10" x14ac:dyDescent="0.2">
      <c r="A612" t="s">
        <v>4082</v>
      </c>
      <c r="B612">
        <v>2022</v>
      </c>
      <c r="C612">
        <v>89</v>
      </c>
      <c r="D612">
        <v>1</v>
      </c>
      <c r="E612">
        <v>19.899999999999999</v>
      </c>
      <c r="F612" t="s">
        <v>3051</v>
      </c>
      <c r="G612" t="s">
        <v>3052</v>
      </c>
      <c r="H612" t="s">
        <v>3226</v>
      </c>
      <c r="I612" t="s">
        <v>3227</v>
      </c>
      <c r="J612" t="s">
        <v>4260</v>
      </c>
    </row>
    <row r="613" spans="1:10" x14ac:dyDescent="0.2">
      <c r="A613" t="s">
        <v>4419</v>
      </c>
      <c r="B613">
        <v>2023</v>
      </c>
      <c r="C613">
        <v>89</v>
      </c>
      <c r="D613">
        <v>1</v>
      </c>
      <c r="E613">
        <v>25.2</v>
      </c>
      <c r="F613" t="s">
        <v>3051</v>
      </c>
      <c r="G613" t="s">
        <v>3052</v>
      </c>
      <c r="H613" t="s">
        <v>3226</v>
      </c>
      <c r="I613" t="s">
        <v>3227</v>
      </c>
      <c r="J613" t="s">
        <v>4260</v>
      </c>
    </row>
    <row r="614" spans="1:10" x14ac:dyDescent="0.2">
      <c r="A614" t="s">
        <v>3380</v>
      </c>
      <c r="B614">
        <v>2030</v>
      </c>
      <c r="C614">
        <v>89</v>
      </c>
      <c r="D614">
        <v>2</v>
      </c>
      <c r="F614" t="s">
        <v>3051</v>
      </c>
      <c r="G614" t="s">
        <v>3052</v>
      </c>
      <c r="H614" t="s">
        <v>3226</v>
      </c>
      <c r="I614" t="s">
        <v>3227</v>
      </c>
      <c r="J614" t="s">
        <v>3925</v>
      </c>
    </row>
    <row r="615" spans="1:10" x14ac:dyDescent="0.2">
      <c r="A615" t="s">
        <v>3689</v>
      </c>
      <c r="B615">
        <v>2031</v>
      </c>
      <c r="C615">
        <v>89</v>
      </c>
      <c r="D615">
        <v>2</v>
      </c>
      <c r="E615">
        <v>13.6</v>
      </c>
      <c r="F615" t="s">
        <v>3051</v>
      </c>
      <c r="G615" t="s">
        <v>3052</v>
      </c>
      <c r="H615" t="s">
        <v>3226</v>
      </c>
      <c r="I615" t="s">
        <v>3227</v>
      </c>
      <c r="J615" t="s">
        <v>4083</v>
      </c>
    </row>
    <row r="616" spans="1:10" x14ac:dyDescent="0.2">
      <c r="A616" t="s">
        <v>4084</v>
      </c>
      <c r="B616">
        <v>2032</v>
      </c>
      <c r="C616">
        <v>89</v>
      </c>
      <c r="D616">
        <v>2</v>
      </c>
      <c r="E616">
        <v>20.8</v>
      </c>
      <c r="F616" t="s">
        <v>3051</v>
      </c>
      <c r="G616" t="s">
        <v>3052</v>
      </c>
      <c r="H616" t="s">
        <v>3226</v>
      </c>
      <c r="I616" t="s">
        <v>3227</v>
      </c>
      <c r="J616" t="s">
        <v>4260</v>
      </c>
    </row>
    <row r="617" spans="1:10" x14ac:dyDescent="0.2">
      <c r="A617" t="s">
        <v>4420</v>
      </c>
      <c r="B617">
        <v>2033</v>
      </c>
      <c r="C617">
        <v>89</v>
      </c>
      <c r="D617">
        <v>2</v>
      </c>
      <c r="E617">
        <v>26.7</v>
      </c>
      <c r="F617" t="s">
        <v>3051</v>
      </c>
      <c r="G617" t="s">
        <v>3052</v>
      </c>
      <c r="H617" t="s">
        <v>3226</v>
      </c>
      <c r="I617" t="s">
        <v>3227</v>
      </c>
      <c r="J617" t="s">
        <v>4260</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1723-1A55-4879-B22C-C15199498CDC}">
  <dimension ref="A1:K169"/>
  <sheetViews>
    <sheetView workbookViewId="0">
      <selection activeCell="D171" sqref="D171"/>
    </sheetView>
  </sheetViews>
  <sheetFormatPr baseColWidth="10" defaultColWidth="8.83203125" defaultRowHeight="15" x14ac:dyDescent="0.2"/>
  <cols>
    <col min="1" max="1" width="19.83203125" bestFit="1" customWidth="1"/>
    <col min="2" max="2" width="15" bestFit="1" customWidth="1"/>
    <col min="3" max="3" width="16" bestFit="1" customWidth="1"/>
    <col min="4" max="4" width="41.1640625" bestFit="1" customWidth="1"/>
    <col min="5" max="5" width="16.83203125" bestFit="1" customWidth="1"/>
    <col min="6" max="6" width="15.6640625" bestFit="1" customWidth="1"/>
    <col min="7" max="8" width="80.83203125" bestFit="1" customWidth="1"/>
    <col min="9" max="9" width="22.6640625" bestFit="1" customWidth="1"/>
    <col min="10" max="10" width="20.83203125" bestFit="1" customWidth="1"/>
    <col min="11" max="11" width="15.1640625" bestFit="1" customWidth="1"/>
  </cols>
  <sheetData>
    <row r="1" spans="1:11" x14ac:dyDescent="0.2">
      <c r="A1" t="s">
        <v>46</v>
      </c>
      <c r="B1" t="s">
        <v>47</v>
      </c>
      <c r="C1" t="s">
        <v>48</v>
      </c>
      <c r="D1" t="s">
        <v>49</v>
      </c>
      <c r="E1" t="s">
        <v>50</v>
      </c>
      <c r="F1" t="s">
        <v>51</v>
      </c>
      <c r="G1" t="s">
        <v>52</v>
      </c>
      <c r="H1" t="s">
        <v>53</v>
      </c>
      <c r="I1" t="s">
        <v>54</v>
      </c>
      <c r="J1" t="s">
        <v>55</v>
      </c>
      <c r="K1" t="s">
        <v>3383</v>
      </c>
    </row>
    <row r="2" spans="1:11" hidden="1" x14ac:dyDescent="0.2">
      <c r="A2" t="s">
        <v>3384</v>
      </c>
      <c r="B2">
        <v>2004</v>
      </c>
      <c r="C2">
        <v>24.95</v>
      </c>
      <c r="D2" t="s">
        <v>6</v>
      </c>
      <c r="E2" t="s">
        <v>3385</v>
      </c>
      <c r="F2" t="s">
        <v>3386</v>
      </c>
      <c r="G2" t="s">
        <v>4085</v>
      </c>
      <c r="H2" t="s">
        <v>3387</v>
      </c>
      <c r="I2">
        <v>1</v>
      </c>
      <c r="J2">
        <v>1</v>
      </c>
      <c r="K2" s="58">
        <v>37987</v>
      </c>
    </row>
    <row r="3" spans="1:11" hidden="1" x14ac:dyDescent="0.2">
      <c r="A3" t="s">
        <v>3388</v>
      </c>
      <c r="B3">
        <v>2004</v>
      </c>
      <c r="C3">
        <v>24.96</v>
      </c>
      <c r="D3" t="s">
        <v>6</v>
      </c>
      <c r="E3" t="s">
        <v>3385</v>
      </c>
      <c r="F3" t="s">
        <v>3386</v>
      </c>
      <c r="G3" t="s">
        <v>4085</v>
      </c>
      <c r="H3" t="s">
        <v>3387</v>
      </c>
      <c r="I3">
        <v>1</v>
      </c>
      <c r="J3">
        <v>1</v>
      </c>
      <c r="K3" s="58">
        <v>38078</v>
      </c>
    </row>
    <row r="4" spans="1:11" hidden="1" x14ac:dyDescent="0.2">
      <c r="A4" t="s">
        <v>3389</v>
      </c>
      <c r="B4">
        <v>2004</v>
      </c>
      <c r="C4">
        <v>25.36</v>
      </c>
      <c r="D4" t="s">
        <v>6</v>
      </c>
      <c r="E4" t="s">
        <v>3385</v>
      </c>
      <c r="F4" t="s">
        <v>3386</v>
      </c>
      <c r="G4" t="s">
        <v>4085</v>
      </c>
      <c r="H4" t="s">
        <v>3387</v>
      </c>
      <c r="I4">
        <v>1</v>
      </c>
      <c r="J4">
        <v>1</v>
      </c>
      <c r="K4" s="58">
        <v>38169</v>
      </c>
    </row>
    <row r="5" spans="1:11" hidden="1" x14ac:dyDescent="0.2">
      <c r="A5" t="s">
        <v>3390</v>
      </c>
      <c r="B5">
        <v>2004</v>
      </c>
      <c r="C5">
        <v>25.57</v>
      </c>
      <c r="D5" t="s">
        <v>6</v>
      </c>
      <c r="E5" t="s">
        <v>3385</v>
      </c>
      <c r="F5" t="s">
        <v>3386</v>
      </c>
      <c r="G5" t="s">
        <v>4085</v>
      </c>
      <c r="H5" t="s">
        <v>3387</v>
      </c>
      <c r="I5">
        <v>1</v>
      </c>
      <c r="J5">
        <v>1</v>
      </c>
      <c r="K5" s="58">
        <v>38261</v>
      </c>
    </row>
    <row r="6" spans="1:11" hidden="1" x14ac:dyDescent="0.2">
      <c r="A6" t="s">
        <v>3391</v>
      </c>
      <c r="B6">
        <v>2005</v>
      </c>
      <c r="C6">
        <v>25.86</v>
      </c>
      <c r="D6" t="s">
        <v>6</v>
      </c>
      <c r="E6" t="s">
        <v>3385</v>
      </c>
      <c r="F6" t="s">
        <v>3386</v>
      </c>
      <c r="G6" t="s">
        <v>4085</v>
      </c>
      <c r="H6" t="s">
        <v>3387</v>
      </c>
      <c r="I6">
        <v>1</v>
      </c>
      <c r="J6">
        <v>1</v>
      </c>
      <c r="K6" s="58">
        <v>38443</v>
      </c>
    </row>
    <row r="7" spans="1:11" hidden="1" x14ac:dyDescent="0.2">
      <c r="A7" t="s">
        <v>3392</v>
      </c>
      <c r="B7">
        <v>2005</v>
      </c>
      <c r="C7">
        <v>25.87</v>
      </c>
      <c r="D7" t="s">
        <v>6</v>
      </c>
      <c r="E7" t="s">
        <v>3385</v>
      </c>
      <c r="F7" t="s">
        <v>3386</v>
      </c>
      <c r="G7" t="s">
        <v>4085</v>
      </c>
      <c r="H7" t="s">
        <v>3387</v>
      </c>
      <c r="I7">
        <v>1</v>
      </c>
      <c r="J7">
        <v>1</v>
      </c>
      <c r="K7" s="58">
        <v>38353</v>
      </c>
    </row>
    <row r="8" spans="1:11" hidden="1" x14ac:dyDescent="0.2">
      <c r="A8" t="s">
        <v>3393</v>
      </c>
      <c r="B8">
        <v>2005</v>
      </c>
      <c r="C8">
        <v>26.05</v>
      </c>
      <c r="D8" t="s">
        <v>6</v>
      </c>
      <c r="E8" t="s">
        <v>3385</v>
      </c>
      <c r="F8" t="s">
        <v>3386</v>
      </c>
      <c r="G8" t="s">
        <v>4085</v>
      </c>
      <c r="H8" t="s">
        <v>3387</v>
      </c>
      <c r="I8">
        <v>1</v>
      </c>
      <c r="J8">
        <v>1</v>
      </c>
      <c r="K8" s="58">
        <v>38534</v>
      </c>
    </row>
    <row r="9" spans="1:11" hidden="1" x14ac:dyDescent="0.2">
      <c r="A9" t="s">
        <v>3394</v>
      </c>
      <c r="B9">
        <v>2005</v>
      </c>
      <c r="C9">
        <v>26.46</v>
      </c>
      <c r="D9" t="s">
        <v>6</v>
      </c>
      <c r="E9" t="s">
        <v>3385</v>
      </c>
      <c r="F9" t="s">
        <v>3386</v>
      </c>
      <c r="G9" t="s">
        <v>4085</v>
      </c>
      <c r="H9" t="s">
        <v>3387</v>
      </c>
      <c r="I9">
        <v>1</v>
      </c>
      <c r="J9">
        <v>1</v>
      </c>
      <c r="K9" s="58">
        <v>38626</v>
      </c>
    </row>
    <row r="10" spans="1:11" hidden="1" x14ac:dyDescent="0.2">
      <c r="A10" t="s">
        <v>3396</v>
      </c>
      <c r="B10">
        <v>2006</v>
      </c>
      <c r="C10">
        <v>26.86</v>
      </c>
      <c r="D10" t="s">
        <v>6</v>
      </c>
      <c r="E10" t="s">
        <v>3385</v>
      </c>
      <c r="F10" t="s">
        <v>3386</v>
      </c>
      <c r="G10" t="s">
        <v>4085</v>
      </c>
      <c r="H10" t="s">
        <v>3387</v>
      </c>
      <c r="I10">
        <v>1</v>
      </c>
      <c r="J10">
        <v>1</v>
      </c>
      <c r="K10" s="58">
        <v>38808</v>
      </c>
    </row>
    <row r="11" spans="1:11" hidden="1" x14ac:dyDescent="0.2">
      <c r="A11" t="s">
        <v>3395</v>
      </c>
      <c r="B11">
        <v>2006</v>
      </c>
      <c r="C11">
        <v>26.86</v>
      </c>
      <c r="D11" t="s">
        <v>6</v>
      </c>
      <c r="E11" t="s">
        <v>3385</v>
      </c>
      <c r="F11" t="s">
        <v>3386</v>
      </c>
      <c r="G11" t="s">
        <v>4085</v>
      </c>
      <c r="H11" t="s">
        <v>3387</v>
      </c>
      <c r="I11">
        <v>1</v>
      </c>
      <c r="J11">
        <v>1</v>
      </c>
      <c r="K11" s="58">
        <v>38718</v>
      </c>
    </row>
    <row r="12" spans="1:11" hidden="1" x14ac:dyDescent="0.2">
      <c r="A12" t="s">
        <v>3397</v>
      </c>
      <c r="B12">
        <v>2006</v>
      </c>
      <c r="C12">
        <v>27.31</v>
      </c>
      <c r="D12" t="s">
        <v>6</v>
      </c>
      <c r="E12" t="s">
        <v>3385</v>
      </c>
      <c r="F12" t="s">
        <v>3386</v>
      </c>
      <c r="G12" t="s">
        <v>4085</v>
      </c>
      <c r="H12" t="s">
        <v>3387</v>
      </c>
      <c r="I12">
        <v>1</v>
      </c>
      <c r="J12">
        <v>1</v>
      </c>
      <c r="K12" s="58">
        <v>38899</v>
      </c>
    </row>
    <row r="13" spans="1:11" hidden="1" x14ac:dyDescent="0.2">
      <c r="A13" t="s">
        <v>3398</v>
      </c>
      <c r="B13">
        <v>2006</v>
      </c>
      <c r="C13">
        <v>27.54</v>
      </c>
      <c r="D13" t="s">
        <v>6</v>
      </c>
      <c r="E13" t="s">
        <v>3385</v>
      </c>
      <c r="F13" t="s">
        <v>3386</v>
      </c>
      <c r="G13" t="s">
        <v>4085</v>
      </c>
      <c r="H13" t="s">
        <v>3387</v>
      </c>
      <c r="I13">
        <v>1</v>
      </c>
      <c r="J13">
        <v>1</v>
      </c>
      <c r="K13" s="58">
        <v>38991</v>
      </c>
    </row>
    <row r="14" spans="1:11" hidden="1" x14ac:dyDescent="0.2">
      <c r="A14" t="s">
        <v>3399</v>
      </c>
      <c r="B14">
        <v>2007</v>
      </c>
      <c r="C14">
        <v>27.75</v>
      </c>
      <c r="D14" t="s">
        <v>6</v>
      </c>
      <c r="E14" t="s">
        <v>3385</v>
      </c>
      <c r="F14" t="s">
        <v>3386</v>
      </c>
      <c r="G14" t="s">
        <v>4085</v>
      </c>
      <c r="H14" t="s">
        <v>3387</v>
      </c>
      <c r="I14">
        <v>1</v>
      </c>
      <c r="J14">
        <v>1</v>
      </c>
      <c r="K14" s="58">
        <v>39173</v>
      </c>
    </row>
    <row r="15" spans="1:11" hidden="1" x14ac:dyDescent="0.2">
      <c r="A15" t="s">
        <v>3400</v>
      </c>
      <c r="B15">
        <v>2007</v>
      </c>
      <c r="C15">
        <v>27.82</v>
      </c>
      <c r="D15" t="s">
        <v>6</v>
      </c>
      <c r="E15" t="s">
        <v>3385</v>
      </c>
      <c r="F15" t="s">
        <v>3386</v>
      </c>
      <c r="G15" t="s">
        <v>4085</v>
      </c>
      <c r="H15" t="s">
        <v>3387</v>
      </c>
      <c r="I15">
        <v>1</v>
      </c>
      <c r="J15">
        <v>1</v>
      </c>
      <c r="K15" s="58">
        <v>39083</v>
      </c>
    </row>
    <row r="16" spans="1:11" hidden="1" x14ac:dyDescent="0.2">
      <c r="A16" t="s">
        <v>3401</v>
      </c>
      <c r="B16">
        <v>2007</v>
      </c>
      <c r="C16">
        <v>28.03</v>
      </c>
      <c r="D16" t="s">
        <v>6</v>
      </c>
      <c r="E16" t="s">
        <v>3385</v>
      </c>
      <c r="F16" t="s">
        <v>3386</v>
      </c>
      <c r="G16" t="s">
        <v>4085</v>
      </c>
      <c r="H16" t="s">
        <v>3387</v>
      </c>
      <c r="I16">
        <v>1</v>
      </c>
      <c r="J16">
        <v>1</v>
      </c>
      <c r="K16" s="58">
        <v>39264</v>
      </c>
    </row>
    <row r="17" spans="1:11" hidden="1" x14ac:dyDescent="0.2">
      <c r="A17" t="s">
        <v>3402</v>
      </c>
      <c r="B17">
        <v>2007</v>
      </c>
      <c r="C17">
        <v>28.11</v>
      </c>
      <c r="D17" t="s">
        <v>6</v>
      </c>
      <c r="E17" t="s">
        <v>3385</v>
      </c>
      <c r="F17" t="s">
        <v>3386</v>
      </c>
      <c r="G17" t="s">
        <v>4085</v>
      </c>
      <c r="H17" t="s">
        <v>3387</v>
      </c>
      <c r="I17">
        <v>1</v>
      </c>
      <c r="J17">
        <v>1</v>
      </c>
      <c r="K17" s="58">
        <v>39356</v>
      </c>
    </row>
    <row r="18" spans="1:11" hidden="1" x14ac:dyDescent="0.2">
      <c r="A18" t="s">
        <v>3403</v>
      </c>
      <c r="B18">
        <v>2008</v>
      </c>
      <c r="C18">
        <v>28.46</v>
      </c>
      <c r="D18" t="s">
        <v>6</v>
      </c>
      <c r="E18" t="s">
        <v>3385</v>
      </c>
      <c r="F18" t="s">
        <v>3386</v>
      </c>
      <c r="G18" t="s">
        <v>4085</v>
      </c>
      <c r="H18" t="s">
        <v>3387</v>
      </c>
      <c r="I18">
        <v>1</v>
      </c>
      <c r="J18">
        <v>1</v>
      </c>
      <c r="K18" s="58">
        <v>39448</v>
      </c>
    </row>
    <row r="19" spans="1:11" hidden="1" x14ac:dyDescent="0.2">
      <c r="A19" t="s">
        <v>3404</v>
      </c>
      <c r="B19">
        <v>2008</v>
      </c>
      <c r="C19">
        <v>28.48</v>
      </c>
      <c r="D19" t="s">
        <v>6</v>
      </c>
      <c r="E19" t="s">
        <v>3385</v>
      </c>
      <c r="F19" t="s">
        <v>3386</v>
      </c>
      <c r="G19" t="s">
        <v>4085</v>
      </c>
      <c r="H19" t="s">
        <v>3387</v>
      </c>
      <c r="I19">
        <v>1</v>
      </c>
      <c r="J19">
        <v>1</v>
      </c>
      <c r="K19" s="58">
        <v>39539</v>
      </c>
    </row>
    <row r="20" spans="1:11" hidden="1" x14ac:dyDescent="0.2">
      <c r="A20" t="s">
        <v>3405</v>
      </c>
      <c r="B20">
        <v>2008</v>
      </c>
      <c r="C20">
        <v>28.87</v>
      </c>
      <c r="D20" t="s">
        <v>6</v>
      </c>
      <c r="E20" t="s">
        <v>3385</v>
      </c>
      <c r="F20" t="s">
        <v>3386</v>
      </c>
      <c r="G20" t="s">
        <v>4085</v>
      </c>
      <c r="H20" t="s">
        <v>3387</v>
      </c>
      <c r="I20">
        <v>1</v>
      </c>
      <c r="J20">
        <v>1</v>
      </c>
      <c r="K20" s="58">
        <v>39630</v>
      </c>
    </row>
    <row r="21" spans="1:11" hidden="1" x14ac:dyDescent="0.2">
      <c r="A21" t="s">
        <v>3406</v>
      </c>
      <c r="B21">
        <v>2008</v>
      </c>
      <c r="C21">
        <v>29.18</v>
      </c>
      <c r="D21" t="s">
        <v>6</v>
      </c>
      <c r="E21" t="s">
        <v>3385</v>
      </c>
      <c r="F21" t="s">
        <v>3386</v>
      </c>
      <c r="G21" t="s">
        <v>4085</v>
      </c>
      <c r="H21" t="s">
        <v>3387</v>
      </c>
      <c r="I21">
        <v>1</v>
      </c>
      <c r="J21">
        <v>1</v>
      </c>
      <c r="K21" s="58">
        <v>39722</v>
      </c>
    </row>
    <row r="22" spans="1:11" hidden="1" x14ac:dyDescent="0.2">
      <c r="A22" t="s">
        <v>3407</v>
      </c>
      <c r="B22">
        <v>2009</v>
      </c>
      <c r="C22">
        <v>29.31</v>
      </c>
      <c r="D22" t="s">
        <v>6</v>
      </c>
      <c r="E22" t="s">
        <v>3385</v>
      </c>
      <c r="F22" t="s">
        <v>3386</v>
      </c>
      <c r="G22" t="s">
        <v>4085</v>
      </c>
      <c r="H22" t="s">
        <v>3387</v>
      </c>
      <c r="I22">
        <v>1</v>
      </c>
      <c r="J22">
        <v>1</v>
      </c>
      <c r="K22" s="58">
        <v>39904</v>
      </c>
    </row>
    <row r="23" spans="1:11" hidden="1" x14ac:dyDescent="0.2">
      <c r="A23" t="s">
        <v>3408</v>
      </c>
      <c r="B23">
        <v>2009</v>
      </c>
      <c r="C23">
        <v>29.37</v>
      </c>
      <c r="D23" t="s">
        <v>6</v>
      </c>
      <c r="E23" t="s">
        <v>3385</v>
      </c>
      <c r="F23" t="s">
        <v>3386</v>
      </c>
      <c r="G23" t="s">
        <v>4085</v>
      </c>
      <c r="H23" t="s">
        <v>3387</v>
      </c>
      <c r="I23">
        <v>1</v>
      </c>
      <c r="J23">
        <v>1</v>
      </c>
      <c r="K23" s="58">
        <v>40087</v>
      </c>
    </row>
    <row r="24" spans="1:11" hidden="1" x14ac:dyDescent="0.2">
      <c r="A24" t="s">
        <v>3409</v>
      </c>
      <c r="B24">
        <v>2009</v>
      </c>
      <c r="C24">
        <v>29.39</v>
      </c>
      <c r="D24" t="s">
        <v>6</v>
      </c>
      <c r="E24" t="s">
        <v>3385</v>
      </c>
      <c r="F24" t="s">
        <v>3386</v>
      </c>
      <c r="G24" t="s">
        <v>4085</v>
      </c>
      <c r="H24" t="s">
        <v>3387</v>
      </c>
      <c r="I24">
        <v>1</v>
      </c>
      <c r="J24">
        <v>1</v>
      </c>
      <c r="K24" s="58">
        <v>39814</v>
      </c>
    </row>
    <row r="25" spans="1:11" hidden="1" x14ac:dyDescent="0.2">
      <c r="A25" t="s">
        <v>3410</v>
      </c>
      <c r="B25">
        <v>2009</v>
      </c>
      <c r="C25">
        <v>29.4</v>
      </c>
      <c r="D25" t="s">
        <v>6</v>
      </c>
      <c r="E25" t="s">
        <v>3385</v>
      </c>
      <c r="F25" t="s">
        <v>3386</v>
      </c>
      <c r="G25" t="s">
        <v>4085</v>
      </c>
      <c r="H25" t="s">
        <v>3387</v>
      </c>
      <c r="I25">
        <v>1</v>
      </c>
      <c r="J25">
        <v>1</v>
      </c>
      <c r="K25" s="58">
        <v>39995</v>
      </c>
    </row>
    <row r="26" spans="1:11" hidden="1" x14ac:dyDescent="0.2">
      <c r="A26" t="s">
        <v>3411</v>
      </c>
      <c r="B26">
        <v>2010</v>
      </c>
      <c r="C26">
        <v>29.52</v>
      </c>
      <c r="D26" t="s">
        <v>6</v>
      </c>
      <c r="E26" t="s">
        <v>3385</v>
      </c>
      <c r="F26" t="s">
        <v>3386</v>
      </c>
      <c r="G26" t="s">
        <v>4085</v>
      </c>
      <c r="H26" t="s">
        <v>3387</v>
      </c>
      <c r="I26">
        <v>1</v>
      </c>
      <c r="J26">
        <v>1</v>
      </c>
      <c r="K26" s="58">
        <v>40269</v>
      </c>
    </row>
    <row r="27" spans="1:11" hidden="1" x14ac:dyDescent="0.2">
      <c r="A27" t="s">
        <v>3412</v>
      </c>
      <c r="B27">
        <v>2010</v>
      </c>
      <c r="C27">
        <v>29.71</v>
      </c>
      <c r="D27" t="s">
        <v>6</v>
      </c>
      <c r="E27" t="s">
        <v>3385</v>
      </c>
      <c r="F27" t="s">
        <v>3386</v>
      </c>
      <c r="G27" t="s">
        <v>4085</v>
      </c>
      <c r="H27" t="s">
        <v>3387</v>
      </c>
      <c r="I27">
        <v>1</v>
      </c>
      <c r="J27">
        <v>1</v>
      </c>
      <c r="K27" s="58">
        <v>40179</v>
      </c>
    </row>
    <row r="28" spans="1:11" hidden="1" x14ac:dyDescent="0.2">
      <c r="A28" t="s">
        <v>3413</v>
      </c>
      <c r="B28">
        <v>2010</v>
      </c>
      <c r="C28">
        <v>29.72</v>
      </c>
      <c r="D28" t="s">
        <v>6</v>
      </c>
      <c r="E28" t="s">
        <v>3385</v>
      </c>
      <c r="F28" t="s">
        <v>3386</v>
      </c>
      <c r="G28" t="s">
        <v>4085</v>
      </c>
      <c r="H28" t="s">
        <v>3387</v>
      </c>
      <c r="I28">
        <v>1</v>
      </c>
      <c r="J28">
        <v>1</v>
      </c>
      <c r="K28" s="58">
        <v>40452</v>
      </c>
    </row>
    <row r="29" spans="1:11" hidden="1" x14ac:dyDescent="0.2">
      <c r="A29" t="s">
        <v>3414</v>
      </c>
      <c r="B29">
        <v>2010</v>
      </c>
      <c r="C29">
        <v>29.75</v>
      </c>
      <c r="D29" t="s">
        <v>6</v>
      </c>
      <c r="E29" t="s">
        <v>3385</v>
      </c>
      <c r="F29" t="s">
        <v>3386</v>
      </c>
      <c r="G29" t="s">
        <v>4085</v>
      </c>
      <c r="H29" t="s">
        <v>3387</v>
      </c>
      <c r="I29">
        <v>1</v>
      </c>
      <c r="J29">
        <v>1</v>
      </c>
      <c r="K29" s="58">
        <v>40360</v>
      </c>
    </row>
    <row r="30" spans="1:11" hidden="1" x14ac:dyDescent="0.2">
      <c r="A30" t="s">
        <v>3415</v>
      </c>
      <c r="B30">
        <v>2011</v>
      </c>
      <c r="C30">
        <v>29.98</v>
      </c>
      <c r="D30" t="s">
        <v>6</v>
      </c>
      <c r="E30" t="s">
        <v>3385</v>
      </c>
      <c r="F30" t="s">
        <v>3386</v>
      </c>
      <c r="G30" t="s">
        <v>4085</v>
      </c>
      <c r="H30" t="s">
        <v>3387</v>
      </c>
      <c r="I30">
        <v>1</v>
      </c>
      <c r="J30">
        <v>1</v>
      </c>
      <c r="K30" s="58">
        <v>40634</v>
      </c>
    </row>
    <row r="31" spans="1:11" hidden="1" x14ac:dyDescent="0.2">
      <c r="A31" t="s">
        <v>3416</v>
      </c>
      <c r="B31">
        <v>2011</v>
      </c>
      <c r="C31">
        <v>30.07</v>
      </c>
      <c r="D31" t="s">
        <v>6</v>
      </c>
      <c r="E31" t="s">
        <v>3385</v>
      </c>
      <c r="F31" t="s">
        <v>3386</v>
      </c>
      <c r="G31" t="s">
        <v>4085</v>
      </c>
      <c r="H31" t="s">
        <v>3387</v>
      </c>
      <c r="I31">
        <v>1</v>
      </c>
      <c r="J31">
        <v>1</v>
      </c>
      <c r="K31" s="58">
        <v>40544</v>
      </c>
    </row>
    <row r="32" spans="1:11" hidden="1" x14ac:dyDescent="0.2">
      <c r="A32" t="s">
        <v>3417</v>
      </c>
      <c r="B32">
        <v>2011</v>
      </c>
      <c r="C32">
        <v>30.11</v>
      </c>
      <c r="D32" t="s">
        <v>6</v>
      </c>
      <c r="E32" t="s">
        <v>3385</v>
      </c>
      <c r="F32" t="s">
        <v>3386</v>
      </c>
      <c r="G32" t="s">
        <v>4085</v>
      </c>
      <c r="H32" t="s">
        <v>3387</v>
      </c>
      <c r="I32">
        <v>1</v>
      </c>
      <c r="J32">
        <v>1</v>
      </c>
      <c r="K32" s="58">
        <v>40725</v>
      </c>
    </row>
    <row r="33" spans="1:11" hidden="1" x14ac:dyDescent="0.2">
      <c r="A33" t="s">
        <v>3418</v>
      </c>
      <c r="B33">
        <v>2011</v>
      </c>
      <c r="C33">
        <v>30.45</v>
      </c>
      <c r="D33" t="s">
        <v>6</v>
      </c>
      <c r="E33" t="s">
        <v>3385</v>
      </c>
      <c r="F33" t="s">
        <v>3386</v>
      </c>
      <c r="G33" t="s">
        <v>4085</v>
      </c>
      <c r="H33" t="s">
        <v>3387</v>
      </c>
      <c r="I33">
        <v>1</v>
      </c>
      <c r="J33">
        <v>1</v>
      </c>
      <c r="K33" s="58">
        <v>40817</v>
      </c>
    </row>
    <row r="34" spans="1:11" hidden="1" x14ac:dyDescent="0.2">
      <c r="A34" t="s">
        <v>3419</v>
      </c>
      <c r="B34">
        <v>2012</v>
      </c>
      <c r="C34">
        <v>30.61</v>
      </c>
      <c r="D34" t="s">
        <v>6</v>
      </c>
      <c r="E34" t="s">
        <v>3385</v>
      </c>
      <c r="F34" t="s">
        <v>3386</v>
      </c>
      <c r="G34" t="s">
        <v>4085</v>
      </c>
      <c r="H34" t="s">
        <v>3387</v>
      </c>
      <c r="I34">
        <v>1</v>
      </c>
      <c r="J34">
        <v>1</v>
      </c>
      <c r="K34" s="58">
        <v>41000</v>
      </c>
    </row>
    <row r="35" spans="1:11" hidden="1" x14ac:dyDescent="0.2">
      <c r="A35" t="s">
        <v>3420</v>
      </c>
      <c r="B35">
        <v>2012</v>
      </c>
      <c r="C35">
        <v>30.69</v>
      </c>
      <c r="D35" t="s">
        <v>6</v>
      </c>
      <c r="E35" t="s">
        <v>3385</v>
      </c>
      <c r="F35" t="s">
        <v>3386</v>
      </c>
      <c r="G35" t="s">
        <v>4085</v>
      </c>
      <c r="H35" t="s">
        <v>3387</v>
      </c>
      <c r="I35">
        <v>1</v>
      </c>
      <c r="J35">
        <v>1</v>
      </c>
      <c r="K35" s="58">
        <v>40909</v>
      </c>
    </row>
    <row r="36" spans="1:11" hidden="1" x14ac:dyDescent="0.2">
      <c r="A36" t="s">
        <v>3421</v>
      </c>
      <c r="B36">
        <v>2012</v>
      </c>
      <c r="C36">
        <v>30.78</v>
      </c>
      <c r="D36" t="s">
        <v>6</v>
      </c>
      <c r="E36" t="s">
        <v>3385</v>
      </c>
      <c r="F36" t="s">
        <v>3386</v>
      </c>
      <c r="G36" t="s">
        <v>4085</v>
      </c>
      <c r="H36" t="s">
        <v>3387</v>
      </c>
      <c r="I36">
        <v>1</v>
      </c>
      <c r="J36">
        <v>1</v>
      </c>
      <c r="K36" s="58">
        <v>41091</v>
      </c>
    </row>
    <row r="37" spans="1:11" hidden="1" x14ac:dyDescent="0.2">
      <c r="A37" t="s">
        <v>3422</v>
      </c>
      <c r="B37">
        <v>2012</v>
      </c>
      <c r="C37">
        <v>30.82</v>
      </c>
      <c r="D37" t="s">
        <v>6</v>
      </c>
      <c r="E37" t="s">
        <v>3385</v>
      </c>
      <c r="F37" t="s">
        <v>3386</v>
      </c>
      <c r="G37" t="s">
        <v>4085</v>
      </c>
      <c r="H37" t="s">
        <v>3387</v>
      </c>
      <c r="I37">
        <v>1</v>
      </c>
      <c r="J37">
        <v>1</v>
      </c>
      <c r="K37" s="58">
        <v>41183</v>
      </c>
    </row>
    <row r="38" spans="1:11" hidden="1" x14ac:dyDescent="0.2">
      <c r="A38" t="s">
        <v>3423</v>
      </c>
      <c r="B38">
        <v>2013</v>
      </c>
      <c r="C38">
        <v>31</v>
      </c>
      <c r="D38" t="s">
        <v>6</v>
      </c>
      <c r="E38" t="s">
        <v>3385</v>
      </c>
      <c r="F38" t="s">
        <v>3386</v>
      </c>
      <c r="G38" t="s">
        <v>4085</v>
      </c>
      <c r="H38" t="s">
        <v>3387</v>
      </c>
      <c r="I38">
        <v>1</v>
      </c>
      <c r="J38">
        <v>1</v>
      </c>
      <c r="K38" s="58">
        <v>41365</v>
      </c>
    </row>
    <row r="39" spans="1:11" hidden="1" x14ac:dyDescent="0.2">
      <c r="A39" t="s">
        <v>3424</v>
      </c>
      <c r="B39">
        <v>2013</v>
      </c>
      <c r="C39">
        <v>31.09</v>
      </c>
      <c r="D39" t="s">
        <v>6</v>
      </c>
      <c r="E39" t="s">
        <v>3385</v>
      </c>
      <c r="F39" t="s">
        <v>3386</v>
      </c>
      <c r="G39" t="s">
        <v>4085</v>
      </c>
      <c r="H39" t="s">
        <v>3387</v>
      </c>
      <c r="I39">
        <v>1</v>
      </c>
      <c r="J39">
        <v>1</v>
      </c>
      <c r="K39" s="58">
        <v>41275</v>
      </c>
    </row>
    <row r="40" spans="1:11" hidden="1" x14ac:dyDescent="0.2">
      <c r="A40" t="s">
        <v>3425</v>
      </c>
      <c r="B40">
        <v>2013</v>
      </c>
      <c r="C40">
        <v>31.16</v>
      </c>
      <c r="D40" t="s">
        <v>6</v>
      </c>
      <c r="E40" t="s">
        <v>3385</v>
      </c>
      <c r="F40" t="s">
        <v>3386</v>
      </c>
      <c r="G40" t="s">
        <v>4085</v>
      </c>
      <c r="H40" t="s">
        <v>3387</v>
      </c>
      <c r="I40">
        <v>1</v>
      </c>
      <c r="J40">
        <v>1</v>
      </c>
      <c r="K40" s="58">
        <v>41456</v>
      </c>
    </row>
    <row r="41" spans="1:11" hidden="1" x14ac:dyDescent="0.2">
      <c r="A41" t="s">
        <v>3426</v>
      </c>
      <c r="B41">
        <v>2013</v>
      </c>
      <c r="C41">
        <v>31.57</v>
      </c>
      <c r="D41" t="s">
        <v>6</v>
      </c>
      <c r="E41" t="s">
        <v>3385</v>
      </c>
      <c r="F41" t="s">
        <v>3386</v>
      </c>
      <c r="G41" t="s">
        <v>4085</v>
      </c>
      <c r="H41" t="s">
        <v>3387</v>
      </c>
      <c r="I41">
        <v>1</v>
      </c>
      <c r="J41">
        <v>1</v>
      </c>
      <c r="K41" s="58">
        <v>41548</v>
      </c>
    </row>
    <row r="42" spans="1:11" hidden="1" x14ac:dyDescent="0.2">
      <c r="A42" t="s">
        <v>3427</v>
      </c>
      <c r="B42">
        <v>2014</v>
      </c>
      <c r="C42">
        <v>31.93</v>
      </c>
      <c r="D42" t="s">
        <v>6</v>
      </c>
      <c r="E42" t="s">
        <v>3385</v>
      </c>
      <c r="F42" t="s">
        <v>3386</v>
      </c>
      <c r="G42" t="s">
        <v>4085</v>
      </c>
      <c r="H42" t="s">
        <v>3387</v>
      </c>
      <c r="I42">
        <v>1</v>
      </c>
      <c r="J42">
        <v>1</v>
      </c>
      <c r="K42" s="58">
        <v>41640</v>
      </c>
    </row>
    <row r="43" spans="1:11" hidden="1" x14ac:dyDescent="0.2">
      <c r="A43" t="s">
        <v>3428</v>
      </c>
      <c r="B43">
        <v>2014</v>
      </c>
      <c r="C43">
        <v>31.96</v>
      </c>
      <c r="D43" t="s">
        <v>6</v>
      </c>
      <c r="E43" t="s">
        <v>3385</v>
      </c>
      <c r="F43" t="s">
        <v>3386</v>
      </c>
      <c r="G43" t="s">
        <v>4085</v>
      </c>
      <c r="H43" t="s">
        <v>3387</v>
      </c>
      <c r="I43">
        <v>1</v>
      </c>
      <c r="J43">
        <v>1</v>
      </c>
      <c r="K43" s="58">
        <v>41730</v>
      </c>
    </row>
    <row r="44" spans="1:11" hidden="1" x14ac:dyDescent="0.2">
      <c r="A44" t="s">
        <v>3429</v>
      </c>
      <c r="B44">
        <v>2014</v>
      </c>
      <c r="C44">
        <v>32.200000000000003</v>
      </c>
      <c r="D44" t="s">
        <v>6</v>
      </c>
      <c r="E44" t="s">
        <v>3385</v>
      </c>
      <c r="F44" t="s">
        <v>3386</v>
      </c>
      <c r="G44" t="s">
        <v>4085</v>
      </c>
      <c r="H44" t="s">
        <v>3387</v>
      </c>
      <c r="I44">
        <v>1</v>
      </c>
      <c r="J44">
        <v>1</v>
      </c>
      <c r="K44" s="58">
        <v>41821</v>
      </c>
    </row>
    <row r="45" spans="1:11" hidden="1" x14ac:dyDescent="0.2">
      <c r="A45" t="s">
        <v>3430</v>
      </c>
      <c r="B45">
        <v>2014</v>
      </c>
      <c r="C45">
        <v>33.130000000000003</v>
      </c>
      <c r="D45" t="s">
        <v>6</v>
      </c>
      <c r="E45" t="s">
        <v>3385</v>
      </c>
      <c r="F45" t="s">
        <v>3386</v>
      </c>
      <c r="G45" t="s">
        <v>4085</v>
      </c>
      <c r="H45" t="s">
        <v>3387</v>
      </c>
      <c r="I45">
        <v>1</v>
      </c>
      <c r="J45">
        <v>1</v>
      </c>
      <c r="K45" s="58">
        <v>41913</v>
      </c>
    </row>
    <row r="46" spans="1:11" hidden="1" x14ac:dyDescent="0.2">
      <c r="A46" t="s">
        <v>3431</v>
      </c>
      <c r="B46">
        <v>2015</v>
      </c>
      <c r="C46">
        <v>33.19</v>
      </c>
      <c r="D46" t="s">
        <v>6</v>
      </c>
      <c r="E46" t="s">
        <v>3385</v>
      </c>
      <c r="F46" t="s">
        <v>3386</v>
      </c>
      <c r="G46" t="s">
        <v>4085</v>
      </c>
      <c r="H46" t="s">
        <v>3387</v>
      </c>
      <c r="I46">
        <v>1</v>
      </c>
      <c r="J46">
        <v>1</v>
      </c>
      <c r="K46" s="58">
        <v>42095</v>
      </c>
    </row>
    <row r="47" spans="1:11" hidden="1" x14ac:dyDescent="0.2">
      <c r="A47" t="s">
        <v>3432</v>
      </c>
      <c r="B47">
        <v>2015</v>
      </c>
      <c r="C47">
        <v>33.369999999999997</v>
      </c>
      <c r="D47" t="s">
        <v>6</v>
      </c>
      <c r="E47" t="s">
        <v>3385</v>
      </c>
      <c r="F47" t="s">
        <v>3386</v>
      </c>
      <c r="G47" t="s">
        <v>4085</v>
      </c>
      <c r="H47" t="s">
        <v>3387</v>
      </c>
      <c r="I47">
        <v>1</v>
      </c>
      <c r="J47">
        <v>1</v>
      </c>
      <c r="K47" s="58">
        <v>42186</v>
      </c>
    </row>
    <row r="48" spans="1:11" hidden="1" x14ac:dyDescent="0.2">
      <c r="A48" t="s">
        <v>3433</v>
      </c>
      <c r="B48">
        <v>2015</v>
      </c>
      <c r="C48">
        <v>33.49</v>
      </c>
      <c r="D48" t="s">
        <v>6</v>
      </c>
      <c r="E48" t="s">
        <v>3385</v>
      </c>
      <c r="F48" t="s">
        <v>3386</v>
      </c>
      <c r="G48" t="s">
        <v>4085</v>
      </c>
      <c r="H48" t="s">
        <v>3387</v>
      </c>
      <c r="I48">
        <v>1</v>
      </c>
      <c r="J48">
        <v>1</v>
      </c>
      <c r="K48" s="58">
        <v>42005</v>
      </c>
    </row>
    <row r="49" spans="1:11" hidden="1" x14ac:dyDescent="0.2">
      <c r="A49" t="s">
        <v>3434</v>
      </c>
      <c r="B49">
        <v>2015</v>
      </c>
      <c r="C49">
        <v>33.58</v>
      </c>
      <c r="D49" t="s">
        <v>6</v>
      </c>
      <c r="E49" t="s">
        <v>3385</v>
      </c>
      <c r="F49" t="s">
        <v>3386</v>
      </c>
      <c r="G49" t="s">
        <v>4085</v>
      </c>
      <c r="H49" t="s">
        <v>3387</v>
      </c>
      <c r="I49">
        <v>1</v>
      </c>
      <c r="J49">
        <v>1</v>
      </c>
      <c r="K49" s="58">
        <v>42278</v>
      </c>
    </row>
    <row r="50" spans="1:11" hidden="1" x14ac:dyDescent="0.2">
      <c r="A50" t="s">
        <v>3435</v>
      </c>
      <c r="B50">
        <v>2016</v>
      </c>
      <c r="C50">
        <v>33.94</v>
      </c>
      <c r="D50" t="s">
        <v>6</v>
      </c>
      <c r="E50" t="s">
        <v>3385</v>
      </c>
      <c r="F50" t="s">
        <v>3386</v>
      </c>
      <c r="G50" t="s">
        <v>4085</v>
      </c>
      <c r="H50" t="s">
        <v>3387</v>
      </c>
      <c r="I50">
        <v>1</v>
      </c>
      <c r="J50">
        <v>1</v>
      </c>
      <c r="K50" s="58">
        <v>42370</v>
      </c>
    </row>
    <row r="51" spans="1:11" hidden="1" x14ac:dyDescent="0.2">
      <c r="A51" t="s">
        <v>3436</v>
      </c>
      <c r="B51">
        <v>2016</v>
      </c>
      <c r="C51">
        <v>34.049999999999997</v>
      </c>
      <c r="D51" t="s">
        <v>6</v>
      </c>
      <c r="E51" t="s">
        <v>3385</v>
      </c>
      <c r="F51" t="s">
        <v>3386</v>
      </c>
      <c r="G51" t="s">
        <v>4085</v>
      </c>
      <c r="H51" t="s">
        <v>3387</v>
      </c>
      <c r="I51">
        <v>1</v>
      </c>
      <c r="J51">
        <v>1</v>
      </c>
      <c r="K51" s="58">
        <v>42461</v>
      </c>
    </row>
    <row r="52" spans="1:11" hidden="1" x14ac:dyDescent="0.2">
      <c r="A52" t="s">
        <v>3437</v>
      </c>
      <c r="B52">
        <v>2016</v>
      </c>
      <c r="C52">
        <v>34.15</v>
      </c>
      <c r="D52" t="s">
        <v>6</v>
      </c>
      <c r="E52" t="s">
        <v>3385</v>
      </c>
      <c r="F52" t="s">
        <v>3386</v>
      </c>
      <c r="G52" t="s">
        <v>4085</v>
      </c>
      <c r="H52" t="s">
        <v>3387</v>
      </c>
      <c r="I52">
        <v>1</v>
      </c>
      <c r="J52">
        <v>1</v>
      </c>
      <c r="K52" s="58">
        <v>42552</v>
      </c>
    </row>
    <row r="53" spans="1:11" hidden="1" x14ac:dyDescent="0.2">
      <c r="A53" t="s">
        <v>3438</v>
      </c>
      <c r="B53">
        <v>2016</v>
      </c>
      <c r="C53">
        <v>34.9</v>
      </c>
      <c r="D53" t="s">
        <v>6</v>
      </c>
      <c r="E53" t="s">
        <v>3385</v>
      </c>
      <c r="F53" t="s">
        <v>3386</v>
      </c>
      <c r="G53" t="s">
        <v>4085</v>
      </c>
      <c r="H53" t="s">
        <v>3387</v>
      </c>
      <c r="I53">
        <v>1</v>
      </c>
      <c r="J53">
        <v>1</v>
      </c>
      <c r="K53" s="58">
        <v>42644</v>
      </c>
    </row>
    <row r="54" spans="1:11" hidden="1" x14ac:dyDescent="0.2">
      <c r="A54" t="s">
        <v>3439</v>
      </c>
      <c r="B54">
        <v>2017</v>
      </c>
      <c r="C54">
        <v>35.28</v>
      </c>
      <c r="D54" t="s">
        <v>6</v>
      </c>
      <c r="E54" t="s">
        <v>3385</v>
      </c>
      <c r="F54" t="s">
        <v>3386</v>
      </c>
      <c r="G54" t="s">
        <v>4085</v>
      </c>
      <c r="H54" t="s">
        <v>3387</v>
      </c>
      <c r="I54">
        <v>1</v>
      </c>
      <c r="J54">
        <v>1</v>
      </c>
      <c r="K54" s="58">
        <v>42826</v>
      </c>
    </row>
    <row r="55" spans="1:11" hidden="1" x14ac:dyDescent="0.2">
      <c r="A55" t="s">
        <v>3440</v>
      </c>
      <c r="B55">
        <v>2017</v>
      </c>
      <c r="C55">
        <v>35.28</v>
      </c>
      <c r="D55" t="s">
        <v>6</v>
      </c>
      <c r="E55" t="s">
        <v>3385</v>
      </c>
      <c r="F55" t="s">
        <v>3386</v>
      </c>
      <c r="G55" t="s">
        <v>4085</v>
      </c>
      <c r="H55" t="s">
        <v>3387</v>
      </c>
      <c r="I55">
        <v>1</v>
      </c>
      <c r="J55">
        <v>1</v>
      </c>
      <c r="K55" s="58">
        <v>42736</v>
      </c>
    </row>
    <row r="56" spans="1:11" hidden="1" x14ac:dyDescent="0.2">
      <c r="A56" t="s">
        <v>3441</v>
      </c>
      <c r="B56">
        <v>2017</v>
      </c>
      <c r="C56">
        <v>35.64</v>
      </c>
      <c r="D56" t="s">
        <v>6</v>
      </c>
      <c r="E56" t="s">
        <v>3385</v>
      </c>
      <c r="F56" t="s">
        <v>3386</v>
      </c>
      <c r="G56" t="s">
        <v>4085</v>
      </c>
      <c r="H56" t="s">
        <v>3387</v>
      </c>
      <c r="I56">
        <v>1</v>
      </c>
      <c r="J56">
        <v>1</v>
      </c>
      <c r="K56" s="58">
        <v>42917</v>
      </c>
    </row>
    <row r="57" spans="1:11" hidden="1" x14ac:dyDescent="0.2">
      <c r="A57" t="s">
        <v>3442</v>
      </c>
      <c r="B57">
        <v>2017</v>
      </c>
      <c r="C57">
        <v>35.869999999999997</v>
      </c>
      <c r="D57" t="s">
        <v>6</v>
      </c>
      <c r="E57" t="s">
        <v>3385</v>
      </c>
      <c r="F57" t="s">
        <v>3386</v>
      </c>
      <c r="G57" t="s">
        <v>4085</v>
      </c>
      <c r="H57" t="s">
        <v>3387</v>
      </c>
      <c r="I57">
        <v>1</v>
      </c>
      <c r="J57">
        <v>1</v>
      </c>
      <c r="K57" s="58">
        <v>43009</v>
      </c>
    </row>
    <row r="58" spans="1:11" hidden="1" x14ac:dyDescent="0.2">
      <c r="A58" t="s">
        <v>3443</v>
      </c>
      <c r="B58">
        <v>2018</v>
      </c>
      <c r="C58">
        <v>36.22</v>
      </c>
      <c r="D58" t="s">
        <v>6</v>
      </c>
      <c r="E58" t="s">
        <v>3385</v>
      </c>
      <c r="F58" t="s">
        <v>3386</v>
      </c>
      <c r="G58" t="s">
        <v>4085</v>
      </c>
      <c r="H58" t="s">
        <v>3387</v>
      </c>
      <c r="I58">
        <v>1</v>
      </c>
      <c r="J58">
        <v>1</v>
      </c>
      <c r="K58" s="58">
        <v>43191</v>
      </c>
    </row>
    <row r="59" spans="1:11" hidden="1" x14ac:dyDescent="0.2">
      <c r="A59" t="s">
        <v>3444</v>
      </c>
      <c r="B59">
        <v>2018</v>
      </c>
      <c r="C59">
        <v>36.32</v>
      </c>
      <c r="D59" t="s">
        <v>6</v>
      </c>
      <c r="E59" t="s">
        <v>3385</v>
      </c>
      <c r="F59" t="s">
        <v>3386</v>
      </c>
      <c r="G59" t="s">
        <v>4085</v>
      </c>
      <c r="H59" t="s">
        <v>3387</v>
      </c>
      <c r="I59">
        <v>1</v>
      </c>
      <c r="J59">
        <v>1</v>
      </c>
      <c r="K59" s="58">
        <v>43374</v>
      </c>
    </row>
    <row r="60" spans="1:11" hidden="1" x14ac:dyDescent="0.2">
      <c r="A60" t="s">
        <v>3445</v>
      </c>
      <c r="B60">
        <v>2018</v>
      </c>
      <c r="C60">
        <v>36.32</v>
      </c>
      <c r="D60" t="s">
        <v>6</v>
      </c>
      <c r="E60" t="s">
        <v>3385</v>
      </c>
      <c r="F60" t="s">
        <v>3386</v>
      </c>
      <c r="G60" t="s">
        <v>4085</v>
      </c>
      <c r="H60" t="s">
        <v>3387</v>
      </c>
      <c r="I60">
        <v>1</v>
      </c>
      <c r="J60">
        <v>1</v>
      </c>
      <c r="K60" s="58">
        <v>43101</v>
      </c>
    </row>
    <row r="61" spans="1:11" hidden="1" x14ac:dyDescent="0.2">
      <c r="A61" t="s">
        <v>3446</v>
      </c>
      <c r="B61">
        <v>2018</v>
      </c>
      <c r="C61">
        <v>36.630000000000003</v>
      </c>
      <c r="D61" t="s">
        <v>6</v>
      </c>
      <c r="E61" t="s">
        <v>3385</v>
      </c>
      <c r="F61" t="s">
        <v>3386</v>
      </c>
      <c r="G61" t="s">
        <v>4085</v>
      </c>
      <c r="H61" t="s">
        <v>3387</v>
      </c>
      <c r="I61">
        <v>1</v>
      </c>
      <c r="J61">
        <v>1</v>
      </c>
      <c r="K61" s="58">
        <v>43282</v>
      </c>
    </row>
    <row r="62" spans="1:11" hidden="1" x14ac:dyDescent="0.2">
      <c r="A62" t="s">
        <v>3447</v>
      </c>
      <c r="B62">
        <v>2019</v>
      </c>
      <c r="C62">
        <v>36.61</v>
      </c>
      <c r="D62" t="s">
        <v>6</v>
      </c>
      <c r="E62" t="s">
        <v>3385</v>
      </c>
      <c r="F62" t="s">
        <v>3386</v>
      </c>
      <c r="G62" t="s">
        <v>4085</v>
      </c>
      <c r="H62" t="s">
        <v>3387</v>
      </c>
      <c r="I62">
        <v>1</v>
      </c>
      <c r="J62">
        <v>1</v>
      </c>
      <c r="K62" s="58">
        <v>43556</v>
      </c>
    </row>
    <row r="63" spans="1:11" hidden="1" x14ac:dyDescent="0.2">
      <c r="A63" t="s">
        <v>3448</v>
      </c>
      <c r="B63">
        <v>2019</v>
      </c>
      <c r="C63">
        <v>36.770000000000003</v>
      </c>
      <c r="D63" t="s">
        <v>6</v>
      </c>
      <c r="E63" t="s">
        <v>3385</v>
      </c>
      <c r="F63" t="s">
        <v>3386</v>
      </c>
      <c r="G63" t="s">
        <v>4085</v>
      </c>
      <c r="H63" t="s">
        <v>3387</v>
      </c>
      <c r="I63">
        <v>1</v>
      </c>
      <c r="J63">
        <v>1</v>
      </c>
      <c r="K63" s="58">
        <v>43466</v>
      </c>
    </row>
    <row r="64" spans="1:11" hidden="1" x14ac:dyDescent="0.2">
      <c r="A64" t="s">
        <v>3449</v>
      </c>
      <c r="B64">
        <v>2019</v>
      </c>
      <c r="C64">
        <v>37.03</v>
      </c>
      <c r="D64" t="s">
        <v>6</v>
      </c>
      <c r="E64" t="s">
        <v>3385</v>
      </c>
      <c r="F64" t="s">
        <v>3386</v>
      </c>
      <c r="G64" t="s">
        <v>4085</v>
      </c>
      <c r="H64" t="s">
        <v>3387</v>
      </c>
      <c r="I64">
        <v>1</v>
      </c>
      <c r="J64">
        <v>1</v>
      </c>
      <c r="K64" s="58">
        <v>43647</v>
      </c>
    </row>
    <row r="65" spans="1:11" hidden="1" x14ac:dyDescent="0.2">
      <c r="A65" t="s">
        <v>3450</v>
      </c>
      <c r="B65">
        <v>2019</v>
      </c>
      <c r="C65">
        <v>37.1</v>
      </c>
      <c r="D65" t="s">
        <v>6</v>
      </c>
      <c r="E65" t="s">
        <v>3385</v>
      </c>
      <c r="F65" t="s">
        <v>3386</v>
      </c>
      <c r="G65" t="s">
        <v>4085</v>
      </c>
      <c r="H65" t="s">
        <v>3387</v>
      </c>
      <c r="I65">
        <v>1</v>
      </c>
      <c r="J65">
        <v>1</v>
      </c>
      <c r="K65" s="58">
        <v>43739</v>
      </c>
    </row>
    <row r="66" spans="1:11" hidden="1" x14ac:dyDescent="0.2">
      <c r="A66" t="s">
        <v>3451</v>
      </c>
      <c r="B66">
        <v>2020</v>
      </c>
      <c r="C66">
        <v>37.729999999999997</v>
      </c>
      <c r="D66" t="s">
        <v>6</v>
      </c>
      <c r="E66" t="s">
        <v>3385</v>
      </c>
      <c r="F66" t="s">
        <v>3386</v>
      </c>
      <c r="G66" t="s">
        <v>4085</v>
      </c>
      <c r="H66" t="s">
        <v>3387</v>
      </c>
      <c r="I66">
        <v>1</v>
      </c>
      <c r="J66">
        <v>1</v>
      </c>
      <c r="K66" s="58">
        <v>43831</v>
      </c>
    </row>
    <row r="67" spans="1:11" hidden="1" x14ac:dyDescent="0.2">
      <c r="A67" t="s">
        <v>3452</v>
      </c>
      <c r="B67">
        <v>2020</v>
      </c>
      <c r="C67">
        <v>38.200000000000003</v>
      </c>
      <c r="D67" t="s">
        <v>6</v>
      </c>
      <c r="E67" t="s">
        <v>3385</v>
      </c>
      <c r="F67" t="s">
        <v>3386</v>
      </c>
      <c r="G67" t="s">
        <v>4085</v>
      </c>
      <c r="H67" t="s">
        <v>3387</v>
      </c>
      <c r="I67">
        <v>1</v>
      </c>
      <c r="J67">
        <v>1</v>
      </c>
      <c r="K67" s="58">
        <v>43922</v>
      </c>
    </row>
    <row r="68" spans="1:11" hidden="1" x14ac:dyDescent="0.2">
      <c r="A68" t="s">
        <v>3453</v>
      </c>
      <c r="B68">
        <v>2020</v>
      </c>
      <c r="C68">
        <v>38.26</v>
      </c>
      <c r="D68" t="s">
        <v>6</v>
      </c>
      <c r="E68" t="s">
        <v>3385</v>
      </c>
      <c r="F68" t="s">
        <v>3386</v>
      </c>
      <c r="G68" t="s">
        <v>4085</v>
      </c>
      <c r="H68" t="s">
        <v>3387</v>
      </c>
      <c r="I68">
        <v>1</v>
      </c>
      <c r="J68">
        <v>1</v>
      </c>
      <c r="K68" s="58">
        <v>44013</v>
      </c>
    </row>
    <row r="69" spans="1:11" hidden="1" x14ac:dyDescent="0.2">
      <c r="A69" t="s">
        <v>3454</v>
      </c>
      <c r="B69">
        <v>2020</v>
      </c>
      <c r="C69">
        <v>38.6</v>
      </c>
      <c r="D69" t="s">
        <v>6</v>
      </c>
      <c r="E69" t="s">
        <v>3385</v>
      </c>
      <c r="F69" t="s">
        <v>3386</v>
      </c>
      <c r="G69" t="s">
        <v>4085</v>
      </c>
      <c r="H69" t="s">
        <v>3387</v>
      </c>
      <c r="I69">
        <v>1</v>
      </c>
      <c r="J69">
        <v>1</v>
      </c>
      <c r="K69" s="58">
        <v>44105</v>
      </c>
    </row>
    <row r="70" spans="1:11" hidden="1" x14ac:dyDescent="0.2">
      <c r="A70" t="s">
        <v>3528</v>
      </c>
      <c r="B70">
        <v>2021</v>
      </c>
      <c r="C70">
        <v>38.909999999999997</v>
      </c>
      <c r="D70" t="s">
        <v>6</v>
      </c>
      <c r="E70" t="s">
        <v>3385</v>
      </c>
      <c r="F70" t="s">
        <v>3386</v>
      </c>
      <c r="G70" t="s">
        <v>4085</v>
      </c>
      <c r="H70" t="s">
        <v>3387</v>
      </c>
      <c r="I70">
        <v>1</v>
      </c>
      <c r="J70">
        <v>1</v>
      </c>
      <c r="K70" s="58">
        <v>44287</v>
      </c>
    </row>
    <row r="71" spans="1:11" hidden="1" x14ac:dyDescent="0.2">
      <c r="A71" t="s">
        <v>3455</v>
      </c>
      <c r="B71">
        <v>2021</v>
      </c>
      <c r="C71">
        <v>39.01</v>
      </c>
      <c r="D71" t="s">
        <v>6</v>
      </c>
      <c r="E71" t="s">
        <v>3385</v>
      </c>
      <c r="F71" t="s">
        <v>3386</v>
      </c>
      <c r="G71" t="s">
        <v>4085</v>
      </c>
      <c r="H71" t="s">
        <v>3387</v>
      </c>
      <c r="I71">
        <v>1</v>
      </c>
      <c r="J71">
        <v>1</v>
      </c>
      <c r="K71" s="58">
        <v>44197</v>
      </c>
    </row>
    <row r="72" spans="1:11" hidden="1" x14ac:dyDescent="0.2">
      <c r="A72" t="s">
        <v>3529</v>
      </c>
      <c r="B72">
        <v>2021</v>
      </c>
      <c r="C72">
        <v>39.549999999999997</v>
      </c>
      <c r="D72" t="s">
        <v>6</v>
      </c>
      <c r="E72" t="s">
        <v>3385</v>
      </c>
      <c r="F72" t="s">
        <v>3386</v>
      </c>
      <c r="G72" t="s">
        <v>4085</v>
      </c>
      <c r="H72" t="s">
        <v>3387</v>
      </c>
      <c r="I72">
        <v>1</v>
      </c>
      <c r="J72">
        <v>1</v>
      </c>
      <c r="K72" s="58">
        <v>44378</v>
      </c>
    </row>
    <row r="73" spans="1:11" hidden="1" x14ac:dyDescent="0.2">
      <c r="A73" t="s">
        <v>3530</v>
      </c>
      <c r="B73">
        <v>2021</v>
      </c>
      <c r="C73">
        <v>40.35</v>
      </c>
      <c r="D73" t="s">
        <v>6</v>
      </c>
      <c r="E73" t="s">
        <v>3385</v>
      </c>
      <c r="F73" t="s">
        <v>3386</v>
      </c>
      <c r="G73" t="s">
        <v>4085</v>
      </c>
      <c r="H73" t="s">
        <v>3387</v>
      </c>
      <c r="I73">
        <v>1</v>
      </c>
      <c r="J73">
        <v>1</v>
      </c>
      <c r="K73" s="58">
        <v>44470</v>
      </c>
    </row>
    <row r="74" spans="1:11" hidden="1" x14ac:dyDescent="0.2">
      <c r="A74" t="s">
        <v>3531</v>
      </c>
      <c r="B74">
        <v>2022</v>
      </c>
      <c r="C74">
        <v>40.9</v>
      </c>
      <c r="D74" t="s">
        <v>6</v>
      </c>
      <c r="E74" t="s">
        <v>3385</v>
      </c>
      <c r="F74" t="s">
        <v>3386</v>
      </c>
      <c r="G74" t="s">
        <v>4085</v>
      </c>
      <c r="H74" t="s">
        <v>3387</v>
      </c>
      <c r="I74">
        <v>1</v>
      </c>
      <c r="J74">
        <v>1</v>
      </c>
      <c r="K74" s="58">
        <v>44562</v>
      </c>
    </row>
    <row r="75" spans="1:11" hidden="1" x14ac:dyDescent="0.2">
      <c r="A75" t="s">
        <v>3916</v>
      </c>
      <c r="B75">
        <v>2022</v>
      </c>
      <c r="C75">
        <v>41.03</v>
      </c>
      <c r="D75" t="s">
        <v>6</v>
      </c>
      <c r="E75" t="s">
        <v>3385</v>
      </c>
      <c r="F75" t="s">
        <v>3386</v>
      </c>
      <c r="G75" t="s">
        <v>4085</v>
      </c>
      <c r="H75" t="s">
        <v>3387</v>
      </c>
      <c r="I75">
        <v>1</v>
      </c>
      <c r="J75">
        <v>1</v>
      </c>
      <c r="K75" s="58">
        <v>44652</v>
      </c>
    </row>
    <row r="76" spans="1:11" hidden="1" x14ac:dyDescent="0.2">
      <c r="A76" t="s">
        <v>3917</v>
      </c>
      <c r="B76">
        <v>2022</v>
      </c>
      <c r="C76">
        <v>41.86</v>
      </c>
      <c r="D76" t="s">
        <v>6</v>
      </c>
      <c r="E76" t="s">
        <v>3385</v>
      </c>
      <c r="F76" t="s">
        <v>3386</v>
      </c>
      <c r="G76" t="s">
        <v>4085</v>
      </c>
      <c r="H76" t="s">
        <v>3387</v>
      </c>
      <c r="I76">
        <v>1</v>
      </c>
      <c r="J76">
        <v>1</v>
      </c>
      <c r="K76" s="58">
        <v>44743</v>
      </c>
    </row>
    <row r="77" spans="1:11" hidden="1" x14ac:dyDescent="0.2">
      <c r="A77" t="s">
        <v>3918</v>
      </c>
      <c r="B77">
        <v>2022</v>
      </c>
      <c r="C77">
        <v>42.48</v>
      </c>
      <c r="D77" t="s">
        <v>6</v>
      </c>
      <c r="E77" t="s">
        <v>3385</v>
      </c>
      <c r="F77" t="s">
        <v>3386</v>
      </c>
      <c r="G77" t="s">
        <v>4085</v>
      </c>
      <c r="H77" t="s">
        <v>3387</v>
      </c>
      <c r="I77">
        <v>1</v>
      </c>
      <c r="J77">
        <v>1</v>
      </c>
      <c r="K77" s="58">
        <v>44835</v>
      </c>
    </row>
    <row r="78" spans="1:11" x14ac:dyDescent="0.2">
      <c r="A78" t="s">
        <v>4086</v>
      </c>
      <c r="B78">
        <v>2023</v>
      </c>
      <c r="C78">
        <v>43.07</v>
      </c>
      <c r="D78" t="s">
        <v>6</v>
      </c>
      <c r="E78" t="s">
        <v>3385</v>
      </c>
      <c r="F78" t="s">
        <v>3386</v>
      </c>
      <c r="G78" t="s">
        <v>4085</v>
      </c>
      <c r="H78" t="s">
        <v>3387</v>
      </c>
      <c r="I78">
        <v>1</v>
      </c>
      <c r="J78">
        <v>1</v>
      </c>
      <c r="K78" s="58">
        <v>44927</v>
      </c>
    </row>
    <row r="79" spans="1:11" x14ac:dyDescent="0.2">
      <c r="A79" t="s">
        <v>4261</v>
      </c>
      <c r="B79">
        <v>2023</v>
      </c>
      <c r="C79">
        <v>43.26</v>
      </c>
      <c r="D79" t="s">
        <v>6</v>
      </c>
      <c r="E79" t="s">
        <v>3385</v>
      </c>
      <c r="F79" t="s">
        <v>3386</v>
      </c>
      <c r="G79" t="s">
        <v>4085</v>
      </c>
      <c r="H79" t="s">
        <v>3387</v>
      </c>
      <c r="I79">
        <v>1</v>
      </c>
      <c r="J79">
        <v>1</v>
      </c>
      <c r="K79" s="58">
        <v>45017</v>
      </c>
    </row>
    <row r="80" spans="1:11" x14ac:dyDescent="0.2">
      <c r="A80" t="s">
        <v>4262</v>
      </c>
      <c r="B80">
        <v>2023</v>
      </c>
      <c r="C80">
        <v>43.93</v>
      </c>
      <c r="D80" t="s">
        <v>6</v>
      </c>
      <c r="E80" t="s">
        <v>3385</v>
      </c>
      <c r="F80" t="s">
        <v>3386</v>
      </c>
      <c r="G80" t="s">
        <v>4085</v>
      </c>
      <c r="H80" t="s">
        <v>3387</v>
      </c>
      <c r="I80">
        <v>1</v>
      </c>
      <c r="J80">
        <v>1</v>
      </c>
      <c r="K80" s="58">
        <v>45108</v>
      </c>
    </row>
    <row r="81" spans="1:11" x14ac:dyDescent="0.2">
      <c r="A81" t="s">
        <v>4263</v>
      </c>
      <c r="B81">
        <v>2023</v>
      </c>
      <c r="C81">
        <v>45.42</v>
      </c>
      <c r="D81" t="s">
        <v>6</v>
      </c>
      <c r="E81" t="s">
        <v>3385</v>
      </c>
      <c r="F81" t="s">
        <v>3386</v>
      </c>
      <c r="G81" t="s">
        <v>4085</v>
      </c>
      <c r="H81" t="s">
        <v>3387</v>
      </c>
      <c r="I81">
        <v>1</v>
      </c>
      <c r="J81">
        <v>1</v>
      </c>
      <c r="K81" s="58">
        <v>45200</v>
      </c>
    </row>
    <row r="82" spans="1:11" hidden="1" x14ac:dyDescent="0.2">
      <c r="A82" t="s">
        <v>3456</v>
      </c>
      <c r="B82">
        <v>2004</v>
      </c>
      <c r="C82">
        <v>19.739999999999998</v>
      </c>
      <c r="D82" t="s">
        <v>3457</v>
      </c>
      <c r="E82" t="s">
        <v>3385</v>
      </c>
      <c r="F82" t="s">
        <v>3386</v>
      </c>
      <c r="G82" t="s">
        <v>4087</v>
      </c>
      <c r="H82" t="s">
        <v>3387</v>
      </c>
      <c r="I82">
        <v>2</v>
      </c>
      <c r="J82">
        <v>1</v>
      </c>
      <c r="K82" s="58">
        <v>37987</v>
      </c>
    </row>
    <row r="83" spans="1:11" hidden="1" x14ac:dyDescent="0.2">
      <c r="A83" t="s">
        <v>3458</v>
      </c>
      <c r="B83">
        <v>2004</v>
      </c>
      <c r="C83">
        <v>19.88</v>
      </c>
      <c r="D83" t="s">
        <v>3457</v>
      </c>
      <c r="E83" t="s">
        <v>3385</v>
      </c>
      <c r="F83" t="s">
        <v>3386</v>
      </c>
      <c r="G83" t="s">
        <v>4087</v>
      </c>
      <c r="H83" t="s">
        <v>3387</v>
      </c>
      <c r="I83">
        <v>2</v>
      </c>
      <c r="J83">
        <v>1</v>
      </c>
      <c r="K83" s="58">
        <v>38078</v>
      </c>
    </row>
    <row r="84" spans="1:11" hidden="1" x14ac:dyDescent="0.2">
      <c r="A84" t="s">
        <v>3459</v>
      </c>
      <c r="B84">
        <v>2004</v>
      </c>
      <c r="C84">
        <v>20.11</v>
      </c>
      <c r="D84" t="s">
        <v>3457</v>
      </c>
      <c r="E84" t="s">
        <v>3385</v>
      </c>
      <c r="F84" t="s">
        <v>3386</v>
      </c>
      <c r="G84" t="s">
        <v>4087</v>
      </c>
      <c r="H84" t="s">
        <v>3387</v>
      </c>
      <c r="I84">
        <v>2</v>
      </c>
      <c r="J84">
        <v>1</v>
      </c>
      <c r="K84" s="58">
        <v>38169</v>
      </c>
    </row>
    <row r="85" spans="1:11" hidden="1" x14ac:dyDescent="0.2">
      <c r="A85" t="s">
        <v>3460</v>
      </c>
      <c r="B85">
        <v>2004</v>
      </c>
      <c r="C85">
        <v>20.260000000000002</v>
      </c>
      <c r="D85" t="s">
        <v>3457</v>
      </c>
      <c r="E85" t="s">
        <v>3385</v>
      </c>
      <c r="F85" t="s">
        <v>3386</v>
      </c>
      <c r="G85" t="s">
        <v>4087</v>
      </c>
      <c r="H85" t="s">
        <v>3387</v>
      </c>
      <c r="I85">
        <v>2</v>
      </c>
      <c r="J85">
        <v>1</v>
      </c>
      <c r="K85" s="58">
        <v>38261</v>
      </c>
    </row>
    <row r="86" spans="1:11" hidden="1" x14ac:dyDescent="0.2">
      <c r="A86" t="s">
        <v>3461</v>
      </c>
      <c r="B86">
        <v>2005</v>
      </c>
      <c r="C86">
        <v>20.329999999999998</v>
      </c>
      <c r="D86" t="s">
        <v>3457</v>
      </c>
      <c r="E86" t="s">
        <v>3385</v>
      </c>
      <c r="F86" t="s">
        <v>3386</v>
      </c>
      <c r="G86" t="s">
        <v>4087</v>
      </c>
      <c r="H86" t="s">
        <v>3387</v>
      </c>
      <c r="I86">
        <v>2</v>
      </c>
      <c r="J86">
        <v>1</v>
      </c>
      <c r="K86" s="58">
        <v>38353</v>
      </c>
    </row>
    <row r="87" spans="1:11" hidden="1" x14ac:dyDescent="0.2">
      <c r="A87" t="s">
        <v>3462</v>
      </c>
      <c r="B87">
        <v>2005</v>
      </c>
      <c r="C87">
        <v>20.53</v>
      </c>
      <c r="D87" t="s">
        <v>3457</v>
      </c>
      <c r="E87" t="s">
        <v>3385</v>
      </c>
      <c r="F87" t="s">
        <v>3386</v>
      </c>
      <c r="G87" t="s">
        <v>4087</v>
      </c>
      <c r="H87" t="s">
        <v>3387</v>
      </c>
      <c r="I87">
        <v>2</v>
      </c>
      <c r="J87">
        <v>1</v>
      </c>
      <c r="K87" s="58">
        <v>38443</v>
      </c>
    </row>
    <row r="88" spans="1:11" hidden="1" x14ac:dyDescent="0.2">
      <c r="A88" t="s">
        <v>3463</v>
      </c>
      <c r="B88">
        <v>2005</v>
      </c>
      <c r="C88">
        <v>20.68</v>
      </c>
      <c r="D88" t="s">
        <v>3457</v>
      </c>
      <c r="E88" t="s">
        <v>3385</v>
      </c>
      <c r="F88" t="s">
        <v>3386</v>
      </c>
      <c r="G88" t="s">
        <v>4087</v>
      </c>
      <c r="H88" t="s">
        <v>3387</v>
      </c>
      <c r="I88">
        <v>2</v>
      </c>
      <c r="J88">
        <v>1</v>
      </c>
      <c r="K88" s="58">
        <v>38626</v>
      </c>
    </row>
    <row r="89" spans="1:11" hidden="1" x14ac:dyDescent="0.2">
      <c r="A89" t="s">
        <v>3464</v>
      </c>
      <c r="B89">
        <v>2005</v>
      </c>
      <c r="C89">
        <v>20.69</v>
      </c>
      <c r="D89" t="s">
        <v>3457</v>
      </c>
      <c r="E89" t="s">
        <v>3385</v>
      </c>
      <c r="F89" t="s">
        <v>3386</v>
      </c>
      <c r="G89" t="s">
        <v>4087</v>
      </c>
      <c r="H89" t="s">
        <v>3387</v>
      </c>
      <c r="I89">
        <v>2</v>
      </c>
      <c r="J89">
        <v>1</v>
      </c>
      <c r="K89" s="58">
        <v>38534</v>
      </c>
    </row>
    <row r="90" spans="1:11" hidden="1" x14ac:dyDescent="0.2">
      <c r="A90" t="s">
        <v>3465</v>
      </c>
      <c r="B90">
        <v>2006</v>
      </c>
      <c r="C90">
        <v>20.69</v>
      </c>
      <c r="D90" t="s">
        <v>3457</v>
      </c>
      <c r="E90" t="s">
        <v>3385</v>
      </c>
      <c r="F90" t="s">
        <v>3386</v>
      </c>
      <c r="G90" t="s">
        <v>4087</v>
      </c>
      <c r="H90" t="s">
        <v>3387</v>
      </c>
      <c r="I90">
        <v>2</v>
      </c>
      <c r="J90">
        <v>1</v>
      </c>
      <c r="K90" s="58">
        <v>38718</v>
      </c>
    </row>
    <row r="91" spans="1:11" hidden="1" x14ac:dyDescent="0.2">
      <c r="A91" t="s">
        <v>3466</v>
      </c>
      <c r="B91">
        <v>2006</v>
      </c>
      <c r="C91">
        <v>20.78</v>
      </c>
      <c r="D91" t="s">
        <v>3457</v>
      </c>
      <c r="E91" t="s">
        <v>3385</v>
      </c>
      <c r="F91" t="s">
        <v>3386</v>
      </c>
      <c r="G91" t="s">
        <v>4087</v>
      </c>
      <c r="H91" t="s">
        <v>3387</v>
      </c>
      <c r="I91">
        <v>2</v>
      </c>
      <c r="J91">
        <v>1</v>
      </c>
      <c r="K91" s="58">
        <v>38808</v>
      </c>
    </row>
    <row r="92" spans="1:11" hidden="1" x14ac:dyDescent="0.2">
      <c r="A92" t="s">
        <v>3467</v>
      </c>
      <c r="B92">
        <v>2006</v>
      </c>
      <c r="C92">
        <v>21.05</v>
      </c>
      <c r="D92" t="s">
        <v>3457</v>
      </c>
      <c r="E92" t="s">
        <v>3385</v>
      </c>
      <c r="F92" t="s">
        <v>3386</v>
      </c>
      <c r="G92" t="s">
        <v>4087</v>
      </c>
      <c r="H92" t="s">
        <v>3387</v>
      </c>
      <c r="I92">
        <v>2</v>
      </c>
      <c r="J92">
        <v>1</v>
      </c>
      <c r="K92" s="58">
        <v>38899</v>
      </c>
    </row>
    <row r="93" spans="1:11" hidden="1" x14ac:dyDescent="0.2">
      <c r="A93" t="s">
        <v>3468</v>
      </c>
      <c r="B93">
        <v>2006</v>
      </c>
      <c r="C93">
        <v>22.07</v>
      </c>
      <c r="D93" t="s">
        <v>3457</v>
      </c>
      <c r="E93" t="s">
        <v>3385</v>
      </c>
      <c r="F93" t="s">
        <v>3386</v>
      </c>
      <c r="G93" t="s">
        <v>4087</v>
      </c>
      <c r="H93" t="s">
        <v>3387</v>
      </c>
      <c r="I93">
        <v>2</v>
      </c>
      <c r="J93">
        <v>1</v>
      </c>
      <c r="K93" s="58">
        <v>38991</v>
      </c>
    </row>
    <row r="94" spans="1:11" hidden="1" x14ac:dyDescent="0.2">
      <c r="A94" t="s">
        <v>3469</v>
      </c>
      <c r="B94">
        <v>2007</v>
      </c>
      <c r="C94">
        <v>22.17</v>
      </c>
      <c r="D94" t="s">
        <v>3457</v>
      </c>
      <c r="E94" t="s">
        <v>3385</v>
      </c>
      <c r="F94" t="s">
        <v>3386</v>
      </c>
      <c r="G94" t="s">
        <v>4087</v>
      </c>
      <c r="H94" t="s">
        <v>3387</v>
      </c>
      <c r="I94">
        <v>2</v>
      </c>
      <c r="J94">
        <v>1</v>
      </c>
      <c r="K94" s="58">
        <v>39083</v>
      </c>
    </row>
    <row r="95" spans="1:11" hidden="1" x14ac:dyDescent="0.2">
      <c r="A95" t="s">
        <v>3470</v>
      </c>
      <c r="B95">
        <v>2007</v>
      </c>
      <c r="C95">
        <v>22.47</v>
      </c>
      <c r="D95" t="s">
        <v>3457</v>
      </c>
      <c r="E95" t="s">
        <v>3385</v>
      </c>
      <c r="F95" t="s">
        <v>3386</v>
      </c>
      <c r="G95" t="s">
        <v>4087</v>
      </c>
      <c r="H95" t="s">
        <v>3387</v>
      </c>
      <c r="I95">
        <v>2</v>
      </c>
      <c r="J95">
        <v>1</v>
      </c>
      <c r="K95" s="58">
        <v>39356</v>
      </c>
    </row>
    <row r="96" spans="1:11" hidden="1" x14ac:dyDescent="0.2">
      <c r="A96" t="s">
        <v>3471</v>
      </c>
      <c r="B96">
        <v>2007</v>
      </c>
      <c r="C96">
        <v>22.62</v>
      </c>
      <c r="D96" t="s">
        <v>3457</v>
      </c>
      <c r="E96" t="s">
        <v>3385</v>
      </c>
      <c r="F96" t="s">
        <v>3386</v>
      </c>
      <c r="G96" t="s">
        <v>4087</v>
      </c>
      <c r="H96" t="s">
        <v>3387</v>
      </c>
      <c r="I96">
        <v>2</v>
      </c>
      <c r="J96">
        <v>1</v>
      </c>
      <c r="K96" s="58">
        <v>39173</v>
      </c>
    </row>
    <row r="97" spans="1:11" hidden="1" x14ac:dyDescent="0.2">
      <c r="A97" t="s">
        <v>3472</v>
      </c>
      <c r="B97">
        <v>2007</v>
      </c>
      <c r="C97">
        <v>22.79</v>
      </c>
      <c r="D97" t="s">
        <v>3457</v>
      </c>
      <c r="E97" t="s">
        <v>3385</v>
      </c>
      <c r="F97" t="s">
        <v>3386</v>
      </c>
      <c r="G97" t="s">
        <v>4087</v>
      </c>
      <c r="H97" t="s">
        <v>3387</v>
      </c>
      <c r="I97">
        <v>2</v>
      </c>
      <c r="J97">
        <v>1</v>
      </c>
      <c r="K97" s="58">
        <v>39264</v>
      </c>
    </row>
    <row r="98" spans="1:11" hidden="1" x14ac:dyDescent="0.2">
      <c r="A98" t="s">
        <v>3473</v>
      </c>
      <c r="B98">
        <v>2008</v>
      </c>
      <c r="C98">
        <v>22.74</v>
      </c>
      <c r="D98" t="s">
        <v>3457</v>
      </c>
      <c r="E98" t="s">
        <v>3385</v>
      </c>
      <c r="F98" t="s">
        <v>3386</v>
      </c>
      <c r="G98" t="s">
        <v>4087</v>
      </c>
      <c r="H98" t="s">
        <v>3387</v>
      </c>
      <c r="I98">
        <v>2</v>
      </c>
      <c r="J98">
        <v>1</v>
      </c>
      <c r="K98" s="58">
        <v>39722</v>
      </c>
    </row>
    <row r="99" spans="1:11" hidden="1" x14ac:dyDescent="0.2">
      <c r="A99" t="s">
        <v>3474</v>
      </c>
      <c r="B99">
        <v>2008</v>
      </c>
      <c r="C99">
        <v>22.8</v>
      </c>
      <c r="D99" t="s">
        <v>3457</v>
      </c>
      <c r="E99" t="s">
        <v>3385</v>
      </c>
      <c r="F99" t="s">
        <v>3386</v>
      </c>
      <c r="G99" t="s">
        <v>4087</v>
      </c>
      <c r="H99" t="s">
        <v>3387</v>
      </c>
      <c r="I99">
        <v>2</v>
      </c>
      <c r="J99">
        <v>1</v>
      </c>
      <c r="K99" s="58">
        <v>39448</v>
      </c>
    </row>
    <row r="100" spans="1:11" hidden="1" x14ac:dyDescent="0.2">
      <c r="A100" t="s">
        <v>3475</v>
      </c>
      <c r="B100">
        <v>2008</v>
      </c>
      <c r="C100">
        <v>22.85</v>
      </c>
      <c r="D100" t="s">
        <v>3457</v>
      </c>
      <c r="E100" t="s">
        <v>3385</v>
      </c>
      <c r="F100" t="s">
        <v>3386</v>
      </c>
      <c r="G100" t="s">
        <v>4087</v>
      </c>
      <c r="H100" t="s">
        <v>3387</v>
      </c>
      <c r="I100">
        <v>2</v>
      </c>
      <c r="J100">
        <v>1</v>
      </c>
      <c r="K100" s="58">
        <v>39539</v>
      </c>
    </row>
    <row r="101" spans="1:11" hidden="1" x14ac:dyDescent="0.2">
      <c r="A101" t="s">
        <v>3476</v>
      </c>
      <c r="B101">
        <v>2008</v>
      </c>
      <c r="C101">
        <v>23.06</v>
      </c>
      <c r="D101" t="s">
        <v>3457</v>
      </c>
      <c r="E101" t="s">
        <v>3385</v>
      </c>
      <c r="F101" t="s">
        <v>3386</v>
      </c>
      <c r="G101" t="s">
        <v>4087</v>
      </c>
      <c r="H101" t="s">
        <v>3387</v>
      </c>
      <c r="I101">
        <v>2</v>
      </c>
      <c r="J101">
        <v>1</v>
      </c>
      <c r="K101" s="58">
        <v>39630</v>
      </c>
    </row>
    <row r="102" spans="1:11" hidden="1" x14ac:dyDescent="0.2">
      <c r="A102" t="s">
        <v>3477</v>
      </c>
      <c r="B102">
        <v>2009</v>
      </c>
      <c r="C102">
        <v>22.96</v>
      </c>
      <c r="D102" t="s">
        <v>3457</v>
      </c>
      <c r="E102" t="s">
        <v>3385</v>
      </c>
      <c r="F102" t="s">
        <v>3386</v>
      </c>
      <c r="G102" t="s">
        <v>4087</v>
      </c>
      <c r="H102" t="s">
        <v>3387</v>
      </c>
      <c r="I102">
        <v>2</v>
      </c>
      <c r="J102">
        <v>1</v>
      </c>
      <c r="K102" s="58">
        <v>39814</v>
      </c>
    </row>
    <row r="103" spans="1:11" hidden="1" x14ac:dyDescent="0.2">
      <c r="A103" t="s">
        <v>3478</v>
      </c>
      <c r="B103">
        <v>2009</v>
      </c>
      <c r="C103">
        <v>23.08</v>
      </c>
      <c r="D103" t="s">
        <v>3457</v>
      </c>
      <c r="E103" t="s">
        <v>3385</v>
      </c>
      <c r="F103" t="s">
        <v>3386</v>
      </c>
      <c r="G103" t="s">
        <v>4087</v>
      </c>
      <c r="H103" t="s">
        <v>3387</v>
      </c>
      <c r="I103">
        <v>2</v>
      </c>
      <c r="J103">
        <v>1</v>
      </c>
      <c r="K103" s="58">
        <v>39904</v>
      </c>
    </row>
    <row r="104" spans="1:11" hidden="1" x14ac:dyDescent="0.2">
      <c r="A104" t="s">
        <v>3479</v>
      </c>
      <c r="B104">
        <v>2009</v>
      </c>
      <c r="C104">
        <v>23.31</v>
      </c>
      <c r="D104" t="s">
        <v>3457</v>
      </c>
      <c r="E104" t="s">
        <v>3385</v>
      </c>
      <c r="F104" t="s">
        <v>3386</v>
      </c>
      <c r="G104" t="s">
        <v>4087</v>
      </c>
      <c r="H104" t="s">
        <v>3387</v>
      </c>
      <c r="I104">
        <v>2</v>
      </c>
      <c r="J104">
        <v>1</v>
      </c>
      <c r="K104" s="58">
        <v>39995</v>
      </c>
    </row>
    <row r="105" spans="1:11" hidden="1" x14ac:dyDescent="0.2">
      <c r="A105" t="s">
        <v>3480</v>
      </c>
      <c r="B105">
        <v>2009</v>
      </c>
      <c r="C105">
        <v>23.37</v>
      </c>
      <c r="D105" t="s">
        <v>3457</v>
      </c>
      <c r="E105" t="s">
        <v>3385</v>
      </c>
      <c r="F105" t="s">
        <v>3386</v>
      </c>
      <c r="G105" t="s">
        <v>4087</v>
      </c>
      <c r="H105" t="s">
        <v>3387</v>
      </c>
      <c r="I105">
        <v>2</v>
      </c>
      <c r="J105">
        <v>1</v>
      </c>
      <c r="K105" s="58">
        <v>40087</v>
      </c>
    </row>
    <row r="106" spans="1:11" hidden="1" x14ac:dyDescent="0.2">
      <c r="A106" t="s">
        <v>3481</v>
      </c>
      <c r="B106">
        <v>2010</v>
      </c>
      <c r="C106">
        <v>23.24</v>
      </c>
      <c r="D106" t="s">
        <v>3457</v>
      </c>
      <c r="E106" t="s">
        <v>3385</v>
      </c>
      <c r="F106" t="s">
        <v>3386</v>
      </c>
      <c r="G106" t="s">
        <v>4087</v>
      </c>
      <c r="H106" t="s">
        <v>3387</v>
      </c>
      <c r="I106">
        <v>2</v>
      </c>
      <c r="J106">
        <v>1</v>
      </c>
      <c r="K106" s="58">
        <v>40452</v>
      </c>
    </row>
    <row r="107" spans="1:11" hidden="1" x14ac:dyDescent="0.2">
      <c r="A107" t="s">
        <v>3482</v>
      </c>
      <c r="B107">
        <v>2010</v>
      </c>
      <c r="C107">
        <v>23.67</v>
      </c>
      <c r="D107" t="s">
        <v>3457</v>
      </c>
      <c r="E107" t="s">
        <v>3385</v>
      </c>
      <c r="F107" t="s">
        <v>3386</v>
      </c>
      <c r="G107" t="s">
        <v>4087</v>
      </c>
      <c r="H107" t="s">
        <v>3387</v>
      </c>
      <c r="I107">
        <v>2</v>
      </c>
      <c r="J107">
        <v>1</v>
      </c>
      <c r="K107" s="58">
        <v>40179</v>
      </c>
    </row>
    <row r="108" spans="1:11" hidden="1" x14ac:dyDescent="0.2">
      <c r="A108" t="s">
        <v>3483</v>
      </c>
      <c r="B108">
        <v>2010</v>
      </c>
      <c r="C108">
        <v>23.72</v>
      </c>
      <c r="D108" t="s">
        <v>3457</v>
      </c>
      <c r="E108" t="s">
        <v>3385</v>
      </c>
      <c r="F108" t="s">
        <v>3386</v>
      </c>
      <c r="G108" t="s">
        <v>4087</v>
      </c>
      <c r="H108" t="s">
        <v>3387</v>
      </c>
      <c r="I108">
        <v>2</v>
      </c>
      <c r="J108">
        <v>1</v>
      </c>
      <c r="K108" s="58">
        <v>40269</v>
      </c>
    </row>
    <row r="109" spans="1:11" hidden="1" x14ac:dyDescent="0.2">
      <c r="A109" t="s">
        <v>3484</v>
      </c>
      <c r="B109">
        <v>2010</v>
      </c>
      <c r="C109">
        <v>23.98</v>
      </c>
      <c r="D109" t="s">
        <v>3457</v>
      </c>
      <c r="E109" t="s">
        <v>3385</v>
      </c>
      <c r="F109" t="s">
        <v>3386</v>
      </c>
      <c r="G109" t="s">
        <v>4087</v>
      </c>
      <c r="H109" t="s">
        <v>3387</v>
      </c>
      <c r="I109">
        <v>2</v>
      </c>
      <c r="J109">
        <v>1</v>
      </c>
      <c r="K109" s="58">
        <v>40360</v>
      </c>
    </row>
    <row r="110" spans="1:11" hidden="1" x14ac:dyDescent="0.2">
      <c r="A110" t="s">
        <v>3485</v>
      </c>
      <c r="B110">
        <v>2011</v>
      </c>
      <c r="C110">
        <v>23.35</v>
      </c>
      <c r="D110" t="s">
        <v>3457</v>
      </c>
      <c r="E110" t="s">
        <v>3385</v>
      </c>
      <c r="F110" t="s">
        <v>3386</v>
      </c>
      <c r="G110" t="s">
        <v>4087</v>
      </c>
      <c r="H110" t="s">
        <v>3387</v>
      </c>
      <c r="I110">
        <v>2</v>
      </c>
      <c r="J110">
        <v>1</v>
      </c>
      <c r="K110" s="58">
        <v>40544</v>
      </c>
    </row>
    <row r="111" spans="1:11" hidden="1" x14ac:dyDescent="0.2">
      <c r="A111" t="s">
        <v>3486</v>
      </c>
      <c r="B111">
        <v>2011</v>
      </c>
      <c r="C111">
        <v>23.52</v>
      </c>
      <c r="D111" t="s">
        <v>3457</v>
      </c>
      <c r="E111" t="s">
        <v>3385</v>
      </c>
      <c r="F111" t="s">
        <v>3386</v>
      </c>
      <c r="G111" t="s">
        <v>4087</v>
      </c>
      <c r="H111" t="s">
        <v>3387</v>
      </c>
      <c r="I111">
        <v>2</v>
      </c>
      <c r="J111">
        <v>1</v>
      </c>
      <c r="K111" s="58">
        <v>40634</v>
      </c>
    </row>
    <row r="112" spans="1:11" hidden="1" x14ac:dyDescent="0.2">
      <c r="A112" t="s">
        <v>3487</v>
      </c>
      <c r="B112">
        <v>2011</v>
      </c>
      <c r="C112">
        <v>23.6</v>
      </c>
      <c r="D112" t="s">
        <v>3457</v>
      </c>
      <c r="E112" t="s">
        <v>3385</v>
      </c>
      <c r="F112" t="s">
        <v>3386</v>
      </c>
      <c r="G112" t="s">
        <v>4087</v>
      </c>
      <c r="H112" t="s">
        <v>3387</v>
      </c>
      <c r="I112">
        <v>2</v>
      </c>
      <c r="J112">
        <v>1</v>
      </c>
      <c r="K112" s="58">
        <v>40817</v>
      </c>
    </row>
    <row r="113" spans="1:11" hidden="1" x14ac:dyDescent="0.2">
      <c r="A113" t="s">
        <v>3488</v>
      </c>
      <c r="B113">
        <v>2011</v>
      </c>
      <c r="C113">
        <v>23.64</v>
      </c>
      <c r="D113" t="s">
        <v>3457</v>
      </c>
      <c r="E113" t="s">
        <v>3385</v>
      </c>
      <c r="F113" t="s">
        <v>3386</v>
      </c>
      <c r="G113" t="s">
        <v>4087</v>
      </c>
      <c r="H113" t="s">
        <v>3387</v>
      </c>
      <c r="I113">
        <v>2</v>
      </c>
      <c r="J113">
        <v>1</v>
      </c>
      <c r="K113" s="58">
        <v>40725</v>
      </c>
    </row>
    <row r="114" spans="1:11" hidden="1" x14ac:dyDescent="0.2">
      <c r="A114" t="s">
        <v>3489</v>
      </c>
      <c r="B114">
        <v>2012</v>
      </c>
      <c r="C114">
        <v>23.8</v>
      </c>
      <c r="D114" t="s">
        <v>3457</v>
      </c>
      <c r="E114" t="s">
        <v>3385</v>
      </c>
      <c r="F114" t="s">
        <v>3386</v>
      </c>
      <c r="G114" t="s">
        <v>4087</v>
      </c>
      <c r="H114" t="s">
        <v>3387</v>
      </c>
      <c r="I114">
        <v>2</v>
      </c>
      <c r="J114">
        <v>1</v>
      </c>
      <c r="K114" s="58">
        <v>40909</v>
      </c>
    </row>
    <row r="115" spans="1:11" hidden="1" x14ac:dyDescent="0.2">
      <c r="A115" t="s">
        <v>3490</v>
      </c>
      <c r="B115">
        <v>2012</v>
      </c>
      <c r="C115">
        <v>23.89</v>
      </c>
      <c r="D115" t="s">
        <v>3457</v>
      </c>
      <c r="E115" t="s">
        <v>3385</v>
      </c>
      <c r="F115" t="s">
        <v>3386</v>
      </c>
      <c r="G115" t="s">
        <v>4087</v>
      </c>
      <c r="H115" t="s">
        <v>3387</v>
      </c>
      <c r="I115">
        <v>2</v>
      </c>
      <c r="J115">
        <v>1</v>
      </c>
      <c r="K115" s="58">
        <v>41000</v>
      </c>
    </row>
    <row r="116" spans="1:11" hidden="1" x14ac:dyDescent="0.2">
      <c r="A116" t="s">
        <v>3491</v>
      </c>
      <c r="B116">
        <v>2012</v>
      </c>
      <c r="C116">
        <v>24.09</v>
      </c>
      <c r="D116" t="s">
        <v>3457</v>
      </c>
      <c r="E116" t="s">
        <v>3385</v>
      </c>
      <c r="F116" t="s">
        <v>3386</v>
      </c>
      <c r="G116" t="s">
        <v>4087</v>
      </c>
      <c r="H116" t="s">
        <v>3387</v>
      </c>
      <c r="I116">
        <v>2</v>
      </c>
      <c r="J116">
        <v>1</v>
      </c>
      <c r="K116" s="58">
        <v>41091</v>
      </c>
    </row>
    <row r="117" spans="1:11" hidden="1" x14ac:dyDescent="0.2">
      <c r="A117" t="s">
        <v>3492</v>
      </c>
      <c r="B117">
        <v>2012</v>
      </c>
      <c r="C117">
        <v>24.52</v>
      </c>
      <c r="D117" t="s">
        <v>3457</v>
      </c>
      <c r="E117" t="s">
        <v>3385</v>
      </c>
      <c r="F117" t="s">
        <v>3386</v>
      </c>
      <c r="G117" t="s">
        <v>4087</v>
      </c>
      <c r="H117" t="s">
        <v>3387</v>
      </c>
      <c r="I117">
        <v>2</v>
      </c>
      <c r="J117">
        <v>1</v>
      </c>
      <c r="K117" s="58">
        <v>41183</v>
      </c>
    </row>
    <row r="118" spans="1:11" hidden="1" x14ac:dyDescent="0.2">
      <c r="A118" t="s">
        <v>3493</v>
      </c>
      <c r="B118">
        <v>2013</v>
      </c>
      <c r="C118">
        <v>24.59</v>
      </c>
      <c r="D118" t="s">
        <v>3457</v>
      </c>
      <c r="E118" t="s">
        <v>3385</v>
      </c>
      <c r="F118" t="s">
        <v>3386</v>
      </c>
      <c r="G118" t="s">
        <v>4087</v>
      </c>
      <c r="H118" t="s">
        <v>3387</v>
      </c>
      <c r="I118">
        <v>2</v>
      </c>
      <c r="J118">
        <v>1</v>
      </c>
      <c r="K118" s="58">
        <v>41365</v>
      </c>
    </row>
    <row r="119" spans="1:11" hidden="1" x14ac:dyDescent="0.2">
      <c r="A119" t="s">
        <v>3494</v>
      </c>
      <c r="B119">
        <v>2013</v>
      </c>
      <c r="C119">
        <v>24.64</v>
      </c>
      <c r="D119" t="s">
        <v>3457</v>
      </c>
      <c r="E119" t="s">
        <v>3385</v>
      </c>
      <c r="F119" t="s">
        <v>3386</v>
      </c>
      <c r="G119" t="s">
        <v>4087</v>
      </c>
      <c r="H119" t="s">
        <v>3387</v>
      </c>
      <c r="I119">
        <v>2</v>
      </c>
      <c r="J119">
        <v>1</v>
      </c>
      <c r="K119" s="58">
        <v>41275</v>
      </c>
    </row>
    <row r="120" spans="1:11" hidden="1" x14ac:dyDescent="0.2">
      <c r="A120" t="s">
        <v>3495</v>
      </c>
      <c r="B120">
        <v>2013</v>
      </c>
      <c r="C120">
        <v>24.88</v>
      </c>
      <c r="D120" t="s">
        <v>3457</v>
      </c>
      <c r="E120" t="s">
        <v>3385</v>
      </c>
      <c r="F120" t="s">
        <v>3386</v>
      </c>
      <c r="G120" t="s">
        <v>4087</v>
      </c>
      <c r="H120" t="s">
        <v>3387</v>
      </c>
      <c r="I120">
        <v>2</v>
      </c>
      <c r="J120">
        <v>1</v>
      </c>
      <c r="K120" s="58">
        <v>41456</v>
      </c>
    </row>
    <row r="121" spans="1:11" hidden="1" x14ac:dyDescent="0.2">
      <c r="A121" t="s">
        <v>3496</v>
      </c>
      <c r="B121">
        <v>2013</v>
      </c>
      <c r="C121">
        <v>26.04</v>
      </c>
      <c r="D121" t="s">
        <v>3457</v>
      </c>
      <c r="E121" t="s">
        <v>3385</v>
      </c>
      <c r="F121" t="s">
        <v>3386</v>
      </c>
      <c r="G121" t="s">
        <v>4087</v>
      </c>
      <c r="H121" t="s">
        <v>3387</v>
      </c>
      <c r="I121">
        <v>2</v>
      </c>
      <c r="J121">
        <v>1</v>
      </c>
      <c r="K121" s="58">
        <v>41548</v>
      </c>
    </row>
    <row r="122" spans="1:11" hidden="1" x14ac:dyDescent="0.2">
      <c r="A122" t="s">
        <v>3497</v>
      </c>
      <c r="B122">
        <v>2014</v>
      </c>
      <c r="C122">
        <v>26.14</v>
      </c>
      <c r="D122" t="s">
        <v>3457</v>
      </c>
      <c r="E122" t="s">
        <v>3385</v>
      </c>
      <c r="F122" t="s">
        <v>3386</v>
      </c>
      <c r="G122" t="s">
        <v>4087</v>
      </c>
      <c r="H122" t="s">
        <v>3387</v>
      </c>
      <c r="I122">
        <v>2</v>
      </c>
      <c r="J122">
        <v>1</v>
      </c>
      <c r="K122" s="58">
        <v>41730</v>
      </c>
    </row>
    <row r="123" spans="1:11" hidden="1" x14ac:dyDescent="0.2">
      <c r="A123" t="s">
        <v>3498</v>
      </c>
      <c r="B123">
        <v>2014</v>
      </c>
      <c r="C123">
        <v>26.14</v>
      </c>
      <c r="D123" t="s">
        <v>3457</v>
      </c>
      <c r="E123" t="s">
        <v>3385</v>
      </c>
      <c r="F123" t="s">
        <v>3386</v>
      </c>
      <c r="G123" t="s">
        <v>4087</v>
      </c>
      <c r="H123" t="s">
        <v>3387</v>
      </c>
      <c r="I123">
        <v>2</v>
      </c>
      <c r="J123">
        <v>1</v>
      </c>
      <c r="K123" s="58">
        <v>41640</v>
      </c>
    </row>
    <row r="124" spans="1:11" hidden="1" x14ac:dyDescent="0.2">
      <c r="A124" t="s">
        <v>3499</v>
      </c>
      <c r="B124">
        <v>2014</v>
      </c>
      <c r="C124">
        <v>26.68</v>
      </c>
      <c r="D124" t="s">
        <v>3457</v>
      </c>
      <c r="E124" t="s">
        <v>3385</v>
      </c>
      <c r="F124" t="s">
        <v>3386</v>
      </c>
      <c r="G124" t="s">
        <v>4087</v>
      </c>
      <c r="H124" t="s">
        <v>3387</v>
      </c>
      <c r="I124">
        <v>2</v>
      </c>
      <c r="J124">
        <v>1</v>
      </c>
      <c r="K124" s="58">
        <v>41821</v>
      </c>
    </row>
    <row r="125" spans="1:11" hidden="1" x14ac:dyDescent="0.2">
      <c r="A125" t="s">
        <v>3500</v>
      </c>
      <c r="B125">
        <v>2014</v>
      </c>
      <c r="C125">
        <v>27.52</v>
      </c>
      <c r="D125" t="s">
        <v>3457</v>
      </c>
      <c r="E125" t="s">
        <v>3385</v>
      </c>
      <c r="F125" t="s">
        <v>3386</v>
      </c>
      <c r="G125" t="s">
        <v>4087</v>
      </c>
      <c r="H125" t="s">
        <v>3387</v>
      </c>
      <c r="I125">
        <v>2</v>
      </c>
      <c r="J125">
        <v>1</v>
      </c>
      <c r="K125" s="58">
        <v>41913</v>
      </c>
    </row>
    <row r="126" spans="1:11" hidden="1" x14ac:dyDescent="0.2">
      <c r="A126" t="s">
        <v>3502</v>
      </c>
      <c r="B126">
        <v>2015</v>
      </c>
      <c r="C126">
        <v>27.71</v>
      </c>
      <c r="D126" t="s">
        <v>3457</v>
      </c>
      <c r="E126" t="s">
        <v>3385</v>
      </c>
      <c r="F126" t="s">
        <v>3386</v>
      </c>
      <c r="G126" t="s">
        <v>4087</v>
      </c>
      <c r="H126" t="s">
        <v>3387</v>
      </c>
      <c r="I126">
        <v>2</v>
      </c>
      <c r="J126">
        <v>1</v>
      </c>
      <c r="K126" s="58">
        <v>42095</v>
      </c>
    </row>
    <row r="127" spans="1:11" hidden="1" x14ac:dyDescent="0.2">
      <c r="A127" t="s">
        <v>3501</v>
      </c>
      <c r="B127">
        <v>2015</v>
      </c>
      <c r="C127">
        <v>27.71</v>
      </c>
      <c r="D127" t="s">
        <v>3457</v>
      </c>
      <c r="E127" t="s">
        <v>3385</v>
      </c>
      <c r="F127" t="s">
        <v>3386</v>
      </c>
      <c r="G127" t="s">
        <v>4087</v>
      </c>
      <c r="H127" t="s">
        <v>3387</v>
      </c>
      <c r="I127">
        <v>2</v>
      </c>
      <c r="J127">
        <v>1</v>
      </c>
      <c r="K127" s="58">
        <v>42278</v>
      </c>
    </row>
    <row r="128" spans="1:11" hidden="1" x14ac:dyDescent="0.2">
      <c r="A128" t="s">
        <v>3503</v>
      </c>
      <c r="B128">
        <v>2015</v>
      </c>
      <c r="C128">
        <v>27.76</v>
      </c>
      <c r="D128" t="s">
        <v>3457</v>
      </c>
      <c r="E128" t="s">
        <v>3385</v>
      </c>
      <c r="F128" t="s">
        <v>3386</v>
      </c>
      <c r="G128" t="s">
        <v>4087</v>
      </c>
      <c r="H128" t="s">
        <v>3387</v>
      </c>
      <c r="I128">
        <v>2</v>
      </c>
      <c r="J128">
        <v>1</v>
      </c>
      <c r="K128" s="58">
        <v>42005</v>
      </c>
    </row>
    <row r="129" spans="1:11" hidden="1" x14ac:dyDescent="0.2">
      <c r="A129" t="s">
        <v>3504</v>
      </c>
      <c r="B129">
        <v>2015</v>
      </c>
      <c r="C129">
        <v>28</v>
      </c>
      <c r="D129" t="s">
        <v>3457</v>
      </c>
      <c r="E129" t="s">
        <v>3385</v>
      </c>
      <c r="F129" t="s">
        <v>3386</v>
      </c>
      <c r="G129" t="s">
        <v>4087</v>
      </c>
      <c r="H129" t="s">
        <v>3387</v>
      </c>
      <c r="I129">
        <v>2</v>
      </c>
      <c r="J129">
        <v>1</v>
      </c>
      <c r="K129" s="58">
        <v>42186</v>
      </c>
    </row>
    <row r="130" spans="1:11" hidden="1" x14ac:dyDescent="0.2">
      <c r="A130" t="s">
        <v>3505</v>
      </c>
      <c r="B130">
        <v>2016</v>
      </c>
      <c r="C130">
        <v>27.84</v>
      </c>
      <c r="D130" t="s">
        <v>3457</v>
      </c>
      <c r="E130" t="s">
        <v>3385</v>
      </c>
      <c r="F130" t="s">
        <v>3386</v>
      </c>
      <c r="G130" t="s">
        <v>4087</v>
      </c>
      <c r="H130" t="s">
        <v>3387</v>
      </c>
      <c r="I130">
        <v>2</v>
      </c>
      <c r="J130">
        <v>1</v>
      </c>
      <c r="K130" s="58">
        <v>42461</v>
      </c>
    </row>
    <row r="131" spans="1:11" hidden="1" x14ac:dyDescent="0.2">
      <c r="A131" t="s">
        <v>3506</v>
      </c>
      <c r="B131">
        <v>2016</v>
      </c>
      <c r="C131">
        <v>27.89</v>
      </c>
      <c r="D131" t="s">
        <v>3457</v>
      </c>
      <c r="E131" t="s">
        <v>3385</v>
      </c>
      <c r="F131" t="s">
        <v>3386</v>
      </c>
      <c r="G131" t="s">
        <v>4087</v>
      </c>
      <c r="H131" t="s">
        <v>3387</v>
      </c>
      <c r="I131">
        <v>2</v>
      </c>
      <c r="J131">
        <v>1</v>
      </c>
      <c r="K131" s="58">
        <v>42370</v>
      </c>
    </row>
    <row r="132" spans="1:11" hidden="1" x14ac:dyDescent="0.2">
      <c r="A132" t="s">
        <v>3507</v>
      </c>
      <c r="B132">
        <v>2016</v>
      </c>
      <c r="C132">
        <v>28.01</v>
      </c>
      <c r="D132" t="s">
        <v>3457</v>
      </c>
      <c r="E132" t="s">
        <v>3385</v>
      </c>
      <c r="F132" t="s">
        <v>3386</v>
      </c>
      <c r="G132" t="s">
        <v>4087</v>
      </c>
      <c r="H132" t="s">
        <v>3387</v>
      </c>
      <c r="I132">
        <v>2</v>
      </c>
      <c r="J132">
        <v>1</v>
      </c>
      <c r="K132" s="58">
        <v>42552</v>
      </c>
    </row>
    <row r="133" spans="1:11" hidden="1" x14ac:dyDescent="0.2">
      <c r="A133" t="s">
        <v>3508</v>
      </c>
      <c r="B133">
        <v>2016</v>
      </c>
      <c r="C133">
        <v>28.58</v>
      </c>
      <c r="D133" t="s">
        <v>3457</v>
      </c>
      <c r="E133" t="s">
        <v>3385</v>
      </c>
      <c r="F133" t="s">
        <v>3386</v>
      </c>
      <c r="G133" t="s">
        <v>4087</v>
      </c>
      <c r="H133" t="s">
        <v>3387</v>
      </c>
      <c r="I133">
        <v>2</v>
      </c>
      <c r="J133">
        <v>1</v>
      </c>
      <c r="K133" s="58">
        <v>42644</v>
      </c>
    </row>
    <row r="134" spans="1:11" hidden="1" x14ac:dyDescent="0.2">
      <c r="A134" t="s">
        <v>3509</v>
      </c>
      <c r="B134">
        <v>2017</v>
      </c>
      <c r="C134">
        <v>28.93</v>
      </c>
      <c r="D134" t="s">
        <v>3457</v>
      </c>
      <c r="E134" t="s">
        <v>3385</v>
      </c>
      <c r="F134" t="s">
        <v>3386</v>
      </c>
      <c r="G134" t="s">
        <v>4087</v>
      </c>
      <c r="H134" t="s">
        <v>3387</v>
      </c>
      <c r="I134">
        <v>2</v>
      </c>
      <c r="J134">
        <v>1</v>
      </c>
      <c r="K134" s="58">
        <v>42736</v>
      </c>
    </row>
    <row r="135" spans="1:11" hidden="1" x14ac:dyDescent="0.2">
      <c r="A135" t="s">
        <v>3510</v>
      </c>
      <c r="B135">
        <v>2017</v>
      </c>
      <c r="C135">
        <v>29.21</v>
      </c>
      <c r="D135" t="s">
        <v>3457</v>
      </c>
      <c r="E135" t="s">
        <v>3385</v>
      </c>
      <c r="F135" t="s">
        <v>3386</v>
      </c>
      <c r="G135" t="s">
        <v>4087</v>
      </c>
      <c r="H135" t="s">
        <v>3387</v>
      </c>
      <c r="I135">
        <v>2</v>
      </c>
      <c r="J135">
        <v>1</v>
      </c>
      <c r="K135" s="58">
        <v>42826</v>
      </c>
    </row>
    <row r="136" spans="1:11" hidden="1" x14ac:dyDescent="0.2">
      <c r="A136" t="s">
        <v>3511</v>
      </c>
      <c r="B136">
        <v>2017</v>
      </c>
      <c r="C136">
        <v>29.29</v>
      </c>
      <c r="D136" t="s">
        <v>3457</v>
      </c>
      <c r="E136" t="s">
        <v>3385</v>
      </c>
      <c r="F136" t="s">
        <v>3386</v>
      </c>
      <c r="G136" t="s">
        <v>4087</v>
      </c>
      <c r="H136" t="s">
        <v>3387</v>
      </c>
      <c r="I136">
        <v>2</v>
      </c>
      <c r="J136">
        <v>1</v>
      </c>
      <c r="K136" s="58">
        <v>43009</v>
      </c>
    </row>
    <row r="137" spans="1:11" hidden="1" x14ac:dyDescent="0.2">
      <c r="A137" t="s">
        <v>3512</v>
      </c>
      <c r="B137">
        <v>2017</v>
      </c>
      <c r="C137">
        <v>29.4</v>
      </c>
      <c r="D137" t="s">
        <v>3457</v>
      </c>
      <c r="E137" t="s">
        <v>3385</v>
      </c>
      <c r="F137" t="s">
        <v>3386</v>
      </c>
      <c r="G137" t="s">
        <v>4087</v>
      </c>
      <c r="H137" t="s">
        <v>3387</v>
      </c>
      <c r="I137">
        <v>2</v>
      </c>
      <c r="J137">
        <v>1</v>
      </c>
      <c r="K137" s="58">
        <v>42917</v>
      </c>
    </row>
    <row r="138" spans="1:11" hidden="1" x14ac:dyDescent="0.2">
      <c r="A138" t="s">
        <v>3513</v>
      </c>
      <c r="B138">
        <v>2018</v>
      </c>
      <c r="C138">
        <v>29.89</v>
      </c>
      <c r="D138" t="s">
        <v>3457</v>
      </c>
      <c r="E138" t="s">
        <v>3385</v>
      </c>
      <c r="F138" t="s">
        <v>3386</v>
      </c>
      <c r="G138" t="s">
        <v>4087</v>
      </c>
      <c r="H138" t="s">
        <v>3387</v>
      </c>
      <c r="I138">
        <v>2</v>
      </c>
      <c r="J138">
        <v>1</v>
      </c>
      <c r="K138" s="58">
        <v>43101</v>
      </c>
    </row>
    <row r="139" spans="1:11" hidden="1" x14ac:dyDescent="0.2">
      <c r="A139" t="s">
        <v>3514</v>
      </c>
      <c r="B139">
        <v>2018</v>
      </c>
      <c r="C139">
        <v>30.01</v>
      </c>
      <c r="D139" t="s">
        <v>3457</v>
      </c>
      <c r="E139" t="s">
        <v>3385</v>
      </c>
      <c r="F139" t="s">
        <v>3386</v>
      </c>
      <c r="G139" t="s">
        <v>4087</v>
      </c>
      <c r="H139" t="s">
        <v>3387</v>
      </c>
      <c r="I139">
        <v>2</v>
      </c>
      <c r="J139">
        <v>1</v>
      </c>
      <c r="K139" s="58">
        <v>43374</v>
      </c>
    </row>
    <row r="140" spans="1:11" hidden="1" x14ac:dyDescent="0.2">
      <c r="A140" t="s">
        <v>3515</v>
      </c>
      <c r="B140">
        <v>2018</v>
      </c>
      <c r="C140">
        <v>30.14</v>
      </c>
      <c r="D140" t="s">
        <v>3457</v>
      </c>
      <c r="E140" t="s">
        <v>3385</v>
      </c>
      <c r="F140" t="s">
        <v>3386</v>
      </c>
      <c r="G140" t="s">
        <v>4087</v>
      </c>
      <c r="H140" t="s">
        <v>3387</v>
      </c>
      <c r="I140">
        <v>2</v>
      </c>
      <c r="J140">
        <v>1</v>
      </c>
      <c r="K140" s="58">
        <v>43191</v>
      </c>
    </row>
    <row r="141" spans="1:11" hidden="1" x14ac:dyDescent="0.2">
      <c r="A141" t="s">
        <v>3516</v>
      </c>
      <c r="B141">
        <v>2018</v>
      </c>
      <c r="C141">
        <v>30.3</v>
      </c>
      <c r="D141" t="s">
        <v>3457</v>
      </c>
      <c r="E141" t="s">
        <v>3385</v>
      </c>
      <c r="F141" t="s">
        <v>3386</v>
      </c>
      <c r="G141" t="s">
        <v>4087</v>
      </c>
      <c r="H141" t="s">
        <v>3387</v>
      </c>
      <c r="I141">
        <v>2</v>
      </c>
      <c r="J141">
        <v>1</v>
      </c>
      <c r="K141" s="58">
        <v>43282</v>
      </c>
    </row>
    <row r="142" spans="1:11" hidden="1" x14ac:dyDescent="0.2">
      <c r="A142" t="s">
        <v>3517</v>
      </c>
      <c r="B142">
        <v>2019</v>
      </c>
      <c r="C142">
        <v>30.16</v>
      </c>
      <c r="D142" t="s">
        <v>3457</v>
      </c>
      <c r="E142" t="s">
        <v>3385</v>
      </c>
      <c r="F142" t="s">
        <v>3386</v>
      </c>
      <c r="G142" t="s">
        <v>4087</v>
      </c>
      <c r="H142" t="s">
        <v>3387</v>
      </c>
      <c r="I142">
        <v>2</v>
      </c>
      <c r="J142">
        <v>1</v>
      </c>
      <c r="K142" s="58">
        <v>43647</v>
      </c>
    </row>
    <row r="143" spans="1:11" hidden="1" x14ac:dyDescent="0.2">
      <c r="A143" t="s">
        <v>3518</v>
      </c>
      <c r="B143">
        <v>2019</v>
      </c>
      <c r="C143">
        <v>30.39</v>
      </c>
      <c r="D143" t="s">
        <v>3457</v>
      </c>
      <c r="E143" t="s">
        <v>3385</v>
      </c>
      <c r="F143" t="s">
        <v>3386</v>
      </c>
      <c r="G143" t="s">
        <v>4087</v>
      </c>
      <c r="H143" t="s">
        <v>3387</v>
      </c>
      <c r="I143">
        <v>2</v>
      </c>
      <c r="J143">
        <v>1</v>
      </c>
      <c r="K143" s="58">
        <v>43556</v>
      </c>
    </row>
    <row r="144" spans="1:11" hidden="1" x14ac:dyDescent="0.2">
      <c r="A144" t="s">
        <v>3519</v>
      </c>
      <c r="B144">
        <v>2019</v>
      </c>
      <c r="C144">
        <v>30.4</v>
      </c>
      <c r="D144" t="s">
        <v>3457</v>
      </c>
      <c r="E144" t="s">
        <v>3385</v>
      </c>
      <c r="F144" t="s">
        <v>3386</v>
      </c>
      <c r="G144" t="s">
        <v>4087</v>
      </c>
      <c r="H144" t="s">
        <v>3387</v>
      </c>
      <c r="I144">
        <v>2</v>
      </c>
      <c r="J144">
        <v>1</v>
      </c>
      <c r="K144" s="58">
        <v>43466</v>
      </c>
    </row>
    <row r="145" spans="1:11" hidden="1" x14ac:dyDescent="0.2">
      <c r="A145" t="s">
        <v>3520</v>
      </c>
      <c r="B145">
        <v>2019</v>
      </c>
      <c r="C145">
        <v>30.47</v>
      </c>
      <c r="D145" t="s">
        <v>3457</v>
      </c>
      <c r="E145" t="s">
        <v>3385</v>
      </c>
      <c r="F145" t="s">
        <v>3386</v>
      </c>
      <c r="G145" t="s">
        <v>4087</v>
      </c>
      <c r="H145" t="s">
        <v>3387</v>
      </c>
      <c r="I145">
        <v>2</v>
      </c>
      <c r="J145">
        <v>1</v>
      </c>
      <c r="K145" s="58">
        <v>43739</v>
      </c>
    </row>
    <row r="146" spans="1:11" hidden="1" x14ac:dyDescent="0.2">
      <c r="A146" t="s">
        <v>3521</v>
      </c>
      <c r="B146">
        <v>2020</v>
      </c>
      <c r="C146">
        <v>30.93</v>
      </c>
      <c r="D146" t="s">
        <v>3457</v>
      </c>
      <c r="E146" t="s">
        <v>3385</v>
      </c>
      <c r="F146" t="s">
        <v>3386</v>
      </c>
      <c r="G146" t="s">
        <v>4087</v>
      </c>
      <c r="H146" t="s">
        <v>3387</v>
      </c>
      <c r="I146">
        <v>2</v>
      </c>
      <c r="J146">
        <v>1</v>
      </c>
      <c r="K146" s="58">
        <v>43831</v>
      </c>
    </row>
    <row r="147" spans="1:11" hidden="1" x14ac:dyDescent="0.2">
      <c r="A147" t="s">
        <v>3522</v>
      </c>
      <c r="B147">
        <v>2020</v>
      </c>
      <c r="C147">
        <v>31.44</v>
      </c>
      <c r="D147" t="s">
        <v>3457</v>
      </c>
      <c r="E147" t="s">
        <v>3385</v>
      </c>
      <c r="F147" t="s">
        <v>3386</v>
      </c>
      <c r="G147" t="s">
        <v>4087</v>
      </c>
      <c r="H147" t="s">
        <v>3387</v>
      </c>
      <c r="I147">
        <v>2</v>
      </c>
      <c r="J147">
        <v>1</v>
      </c>
      <c r="K147" s="58">
        <v>44013</v>
      </c>
    </row>
    <row r="148" spans="1:11" hidden="1" x14ac:dyDescent="0.2">
      <c r="A148" t="s">
        <v>3523</v>
      </c>
      <c r="B148">
        <v>2020</v>
      </c>
      <c r="C148">
        <v>31.5</v>
      </c>
      <c r="D148" t="s">
        <v>3457</v>
      </c>
      <c r="E148" t="s">
        <v>3385</v>
      </c>
      <c r="F148" t="s">
        <v>3386</v>
      </c>
      <c r="G148" t="s">
        <v>4087</v>
      </c>
      <c r="H148" t="s">
        <v>3387</v>
      </c>
      <c r="I148">
        <v>2</v>
      </c>
      <c r="J148">
        <v>1</v>
      </c>
      <c r="K148" s="58">
        <v>43922</v>
      </c>
    </row>
    <row r="149" spans="1:11" hidden="1" x14ac:dyDescent="0.2">
      <c r="A149" t="s">
        <v>3524</v>
      </c>
      <c r="B149">
        <v>2020</v>
      </c>
      <c r="C149">
        <v>32.270000000000003</v>
      </c>
      <c r="D149" t="s">
        <v>3457</v>
      </c>
      <c r="E149" t="s">
        <v>3385</v>
      </c>
      <c r="F149" t="s">
        <v>3386</v>
      </c>
      <c r="G149" t="s">
        <v>4087</v>
      </c>
      <c r="H149" t="s">
        <v>3387</v>
      </c>
      <c r="I149">
        <v>2</v>
      </c>
      <c r="J149">
        <v>1</v>
      </c>
      <c r="K149" s="58">
        <v>44105</v>
      </c>
    </row>
    <row r="150" spans="1:11" hidden="1" x14ac:dyDescent="0.2">
      <c r="A150" t="s">
        <v>3525</v>
      </c>
      <c r="B150">
        <v>2021</v>
      </c>
      <c r="C150">
        <v>32.03</v>
      </c>
      <c r="D150" t="s">
        <v>3457</v>
      </c>
      <c r="E150" t="s">
        <v>3385</v>
      </c>
      <c r="F150" t="s">
        <v>3386</v>
      </c>
      <c r="G150" t="s">
        <v>4087</v>
      </c>
      <c r="H150" t="s">
        <v>3387</v>
      </c>
      <c r="I150">
        <v>2</v>
      </c>
      <c r="J150">
        <v>1</v>
      </c>
      <c r="K150" s="58">
        <v>44197</v>
      </c>
    </row>
    <row r="151" spans="1:11" hidden="1" x14ac:dyDescent="0.2">
      <c r="A151" t="s">
        <v>3532</v>
      </c>
      <c r="B151">
        <v>2021</v>
      </c>
      <c r="C151">
        <v>32.42</v>
      </c>
      <c r="D151" t="s">
        <v>3457</v>
      </c>
      <c r="E151" t="s">
        <v>3385</v>
      </c>
      <c r="F151" t="s">
        <v>3386</v>
      </c>
      <c r="G151" t="s">
        <v>4087</v>
      </c>
      <c r="H151" t="s">
        <v>3387</v>
      </c>
      <c r="I151">
        <v>2</v>
      </c>
      <c r="J151">
        <v>1</v>
      </c>
      <c r="K151" s="58">
        <v>44287</v>
      </c>
    </row>
    <row r="152" spans="1:11" hidden="1" x14ac:dyDescent="0.2">
      <c r="A152" t="s">
        <v>3533</v>
      </c>
      <c r="B152">
        <v>2021</v>
      </c>
      <c r="C152">
        <v>32.64</v>
      </c>
      <c r="D152" t="s">
        <v>3457</v>
      </c>
      <c r="E152" t="s">
        <v>3385</v>
      </c>
      <c r="F152" t="s">
        <v>3386</v>
      </c>
      <c r="G152" t="s">
        <v>4087</v>
      </c>
      <c r="H152" t="s">
        <v>3387</v>
      </c>
      <c r="I152">
        <v>2</v>
      </c>
      <c r="J152">
        <v>1</v>
      </c>
      <c r="K152" s="58">
        <v>44378</v>
      </c>
    </row>
    <row r="153" spans="1:11" hidden="1" x14ac:dyDescent="0.2">
      <c r="A153" t="s">
        <v>3534</v>
      </c>
      <c r="B153">
        <v>2021</v>
      </c>
      <c r="C153">
        <v>34</v>
      </c>
      <c r="D153" t="s">
        <v>3457</v>
      </c>
      <c r="E153" t="s">
        <v>3385</v>
      </c>
      <c r="F153" t="s">
        <v>3386</v>
      </c>
      <c r="G153" t="s">
        <v>4087</v>
      </c>
      <c r="H153" t="s">
        <v>3387</v>
      </c>
      <c r="I153">
        <v>2</v>
      </c>
      <c r="J153">
        <v>1</v>
      </c>
      <c r="K153" s="58">
        <v>44470</v>
      </c>
    </row>
    <row r="154" spans="1:11" hidden="1" x14ac:dyDescent="0.2">
      <c r="A154" t="s">
        <v>3919</v>
      </c>
      <c r="B154">
        <v>2022</v>
      </c>
      <c r="C154">
        <v>33.51</v>
      </c>
      <c r="D154" t="s">
        <v>3457</v>
      </c>
      <c r="E154" t="s">
        <v>3385</v>
      </c>
      <c r="F154" t="s">
        <v>3386</v>
      </c>
      <c r="G154" t="s">
        <v>4087</v>
      </c>
      <c r="H154" t="s">
        <v>3387</v>
      </c>
      <c r="I154">
        <v>2</v>
      </c>
      <c r="J154">
        <v>1</v>
      </c>
      <c r="K154" s="58">
        <v>44835</v>
      </c>
    </row>
    <row r="155" spans="1:11" hidden="1" x14ac:dyDescent="0.2">
      <c r="A155" t="s">
        <v>3920</v>
      </c>
      <c r="B155">
        <v>2022</v>
      </c>
      <c r="C155" s="61">
        <v>33.520000000000003</v>
      </c>
      <c r="D155" t="s">
        <v>3457</v>
      </c>
      <c r="E155" t="s">
        <v>3385</v>
      </c>
      <c r="F155" t="s">
        <v>3386</v>
      </c>
      <c r="G155" t="s">
        <v>4087</v>
      </c>
      <c r="H155" t="s">
        <v>3387</v>
      </c>
      <c r="I155">
        <v>2</v>
      </c>
      <c r="J155">
        <v>1</v>
      </c>
      <c r="K155" s="58">
        <v>44652</v>
      </c>
    </row>
    <row r="156" spans="1:11" hidden="1" x14ac:dyDescent="0.2">
      <c r="A156" t="s">
        <v>3535</v>
      </c>
      <c r="B156">
        <v>2022</v>
      </c>
      <c r="C156">
        <v>34.32</v>
      </c>
      <c r="D156" t="s">
        <v>3457</v>
      </c>
      <c r="E156" t="s">
        <v>3385</v>
      </c>
      <c r="F156" t="s">
        <v>3386</v>
      </c>
      <c r="G156" t="s">
        <v>4087</v>
      </c>
      <c r="H156" t="s">
        <v>3387</v>
      </c>
      <c r="I156">
        <v>2</v>
      </c>
      <c r="J156">
        <v>1</v>
      </c>
      <c r="K156" s="58">
        <v>44562</v>
      </c>
    </row>
    <row r="157" spans="1:11" hidden="1" x14ac:dyDescent="0.2">
      <c r="A157" t="s">
        <v>3921</v>
      </c>
      <c r="B157">
        <v>2022</v>
      </c>
      <c r="C157">
        <v>35.299999999999997</v>
      </c>
      <c r="D157" t="s">
        <v>3457</v>
      </c>
      <c r="E157" t="s">
        <v>3385</v>
      </c>
      <c r="F157" t="s">
        <v>3386</v>
      </c>
      <c r="G157" t="s">
        <v>4087</v>
      </c>
      <c r="H157" t="s">
        <v>3387</v>
      </c>
      <c r="I157">
        <v>2</v>
      </c>
      <c r="J157">
        <v>1</v>
      </c>
      <c r="K157" s="58">
        <v>44743</v>
      </c>
    </row>
    <row r="158" spans="1:11" x14ac:dyDescent="0.2">
      <c r="A158" t="s">
        <v>4088</v>
      </c>
      <c r="B158">
        <v>2023</v>
      </c>
      <c r="C158">
        <v>33.6</v>
      </c>
      <c r="D158" t="s">
        <v>3457</v>
      </c>
      <c r="E158" t="s">
        <v>3385</v>
      </c>
      <c r="F158" t="s">
        <v>3386</v>
      </c>
      <c r="G158" t="s">
        <v>4087</v>
      </c>
      <c r="H158" t="s">
        <v>3387</v>
      </c>
      <c r="I158">
        <v>2</v>
      </c>
      <c r="J158">
        <v>1</v>
      </c>
      <c r="K158" s="58">
        <v>44927</v>
      </c>
    </row>
    <row r="159" spans="1:11" x14ac:dyDescent="0.2">
      <c r="A159" t="s">
        <v>4264</v>
      </c>
      <c r="B159">
        <v>2023</v>
      </c>
      <c r="C159">
        <v>33.979999999999997</v>
      </c>
      <c r="D159" t="s">
        <v>3457</v>
      </c>
      <c r="E159" t="s">
        <v>3385</v>
      </c>
      <c r="F159" t="s">
        <v>3386</v>
      </c>
      <c r="G159" t="s">
        <v>4087</v>
      </c>
      <c r="H159" t="s">
        <v>3387</v>
      </c>
      <c r="I159">
        <v>2</v>
      </c>
      <c r="J159">
        <v>1</v>
      </c>
      <c r="K159" s="58">
        <v>45017</v>
      </c>
    </row>
    <row r="160" spans="1:11" x14ac:dyDescent="0.2">
      <c r="A160" t="s">
        <v>4265</v>
      </c>
      <c r="B160">
        <v>2023</v>
      </c>
      <c r="C160">
        <v>33.99</v>
      </c>
      <c r="D160" t="s">
        <v>3457</v>
      </c>
      <c r="E160" t="s">
        <v>3385</v>
      </c>
      <c r="F160" t="s">
        <v>3386</v>
      </c>
      <c r="G160" t="s">
        <v>4087</v>
      </c>
      <c r="H160" t="s">
        <v>3387</v>
      </c>
      <c r="I160">
        <v>2</v>
      </c>
      <c r="J160">
        <v>1</v>
      </c>
      <c r="K160" s="58">
        <v>45108</v>
      </c>
    </row>
    <row r="161" spans="1:11" x14ac:dyDescent="0.2">
      <c r="A161" t="s">
        <v>4266</v>
      </c>
      <c r="B161">
        <v>2023</v>
      </c>
      <c r="C161">
        <v>34.89</v>
      </c>
      <c r="D161" t="s">
        <v>3457</v>
      </c>
      <c r="E161" t="s">
        <v>3385</v>
      </c>
      <c r="F161" t="s">
        <v>3386</v>
      </c>
      <c r="G161" t="s">
        <v>4087</v>
      </c>
      <c r="H161" t="s">
        <v>3387</v>
      </c>
      <c r="I161">
        <v>2</v>
      </c>
      <c r="J161">
        <v>1</v>
      </c>
      <c r="K161" s="58">
        <v>45200</v>
      </c>
    </row>
    <row r="169" spans="1:11" x14ac:dyDescent="0.2">
      <c r="C169" s="35"/>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B2EA-6563-4B7D-9466-FD633706A441}">
  <dimension ref="A1:F80"/>
  <sheetViews>
    <sheetView workbookViewId="0">
      <selection activeCell="B6" sqref="B6"/>
    </sheetView>
  </sheetViews>
  <sheetFormatPr baseColWidth="10" defaultColWidth="8.83203125" defaultRowHeight="15" x14ac:dyDescent="0.2"/>
  <cols>
    <col min="1" max="1" width="21" customWidth="1"/>
    <col min="2" max="2" width="23.1640625" customWidth="1"/>
    <col min="8" max="8" width="22.6640625" bestFit="1" customWidth="1"/>
  </cols>
  <sheetData>
    <row r="1" spans="1:6" x14ac:dyDescent="0.2">
      <c r="A1" t="s">
        <v>3381</v>
      </c>
      <c r="D1">
        <v>1</v>
      </c>
      <c r="E1">
        <v>2</v>
      </c>
      <c r="F1" t="s">
        <v>3382</v>
      </c>
    </row>
    <row r="2" spans="1:6" x14ac:dyDescent="0.2">
      <c r="A2" t="str" cm="1">
        <f t="array" ref="A2:A80">_xlfn.UNIQUE(Query2!C:C,FALSE)</f>
        <v>Column1.measurenum</v>
      </c>
      <c r="D2">
        <f>Parameters!$F$4</f>
        <v>2023</v>
      </c>
      <c r="E2">
        <f>Parameters!$F$6</f>
        <v>2033</v>
      </c>
    </row>
    <row r="3" spans="1:6" x14ac:dyDescent="0.2">
      <c r="A3">
        <v>1</v>
      </c>
      <c r="B3" t="str">
        <f>VLOOKUP(CONCATENATE("TET_",Parameters!$F$7,"_0_",D$2,"_",D$1,"_",$A3),Query2!$A:$F, 6,FALSE)</f>
        <v>Airline pilots, copilots, and flight engineers</v>
      </c>
      <c r="C3" t="str">
        <f>VLOOKUP(CONCATENATE("TET_",Parameters!$F$7,"_0_",D$2,"_",D$1,"_",$A3),Query2!$A:$G, 7,FALSE)</f>
        <v>53-2011</v>
      </c>
      <c r="D3">
        <f>VLOOKUP(CONCATENATE("TET_",Parameters!$F$7,"_0_",D$2,"_",D$1,"_",$A3),Query2!$A:$E, 5,FALSE)</f>
        <v>96.3</v>
      </c>
      <c r="E3">
        <f>VLOOKUP(CONCATENATE("TET_",Parameters!$F$7,"_0_",E$2,"_",E$1,"_",$A3),Query2!$A:$E, 5,FALSE)</f>
        <v>101.1</v>
      </c>
      <c r="F3" s="35">
        <f>IFERROR((E3-D3)/D3, 0)</f>
        <v>4.9844236760124581E-2</v>
      </c>
    </row>
    <row r="4" spans="1:6" x14ac:dyDescent="0.2">
      <c r="A4">
        <v>2</v>
      </c>
      <c r="B4" t="str">
        <f>VLOOKUP(CONCATENATE("TET_",Parameters!$F$7,"_0_",D$2,"_",D$1,"_",$A4),Query2!$A:$F, 6,FALSE)</f>
        <v>Commercial pilots</v>
      </c>
      <c r="C4" t="str">
        <f>VLOOKUP(CONCATENATE("TET_",Parameters!$F$7,"_0_",D$2,"_",D$1,"_",$A4),Query2!$A:$G, 7,FALSE)</f>
        <v>53-2012</v>
      </c>
      <c r="D4">
        <f>VLOOKUP(CONCATENATE("TET_",Parameters!$F$7,"_0_",D$2,"_",D$1,"_",$A4),Query2!$A:$E, 5,FALSE)</f>
        <v>56.5</v>
      </c>
      <c r="E4">
        <f>VLOOKUP(CONCATENATE("TET_",Parameters!$F$7,"_0_",E$2,"_",E$1,"_",$A4),Query2!$A:$E, 5,FALSE)</f>
        <v>59.7</v>
      </c>
      <c r="F4" s="35">
        <f t="shared" ref="F4:F67" si="0">IFERROR((E4-D4)/D4, 0)</f>
        <v>5.6637168141592968E-2</v>
      </c>
    </row>
    <row r="5" spans="1:6" x14ac:dyDescent="0.2">
      <c r="A5">
        <v>3</v>
      </c>
      <c r="B5" t="str">
        <f>VLOOKUP(CONCATENATE("TET_",Parameters!$F$7,"_0_",D$2,"_",D$1,"_",$A5),Query2!$A:$F, 6,FALSE)</f>
        <v>Air traffic controllers</v>
      </c>
      <c r="C5" t="str">
        <f>VLOOKUP(CONCATENATE("TET_",Parameters!$F$7,"_0_",D$2,"_",D$1,"_",$A5),Query2!$A:$G, 7,FALSE)</f>
        <v>53-2021</v>
      </c>
      <c r="D5">
        <f>VLOOKUP(CONCATENATE("TET_",Parameters!$F$7,"_0_",D$2,"_",D$1,"_",$A5),Query2!$A:$E, 5,FALSE)</f>
        <v>24</v>
      </c>
      <c r="E5">
        <f>VLOOKUP(CONCATENATE("TET_",Parameters!$F$7,"_0_",E$2,"_",E$1,"_",$A5),Query2!$A:$E, 5,FALSE)</f>
        <v>24.7</v>
      </c>
      <c r="F5" s="35">
        <f t="shared" si="0"/>
        <v>2.9166666666666636E-2</v>
      </c>
    </row>
    <row r="6" spans="1:6" x14ac:dyDescent="0.2">
      <c r="A6">
        <v>4</v>
      </c>
      <c r="B6" t="str">
        <f>VLOOKUP(CONCATENATE("TET_",Parameters!$F$7,"_0_",D$2,"_",D$1,"_",$A6),Query2!$A:$F, 6,FALSE)</f>
        <v>Airfield operations specialists</v>
      </c>
      <c r="C6" t="str">
        <f>VLOOKUP(CONCATENATE("TET_",Parameters!$F$7,"_0_",D$2,"_",D$1,"_",$A6),Query2!$A:$G, 7,FALSE)</f>
        <v>53-2022</v>
      </c>
      <c r="D6">
        <f>VLOOKUP(CONCATENATE("TET_",Parameters!$F$7,"_0_",D$2,"_",D$1,"_",$A6),Query2!$A:$E, 5,FALSE)</f>
        <v>18.7</v>
      </c>
      <c r="E6">
        <f>VLOOKUP(CONCATENATE("TET_",Parameters!$F$7,"_0_",E$2,"_",E$1,"_",$A6),Query2!$A:$E, 5,FALSE)</f>
        <v>19.7</v>
      </c>
      <c r="F6" s="35">
        <f t="shared" si="0"/>
        <v>5.3475935828877004E-2</v>
      </c>
    </row>
    <row r="7" spans="1:6" x14ac:dyDescent="0.2">
      <c r="A7">
        <v>5</v>
      </c>
      <c r="B7" t="str">
        <f>VLOOKUP(CONCATENATE("TET_",Parameters!$F$7,"_0_",D$2,"_",D$1,"_",$A7),Query2!$A:$F, 6,FALSE)</f>
        <v>Ambulance drivers and attendants, except emergency medical technicians</v>
      </c>
      <c r="C7" t="str">
        <f>VLOOKUP(CONCATENATE("TET_",Parameters!$F$7,"_0_",D$2,"_",D$1,"_",$A7),Query2!$A:$G, 7,FALSE)</f>
        <v>53-3011</v>
      </c>
      <c r="D7">
        <f>VLOOKUP(CONCATENATE("TET_",Parameters!$F$7,"_0_",D$2,"_",D$1,"_",$A7),Query2!$A:$E, 5,FALSE)</f>
        <v>11.6</v>
      </c>
      <c r="E7">
        <f>VLOOKUP(CONCATENATE("TET_",Parameters!$F$7,"_0_",E$2,"_",E$1,"_",$A7),Query2!$A:$E, 5,FALSE)</f>
        <v>11.6</v>
      </c>
      <c r="F7" s="35">
        <f t="shared" si="0"/>
        <v>0</v>
      </c>
    </row>
    <row r="8" spans="1:6" x14ac:dyDescent="0.2">
      <c r="A8">
        <v>6</v>
      </c>
      <c r="B8" t="str">
        <f>VLOOKUP(CONCATENATE("TET_",Parameters!$F$7,"_0_",D$2,"_",D$1,"_",$A8),Query2!$A:$F, 6,FALSE)</f>
        <v>Bus drivers, transit and intercity</v>
      </c>
      <c r="C8" t="str">
        <f>VLOOKUP(CONCATENATE("TET_",Parameters!$F$7,"_0_",D$2,"_",D$1,"_",$A8),Query2!$A:$G, 7,FALSE)</f>
        <v>53-3052</v>
      </c>
      <c r="D8">
        <f>VLOOKUP(CONCATENATE("TET_",Parameters!$F$7,"_0_",D$2,"_",D$1,"_",$A8),Query2!$A:$E, 5,FALSE)</f>
        <v>194.1</v>
      </c>
      <c r="E8">
        <f>VLOOKUP(CONCATENATE("TET_",Parameters!$F$7,"_0_",E$2,"_",E$1,"_",$A8),Query2!$A:$E, 5,FALSE)</f>
        <v>204.1</v>
      </c>
      <c r="F8" s="35">
        <f t="shared" si="0"/>
        <v>5.1519835136527567E-2</v>
      </c>
    </row>
    <row r="9" spans="1:6" x14ac:dyDescent="0.2">
      <c r="A9">
        <v>7</v>
      </c>
      <c r="B9" t="str">
        <f>VLOOKUP(CONCATENATE("TET_",Parameters!$F$7,"_0_",D$2,"_",D$1,"_",$A9),Query2!$A:$F, 6,FALSE)</f>
        <v>Bus drivers, school</v>
      </c>
      <c r="C9" t="str">
        <f>VLOOKUP(CONCATENATE("TET_",Parameters!$F$7,"_0_",D$2,"_",D$1,"_",$A9),Query2!$A:$G, 7,FALSE)</f>
        <v>53-3051</v>
      </c>
      <c r="D9">
        <f>VLOOKUP(CONCATENATE("TET_",Parameters!$F$7,"_0_",D$2,"_",D$1,"_",$A9),Query2!$A:$E, 5,FALSE)</f>
        <v>365.3</v>
      </c>
      <c r="E9">
        <f>VLOOKUP(CONCATENATE("TET_",Parameters!$F$7,"_0_",E$2,"_",E$1,"_",$A9),Query2!$A:$E, 5,FALSE)</f>
        <v>368.9</v>
      </c>
      <c r="F9" s="35">
        <f t="shared" si="0"/>
        <v>9.8549137695044236E-3</v>
      </c>
    </row>
    <row r="10" spans="1:6" x14ac:dyDescent="0.2">
      <c r="A10">
        <v>8</v>
      </c>
      <c r="B10" t="str">
        <f>VLOOKUP(CONCATENATE("TET_",Parameters!$F$7,"_0_",D$2,"_",D$1,"_",$A10),Query2!$A:$F, 6,FALSE)</f>
        <v>Driver/sales workers</v>
      </c>
      <c r="C10" t="str">
        <f>VLOOKUP(CONCATENATE("TET_",Parameters!$F$7,"_0_",D$2,"_",D$1,"_",$A10),Query2!$A:$G, 7,FALSE)</f>
        <v>53-3031</v>
      </c>
      <c r="D10">
        <f>VLOOKUP(CONCATENATE("TET_",Parameters!$F$7,"_0_",D$2,"_",D$1,"_",$A10),Query2!$A:$E, 5,FALSE)</f>
        <v>503.2</v>
      </c>
      <c r="E10">
        <f>VLOOKUP(CONCATENATE("TET_",Parameters!$F$7,"_0_",E$2,"_",E$1,"_",$A10),Query2!$A:$E, 5,FALSE)</f>
        <v>549.29999999999995</v>
      </c>
      <c r="F10" s="35">
        <f t="shared" si="0"/>
        <v>9.1613672496025367E-2</v>
      </c>
    </row>
    <row r="11" spans="1:6" x14ac:dyDescent="0.2">
      <c r="A11">
        <v>9</v>
      </c>
      <c r="B11" t="str">
        <f>VLOOKUP(CONCATENATE("TET_",Parameters!$F$7,"_0_",D$2,"_",D$1,"_",$A11),Query2!$A:$F, 6,FALSE)</f>
        <v>Heavy and tractor-trailer truck drivers</v>
      </c>
      <c r="C11" t="str">
        <f>VLOOKUP(CONCATENATE("TET_",Parameters!$F$7,"_0_",D$2,"_",D$1,"_",$A11),Query2!$A:$G, 7,FALSE)</f>
        <v>53-3032</v>
      </c>
      <c r="D11">
        <f>VLOOKUP(CONCATENATE("TET_",Parameters!$F$7,"_0_",D$2,"_",D$1,"_",$A11),Query2!$A:$E, 5,FALSE)</f>
        <v>2211.3000000000002</v>
      </c>
      <c r="E11">
        <f>VLOOKUP(CONCATENATE("TET_",Parameters!$F$7,"_0_",E$2,"_",E$1,"_",$A11),Query2!$A:$E, 5,FALSE)</f>
        <v>2313.4</v>
      </c>
      <c r="F11" s="35">
        <f t="shared" si="0"/>
        <v>4.6171935060823906E-2</v>
      </c>
    </row>
    <row r="12" spans="1:6" x14ac:dyDescent="0.2">
      <c r="A12">
        <v>10</v>
      </c>
      <c r="B12" t="str">
        <f>VLOOKUP(CONCATENATE("TET_",Parameters!$F$7,"_0_",D$2,"_",D$1,"_",$A12),Query2!$A:$F, 6,FALSE)</f>
        <v>Light truck drivers</v>
      </c>
      <c r="C12" t="str">
        <f>VLOOKUP(CONCATENATE("TET_",Parameters!$F$7,"_0_",D$2,"_",D$1,"_",$A12),Query2!$A:$G, 7,FALSE)</f>
        <v>53-3033</v>
      </c>
      <c r="D12">
        <f>VLOOKUP(CONCATENATE("TET_",Parameters!$F$7,"_0_",D$2,"_",D$1,"_",$A12),Query2!$A:$E, 5,FALSE)</f>
        <v>1092.5999999999999</v>
      </c>
      <c r="E12">
        <f>VLOOKUP(CONCATENATE("TET_",Parameters!$F$7,"_0_",E$2,"_",E$1,"_",$A12),Query2!$A:$E, 5,FALSE)</f>
        <v>1188.9000000000001</v>
      </c>
      <c r="F12" s="35">
        <f t="shared" si="0"/>
        <v>8.8138385502471342E-2</v>
      </c>
    </row>
    <row r="13" spans="1:6" x14ac:dyDescent="0.2">
      <c r="A13">
        <v>12</v>
      </c>
      <c r="B13" t="str">
        <f>VLOOKUP(CONCATENATE("TET_",Parameters!$F$7,"_0_",D$2,"_",D$1,"_",$A13),Query2!$A:$F, 6,FALSE)</f>
        <v>Motor vehicle operators, all other</v>
      </c>
      <c r="C13" t="str">
        <f>VLOOKUP(CONCATENATE("TET_",Parameters!$F$7,"_0_",D$2,"_",D$1,"_",$A13),Query2!$A:$G, 7,FALSE)</f>
        <v>53-3099</v>
      </c>
      <c r="D13">
        <f>VLOOKUP(CONCATENATE("TET_",Parameters!$F$7,"_0_",D$2,"_",D$1,"_",$A13),Query2!$A:$E, 5,FALSE)</f>
        <v>86.5</v>
      </c>
      <c r="E13">
        <f>VLOOKUP(CONCATENATE("TET_",Parameters!$F$7,"_0_",E$2,"_",E$1,"_",$A13),Query2!$A:$E, 5,FALSE)</f>
        <v>93.6</v>
      </c>
      <c r="F13" s="35">
        <f t="shared" si="0"/>
        <v>8.2080924855491261E-2</v>
      </c>
    </row>
    <row r="14" spans="1:6" x14ac:dyDescent="0.2">
      <c r="A14">
        <v>13</v>
      </c>
      <c r="B14" t="str">
        <f>VLOOKUP(CONCATENATE("TET_",Parameters!$F$7,"_0_",D$2,"_",D$1,"_",$A14),Query2!$A:$F, 6,FALSE)</f>
        <v>Locomotive engineers</v>
      </c>
      <c r="C14" t="str">
        <f>VLOOKUP(CONCATENATE("TET_",Parameters!$F$7,"_0_",D$2,"_",D$1,"_",$A14),Query2!$A:$G, 7,FALSE)</f>
        <v>53-4011</v>
      </c>
      <c r="D14">
        <f>VLOOKUP(CONCATENATE("TET_",Parameters!$F$7,"_0_",D$2,"_",D$1,"_",$A14),Query2!$A:$E, 5,FALSE)</f>
        <v>27.5</v>
      </c>
      <c r="E14">
        <f>VLOOKUP(CONCATENATE("TET_",Parameters!$F$7,"_0_",E$2,"_",E$1,"_",$A14),Query2!$A:$E, 5,FALSE)</f>
        <v>27.9</v>
      </c>
      <c r="F14" s="35">
        <f t="shared" si="0"/>
        <v>1.4545454545454493E-2</v>
      </c>
    </row>
    <row r="15" spans="1:6" x14ac:dyDescent="0.2">
      <c r="A15">
        <v>15</v>
      </c>
      <c r="B15" t="str">
        <f>VLOOKUP(CONCATENATE("TET_",Parameters!$F$7,"_0_",D$2,"_",D$1,"_",$A15),Query2!$A:$F, 6,FALSE)</f>
        <v>Rail yard engineers, dinkey operators, and hostlers</v>
      </c>
      <c r="C15" t="str">
        <f>VLOOKUP(CONCATENATE("TET_",Parameters!$F$7,"_0_",D$2,"_",D$1,"_",$A15),Query2!$A:$G, 7,FALSE)</f>
        <v>53-4013</v>
      </c>
      <c r="D15">
        <f>VLOOKUP(CONCATENATE("TET_",Parameters!$F$7,"_0_",D$2,"_",D$1,"_",$A15),Query2!$A:$E, 5,FALSE)</f>
        <v>2.4</v>
      </c>
      <c r="E15">
        <f>VLOOKUP(CONCATENATE("TET_",Parameters!$F$7,"_0_",E$2,"_",E$1,"_",$A15),Query2!$A:$E, 5,FALSE)</f>
        <v>2.4</v>
      </c>
      <c r="F15" s="35">
        <f t="shared" si="0"/>
        <v>0</v>
      </c>
    </row>
    <row r="16" spans="1:6" x14ac:dyDescent="0.2">
      <c r="A16">
        <v>17</v>
      </c>
      <c r="B16" t="str">
        <f>VLOOKUP(CONCATENATE("TET_",Parameters!$F$7,"_0_",D$2,"_",D$1,"_",$A16),Query2!$A:$F, 6,FALSE)</f>
        <v>Railroad conductors and yardmasters</v>
      </c>
      <c r="C16" t="str">
        <f>VLOOKUP(CONCATENATE("TET_",Parameters!$F$7,"_0_",D$2,"_",D$1,"_",$A16),Query2!$A:$G, 7,FALSE)</f>
        <v>53-4031</v>
      </c>
      <c r="D16">
        <f>VLOOKUP(CONCATENATE("TET_",Parameters!$F$7,"_0_",D$2,"_",D$1,"_",$A16),Query2!$A:$E, 5,FALSE)</f>
        <v>41.1</v>
      </c>
      <c r="E16">
        <f>VLOOKUP(CONCATENATE("TET_",Parameters!$F$7,"_0_",E$2,"_",E$1,"_",$A16),Query2!$A:$E, 5,FALSE)</f>
        <v>41.9</v>
      </c>
      <c r="F16" s="35">
        <f t="shared" si="0"/>
        <v>1.9464720194647133E-2</v>
      </c>
    </row>
    <row r="17" spans="1:6" x14ac:dyDescent="0.2">
      <c r="A17">
        <v>18</v>
      </c>
      <c r="B17" t="str">
        <f>VLOOKUP(CONCATENATE("TET_",Parameters!$F$7,"_0_",D$2,"_",D$1,"_",$A17),Query2!$A:$F, 6,FALSE)</f>
        <v>Subway and streetcar operators</v>
      </c>
      <c r="C17" t="str">
        <f>VLOOKUP(CONCATENATE("TET_",Parameters!$F$7,"_0_",D$2,"_",D$1,"_",$A17),Query2!$A:$G, 7,FALSE)</f>
        <v>53-4041</v>
      </c>
      <c r="D17">
        <f>VLOOKUP(CONCATENATE("TET_",Parameters!$F$7,"_0_",D$2,"_",D$1,"_",$A17),Query2!$A:$E, 5,FALSE)</f>
        <v>15.4</v>
      </c>
      <c r="E17">
        <f>VLOOKUP(CONCATENATE("TET_",Parameters!$F$7,"_0_",E$2,"_",E$1,"_",$A17),Query2!$A:$E, 5,FALSE)</f>
        <v>16</v>
      </c>
      <c r="F17" s="35">
        <f t="shared" si="0"/>
        <v>3.8961038961038939E-2</v>
      </c>
    </row>
    <row r="18" spans="1:6" x14ac:dyDescent="0.2">
      <c r="A18">
        <v>19</v>
      </c>
      <c r="B18" t="str">
        <f>VLOOKUP(CONCATENATE("TET_",Parameters!$F$7,"_0_",D$2,"_",D$1,"_",$A18),Query2!$A:$F, 6,FALSE)</f>
        <v>Rail transportation workers, all other</v>
      </c>
      <c r="C18" t="str">
        <f>VLOOKUP(CONCATENATE("TET_",Parameters!$F$7,"_0_",D$2,"_",D$1,"_",$A18),Query2!$A:$G, 7,FALSE)</f>
        <v>53-4099</v>
      </c>
      <c r="D18">
        <f>VLOOKUP(CONCATENATE("TET_",Parameters!$F$7,"_0_",D$2,"_",D$1,"_",$A18),Query2!$A:$E, 5,FALSE)</f>
        <v>1.9</v>
      </c>
      <c r="E18">
        <f>VLOOKUP(CONCATENATE("TET_",Parameters!$F$7,"_0_",E$2,"_",E$1,"_",$A18),Query2!$A:$E, 5,FALSE)</f>
        <v>2</v>
      </c>
      <c r="F18" s="35">
        <f t="shared" si="0"/>
        <v>5.2631578947368474E-2</v>
      </c>
    </row>
    <row r="19" spans="1:6" x14ac:dyDescent="0.2">
      <c r="A19">
        <v>20</v>
      </c>
      <c r="B19" t="str">
        <f>VLOOKUP(CONCATENATE("TET_",Parameters!$F$7,"_0_",D$2,"_",D$1,"_",$A19),Query2!$A:$F, 6,FALSE)</f>
        <v>Sailors and marine oilers</v>
      </c>
      <c r="C19" t="str">
        <f>VLOOKUP(CONCATENATE("TET_",Parameters!$F$7,"_0_",D$2,"_",D$1,"_",$A19),Query2!$A:$G, 7,FALSE)</f>
        <v>53-5011</v>
      </c>
      <c r="D19">
        <f>VLOOKUP(CONCATENATE("TET_",Parameters!$F$7,"_0_",D$2,"_",D$1,"_",$A19),Query2!$A:$E, 5,FALSE)</f>
        <v>32.1</v>
      </c>
      <c r="E19">
        <f>VLOOKUP(CONCATENATE("TET_",Parameters!$F$7,"_0_",E$2,"_",E$1,"_",$A19),Query2!$A:$E, 5,FALSE)</f>
        <v>33.200000000000003</v>
      </c>
      <c r="F19" s="35">
        <f t="shared" si="0"/>
        <v>3.4267912772585715E-2</v>
      </c>
    </row>
    <row r="20" spans="1:6" x14ac:dyDescent="0.2">
      <c r="A20">
        <v>21</v>
      </c>
      <c r="B20" t="str">
        <f>VLOOKUP(CONCATENATE("TET_",Parameters!$F$7,"_0_",D$2,"_",D$1,"_",$A20),Query2!$A:$F, 6,FALSE)</f>
        <v>Captains, mates, and pilots of water vessels</v>
      </c>
      <c r="C20" t="str">
        <f>VLOOKUP(CONCATENATE("TET_",Parameters!$F$7,"_0_",D$2,"_",D$1,"_",$A20),Query2!$A:$G, 7,FALSE)</f>
        <v>53-5021</v>
      </c>
      <c r="D20">
        <f>VLOOKUP(CONCATENATE("TET_",Parameters!$F$7,"_0_",D$2,"_",D$1,"_",$A20),Query2!$A:$E, 5,FALSE)</f>
        <v>40.200000000000003</v>
      </c>
      <c r="E20">
        <f>VLOOKUP(CONCATENATE("TET_",Parameters!$F$7,"_0_",E$2,"_",E$1,"_",$A20),Query2!$A:$E, 5,FALSE)</f>
        <v>41.2</v>
      </c>
      <c r="F20" s="35">
        <f t="shared" si="0"/>
        <v>2.4875621890547261E-2</v>
      </c>
    </row>
    <row r="21" spans="1:6" x14ac:dyDescent="0.2">
      <c r="A21">
        <v>22</v>
      </c>
      <c r="B21" t="str">
        <f>VLOOKUP(CONCATENATE("TET_",Parameters!$F$7,"_0_",D$2,"_",D$1,"_",$A21),Query2!$A:$F, 6,FALSE)</f>
        <v>Motorboat operators</v>
      </c>
      <c r="C21" t="str">
        <f>VLOOKUP(CONCATENATE("TET_",Parameters!$F$7,"_0_",D$2,"_",D$1,"_",$A21),Query2!$A:$G, 7,FALSE)</f>
        <v>53-5022</v>
      </c>
      <c r="D21">
        <f>VLOOKUP(CONCATENATE("TET_",Parameters!$F$7,"_0_",D$2,"_",D$1,"_",$A21),Query2!$A:$E, 5,FALSE)</f>
        <v>3.1</v>
      </c>
      <c r="E21">
        <f>VLOOKUP(CONCATENATE("TET_",Parameters!$F$7,"_0_",E$2,"_",E$1,"_",$A21),Query2!$A:$E, 5,FALSE)</f>
        <v>3.2</v>
      </c>
      <c r="F21" s="35">
        <f t="shared" si="0"/>
        <v>3.2258064516129059E-2</v>
      </c>
    </row>
    <row r="22" spans="1:6" x14ac:dyDescent="0.2">
      <c r="A22">
        <v>23</v>
      </c>
      <c r="B22" t="str">
        <f>VLOOKUP(CONCATENATE("TET_",Parameters!$F$7,"_0_",D$2,"_",D$1,"_",$A22),Query2!$A:$F, 6,FALSE)</f>
        <v>Ship engineers</v>
      </c>
      <c r="C22" t="str">
        <f>VLOOKUP(CONCATENATE("TET_",Parameters!$F$7,"_0_",D$2,"_",D$1,"_",$A22),Query2!$A:$G, 7,FALSE)</f>
        <v>53-5031</v>
      </c>
      <c r="D22">
        <f>VLOOKUP(CONCATENATE("TET_",Parameters!$F$7,"_0_",D$2,"_",D$1,"_",$A22),Query2!$A:$E, 5,FALSE)</f>
        <v>9.5</v>
      </c>
      <c r="E22">
        <f>VLOOKUP(CONCATENATE("TET_",Parameters!$F$7,"_0_",E$2,"_",E$1,"_",$A22),Query2!$A:$E, 5,FALSE)</f>
        <v>9.8000000000000007</v>
      </c>
      <c r="F22" s="35">
        <f t="shared" si="0"/>
        <v>3.157894736842113E-2</v>
      </c>
    </row>
    <row r="23" spans="1:6" x14ac:dyDescent="0.2">
      <c r="A23">
        <v>24</v>
      </c>
      <c r="B23" t="str">
        <f>VLOOKUP(CONCATENATE("TET_",Parameters!$F$7,"_0_",D$2,"_",D$1,"_",$A23),Query2!$A:$F, 6,FALSE)</f>
        <v>Bridge and lock tenders</v>
      </c>
      <c r="C23" t="str">
        <f>VLOOKUP(CONCATENATE("TET_",Parameters!$F$7,"_0_",D$2,"_",D$1,"_",$A23),Query2!$A:$G, 7,FALSE)</f>
        <v>53-6011</v>
      </c>
      <c r="D23">
        <f>VLOOKUP(CONCATENATE("TET_",Parameters!$F$7,"_0_",D$2,"_",D$1,"_",$A23),Query2!$A:$E, 5,FALSE)</f>
        <v>3.6</v>
      </c>
      <c r="E23">
        <f>VLOOKUP(CONCATENATE("TET_",Parameters!$F$7,"_0_",E$2,"_",E$1,"_",$A23),Query2!$A:$E, 5,FALSE)</f>
        <v>3.6</v>
      </c>
      <c r="F23" s="35">
        <f t="shared" si="0"/>
        <v>0</v>
      </c>
    </row>
    <row r="24" spans="1:6" x14ac:dyDescent="0.2">
      <c r="A24">
        <v>25</v>
      </c>
      <c r="B24" t="str">
        <f>VLOOKUP(CONCATENATE("TET_",Parameters!$F$7,"_0_",D$2,"_",D$1,"_",$A24),Query2!$A:$F, 6,FALSE)</f>
        <v>Transportation workers, all other</v>
      </c>
      <c r="C24" t="str">
        <f>VLOOKUP(CONCATENATE("TET_",Parameters!$F$7,"_0_",D$2,"_",D$1,"_",$A24),Query2!$A:$G, 7,FALSE)</f>
        <v>53-6099</v>
      </c>
      <c r="D24">
        <f>VLOOKUP(CONCATENATE("TET_",Parameters!$F$7,"_0_",D$2,"_",D$1,"_",$A24),Query2!$A:$E, 5,FALSE)</f>
        <v>11.3</v>
      </c>
      <c r="E24">
        <f>VLOOKUP(CONCATENATE("TET_",Parameters!$F$7,"_0_",E$2,"_",E$1,"_",$A24),Query2!$A:$E, 5,FALSE)</f>
        <v>11.9</v>
      </c>
      <c r="F24" s="35">
        <f t="shared" si="0"/>
        <v>5.3097345132743327E-2</v>
      </c>
    </row>
    <row r="25" spans="1:6" x14ac:dyDescent="0.2">
      <c r="A25">
        <v>26</v>
      </c>
      <c r="B25" t="str">
        <f>VLOOKUP(CONCATENATE("TET_",Parameters!$F$7,"_0_",D$2,"_",D$1,"_",$A25),Query2!$A:$F, 6,FALSE)</f>
        <v>Industrial truck and tractor operators</v>
      </c>
      <c r="C25" t="str">
        <f>VLOOKUP(CONCATENATE("TET_",Parameters!$F$7,"_0_",D$2,"_",D$1,"_",$A25),Query2!$A:$G, 7,FALSE)</f>
        <v>53-7051</v>
      </c>
      <c r="D25">
        <f>VLOOKUP(CONCATENATE("TET_",Parameters!$F$7,"_0_",D$2,"_",D$1,"_",$A25),Query2!$A:$E, 5,FALSE)</f>
        <v>770.8</v>
      </c>
      <c r="E25">
        <f>VLOOKUP(CONCATENATE("TET_",Parameters!$F$7,"_0_",E$2,"_",E$1,"_",$A25),Query2!$A:$E, 5,FALSE)</f>
        <v>791.9</v>
      </c>
      <c r="F25" s="35">
        <f t="shared" si="0"/>
        <v>2.737415672029064E-2</v>
      </c>
    </row>
    <row r="26" spans="1:6" x14ac:dyDescent="0.2">
      <c r="A26">
        <v>27</v>
      </c>
      <c r="B26" t="str">
        <f>VLOOKUP(CONCATENATE("TET_",Parameters!$F$7,"_0_",D$2,"_",D$1,"_",$A26),Query2!$A:$F, 6,FALSE)</f>
        <v>Gas compressor and gas pumping station operators</v>
      </c>
      <c r="C26" t="str">
        <f>VLOOKUP(CONCATENATE("TET_",Parameters!$F$7,"_0_",D$2,"_",D$1,"_",$A26),Query2!$A:$G, 7,FALSE)</f>
        <v>53-7071</v>
      </c>
      <c r="D26">
        <f>VLOOKUP(CONCATENATE("TET_",Parameters!$F$7,"_0_",D$2,"_",D$1,"_",$A26),Query2!$A:$E, 5,FALSE)</f>
        <v>4.5</v>
      </c>
      <c r="E26">
        <f>VLOOKUP(CONCATENATE("TET_",Parameters!$F$7,"_0_",E$2,"_",E$1,"_",$A26),Query2!$A:$E, 5,FALSE)</f>
        <v>4.5</v>
      </c>
      <c r="F26" s="35">
        <f t="shared" si="0"/>
        <v>0</v>
      </c>
    </row>
    <row r="27" spans="1:6" x14ac:dyDescent="0.2">
      <c r="A27">
        <v>28</v>
      </c>
      <c r="B27" t="str">
        <f>VLOOKUP(CONCATENATE("TET_",Parameters!$F$7,"_0_",D$2,"_",D$1,"_",$A27),Query2!$A:$F, 6,FALSE)</f>
        <v>Pump operators, except wellhead pumpers</v>
      </c>
      <c r="C27" t="str">
        <f>VLOOKUP(CONCATENATE("TET_",Parameters!$F$7,"_0_",D$2,"_",D$1,"_",$A27),Query2!$A:$G, 7,FALSE)</f>
        <v>53-7072</v>
      </c>
      <c r="D27">
        <f>VLOOKUP(CONCATENATE("TET_",Parameters!$F$7,"_0_",D$2,"_",D$1,"_",$A27),Query2!$A:$E, 5,FALSE)</f>
        <v>11.7</v>
      </c>
      <c r="E27">
        <f>VLOOKUP(CONCATENATE("TET_",Parameters!$F$7,"_0_",E$2,"_",E$1,"_",$A27),Query2!$A:$E, 5,FALSE)</f>
        <v>12.3</v>
      </c>
      <c r="F27" s="35">
        <f t="shared" si="0"/>
        <v>5.1282051282051405E-2</v>
      </c>
    </row>
    <row r="28" spans="1:6" x14ac:dyDescent="0.2">
      <c r="A28">
        <v>29</v>
      </c>
      <c r="B28" t="str">
        <f>VLOOKUP(CONCATENATE("TET_",Parameters!$F$7,"_0_",D$2,"_",D$1,"_",$A28),Query2!$A:$F, 6,FALSE)</f>
        <v>Aerospace engineers</v>
      </c>
      <c r="C28" t="str">
        <f>VLOOKUP(CONCATENATE("TET_",Parameters!$F$7,"_0_",D$2,"_",D$1,"_",$A28),Query2!$A:$G, 7,FALSE)</f>
        <v>17-2011</v>
      </c>
      <c r="D28">
        <f>VLOOKUP(CONCATENATE("TET_",Parameters!$F$7,"_0_",D$2,"_",D$1,"_",$A28),Query2!$A:$E, 5,FALSE)</f>
        <v>68.900000000000006</v>
      </c>
      <c r="E28">
        <f>VLOOKUP(CONCATENATE("TET_",Parameters!$F$7,"_0_",E$2,"_",E$1,"_",$A28),Query2!$A:$E, 5,FALSE)</f>
        <v>73</v>
      </c>
      <c r="F28" s="35">
        <f t="shared" si="0"/>
        <v>5.9506531204644324E-2</v>
      </c>
    </row>
    <row r="29" spans="1:6" x14ac:dyDescent="0.2">
      <c r="A29">
        <v>30</v>
      </c>
      <c r="B29" t="str">
        <f>VLOOKUP(CONCATENATE("TET_",Parameters!$F$7,"_0_",D$2,"_",D$1,"_",$A29),Query2!$A:$F, 6,FALSE)</f>
        <v>Marine engineers and naval architects</v>
      </c>
      <c r="C29" t="str">
        <f>VLOOKUP(CONCATENATE("TET_",Parameters!$F$7,"_0_",D$2,"_",D$1,"_",$A29),Query2!$A:$G, 7,FALSE)</f>
        <v>17-2121</v>
      </c>
      <c r="D29">
        <f>VLOOKUP(CONCATENATE("TET_",Parameters!$F$7,"_0_",D$2,"_",D$1,"_",$A29),Query2!$A:$E, 5,FALSE)</f>
        <v>10.1</v>
      </c>
      <c r="E29">
        <f>VLOOKUP(CONCATENATE("TET_",Parameters!$F$7,"_0_",E$2,"_",E$1,"_",$A29),Query2!$A:$E, 5,FALSE)</f>
        <v>11</v>
      </c>
      <c r="F29" s="35">
        <f t="shared" si="0"/>
        <v>8.9108910891089146E-2</v>
      </c>
    </row>
    <row r="30" spans="1:6" x14ac:dyDescent="0.2">
      <c r="A30">
        <v>31</v>
      </c>
      <c r="B30" t="str">
        <f>VLOOKUP(CONCATENATE("TET_",Parameters!$F$7,"_0_",D$2,"_",D$1,"_",$A30),Query2!$A:$F, 6,FALSE)</f>
        <v>Aerospace engineering and operations technologists and technicians</v>
      </c>
      <c r="C30" t="str">
        <f>VLOOKUP(CONCATENATE("TET_",Parameters!$F$7,"_0_",D$2,"_",D$1,"_",$A30),Query2!$A:$G, 7,FALSE)</f>
        <v>17-3021</v>
      </c>
      <c r="D30">
        <f>VLOOKUP(CONCATENATE("TET_",Parameters!$F$7,"_0_",D$2,"_",D$1,"_",$A30),Query2!$A:$E, 5,FALSE)</f>
        <v>11</v>
      </c>
      <c r="E30">
        <f>VLOOKUP(CONCATENATE("TET_",Parameters!$F$7,"_0_",E$2,"_",E$1,"_",$A30),Query2!$A:$E, 5,FALSE)</f>
        <v>11.9</v>
      </c>
      <c r="F30" s="35">
        <f t="shared" si="0"/>
        <v>8.1818181818181845E-2</v>
      </c>
    </row>
    <row r="31" spans="1:6" x14ac:dyDescent="0.2">
      <c r="A31">
        <v>32</v>
      </c>
      <c r="B31" t="str">
        <f>VLOOKUP(CONCATENATE("TET_",Parameters!$F$7,"_0_",D$2,"_",D$1,"_",$A31),Query2!$A:$F, 6,FALSE)</f>
        <v>Avionics technicians</v>
      </c>
      <c r="C31" t="str">
        <f>VLOOKUP(CONCATENATE("TET_",Parameters!$F$7,"_0_",D$2,"_",D$1,"_",$A31),Query2!$A:$G, 7,FALSE)</f>
        <v>49-2091</v>
      </c>
      <c r="D31">
        <f>VLOOKUP(CONCATENATE("TET_",Parameters!$F$7,"_0_",D$2,"_",D$1,"_",$A31),Query2!$A:$E, 5,FALSE)</f>
        <v>21.9</v>
      </c>
      <c r="E31">
        <f>VLOOKUP(CONCATENATE("TET_",Parameters!$F$7,"_0_",E$2,"_",E$1,"_",$A31),Query2!$A:$E, 5,FALSE)</f>
        <v>23.5</v>
      </c>
      <c r="F31" s="35">
        <f t="shared" si="0"/>
        <v>7.3059360730593673E-2</v>
      </c>
    </row>
    <row r="32" spans="1:6" x14ac:dyDescent="0.2">
      <c r="A32">
        <v>33</v>
      </c>
      <c r="B32" t="str">
        <f>VLOOKUP(CONCATENATE("TET_",Parameters!$F$7,"_0_",D$2,"_",D$1,"_",$A32),Query2!$A:$F, 6,FALSE)</f>
        <v>Electrical and electronics installers and repairers, transportation equipment</v>
      </c>
      <c r="C32" t="str">
        <f>VLOOKUP(CONCATENATE("TET_",Parameters!$F$7,"_0_",D$2,"_",D$1,"_",$A32),Query2!$A:$G, 7,FALSE)</f>
        <v>49-2093</v>
      </c>
      <c r="D32">
        <f>VLOOKUP(CONCATENATE("TET_",Parameters!$F$7,"_0_",D$2,"_",D$1,"_",$A32),Query2!$A:$E, 5,FALSE)</f>
        <v>7.6</v>
      </c>
      <c r="E32">
        <f>VLOOKUP(CONCATENATE("TET_",Parameters!$F$7,"_0_",E$2,"_",E$1,"_",$A32),Query2!$A:$E, 5,FALSE)</f>
        <v>8.1999999999999993</v>
      </c>
      <c r="F32" s="35">
        <f t="shared" si="0"/>
        <v>7.8947368421052586E-2</v>
      </c>
    </row>
    <row r="33" spans="1:6" x14ac:dyDescent="0.2">
      <c r="A33">
        <v>34</v>
      </c>
      <c r="B33" t="str">
        <f>VLOOKUP(CONCATENATE("TET_",Parameters!$F$7,"_0_",D$2,"_",D$1,"_",$A33),Query2!$A:$F, 6,FALSE)</f>
        <v>Electronic equipment installers and repairers, motor vehicles</v>
      </c>
      <c r="C33" t="str">
        <f>VLOOKUP(CONCATENATE("TET_",Parameters!$F$7,"_0_",D$2,"_",D$1,"_",$A33),Query2!$A:$G, 7,FALSE)</f>
        <v>49-2096</v>
      </c>
      <c r="D33">
        <f>VLOOKUP(CONCATENATE("TET_",Parameters!$F$7,"_0_",D$2,"_",D$1,"_",$A33),Query2!$A:$E, 5,FALSE)</f>
        <v>9.1</v>
      </c>
      <c r="E33">
        <f>VLOOKUP(CONCATENATE("TET_",Parameters!$F$7,"_0_",E$2,"_",E$1,"_",$A33),Query2!$A:$E, 5,FALSE)</f>
        <v>7.9</v>
      </c>
      <c r="F33" s="35">
        <f t="shared" si="0"/>
        <v>-0.13186813186813179</v>
      </c>
    </row>
    <row r="34" spans="1:6" x14ac:dyDescent="0.2">
      <c r="A34">
        <v>35</v>
      </c>
      <c r="B34" t="str">
        <f>VLOOKUP(CONCATENATE("TET_",Parameters!$F$7,"_0_",D$2,"_",D$1,"_",$A34),Query2!$A:$F, 6,FALSE)</f>
        <v>Aircraft mechanics and service technicians</v>
      </c>
      <c r="C34" t="str">
        <f>VLOOKUP(CONCATENATE("TET_",Parameters!$F$7,"_0_",D$2,"_",D$1,"_",$A34),Query2!$A:$G, 7,FALSE)</f>
        <v>49-3011</v>
      </c>
      <c r="D34">
        <f>VLOOKUP(CONCATENATE("TET_",Parameters!$F$7,"_0_",D$2,"_",D$1,"_",$A34),Query2!$A:$E, 5,FALSE)</f>
        <v>141.4</v>
      </c>
      <c r="E34">
        <f>VLOOKUP(CONCATENATE("TET_",Parameters!$F$7,"_0_",E$2,"_",E$1,"_",$A34),Query2!$A:$E, 5,FALSE)</f>
        <v>148.69999999999999</v>
      </c>
      <c r="F34" s="35">
        <f t="shared" si="0"/>
        <v>5.1626591230551501E-2</v>
      </c>
    </row>
    <row r="35" spans="1:6" x14ac:dyDescent="0.2">
      <c r="A35">
        <v>36</v>
      </c>
      <c r="B35" t="str">
        <f>VLOOKUP(CONCATENATE("TET_",Parameters!$F$7,"_0_",D$2,"_",D$1,"_",$A35),Query2!$A:$F, 6,FALSE)</f>
        <v>Automotive body and related repairers</v>
      </c>
      <c r="C35" t="str">
        <f>VLOOKUP(CONCATENATE("TET_",Parameters!$F$7,"_0_",D$2,"_",D$1,"_",$A35),Query2!$A:$G, 7,FALSE)</f>
        <v>49-3021</v>
      </c>
      <c r="D35">
        <f>VLOOKUP(CONCATENATE("TET_",Parameters!$F$7,"_0_",D$2,"_",D$1,"_",$A35),Query2!$A:$E, 5,FALSE)</f>
        <v>169.2</v>
      </c>
      <c r="E35">
        <f>VLOOKUP(CONCATENATE("TET_",Parameters!$F$7,"_0_",E$2,"_",E$1,"_",$A35),Query2!$A:$E, 5,FALSE)</f>
        <v>171.4</v>
      </c>
      <c r="F35" s="35">
        <f t="shared" si="0"/>
        <v>1.3002364066193955E-2</v>
      </c>
    </row>
    <row r="36" spans="1:6" x14ac:dyDescent="0.2">
      <c r="A36">
        <v>37</v>
      </c>
      <c r="B36" t="str">
        <f>VLOOKUP(CONCATENATE("TET_",Parameters!$F$7,"_0_",D$2,"_",D$1,"_",$A36),Query2!$A:$F, 6,FALSE)</f>
        <v>Automotive glass installers and repairers</v>
      </c>
      <c r="C36" t="str">
        <f>VLOOKUP(CONCATENATE("TET_",Parameters!$F$7,"_0_",D$2,"_",D$1,"_",$A36),Query2!$A:$G, 7,FALSE)</f>
        <v>49-3022</v>
      </c>
      <c r="D36">
        <f>VLOOKUP(CONCATENATE("TET_",Parameters!$F$7,"_0_",D$2,"_",D$1,"_",$A36),Query2!$A:$E, 5,FALSE)</f>
        <v>21.7</v>
      </c>
      <c r="E36">
        <f>VLOOKUP(CONCATENATE("TET_",Parameters!$F$7,"_0_",E$2,"_",E$1,"_",$A36),Query2!$A:$E, 5,FALSE)</f>
        <v>22.1</v>
      </c>
      <c r="F36" s="35">
        <f t="shared" si="0"/>
        <v>1.8433179723502401E-2</v>
      </c>
    </row>
    <row r="37" spans="1:6" x14ac:dyDescent="0.2">
      <c r="A37">
        <v>38</v>
      </c>
      <c r="B37" t="str">
        <f>VLOOKUP(CONCATENATE("TET_",Parameters!$F$7,"_0_",D$2,"_",D$1,"_",$A37),Query2!$A:$F, 6,FALSE)</f>
        <v>Automotive service technicians and mechanics</v>
      </c>
      <c r="C37" t="str">
        <f>VLOOKUP(CONCATENATE("TET_",Parameters!$F$7,"_0_",D$2,"_",D$1,"_",$A37),Query2!$A:$G, 7,FALSE)</f>
        <v>49-3023</v>
      </c>
      <c r="D37">
        <f>VLOOKUP(CONCATENATE("TET_",Parameters!$F$7,"_0_",D$2,"_",D$1,"_",$A37),Query2!$A:$E, 5,FALSE)</f>
        <v>794.6</v>
      </c>
      <c r="E37">
        <f>VLOOKUP(CONCATENATE("TET_",Parameters!$F$7,"_0_",E$2,"_",E$1,"_",$A37),Query2!$A:$E, 5,FALSE)</f>
        <v>815.9</v>
      </c>
      <c r="F37" s="35">
        <f t="shared" si="0"/>
        <v>2.6805940095645551E-2</v>
      </c>
    </row>
    <row r="38" spans="1:6" x14ac:dyDescent="0.2">
      <c r="A38">
        <v>39</v>
      </c>
      <c r="B38" t="str">
        <f>VLOOKUP(CONCATENATE("TET_",Parameters!$F$7,"_0_",D$2,"_",D$1,"_",$A38),Query2!$A:$F, 6,FALSE)</f>
        <v>Bus and truck mechanics and diesel engine specialists</v>
      </c>
      <c r="C38" t="str">
        <f>VLOOKUP(CONCATENATE("TET_",Parameters!$F$7,"_0_",D$2,"_",D$1,"_",$A38),Query2!$A:$G, 7,FALSE)</f>
        <v>49-3031</v>
      </c>
      <c r="D38">
        <f>VLOOKUP(CONCATENATE("TET_",Parameters!$F$7,"_0_",D$2,"_",D$1,"_",$A38),Query2!$A:$E, 5,FALSE)</f>
        <v>300.2</v>
      </c>
      <c r="E38">
        <f>VLOOKUP(CONCATENATE("TET_",Parameters!$F$7,"_0_",E$2,"_",E$1,"_",$A38),Query2!$A:$E, 5,FALSE)</f>
        <v>308.7</v>
      </c>
      <c r="F38" s="35">
        <f t="shared" si="0"/>
        <v>2.8314457028647568E-2</v>
      </c>
    </row>
    <row r="39" spans="1:6" x14ac:dyDescent="0.2">
      <c r="A39">
        <v>40</v>
      </c>
      <c r="B39" t="str">
        <f>VLOOKUP(CONCATENATE("TET_",Parameters!$F$7,"_0_",D$2,"_",D$1,"_",$A39),Query2!$A:$F, 6,FALSE)</f>
        <v>Rail car repairers</v>
      </c>
      <c r="C39" t="str">
        <f>VLOOKUP(CONCATENATE("TET_",Parameters!$F$7,"_0_",D$2,"_",D$1,"_",$A39),Query2!$A:$G, 7,FALSE)</f>
        <v>49-3043</v>
      </c>
      <c r="D39">
        <f>VLOOKUP(CONCATENATE("TET_",Parameters!$F$7,"_0_",D$2,"_",D$1,"_",$A39),Query2!$A:$E, 5,FALSE)</f>
        <v>20.2</v>
      </c>
      <c r="E39">
        <f>VLOOKUP(CONCATENATE("TET_",Parameters!$F$7,"_0_",E$2,"_",E$1,"_",$A39),Query2!$A:$E, 5,FALSE)</f>
        <v>21.1</v>
      </c>
      <c r="F39" s="35">
        <f t="shared" si="0"/>
        <v>4.4554455445544663E-2</v>
      </c>
    </row>
    <row r="40" spans="1:6" x14ac:dyDescent="0.2">
      <c r="A40">
        <v>41</v>
      </c>
      <c r="B40" t="str">
        <f>VLOOKUP(CONCATENATE("TET_",Parameters!$F$7,"_0_",D$2,"_",D$1,"_",$A40),Query2!$A:$F, 6,FALSE)</f>
        <v>Motorboat mechanics and service technicians</v>
      </c>
      <c r="C40" t="str">
        <f>VLOOKUP(CONCATENATE("TET_",Parameters!$F$7,"_0_",D$2,"_",D$1,"_",$A40),Query2!$A:$G, 7,FALSE)</f>
        <v>49-3051</v>
      </c>
      <c r="D40">
        <f>VLOOKUP(CONCATENATE("TET_",Parameters!$F$7,"_0_",D$2,"_",D$1,"_",$A40),Query2!$A:$E, 5,FALSE)</f>
        <v>26.1</v>
      </c>
      <c r="E40">
        <f>VLOOKUP(CONCATENATE("TET_",Parameters!$F$7,"_0_",E$2,"_",E$1,"_",$A40),Query2!$A:$E, 5,FALSE)</f>
        <v>27.8</v>
      </c>
      <c r="F40" s="35">
        <f t="shared" si="0"/>
        <v>6.5134099616858204E-2</v>
      </c>
    </row>
    <row r="41" spans="1:6" x14ac:dyDescent="0.2">
      <c r="A41">
        <v>42</v>
      </c>
      <c r="B41" t="str">
        <f>VLOOKUP(CONCATENATE("TET_",Parameters!$F$7,"_0_",D$2,"_",D$1,"_",$A41),Query2!$A:$F, 6,FALSE)</f>
        <v>Motorcycle mechanics</v>
      </c>
      <c r="C41" t="str">
        <f>VLOOKUP(CONCATENATE("TET_",Parameters!$F$7,"_0_",D$2,"_",D$1,"_",$A41),Query2!$A:$G, 7,FALSE)</f>
        <v>49-3052</v>
      </c>
      <c r="D41">
        <f>VLOOKUP(CONCATENATE("TET_",Parameters!$F$7,"_0_",D$2,"_",D$1,"_",$A41),Query2!$A:$E, 5,FALSE)</f>
        <v>16</v>
      </c>
      <c r="E41">
        <f>VLOOKUP(CONCATENATE("TET_",Parameters!$F$7,"_0_",E$2,"_",E$1,"_",$A41),Query2!$A:$E, 5,FALSE)</f>
        <v>16.399999999999999</v>
      </c>
      <c r="F41" s="35">
        <f t="shared" si="0"/>
        <v>2.4999999999999911E-2</v>
      </c>
    </row>
    <row r="42" spans="1:6" x14ac:dyDescent="0.2">
      <c r="A42">
        <v>43</v>
      </c>
      <c r="B42" t="str">
        <f>VLOOKUP(CONCATENATE("TET_",Parameters!$F$7,"_0_",D$2,"_",D$1,"_",$A42),Query2!$A:$F, 6,FALSE)</f>
        <v>Bicycle repairers</v>
      </c>
      <c r="C42" t="str">
        <f>VLOOKUP(CONCATENATE("TET_",Parameters!$F$7,"_0_",D$2,"_",D$1,"_",$A42),Query2!$A:$G, 7,FALSE)</f>
        <v>49-3091</v>
      </c>
      <c r="D42">
        <f>VLOOKUP(CONCATENATE("TET_",Parameters!$F$7,"_0_",D$2,"_",D$1,"_",$A42),Query2!$A:$E, 5,FALSE)</f>
        <v>14.5</v>
      </c>
      <c r="E42">
        <f>VLOOKUP(CONCATENATE("TET_",Parameters!$F$7,"_0_",E$2,"_",E$1,"_",$A42),Query2!$A:$E, 5,FALSE)</f>
        <v>15.3</v>
      </c>
      <c r="F42" s="35">
        <f t="shared" si="0"/>
        <v>5.5172413793103496E-2</v>
      </c>
    </row>
    <row r="43" spans="1:6" x14ac:dyDescent="0.2">
      <c r="A43">
        <v>44</v>
      </c>
      <c r="B43" t="str">
        <f>VLOOKUP(CONCATENATE("TET_",Parameters!$F$7,"_0_",D$2,"_",D$1,"_",$A43),Query2!$A:$F, 6,FALSE)</f>
        <v>Recreational vehicle service technicians</v>
      </c>
      <c r="C43" t="str">
        <f>VLOOKUP(CONCATENATE("TET_",Parameters!$F$7,"_0_",D$2,"_",D$1,"_",$A43),Query2!$A:$G, 7,FALSE)</f>
        <v>49-3092</v>
      </c>
      <c r="D43">
        <f>VLOOKUP(CONCATENATE("TET_",Parameters!$F$7,"_0_",D$2,"_",D$1,"_",$A43),Query2!$A:$E, 5,FALSE)</f>
        <v>18.399999999999999</v>
      </c>
      <c r="E43">
        <f>VLOOKUP(CONCATENATE("TET_",Parameters!$F$7,"_0_",E$2,"_",E$1,"_",$A43),Query2!$A:$E, 5,FALSE)</f>
        <v>20.2</v>
      </c>
      <c r="F43" s="35">
        <f t="shared" si="0"/>
        <v>9.7826086956521785E-2</v>
      </c>
    </row>
    <row r="44" spans="1:6" x14ac:dyDescent="0.2">
      <c r="A44">
        <v>45</v>
      </c>
      <c r="B44" t="str">
        <f>VLOOKUP(CONCATENATE("TET_",Parameters!$F$7,"_0_",D$2,"_",D$1,"_",$A44),Query2!$A:$F, 6,FALSE)</f>
        <v>Tire repairers and changers</v>
      </c>
      <c r="C44" t="str">
        <f>VLOOKUP(CONCATENATE("TET_",Parameters!$F$7,"_0_",D$2,"_",D$1,"_",$A44),Query2!$A:$G, 7,FALSE)</f>
        <v>49-3093</v>
      </c>
      <c r="D44">
        <f>VLOOKUP(CONCATENATE("TET_",Parameters!$F$7,"_0_",D$2,"_",D$1,"_",$A44),Query2!$A:$E, 5,FALSE)</f>
        <v>107.6</v>
      </c>
      <c r="E44">
        <f>VLOOKUP(CONCATENATE("TET_",Parameters!$F$7,"_0_",E$2,"_",E$1,"_",$A44),Query2!$A:$E, 5,FALSE)</f>
        <v>113.3</v>
      </c>
      <c r="F44" s="35">
        <f t="shared" si="0"/>
        <v>5.2973977695167318E-2</v>
      </c>
    </row>
    <row r="45" spans="1:6" x14ac:dyDescent="0.2">
      <c r="A45">
        <v>46</v>
      </c>
      <c r="B45" t="str">
        <f>VLOOKUP(CONCATENATE("TET_",Parameters!$F$7,"_0_",D$2,"_",D$1,"_",$A45),Query2!$A:$F, 6,FALSE)</f>
        <v>Aircraft structure, surfaces, rigging, and systems assemblers</v>
      </c>
      <c r="C45" t="str">
        <f>VLOOKUP(CONCATENATE("TET_",Parameters!$F$7,"_0_",D$2,"_",D$1,"_",$A45),Query2!$A:$G, 7,FALSE)</f>
        <v>51-2011</v>
      </c>
      <c r="D45">
        <f>VLOOKUP(CONCATENATE("TET_",Parameters!$F$7,"_0_",D$2,"_",D$1,"_",$A45),Query2!$A:$E, 5,FALSE)</f>
        <v>31.4</v>
      </c>
      <c r="E45">
        <f>VLOOKUP(CONCATENATE("TET_",Parameters!$F$7,"_0_",E$2,"_",E$1,"_",$A45),Query2!$A:$E, 5,FALSE)</f>
        <v>26.3</v>
      </c>
      <c r="F45" s="35">
        <f t="shared" si="0"/>
        <v>-0.16242038216560503</v>
      </c>
    </row>
    <row r="46" spans="1:6" x14ac:dyDescent="0.2">
      <c r="A46">
        <v>48</v>
      </c>
      <c r="B46" t="str">
        <f>VLOOKUP(CONCATENATE("TET_",Parameters!$F$7,"_0_",D$2,"_",D$1,"_",$A46),Query2!$A:$F, 6,FALSE)</f>
        <v>Tire builders</v>
      </c>
      <c r="C46" t="str">
        <f>VLOOKUP(CONCATENATE("TET_",Parameters!$F$7,"_0_",D$2,"_",D$1,"_",$A46),Query2!$A:$G, 7,FALSE)</f>
        <v>51-9197</v>
      </c>
      <c r="D46">
        <f>VLOOKUP(CONCATENATE("TET_",Parameters!$F$7,"_0_",D$2,"_",D$1,"_",$A46),Query2!$A:$E, 5,FALSE)</f>
        <v>20.7</v>
      </c>
      <c r="E46">
        <f>VLOOKUP(CONCATENATE("TET_",Parameters!$F$7,"_0_",E$2,"_",E$1,"_",$A46),Query2!$A:$E, 5,FALSE)</f>
        <v>21.3</v>
      </c>
      <c r="F46" s="35">
        <f t="shared" si="0"/>
        <v>2.8985507246376881E-2</v>
      </c>
    </row>
    <row r="47" spans="1:6" x14ac:dyDescent="0.2">
      <c r="A47">
        <v>49</v>
      </c>
      <c r="B47" t="str">
        <f>VLOOKUP(CONCATENATE("TET_",Parameters!$F$7,"_0_",D$2,"_",D$1,"_",$A47),Query2!$A:$F, 6,FALSE)</f>
        <v>Automotive and watercraft service attendants</v>
      </c>
      <c r="C47" t="str">
        <f>VLOOKUP(CONCATENATE("TET_",Parameters!$F$7,"_0_",D$2,"_",D$1,"_",$A47),Query2!$A:$G, 7,FALSE)</f>
        <v>53-6031</v>
      </c>
      <c r="D47">
        <f>VLOOKUP(CONCATENATE("TET_",Parameters!$F$7,"_0_",D$2,"_",D$1,"_",$A47),Query2!$A:$E, 5,FALSE)</f>
        <v>94.6</v>
      </c>
      <c r="E47">
        <f>VLOOKUP(CONCATENATE("TET_",Parameters!$F$7,"_0_",E$2,"_",E$1,"_",$A47),Query2!$A:$E, 5,FALSE)</f>
        <v>94.5</v>
      </c>
      <c r="F47" s="35">
        <f t="shared" si="0"/>
        <v>-1.0570824524312296E-3</v>
      </c>
    </row>
    <row r="48" spans="1:6" x14ac:dyDescent="0.2">
      <c r="A48">
        <v>50</v>
      </c>
      <c r="B48" t="str">
        <f>VLOOKUP(CONCATENATE("TET_",Parameters!$F$7,"_0_",D$2,"_",D$1,"_",$A48),Query2!$A:$F, 6,FALSE)</f>
        <v>Cleaners of vehicles and equipment</v>
      </c>
      <c r="C48" t="str">
        <f>VLOOKUP(CONCATENATE("TET_",Parameters!$F$7,"_0_",D$2,"_",D$1,"_",$A48),Query2!$A:$G, 7,FALSE)</f>
        <v>53-7061</v>
      </c>
      <c r="D48">
        <f>VLOOKUP(CONCATENATE("TET_",Parameters!$F$7,"_0_",D$2,"_",D$1,"_",$A48),Query2!$A:$E, 5,FALSE)</f>
        <v>402.7</v>
      </c>
      <c r="E48">
        <f>VLOOKUP(CONCATENATE("TET_",Parameters!$F$7,"_0_",E$2,"_",E$1,"_",$A48),Query2!$A:$E, 5,FALSE)</f>
        <v>420.6</v>
      </c>
      <c r="F48" s="35">
        <f t="shared" si="0"/>
        <v>4.444996275142795E-2</v>
      </c>
    </row>
    <row r="49" spans="1:6" x14ac:dyDescent="0.2">
      <c r="A49">
        <v>51</v>
      </c>
      <c r="B49" t="str">
        <f>VLOOKUP(CONCATENATE("TET_",Parameters!$F$7,"_0_",D$2,"_",D$1,"_",$A49),Query2!$A:$F, 6,FALSE)</f>
        <v>Paving, surfacing, and tamping equipment operators</v>
      </c>
      <c r="C49" t="str">
        <f>VLOOKUP(CONCATENATE("TET_",Parameters!$F$7,"_0_",D$2,"_",D$1,"_",$A49),Query2!$A:$G, 7,FALSE)</f>
        <v>47-2071</v>
      </c>
      <c r="D49">
        <f>VLOOKUP(CONCATENATE("TET_",Parameters!$F$7,"_0_",D$2,"_",D$1,"_",$A49),Query2!$A:$E, 5,FALSE)</f>
        <v>44.5</v>
      </c>
      <c r="E49">
        <f>VLOOKUP(CONCATENATE("TET_",Parameters!$F$7,"_0_",E$2,"_",E$1,"_",$A49),Query2!$A:$E, 5,FALSE)</f>
        <v>46.3</v>
      </c>
      <c r="F49" s="35">
        <f t="shared" si="0"/>
        <v>4.0449438202247126E-2</v>
      </c>
    </row>
    <row r="50" spans="1:6" x14ac:dyDescent="0.2">
      <c r="A50">
        <v>52</v>
      </c>
      <c r="B50" t="str">
        <f>VLOOKUP(CONCATENATE("TET_",Parameters!$F$7,"_0_",D$2,"_",D$1,"_",$A50),Query2!$A:$F, 6,FALSE)</f>
        <v>Highway maintenance workers</v>
      </c>
      <c r="C50" t="str">
        <f>VLOOKUP(CONCATENATE("TET_",Parameters!$F$7,"_0_",D$2,"_",D$1,"_",$A50),Query2!$A:$G, 7,FALSE)</f>
        <v>47-4051</v>
      </c>
      <c r="D50">
        <f>VLOOKUP(CONCATENATE("TET_",Parameters!$F$7,"_0_",D$2,"_",D$1,"_",$A50),Query2!$A:$E, 5,FALSE)</f>
        <v>160.4</v>
      </c>
      <c r="E50">
        <f>VLOOKUP(CONCATENATE("TET_",Parameters!$F$7,"_0_",E$2,"_",E$1,"_",$A50),Query2!$A:$E, 5,FALSE)</f>
        <v>166.5</v>
      </c>
      <c r="F50" s="35">
        <f t="shared" si="0"/>
        <v>3.8029925187032382E-2</v>
      </c>
    </row>
    <row r="51" spans="1:6" x14ac:dyDescent="0.2">
      <c r="A51">
        <v>53</v>
      </c>
      <c r="B51" t="str">
        <f>VLOOKUP(CONCATENATE("TET_",Parameters!$F$7,"_0_",D$2,"_",D$1,"_",$A51),Query2!$A:$F, 6,FALSE)</f>
        <v>Rail-track laying and maintenance equipment operators</v>
      </c>
      <c r="C51" t="str">
        <f>VLOOKUP(CONCATENATE("TET_",Parameters!$F$7,"_0_",D$2,"_",D$1,"_",$A51),Query2!$A:$G, 7,FALSE)</f>
        <v>47-4061</v>
      </c>
      <c r="D51">
        <f>VLOOKUP(CONCATENATE("TET_",Parameters!$F$7,"_0_",D$2,"_",D$1,"_",$A51),Query2!$A:$E, 5,FALSE)</f>
        <v>17.7</v>
      </c>
      <c r="E51">
        <f>VLOOKUP(CONCATENATE("TET_",Parameters!$F$7,"_0_",E$2,"_",E$1,"_",$A51),Query2!$A:$E, 5,FALSE)</f>
        <v>18.100000000000001</v>
      </c>
      <c r="F51" s="35">
        <f t="shared" si="0"/>
        <v>2.2598870056497296E-2</v>
      </c>
    </row>
    <row r="52" spans="1:6" x14ac:dyDescent="0.2">
      <c r="A52">
        <v>54</v>
      </c>
      <c r="B52" t="str">
        <f>VLOOKUP(CONCATENATE("TET_",Parameters!$F$7,"_0_",D$2,"_",D$1,"_",$A52),Query2!$A:$F, 6,FALSE)</f>
        <v>Signal and track switch repairers</v>
      </c>
      <c r="C52" t="str">
        <f>VLOOKUP(CONCATENATE("TET_",Parameters!$F$7,"_0_",D$2,"_",D$1,"_",$A52),Query2!$A:$G, 7,FALSE)</f>
        <v>49-9097</v>
      </c>
      <c r="D52">
        <f>VLOOKUP(CONCATENATE("TET_",Parameters!$F$7,"_0_",D$2,"_",D$1,"_",$A52),Query2!$A:$E, 5,FALSE)</f>
        <v>9.3000000000000007</v>
      </c>
      <c r="E52">
        <f>VLOOKUP(CONCATENATE("TET_",Parameters!$F$7,"_0_",E$2,"_",E$1,"_",$A52),Query2!$A:$E, 5,FALSE)</f>
        <v>9.5</v>
      </c>
      <c r="F52" s="35">
        <f t="shared" si="0"/>
        <v>2.1505376344085943E-2</v>
      </c>
    </row>
    <row r="53" spans="1:6" x14ac:dyDescent="0.2">
      <c r="A53">
        <v>55</v>
      </c>
      <c r="B53" t="str">
        <f>VLOOKUP(CONCATENATE("TET_",Parameters!$F$7,"_0_",D$2,"_",D$1,"_",$A53),Query2!$A:$F, 6,FALSE)</f>
        <v>Dredge operators</v>
      </c>
      <c r="C53" t="str">
        <f>VLOOKUP(CONCATENATE("TET_",Parameters!$F$7,"_0_",D$2,"_",D$1,"_",$A53),Query2!$A:$G, 7,FALSE)</f>
        <v>53-7031</v>
      </c>
      <c r="D53">
        <f>VLOOKUP(CONCATENATE("TET_",Parameters!$F$7,"_0_",D$2,"_",D$1,"_",$A53),Query2!$A:$E, 5,FALSE)</f>
        <v>1.2</v>
      </c>
      <c r="E53">
        <f>VLOOKUP(CONCATENATE("TET_",Parameters!$F$7,"_0_",E$2,"_",E$1,"_",$A53),Query2!$A:$E, 5,FALSE)</f>
        <v>1.2</v>
      </c>
      <c r="F53" s="35">
        <f t="shared" si="0"/>
        <v>0</v>
      </c>
    </row>
    <row r="54" spans="1:6" x14ac:dyDescent="0.2">
      <c r="A54">
        <v>56</v>
      </c>
      <c r="B54" t="str">
        <f>VLOOKUP(CONCATENATE("TET_",Parameters!$F$7,"_0_",D$2,"_",D$1,"_",$A54),Query2!$A:$F, 6,FALSE)</f>
        <v>Insurance appraisers, auto damage</v>
      </c>
      <c r="C54" t="str">
        <f>VLOOKUP(CONCATENATE("TET_",Parameters!$F$7,"_0_",D$2,"_",D$1,"_",$A54),Query2!$A:$G, 7,FALSE)</f>
        <v>13-1032</v>
      </c>
      <c r="D54">
        <f>VLOOKUP(CONCATENATE("TET_",Parameters!$F$7,"_0_",D$2,"_",D$1,"_",$A54),Query2!$A:$E, 5,FALSE)</f>
        <v>10.5</v>
      </c>
      <c r="E54">
        <f>VLOOKUP(CONCATENATE("TET_",Parameters!$F$7,"_0_",E$2,"_",E$1,"_",$A54),Query2!$A:$E, 5,FALSE)</f>
        <v>9.5</v>
      </c>
      <c r="F54" s="35">
        <f t="shared" si="0"/>
        <v>-9.5238095238095233E-2</v>
      </c>
    </row>
    <row r="55" spans="1:6" x14ac:dyDescent="0.2">
      <c r="A55">
        <v>57</v>
      </c>
      <c r="B55" t="str">
        <f>VLOOKUP(CONCATENATE("TET_",Parameters!$F$7,"_0_",D$2,"_",D$1,"_",$A55),Query2!$A:$F, 6,FALSE)</f>
        <v>Parking enforcement workers</v>
      </c>
      <c r="C55" t="str">
        <f>VLOOKUP(CONCATENATE("TET_",Parameters!$F$7,"_0_",D$2,"_",D$1,"_",$A55),Query2!$A:$G, 7,FALSE)</f>
        <v>33-3041</v>
      </c>
      <c r="D55">
        <f>VLOOKUP(CONCATENATE("TET_",Parameters!$F$7,"_0_",D$2,"_",D$1,"_",$A55),Query2!$A:$E, 5,FALSE)</f>
        <v>7.9</v>
      </c>
      <c r="E55">
        <f>VLOOKUP(CONCATENATE("TET_",Parameters!$F$7,"_0_",E$2,"_",E$1,"_",$A55),Query2!$A:$E, 5,FALSE)</f>
        <v>7.9</v>
      </c>
      <c r="F55" s="35">
        <f t="shared" si="0"/>
        <v>0</v>
      </c>
    </row>
    <row r="56" spans="1:6" x14ac:dyDescent="0.2">
      <c r="A56">
        <v>58</v>
      </c>
      <c r="B56" t="str">
        <f>VLOOKUP(CONCATENATE("TET_",Parameters!$F$7,"_0_",D$2,"_",D$1,"_",$A56),Query2!$A:$F, 6,FALSE)</f>
        <v>Transit and railroad police</v>
      </c>
      <c r="C56" t="str">
        <f>VLOOKUP(CONCATENATE("TET_",Parameters!$F$7,"_0_",D$2,"_",D$1,"_",$A56),Query2!$A:$G, 7,FALSE)</f>
        <v>33-3052</v>
      </c>
      <c r="D56">
        <f>VLOOKUP(CONCATENATE("TET_",Parameters!$F$7,"_0_",D$2,"_",D$1,"_",$A56),Query2!$A:$E, 5,FALSE)</f>
        <v>2.4</v>
      </c>
      <c r="E56">
        <f>VLOOKUP(CONCATENATE("TET_",Parameters!$F$7,"_0_",E$2,"_",E$1,"_",$A56),Query2!$A:$E, 5,FALSE)</f>
        <v>2.5</v>
      </c>
      <c r="F56" s="35">
        <f t="shared" si="0"/>
        <v>4.1666666666666706E-2</v>
      </c>
    </row>
    <row r="57" spans="1:6" x14ac:dyDescent="0.2">
      <c r="A57">
        <v>59</v>
      </c>
      <c r="B57" t="str">
        <f>VLOOKUP(CONCATENATE("TET_",Parameters!$F$7,"_0_",D$2,"_",D$1,"_",$A57),Query2!$A:$F, 6,FALSE)</f>
        <v>Crossing guards and flaggers</v>
      </c>
      <c r="C57" t="str">
        <f>VLOOKUP(CONCATENATE("TET_",Parameters!$F$7,"_0_",D$2,"_",D$1,"_",$A57),Query2!$A:$G, 7,FALSE)</f>
        <v>33-9091</v>
      </c>
      <c r="D57">
        <f>VLOOKUP(CONCATENATE("TET_",Parameters!$F$7,"_0_",D$2,"_",D$1,"_",$A57),Query2!$A:$E, 5,FALSE)</f>
        <v>93</v>
      </c>
      <c r="E57">
        <f>VLOOKUP(CONCATENATE("TET_",Parameters!$F$7,"_0_",E$2,"_",E$1,"_",$A57),Query2!$A:$E, 5,FALSE)</f>
        <v>97.2</v>
      </c>
      <c r="F57" s="35">
        <f t="shared" si="0"/>
        <v>4.5161290322580677E-2</v>
      </c>
    </row>
    <row r="58" spans="1:6" x14ac:dyDescent="0.2">
      <c r="A58">
        <v>61</v>
      </c>
      <c r="B58" t="str">
        <f>VLOOKUP(CONCATENATE("TET_",Parameters!$F$7,"_0_",D$2,"_",D$1,"_",$A58),Query2!$A:$F, 6,FALSE)</f>
        <v>Flight attendants</v>
      </c>
      <c r="C58" t="str">
        <f>VLOOKUP(CONCATENATE("TET_",Parameters!$F$7,"_0_",D$2,"_",D$1,"_",$A58),Query2!$A:$G, 7,FALSE)</f>
        <v>53-2031</v>
      </c>
      <c r="D58">
        <f>VLOOKUP(CONCATENATE("TET_",Parameters!$F$7,"_0_",D$2,"_",D$1,"_",$A58),Query2!$A:$E, 5,FALSE)</f>
        <v>130.30000000000001</v>
      </c>
      <c r="E58">
        <f>VLOOKUP(CONCATENATE("TET_",Parameters!$F$7,"_0_",E$2,"_",E$1,"_",$A58),Query2!$A:$E, 5,FALSE)</f>
        <v>143.19999999999999</v>
      </c>
      <c r="F58" s="35">
        <f t="shared" si="0"/>
        <v>9.9002302379124912E-2</v>
      </c>
    </row>
    <row r="59" spans="1:6" x14ac:dyDescent="0.2">
      <c r="A59">
        <v>62</v>
      </c>
      <c r="B59" t="str">
        <f>VLOOKUP(CONCATENATE("TET_",Parameters!$F$7,"_0_",D$2,"_",D$1,"_",$A59),Query2!$A:$F, 6,FALSE)</f>
        <v>Passenger attendants</v>
      </c>
      <c r="C59" t="str">
        <f>VLOOKUP(CONCATENATE("TET_",Parameters!$F$7,"_0_",D$2,"_",D$1,"_",$A59),Query2!$A:$G, 7,FALSE)</f>
        <v>53-6061</v>
      </c>
      <c r="D59">
        <f>VLOOKUP(CONCATENATE("TET_",Parameters!$F$7,"_0_",D$2,"_",D$1,"_",$A59),Query2!$A:$E, 5,FALSE)</f>
        <v>21.6</v>
      </c>
      <c r="E59">
        <f>VLOOKUP(CONCATENATE("TET_",Parameters!$F$7,"_0_",E$2,"_",E$1,"_",$A59),Query2!$A:$E, 5,FALSE)</f>
        <v>22.9</v>
      </c>
      <c r="F59" s="35">
        <f t="shared" si="0"/>
        <v>6.018518518518505E-2</v>
      </c>
    </row>
    <row r="60" spans="1:6" x14ac:dyDescent="0.2">
      <c r="A60">
        <v>63</v>
      </c>
      <c r="B60" t="str">
        <f>VLOOKUP(CONCATENATE("TET_",Parameters!$F$7,"_0_",D$2,"_",D$1,"_",$A60),Query2!$A:$F, 6,FALSE)</f>
        <v>Travel agents</v>
      </c>
      <c r="C60" t="str">
        <f>VLOOKUP(CONCATENATE("TET_",Parameters!$F$7,"_0_",D$2,"_",D$1,"_",$A60),Query2!$A:$G, 7,FALSE)</f>
        <v>41-3041</v>
      </c>
      <c r="D60">
        <f>VLOOKUP(CONCATENATE("TET_",Parameters!$F$7,"_0_",D$2,"_",D$1,"_",$A60),Query2!$A:$E, 5,FALSE)</f>
        <v>68.8</v>
      </c>
      <c r="E60">
        <f>VLOOKUP(CONCATENATE("TET_",Parameters!$F$7,"_0_",E$2,"_",E$1,"_",$A60),Query2!$A:$E, 5,FALSE)</f>
        <v>71.2</v>
      </c>
      <c r="F60" s="35">
        <f t="shared" si="0"/>
        <v>3.4883720930232641E-2</v>
      </c>
    </row>
    <row r="61" spans="1:6" x14ac:dyDescent="0.2">
      <c r="A61">
        <v>64</v>
      </c>
      <c r="B61" t="str">
        <f>VLOOKUP(CONCATENATE("TET_",Parameters!$F$7,"_0_",D$2,"_",D$1,"_",$A61),Query2!$A:$F, 6,FALSE)</f>
        <v>Reservation and transportation ticket agents and travel clerks</v>
      </c>
      <c r="C61" t="str">
        <f>VLOOKUP(CONCATENATE("TET_",Parameters!$F$7,"_0_",D$2,"_",D$1,"_",$A61),Query2!$A:$G, 7,FALSE)</f>
        <v>43-4181</v>
      </c>
      <c r="D61">
        <f>VLOOKUP(CONCATENATE("TET_",Parameters!$F$7,"_0_",D$2,"_",D$1,"_",$A61),Query2!$A:$E, 5,FALSE)</f>
        <v>123.8</v>
      </c>
      <c r="E61">
        <f>VLOOKUP(CONCATENATE("TET_",Parameters!$F$7,"_0_",E$2,"_",E$1,"_",$A61),Query2!$A:$E, 5,FALSE)</f>
        <v>128.5</v>
      </c>
      <c r="F61" s="35">
        <f t="shared" si="0"/>
        <v>3.7964458804523447E-2</v>
      </c>
    </row>
    <row r="62" spans="1:6" x14ac:dyDescent="0.2">
      <c r="A62">
        <v>65</v>
      </c>
      <c r="B62" t="str">
        <f>VLOOKUP(CONCATENATE("TET_",Parameters!$F$7,"_0_",D$2,"_",D$1,"_",$A62),Query2!$A:$F, 6,FALSE)</f>
        <v>Couriers and messengers</v>
      </c>
      <c r="C62" t="str">
        <f>VLOOKUP(CONCATENATE("TET_",Parameters!$F$7,"_0_",D$2,"_",D$1,"_",$A62),Query2!$A:$G, 7,FALSE)</f>
        <v>43-5021</v>
      </c>
      <c r="D62">
        <f>VLOOKUP(CONCATENATE("TET_",Parameters!$F$7,"_0_",D$2,"_",D$1,"_",$A62),Query2!$A:$E, 5,FALSE)</f>
        <v>225.5</v>
      </c>
      <c r="E62">
        <f>VLOOKUP(CONCATENATE("TET_",Parameters!$F$7,"_0_",E$2,"_",E$1,"_",$A62),Query2!$A:$E, 5,FALSE)</f>
        <v>244.3</v>
      </c>
      <c r="F62" s="35">
        <f t="shared" si="0"/>
        <v>8.3370288248337074E-2</v>
      </c>
    </row>
    <row r="63" spans="1:6" x14ac:dyDescent="0.2">
      <c r="A63">
        <v>66</v>
      </c>
      <c r="B63" t="str">
        <f>VLOOKUP(CONCATENATE("TET_",Parameters!$F$7,"_0_",D$2,"_",D$1,"_",$A63),Query2!$A:$F, 6,FALSE)</f>
        <v>Dispatchers, except police, fire, and ambulance</v>
      </c>
      <c r="C63" t="str">
        <f>VLOOKUP(CONCATENATE("TET_",Parameters!$F$7,"_0_",D$2,"_",D$1,"_",$A63),Query2!$A:$G, 7,FALSE)</f>
        <v>43-5032</v>
      </c>
      <c r="D63">
        <f>VLOOKUP(CONCATENATE("TET_",Parameters!$F$7,"_0_",D$2,"_",D$1,"_",$A63),Query2!$A:$E, 5,FALSE)</f>
        <v>215.4</v>
      </c>
      <c r="E63">
        <f>VLOOKUP(CONCATENATE("TET_",Parameters!$F$7,"_0_",E$2,"_",E$1,"_",$A63),Query2!$A:$E, 5,FALSE)</f>
        <v>215.7</v>
      </c>
      <c r="F63" s="35">
        <f t="shared" si="0"/>
        <v>1.3927576601670518E-3</v>
      </c>
    </row>
    <row r="64" spans="1:6" x14ac:dyDescent="0.2">
      <c r="A64">
        <v>67</v>
      </c>
      <c r="B64" t="str">
        <f>VLOOKUP(CONCATENATE("TET_",Parameters!$F$7,"_0_",D$2,"_",D$1,"_",$A64),Query2!$A:$F, 6,FALSE)</f>
        <v>Postal service mail carriers</v>
      </c>
      <c r="C64" t="str">
        <f>VLOOKUP(CONCATENATE("TET_",Parameters!$F$7,"_0_",D$2,"_",D$1,"_",$A64),Query2!$A:$G, 7,FALSE)</f>
        <v>43-5052</v>
      </c>
      <c r="D64">
        <f>VLOOKUP(CONCATENATE("TET_",Parameters!$F$7,"_0_",D$2,"_",D$1,"_",$A64),Query2!$A:$E, 5,FALSE)</f>
        <v>316.7</v>
      </c>
      <c r="E64">
        <f>VLOOKUP(CONCATENATE("TET_",Parameters!$F$7,"_0_",E$2,"_",E$1,"_",$A64),Query2!$A:$E, 5,FALSE)</f>
        <v>307.10000000000002</v>
      </c>
      <c r="F64" s="35">
        <f t="shared" si="0"/>
        <v>-3.0312598673823701E-2</v>
      </c>
    </row>
    <row r="65" spans="1:6" x14ac:dyDescent="0.2">
      <c r="A65">
        <v>68</v>
      </c>
      <c r="B65" t="str">
        <f>VLOOKUP(CONCATENATE("TET_",Parameters!$F$7,"_0_",D$2,"_",D$1,"_",$A65),Query2!$A:$F, 6,FALSE)</f>
        <v>Shipping, receiving, and inventory clerks</v>
      </c>
      <c r="C65" t="str">
        <f>VLOOKUP(CONCATENATE("TET_",Parameters!$F$7,"_0_",D$2,"_",D$1,"_",$A65),Query2!$A:$G, 7,FALSE)</f>
        <v>43-5071</v>
      </c>
      <c r="D65">
        <f>VLOOKUP(CONCATENATE("TET_",Parameters!$F$7,"_0_",D$2,"_",D$1,"_",$A65),Query2!$A:$E, 5,FALSE)</f>
        <v>848.7</v>
      </c>
      <c r="E65">
        <f>VLOOKUP(CONCATENATE("TET_",Parameters!$F$7,"_0_",E$2,"_",E$1,"_",$A65),Query2!$A:$E, 5,FALSE)</f>
        <v>784.2</v>
      </c>
      <c r="F65" s="35">
        <f t="shared" si="0"/>
        <v>-7.5998586072817245E-2</v>
      </c>
    </row>
    <row r="66" spans="1:6" x14ac:dyDescent="0.2">
      <c r="A66">
        <v>69</v>
      </c>
      <c r="B66" t="str">
        <f>VLOOKUP(CONCATENATE("TET_",Parameters!$F$7,"_0_",D$2,"_",D$1,"_",$A66),Query2!$A:$F, 6,FALSE)</f>
        <v>Parking attendants</v>
      </c>
      <c r="C66" t="str">
        <f>VLOOKUP(CONCATENATE("TET_",Parameters!$F$7,"_0_",D$2,"_",D$1,"_",$A66),Query2!$A:$G, 7,FALSE)</f>
        <v>53-6021</v>
      </c>
      <c r="D66">
        <f>VLOOKUP(CONCATENATE("TET_",Parameters!$F$7,"_0_",D$2,"_",D$1,"_",$A66),Query2!$A:$E, 5,FALSE)</f>
        <v>120.9</v>
      </c>
      <c r="E66">
        <f>VLOOKUP(CONCATENATE("TET_",Parameters!$F$7,"_0_",E$2,"_",E$1,"_",$A66),Query2!$A:$E, 5,FALSE)</f>
        <v>127.3</v>
      </c>
      <c r="F66" s="35">
        <f t="shared" si="0"/>
        <v>5.2936311000827053E-2</v>
      </c>
    </row>
    <row r="67" spans="1:6" x14ac:dyDescent="0.2">
      <c r="A67">
        <v>70</v>
      </c>
      <c r="B67" t="str">
        <f>VLOOKUP(CONCATENATE("TET_",Parameters!$F$7,"_0_",D$2,"_",D$1,"_",$A67),Query2!$A:$F, 6,FALSE)</f>
        <v>Traffic technicians</v>
      </c>
      <c r="C67" t="str">
        <f>VLOOKUP(CONCATENATE("TET_",Parameters!$F$7,"_0_",D$2,"_",D$1,"_",$A67),Query2!$A:$G, 7,FALSE)</f>
        <v>53-6041</v>
      </c>
      <c r="D67">
        <f>VLOOKUP(CONCATENATE("TET_",Parameters!$F$7,"_0_",D$2,"_",D$1,"_",$A67),Query2!$A:$E, 5,FALSE)</f>
        <v>7.8</v>
      </c>
      <c r="E67">
        <f>VLOOKUP(CONCATENATE("TET_",Parameters!$F$7,"_0_",E$2,"_",E$1,"_",$A67),Query2!$A:$E, 5,FALSE)</f>
        <v>8.1999999999999993</v>
      </c>
      <c r="F67" s="35">
        <f t="shared" si="0"/>
        <v>5.1282051282051218E-2</v>
      </c>
    </row>
    <row r="68" spans="1:6" x14ac:dyDescent="0.2">
      <c r="A68">
        <v>71</v>
      </c>
      <c r="B68" t="str">
        <f>VLOOKUP(CONCATENATE("TET_",Parameters!$F$7,"_0_",D$2,"_",D$1,"_",$A68),Query2!$A:$F, 6,FALSE)</f>
        <v>Transportation inspectors</v>
      </c>
      <c r="C68" t="str">
        <f>VLOOKUP(CONCATENATE("TET_",Parameters!$F$7,"_0_",D$2,"_",D$1,"_",$A68),Query2!$A:$G, 7,FALSE)</f>
        <v>53-6051</v>
      </c>
      <c r="D68">
        <f>VLOOKUP(CONCATENATE("TET_",Parameters!$F$7,"_0_",D$2,"_",D$1,"_",$A68),Query2!$A:$E, 5,FALSE)</f>
        <v>29.7</v>
      </c>
      <c r="E68">
        <f>VLOOKUP(CONCATENATE("TET_",Parameters!$F$7,"_0_",E$2,"_",E$1,"_",$A68),Query2!$A:$E, 5,FALSE)</f>
        <v>30.8</v>
      </c>
      <c r="F68" s="35">
        <f t="shared" ref="F68:F80" si="1">IFERROR((E68-D68)/D68, 0)</f>
        <v>3.7037037037037084E-2</v>
      </c>
    </row>
    <row r="69" spans="1:6" x14ac:dyDescent="0.2">
      <c r="A69">
        <v>72</v>
      </c>
      <c r="B69" t="str">
        <f>VLOOKUP(CONCATENATE("TET_",Parameters!$F$7,"_0_",D$2,"_",D$1,"_",$A69),Query2!$A:$F, 6,FALSE)</f>
        <v>Refuse and recyclable material collectors</v>
      </c>
      <c r="C69" t="str">
        <f>VLOOKUP(CONCATENATE("TET_",Parameters!$F$7,"_0_",D$2,"_",D$1,"_",$A69),Query2!$A:$G, 7,FALSE)</f>
        <v>53-7081</v>
      </c>
      <c r="D69">
        <f>VLOOKUP(CONCATENATE("TET_",Parameters!$F$7,"_0_",D$2,"_",D$1,"_",$A69),Query2!$A:$E, 5,FALSE)</f>
        <v>148.4</v>
      </c>
      <c r="E69">
        <f>VLOOKUP(CONCATENATE("TET_",Parameters!$F$7,"_0_",E$2,"_",E$1,"_",$A69),Query2!$A:$E, 5,FALSE)</f>
        <v>151.9</v>
      </c>
      <c r="F69" s="35">
        <f t="shared" si="1"/>
        <v>2.3584905660377357E-2</v>
      </c>
    </row>
    <row r="70" spans="1:6" x14ac:dyDescent="0.2">
      <c r="A70">
        <v>73</v>
      </c>
      <c r="B70" t="str">
        <f>VLOOKUP(CONCATENATE("TET_",Parameters!$F$7,"_0_",D$2,"_",D$1,"_",$A70),Query2!$A:$F, 6,FALSE)</f>
        <v>Tank car, truck, and ship loaders</v>
      </c>
      <c r="C70" t="str">
        <f>VLOOKUP(CONCATENATE("TET_",Parameters!$F$7,"_0_",D$2,"_",D$1,"_",$A70),Query2!$A:$G, 7,FALSE)</f>
        <v>53-7121</v>
      </c>
      <c r="D70">
        <f>VLOOKUP(CONCATENATE("TET_",Parameters!$F$7,"_0_",D$2,"_",D$1,"_",$A70),Query2!$A:$E, 5,FALSE)</f>
        <v>12.7</v>
      </c>
      <c r="E70">
        <f>VLOOKUP(CONCATENATE("TET_",Parameters!$F$7,"_0_",E$2,"_",E$1,"_",$A70),Query2!$A:$E, 5,FALSE)</f>
        <v>13.2</v>
      </c>
      <c r="F70" s="35">
        <f t="shared" si="1"/>
        <v>3.937007874015748E-2</v>
      </c>
    </row>
    <row r="71" spans="1:6" x14ac:dyDescent="0.2">
      <c r="A71">
        <v>74</v>
      </c>
      <c r="B71" t="str">
        <f>VLOOKUP(CONCATENATE("TET_",Parameters!$F$7,"_0_",D$2,"_",D$1,"_",$A71),Query2!$A:$F, 6,FALSE)</f>
        <v>Transportation, storage, and distribution managers</v>
      </c>
      <c r="C71" t="str">
        <f>VLOOKUP(CONCATENATE("TET_",Parameters!$F$7,"_0_",D$2,"_",D$1,"_",$A71),Query2!$A:$G, 7,FALSE)</f>
        <v>11-3071</v>
      </c>
      <c r="D71">
        <f>VLOOKUP(CONCATENATE("TET_",Parameters!$F$7,"_0_",D$2,"_",D$1,"_",$A71),Query2!$A:$E, 5,FALSE)</f>
        <v>211.8</v>
      </c>
      <c r="E71">
        <f>VLOOKUP(CONCATENATE("TET_",Parameters!$F$7,"_0_",E$2,"_",E$1,"_",$A71),Query2!$A:$E, 5,FALSE)</f>
        <v>230.8</v>
      </c>
      <c r="F71" s="35">
        <f t="shared" si="1"/>
        <v>8.9707271010387155E-2</v>
      </c>
    </row>
    <row r="72" spans="1:6" x14ac:dyDescent="0.2">
      <c r="A72">
        <v>75</v>
      </c>
      <c r="B72" t="str">
        <f>VLOOKUP(CONCATENATE("TET_",Parameters!$F$7,"_0_",D$2,"_",D$1,"_",$A72),Query2!$A:$F, 6,FALSE)</f>
        <v>Supervisors of transportation and material moving workers</v>
      </c>
      <c r="C72" t="str">
        <f>VLOOKUP(CONCATENATE("TET_",Parameters!$F$7,"_0_",D$2,"_",D$1,"_",$A72),Query2!$A:$G, 7,FALSE)</f>
        <v>53-1000</v>
      </c>
      <c r="D72">
        <f>VLOOKUP(CONCATENATE("TET_",Parameters!$F$7,"_0_",D$2,"_",D$1,"_",$A72),Query2!$A:$E, 5,FALSE)</f>
        <v>603.1</v>
      </c>
      <c r="E72">
        <f>VLOOKUP(CONCATENATE("TET_",Parameters!$F$7,"_0_",E$2,"_",E$1,"_",$A72),Query2!$A:$E, 5,FALSE)</f>
        <v>635.29999999999995</v>
      </c>
      <c r="F72" s="35">
        <f t="shared" si="1"/>
        <v>5.3390814127010328E-2</v>
      </c>
    </row>
    <row r="73" spans="1:6" x14ac:dyDescent="0.2">
      <c r="A73">
        <v>76</v>
      </c>
      <c r="B73" t="str">
        <f>VLOOKUP(CONCATENATE("TET_",Parameters!$F$7,"_0_",D$2,"_",D$1,"_",$A73),Query2!$A:$F, 6,FALSE)</f>
        <v>Aircraft cargo handling supervisors</v>
      </c>
      <c r="C73" t="str">
        <f>VLOOKUP(CONCATENATE("TET_",Parameters!$F$7,"_0_",D$2,"_",D$1,"_",$A73),Query2!$A:$G, 7,FALSE)</f>
        <v>53-1041</v>
      </c>
      <c r="D73">
        <f>VLOOKUP(CONCATENATE("TET_",Parameters!$F$7,"_0_",D$2,"_",D$1,"_",$A73),Query2!$A:$E, 5,FALSE)</f>
        <v>9.1</v>
      </c>
      <c r="E73">
        <f>VLOOKUP(CONCATENATE("TET_",Parameters!$F$7,"_0_",E$2,"_",E$1,"_",$A73),Query2!$A:$E, 5,FALSE)</f>
        <v>9.6999999999999993</v>
      </c>
      <c r="F73" s="35">
        <f t="shared" si="1"/>
        <v>6.5934065934065894E-2</v>
      </c>
    </row>
    <row r="74" spans="1:6" x14ac:dyDescent="0.2">
      <c r="A74">
        <v>80</v>
      </c>
      <c r="B74" t="str">
        <f>VLOOKUP(CONCATENATE("TET_",Parameters!$F$7,"_0_",D$2,"_",D$1,"_",$A74),Query2!$A:$F, 6,FALSE)</f>
        <v>Railroad brake, signal, and switch operators and locomotive firers</v>
      </c>
      <c r="C74" t="str">
        <f>VLOOKUP(CONCATENATE("TET_",Parameters!$F$7,"_0_",D$2,"_",D$1,"_",$A74),Query2!$A:$G, 7,FALSE)</f>
        <v>53-4022</v>
      </c>
      <c r="D74">
        <f>VLOOKUP(CONCATENATE("TET_",Parameters!$F$7,"_0_",D$2,"_",D$1,"_",$A74),Query2!$A:$E, 5,FALSE)</f>
        <v>12</v>
      </c>
      <c r="E74">
        <f>VLOOKUP(CONCATENATE("TET_",Parameters!$F$7,"_0_",E$2,"_",E$1,"_",$A74),Query2!$A:$E, 5,FALSE)</f>
        <v>12.1</v>
      </c>
      <c r="F74" s="35">
        <f t="shared" si="1"/>
        <v>8.3333333333333037E-3</v>
      </c>
    </row>
    <row r="75" spans="1:6" x14ac:dyDescent="0.2">
      <c r="A75">
        <v>83</v>
      </c>
      <c r="B75" t="str">
        <f>VLOOKUP(CONCATENATE("TET_",Parameters!$F$7,"_0_",D$2,"_",D$1,"_",$A75),Query2!$A:$F, 6,FALSE)</f>
        <v>First-line supervisors of transportation and material moving workers, except aircraft cargo handling supervisors</v>
      </c>
      <c r="C75" t="str">
        <f>VLOOKUP(CONCATENATE("TET_",Parameters!$F$7,"_0_",D$2,"_",D$1,"_",$A75),Query2!$A:$G, 7,FALSE)</f>
        <v>53-1047</v>
      </c>
      <c r="D75">
        <f>VLOOKUP(CONCATENATE("TET_",Parameters!$F$7,"_0_",D$2,"_",D$1,"_",$A75),Query2!$A:$E, 5,FALSE)</f>
        <v>594.1</v>
      </c>
      <c r="E75">
        <f>VLOOKUP(CONCATENATE("TET_",Parameters!$F$7,"_0_",E$2,"_",E$1,"_",$A75),Query2!$A:$E, 5,FALSE)</f>
        <v>625.6</v>
      </c>
      <c r="F75" s="35">
        <f t="shared" si="1"/>
        <v>5.3021376872580371E-2</v>
      </c>
    </row>
    <row r="76" spans="1:6" x14ac:dyDescent="0.2">
      <c r="A76">
        <v>86</v>
      </c>
      <c r="B76" t="str">
        <f>VLOOKUP(CONCATENATE("TET_",Parameters!$F$7,"_0_",D$2,"_",D$1,"_",$A76),Query2!$A:$F, 6,FALSE)</f>
        <v>Shuttle drivers and chauffeurs</v>
      </c>
      <c r="C76" t="str">
        <f>VLOOKUP(CONCATENATE("TET_",Parameters!$F$7,"_0_",D$2,"_",D$1,"_",$A76),Query2!$A:$G, 7,FALSE)</f>
        <v>53-3053</v>
      </c>
      <c r="D76">
        <f>VLOOKUP(CONCATENATE("TET_",Parameters!$F$7,"_0_",D$2,"_",D$1,"_",$A76),Query2!$A:$E, 5,FALSE)</f>
        <v>222.3</v>
      </c>
      <c r="E76">
        <f>VLOOKUP(CONCATENATE("TET_",Parameters!$F$7,"_0_",E$2,"_",E$1,"_",$A76),Query2!$A:$E, 5,FALSE)</f>
        <v>241.3</v>
      </c>
      <c r="F76" s="35">
        <f t="shared" si="1"/>
        <v>8.5470085470085472E-2</v>
      </c>
    </row>
    <row r="77" spans="1:6" x14ac:dyDescent="0.2">
      <c r="A77">
        <v>87</v>
      </c>
      <c r="B77" t="str">
        <f>VLOOKUP(CONCATENATE("TET_",Parameters!$F$7,"_0_",D$2,"_",D$1,"_",$A77),Query2!$A:$F, 6,FALSE)</f>
        <v>Taxi drivers</v>
      </c>
      <c r="C77" t="str">
        <f>VLOOKUP(CONCATENATE("TET_",Parameters!$F$7,"_0_",D$2,"_",D$1,"_",$A77),Query2!$A:$G, 7,FALSE)</f>
        <v>53-3054</v>
      </c>
      <c r="D77">
        <f>VLOOKUP(CONCATENATE("TET_",Parameters!$F$7,"_0_",D$2,"_",D$1,"_",$A77),Query2!$A:$E, 5,FALSE)</f>
        <v>171.1</v>
      </c>
      <c r="E77">
        <f>VLOOKUP(CONCATENATE("TET_",Parameters!$F$7,"_0_",E$2,"_",E$1,"_",$A77),Query2!$A:$E, 5,FALSE)</f>
        <v>193.8</v>
      </c>
      <c r="F77" s="35">
        <f t="shared" si="1"/>
        <v>0.13267095265926368</v>
      </c>
    </row>
    <row r="78" spans="1:6" x14ac:dyDescent="0.2">
      <c r="A78">
        <v>88</v>
      </c>
      <c r="B78" t="str">
        <f>VLOOKUP(CONCATENATE("TET_",Parameters!$F$7,"_0_",D$2,"_",D$1,"_",$A78),Query2!$A:$F, 6,FALSE)</f>
        <v>Passenger vehicle drivers, except bus drivers, transit and intercity</v>
      </c>
      <c r="C78" t="str">
        <f>VLOOKUP(CONCATENATE("TET_",Parameters!$F$7,"_0_",D$2,"_",D$1,"_",$A78),Query2!$A:$G, 7,FALSE)</f>
        <v>53-3058</v>
      </c>
      <c r="D78">
        <f>VLOOKUP(CONCATENATE("TET_",Parameters!$F$7,"_0_",D$2,"_",D$1,"_",$A78),Query2!$A:$E, 5,FALSE)</f>
        <v>0</v>
      </c>
      <c r="E78">
        <f>VLOOKUP(CONCATENATE("TET_",Parameters!$F$7,"_0_",E$2,"_",E$1,"_",$A78),Query2!$A:$E, 5,FALSE)</f>
        <v>0</v>
      </c>
      <c r="F78" s="35">
        <f t="shared" si="1"/>
        <v>0</v>
      </c>
    </row>
    <row r="79" spans="1:6" x14ac:dyDescent="0.2">
      <c r="A79">
        <v>89</v>
      </c>
      <c r="B79" t="str">
        <f>VLOOKUP(CONCATENATE("TET_",Parameters!$F$7,"_0_",D$2,"_",D$1,"_",$A79),Query2!$A:$F, 6,FALSE)</f>
        <v>Aircraft service attendants</v>
      </c>
      <c r="C79" t="str">
        <f>VLOOKUP(CONCATENATE("TET_",Parameters!$F$7,"_0_",D$2,"_",D$1,"_",$A79),Query2!$A:$G, 7,FALSE)</f>
        <v>53-6032</v>
      </c>
      <c r="D79">
        <f>VLOOKUP(CONCATENATE("TET_",Parameters!$F$7,"_0_",D$2,"_",D$1,"_",$A79),Query2!$A:$E, 5,FALSE)</f>
        <v>25.2</v>
      </c>
      <c r="E79">
        <f>VLOOKUP(CONCATENATE("TET_",Parameters!$F$7,"_0_",E$2,"_",E$1,"_",$A79),Query2!$A:$E, 5,FALSE)</f>
        <v>26.7</v>
      </c>
      <c r="F79" s="35">
        <f t="shared" si="1"/>
        <v>5.9523809523809527E-2</v>
      </c>
    </row>
    <row r="80" spans="1:6" x14ac:dyDescent="0.2">
      <c r="A80">
        <v>0</v>
      </c>
      <c r="B80" t="e">
        <f>VLOOKUP(CONCATENATE("TET_",Parameters!$F$7,"_0_",D$2,"_",D$1,"_",$A80),Query2!$A:$F, 6,FALSE)</f>
        <v>#N/A</v>
      </c>
      <c r="C80" t="e">
        <f>VLOOKUP(CONCATENATE("TET_",Parameters!$F$7,"_0_",D$2,"_",D$1,"_",$A80),Query2!$A:$G, 7,FALSE)</f>
        <v>#N/A</v>
      </c>
      <c r="D80" t="e">
        <f>VLOOKUP(CONCATENATE("TET_",Parameters!$F$7,"_0_",D$2,"_",D$1,"_",$A80),Query2!$A:$E, 5,FALSE)</f>
        <v>#N/A</v>
      </c>
      <c r="E80" t="e">
        <f>VLOOKUP(CONCATENATE("TET_",Parameters!$F$7,"_0_",E$2,"_",E$1,"_",$A80),Query2!$A:$E, 5,FALSE)</f>
        <v>#N/A</v>
      </c>
      <c r="F80" s="35">
        <f t="shared" si="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Props1.xml><?xml version="1.0" encoding="utf-8"?>
<ds:datastoreItem xmlns:ds="http://schemas.openxmlformats.org/officeDocument/2006/customXml" ds:itemID="{793F6F57-EF08-46F0-A748-E3BE44FB9AAA}">
  <ds:schemaRefs>
    <ds:schemaRef ds:uri="http://schemas.microsoft.com/DataMashup"/>
  </ds:schemaRefs>
</ds:datastoreItem>
</file>

<file path=customXml/itemProps2.xml><?xml version="1.0" encoding="utf-8"?>
<ds:datastoreItem xmlns:ds="http://schemas.openxmlformats.org/officeDocument/2006/customXml" ds:itemID="{5103FC05-069F-449A-9348-CDC2AED68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C457A8-63F6-4778-875B-B3A860F610FE}">
  <ds:schemaRefs>
    <ds:schemaRef ds:uri="http://schemas.microsoft.com/sharepoint/v3/contenttype/forms"/>
  </ds:schemaRefs>
</ds:datastoreItem>
</file>

<file path=customXml/itemProps4.xml><?xml version="1.0" encoding="utf-8"?>
<ds:datastoreItem xmlns:ds="http://schemas.openxmlformats.org/officeDocument/2006/customXml" ds:itemID="{8D612DD0-96B1-427E-B155-4CE7D467417C}">
  <ds:schemaRefs>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purl.org/dc/terms/"/>
    <ds:schemaRef ds:uri="f6aed4ac-dd4c-4794-87ed-06fc3a0ee92f"/>
    <ds:schemaRef ds:uri="http://www.w3.org/XML/1998/namespace"/>
    <ds:schemaRef ds:uri="http://schemas.microsoft.com/office/infopath/2007/PartnerControls"/>
    <ds:schemaRef ds:uri="a35715f8-87ef-4d3b-947a-233431d1570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Figure</vt:lpstr>
      <vt:lpstr>Data</vt:lpstr>
      <vt:lpstr>Parameters</vt:lpstr>
      <vt:lpstr>Query</vt:lpstr>
      <vt:lpstr>Query2</vt:lpstr>
      <vt:lpstr>Query3</vt:lpstr>
      <vt:lpstr>Growth</vt:lpstr>
      <vt:lpstr>Data!Print_Area</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Hannah Hocevar</cp:lastModifiedBy>
  <dcterms:created xsi:type="dcterms:W3CDTF">2019-03-19T20:01:13Z</dcterms:created>
  <dcterms:modified xsi:type="dcterms:W3CDTF">2024-12-16T22:26:11Z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