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4 - Econ/"/>
    </mc:Choice>
  </mc:AlternateContent>
  <xr:revisionPtr revIDLastSave="0" documentId="13_ncr:1_{FDC72748-00B0-4C2B-B93A-F0ECBF6CBBA3}" xr6:coauthVersionLast="47" xr6:coauthVersionMax="47" xr10:uidLastSave="{00000000-0000-0000-0000-000000000000}"/>
  <bookViews>
    <workbookView xWindow="0" yWindow="760" windowWidth="23260" windowHeight="12460" xr2:uid="{00000000-000D-0000-FFFF-FFFF00000000}"/>
  </bookViews>
  <sheets>
    <sheet name="figure" sheetId="2" r:id="rId1"/>
    <sheet name="Data" sheetId="1" r:id="rId2"/>
    <sheet name="Parameters" sheetId="5" r:id="rId3"/>
    <sheet name="Query_New" sheetId="6" r:id="rId4"/>
  </sheets>
  <definedNames>
    <definedName name="__123Graph_A" hidden="1">#REF!</definedName>
    <definedName name="__123Graph_X" hidden="1">#REF!</definedName>
    <definedName name="_NST01">#REF!</definedName>
    <definedName name="ExternalData_2" localSheetId="3" hidden="1">Query_New!$A$1:$P$352</definedName>
    <definedName name="Figure713">#REF!</definedName>
    <definedName name="final">#REF!</definedName>
    <definedName name="new" hidden="1">#REF!</definedName>
    <definedName name="newx" hidden="1">#REF!</definedName>
    <definedName name="state_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18" i="1"/>
  <c r="F20" i="1"/>
  <c r="F21" i="1"/>
  <c r="F22" i="1"/>
  <c r="F23" i="1"/>
  <c r="F24" i="1"/>
  <c r="F25" i="1"/>
  <c r="F19" i="1"/>
  <c r="E20" i="1"/>
  <c r="E21" i="1"/>
  <c r="E22" i="1"/>
  <c r="E23" i="1"/>
  <c r="E24" i="1"/>
  <c r="E25" i="1"/>
  <c r="E19" i="1"/>
  <c r="C18" i="1"/>
  <c r="B18" i="1"/>
  <c r="B6" i="1"/>
  <c r="B7" i="1"/>
  <c r="B8" i="1"/>
  <c r="B9" i="1"/>
  <c r="C9" i="1" s="1"/>
  <c r="B10" i="1"/>
  <c r="C10" i="1" s="1"/>
  <c r="B11" i="1"/>
  <c r="C11" i="1" s="1"/>
  <c r="B5" i="1"/>
  <c r="B4" i="1"/>
  <c r="C4" i="1" s="1"/>
  <c r="B6" i="5"/>
  <c r="B4" i="5"/>
  <c r="C8" i="1" l="1"/>
  <c r="D8" i="1" s="1"/>
  <c r="C6" i="1"/>
  <c r="D6" i="1" s="1"/>
  <c r="C7" i="1"/>
  <c r="D7" i="1" s="1"/>
  <c r="C5" i="1"/>
  <c r="D5" i="1" s="1"/>
  <c r="D4" i="1"/>
  <c r="D10" i="1"/>
  <c r="D11" i="1"/>
  <c r="D9" i="1"/>
  <c r="B3" i="5"/>
  <c r="A24" i="2" s="1"/>
  <c r="C17" i="1" l="1"/>
  <c r="B5" i="5"/>
  <c r="A1" i="1" s="1"/>
  <c r="A13" i="1"/>
  <c r="F17" i="1" l="1"/>
  <c r="C19" i="1"/>
  <c r="C24" i="1"/>
  <c r="C20" i="1"/>
  <c r="C21" i="1"/>
  <c r="C22" i="1"/>
  <c r="C23" i="1"/>
  <c r="C25" i="1"/>
  <c r="A1" i="2"/>
  <c r="B17" i="1"/>
  <c r="E17" i="1" l="1"/>
  <c r="B22" i="1"/>
  <c r="B23" i="1"/>
  <c r="B19" i="1"/>
  <c r="B25" i="1"/>
  <c r="B20" i="1"/>
  <c r="B24" i="1"/>
  <c r="B2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F47EECB-5840-47AA-95D6-30F520ACD2FD}" keepAlive="1" name="Query - 6aiz-ybqx" description="Connection to the '6aiz-ybqx' query in the workbook." type="5" refreshedVersion="8" background="1" saveData="1">
    <dbPr connection="Provider=Microsoft.Mashup.OleDb.1;Data Source=$Workbook$;Location=6aiz-ybqx;Extended Properties=&quot;&quot;" command="SELECT * FROM [6aiz-ybqx]"/>
  </connection>
</connections>
</file>

<file path=xl/sharedStrings.xml><?xml version="1.0" encoding="utf-8"?>
<sst xmlns="http://schemas.openxmlformats.org/spreadsheetml/2006/main" count="4612" uniqueCount="95">
  <si>
    <t>Mode</t>
  </si>
  <si>
    <t>Expenditures</t>
  </si>
  <si>
    <t>Air</t>
  </si>
  <si>
    <t>Water</t>
  </si>
  <si>
    <t>Railroads</t>
  </si>
  <si>
    <t>Transit</t>
  </si>
  <si>
    <t>Pipeline</t>
  </si>
  <si>
    <t>Total</t>
  </si>
  <si>
    <t>Column1.mode</t>
  </si>
  <si>
    <t>Column1.year</t>
  </si>
  <si>
    <t>Expenditure</t>
  </si>
  <si>
    <t>Federal</t>
  </si>
  <si>
    <t>Figure Number</t>
  </si>
  <si>
    <t>Source</t>
  </si>
  <si>
    <t>Today</t>
  </si>
  <si>
    <t>Data start date</t>
  </si>
  <si>
    <t>Data end date</t>
  </si>
  <si>
    <t>—</t>
  </si>
  <si>
    <t>Keep this dash</t>
  </si>
  <si>
    <t>Expenditure Percent of Total</t>
  </si>
  <si>
    <t>Label</t>
  </si>
  <si>
    <t xml:space="preserve">NOTE: Federal expenditure includes direct federal spending, excluding grants to state and local governments. </t>
  </si>
  <si>
    <t>Total Transportation Expenditures by Mode</t>
  </si>
  <si>
    <t>Date -1</t>
  </si>
  <si>
    <t>Column1.cash_flow</t>
  </si>
  <si>
    <t>Column1.own_supporting</t>
  </si>
  <si>
    <t>Column1.user_other</t>
  </si>
  <si>
    <t>Column1.trust_fund</t>
  </si>
  <si>
    <t>Column1.exp_type</t>
  </si>
  <si>
    <t>Column1.gov_level</t>
  </si>
  <si>
    <t>Column1.desccription</t>
  </si>
  <si>
    <t>Column1.value</t>
  </si>
  <si>
    <t>Column1.chained_value</t>
  </si>
  <si>
    <t>Column1.estimate_actual</t>
  </si>
  <si>
    <t>Column1.gov_level_sort_order</t>
  </si>
  <si>
    <t>Column1.mode_sort_order</t>
  </si>
  <si>
    <t>Column1.user_other_grp</t>
  </si>
  <si>
    <t>-</t>
  </si>
  <si>
    <t>Actual</t>
  </si>
  <si>
    <t>2</t>
  </si>
  <si>
    <t>General</t>
  </si>
  <si>
    <t>6</t>
  </si>
  <si>
    <t>Highways</t>
  </si>
  <si>
    <t>0</t>
  </si>
  <si>
    <t>5</t>
  </si>
  <si>
    <t>4</t>
  </si>
  <si>
    <t>1</t>
  </si>
  <si>
    <t>3</t>
  </si>
  <si>
    <t>Column1.deflator</t>
  </si>
  <si>
    <t>Non-Trust Fund</t>
  </si>
  <si>
    <t>Non-Capital</t>
  </si>
  <si>
    <t>OST air transportation outlays</t>
  </si>
  <si>
    <t>89.756</t>
  </si>
  <si>
    <t>Capital</t>
  </si>
  <si>
    <t>TSA air transportation outlays, capital</t>
  </si>
  <si>
    <t>FAA general fund nongrant outlays</t>
  </si>
  <si>
    <t>Trust Fund</t>
  </si>
  <si>
    <t>AATF non-capital expenditure</t>
  </si>
  <si>
    <t>TSA air transportation outlays, non-capital</t>
  </si>
  <si>
    <t>NASA air transportation outlays</t>
  </si>
  <si>
    <t>AATF capital expenditure</t>
  </si>
  <si>
    <t>TSA ground transportation non-capital outlays</t>
  </si>
  <si>
    <t>NTSB outlays</t>
  </si>
  <si>
    <t>OST nonmodal outlays</t>
  </si>
  <si>
    <t>TSA ground transportation capital outlays</t>
  </si>
  <si>
    <t>HTF direct capital outlays</t>
  </si>
  <si>
    <t>Other agency capital outlays of HTF funds</t>
  </si>
  <si>
    <t>Other agency non-capital outlays of HTF funds</t>
  </si>
  <si>
    <t>HTF direct non-capital outlays</t>
  </si>
  <si>
    <t>Non-HTF direct capital outlays</t>
  </si>
  <si>
    <t>Non-HTF direct non-capital outlays</t>
  </si>
  <si>
    <t>Trust funded portion of PHMSA operations</t>
  </si>
  <si>
    <t>Non-Trust Funded portion of PHMSA operations</t>
  </si>
  <si>
    <t>FRA direct expenditures, non-capital</t>
  </si>
  <si>
    <t>FTA direct Expenditure</t>
  </si>
  <si>
    <t>Harbor Maintenance Trust Funded Army Corps expenditures for capital</t>
  </si>
  <si>
    <t>Maritime Administration, US Coast Guard, Federal Maritime Commission general fund outlays for non-capital</t>
  </si>
  <si>
    <t>Prorated share of Army Corps non-capital expenditure attributable to Commercial Navigation activities</t>
  </si>
  <si>
    <t>Inland Waterways Trust Funded Army Corps expenditure</t>
  </si>
  <si>
    <t>Maritime Administration, US Coast Guard, Federal Maritime Commission general fund outlays for capital</t>
  </si>
  <si>
    <t>Harbor Maintenance Trust Fund direct expenditure for non-capital</t>
  </si>
  <si>
    <t>92.191</t>
  </si>
  <si>
    <t>92.944</t>
  </si>
  <si>
    <t>94.354</t>
  </si>
  <si>
    <t>96.197</t>
  </si>
  <si>
    <t>97.039</t>
  </si>
  <si>
    <t>97.996</t>
  </si>
  <si>
    <t>100</t>
  </si>
  <si>
    <t>102.965</t>
  </si>
  <si>
    <t>104.87</t>
  </si>
  <si>
    <t>105.425</t>
  </si>
  <si>
    <t>108.67</t>
  </si>
  <si>
    <t>114.265</t>
  </si>
  <si>
    <t>SOURCE: US Department of Transportation, Bureau of Transportation Statistics, Transportation Public Finance Statistics, available at https://data.bts.gov/Research-and-Statistics/Transportation-Public-Financial-Statistics-TPFS-/6aiz-ybqx/about_data as of</t>
  </si>
  <si>
    <t>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</si>
</sst>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name val="Calibri Light"/>
      <family val="2"/>
      <scheme val="maj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1" applyFill="1" applyAlignment="1"/>
    <xf numFmtId="49" fontId="4" fillId="0" borderId="0" xfId="0" applyNumberFormat="1" applyFont="1" applyAlignment="1">
      <alignment horizontal="right"/>
    </xf>
    <xf numFmtId="14" fontId="0" fillId="0" borderId="0" xfId="0" applyNumberFormat="1"/>
    <xf numFmtId="0" fontId="5" fillId="0" borderId="0" xfId="0" applyFont="1" applyAlignment="1">
      <alignment horizontal="right"/>
    </xf>
    <xf numFmtId="0" fontId="4" fillId="0" borderId="0" xfId="0" applyFont="1"/>
    <xf numFmtId="0" fontId="6" fillId="0" borderId="0" xfId="1" applyFont="1" applyFill="1" applyAlignment="1"/>
    <xf numFmtId="2" fontId="2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0" xfId="1" applyFill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003087"/>
      <color rgb="FFB0AFCD"/>
      <color rgb="FFA1A0C4"/>
      <color rgb="FF8B8BCF"/>
      <color rgb="FF6F6FC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151526095448086"/>
          <c:y val="0.11012952185324661"/>
          <c:w val="0.7600085218677779"/>
          <c:h val="0.819985450188291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Data!$B$17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B0AFCD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F3EE10B-9C08-3D44-968F-59165FA927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668B-48FA-A3BA-D7FF8B287BF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67890AB-B620-4F47-BD4B-F8261AC775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68B-48FA-A3BA-D7FF8B287BF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0D6047D-3FD1-FB4E-947D-80AD508278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68B-48FA-A3BA-D7FF8B287BF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1644338-A773-3343-AB10-BABECFB0C0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68B-48FA-A3BA-D7FF8B287BF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AA7DF09-55FC-834C-9A66-E27759D641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68B-48FA-A3BA-D7FF8B287BF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E83E252-67C3-E640-9BA6-BDDD447B02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68B-48FA-A3BA-D7FF8B287BF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82ADDEB-F826-BD4A-9015-0A4FEF20F5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68B-48FA-A3BA-D7FF8B287BF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CF4CE53-F644-F947-9BE2-A728B62FEE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68B-48FA-A3BA-D7FF8B287BF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Data!$A$18:$A$25</c:f>
              <c:strCache>
                <c:ptCount val="8"/>
                <c:pt idx="0">
                  <c:v>Total</c:v>
                </c:pt>
                <c:pt idx="1">
                  <c:v>Highways</c:v>
                </c:pt>
                <c:pt idx="2">
                  <c:v>Transit</c:v>
                </c:pt>
                <c:pt idx="3">
                  <c:v>Air</c:v>
                </c:pt>
                <c:pt idx="4">
                  <c:v>Water</c:v>
                </c:pt>
                <c:pt idx="5">
                  <c:v>Railroads</c:v>
                </c:pt>
                <c:pt idx="6">
                  <c:v>General</c:v>
                </c:pt>
                <c:pt idx="7">
                  <c:v>Pipeline</c:v>
                </c:pt>
              </c:strCache>
            </c:strRef>
          </c:cat>
          <c:val>
            <c:numRef>
              <c:f>Data!$B$18:$B$25</c:f>
              <c:numCache>
                <c:formatCode>0.00</c:formatCode>
                <c:ptCount val="8"/>
                <c:pt idx="0">
                  <c:v>41.572060090999997</c:v>
                </c:pt>
                <c:pt idx="1">
                  <c:v>3.0510000000000002</c:v>
                </c:pt>
                <c:pt idx="2">
                  <c:v>0.151</c:v>
                </c:pt>
                <c:pt idx="3">
                  <c:v>22.438892858999999</c:v>
                </c:pt>
                <c:pt idx="4">
                  <c:v>14.959167232</c:v>
                </c:pt>
                <c:pt idx="5">
                  <c:v>0.28199999999999997</c:v>
                </c:pt>
                <c:pt idx="6">
                  <c:v>0.48399999999999999</c:v>
                </c:pt>
                <c:pt idx="7">
                  <c:v>0.20599999999999999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Data!$E$18:$E$25</c15:f>
                <c15:dlblRangeCache>
                  <c:ptCount val="8"/>
                  <c:pt idx="0">
                    <c:v>$41.6 (100%)</c:v>
                  </c:pt>
                  <c:pt idx="1">
                    <c:v>$3.1 (7.3%)</c:v>
                  </c:pt>
                  <c:pt idx="2">
                    <c:v>$0.2 (0.4%)</c:v>
                  </c:pt>
                  <c:pt idx="3">
                    <c:v>$22.4 (54.0%)</c:v>
                  </c:pt>
                  <c:pt idx="4">
                    <c:v>$15.0 (36.0%)</c:v>
                  </c:pt>
                  <c:pt idx="5">
                    <c:v>$0.3 (0.7%)</c:v>
                  </c:pt>
                  <c:pt idx="6">
                    <c:v>$0.5 (1.2%)</c:v>
                  </c:pt>
                  <c:pt idx="7">
                    <c:v>$0.2 (0.5%)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7B34-4233-8D98-90E3F0FD666E}"/>
            </c:ext>
          </c:extLst>
        </c:ser>
        <c:ser>
          <c:idx val="1"/>
          <c:order val="1"/>
          <c:tx>
            <c:strRef>
              <c:f>Data!$C$17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3087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27598AE-1E5B-7440-B07D-336C0641FB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68B-48FA-A3BA-D7FF8B287BF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964A40-3B44-CC4F-BE21-4FED4A12E8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68B-48FA-A3BA-D7FF8B287BF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D601FA6-37C4-774B-A410-9FF7114984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68B-48FA-A3BA-D7FF8B287BF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E1A1E7F-1D25-DC40-A6E6-D35DD45CCB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68B-48FA-A3BA-D7FF8B287BF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CCC29AC-8271-1142-B59B-037CE5DC07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68B-48FA-A3BA-D7FF8B287BF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AE05927-8742-8F4B-9326-35DB07668D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68B-48FA-A3BA-D7FF8B287BF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D4E90C9-70BC-6E49-99B6-5CD9E20B07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68B-48FA-A3BA-D7FF8B287BF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26978EE-0828-554C-961C-08426EF887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68B-48FA-A3BA-D7FF8B287BF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Data!$A$18:$A$25</c:f>
              <c:strCache>
                <c:ptCount val="8"/>
                <c:pt idx="0">
                  <c:v>Total</c:v>
                </c:pt>
                <c:pt idx="1">
                  <c:v>Highways</c:v>
                </c:pt>
                <c:pt idx="2">
                  <c:v>Transit</c:v>
                </c:pt>
                <c:pt idx="3">
                  <c:v>Air</c:v>
                </c:pt>
                <c:pt idx="4">
                  <c:v>Water</c:v>
                </c:pt>
                <c:pt idx="5">
                  <c:v>Railroads</c:v>
                </c:pt>
                <c:pt idx="6">
                  <c:v>General</c:v>
                </c:pt>
                <c:pt idx="7">
                  <c:v>Pipeline</c:v>
                </c:pt>
              </c:strCache>
            </c:strRef>
          </c:cat>
          <c:val>
            <c:numRef>
              <c:f>Data!$C$18:$C$25</c:f>
              <c:numCache>
                <c:formatCode>0.00</c:formatCode>
                <c:ptCount val="8"/>
                <c:pt idx="0">
                  <c:v>41.493822311000002</c:v>
                </c:pt>
                <c:pt idx="1">
                  <c:v>2.8643999999999998</c:v>
                </c:pt>
                <c:pt idx="2">
                  <c:v>4.4999999999999998E-2</c:v>
                </c:pt>
                <c:pt idx="3">
                  <c:v>22.603945744000001</c:v>
                </c:pt>
                <c:pt idx="4">
                  <c:v>15.090476567</c:v>
                </c:pt>
                <c:pt idx="5">
                  <c:v>0.29799999999999999</c:v>
                </c:pt>
                <c:pt idx="6">
                  <c:v>0.38200000000000001</c:v>
                </c:pt>
                <c:pt idx="7">
                  <c:v>0.21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Data!$F$18:$F$25</c15:f>
                <c15:dlblRangeCache>
                  <c:ptCount val="8"/>
                  <c:pt idx="0">
                    <c:v>$41.5 (100%)</c:v>
                  </c:pt>
                  <c:pt idx="1">
                    <c:v>$2.9 (6.9%)</c:v>
                  </c:pt>
                  <c:pt idx="2">
                    <c:v>$0.0 (0.1%)</c:v>
                  </c:pt>
                  <c:pt idx="3">
                    <c:v>$22.6 (54.5%)</c:v>
                  </c:pt>
                  <c:pt idx="4">
                    <c:v>$15.1 (36.4%)</c:v>
                  </c:pt>
                  <c:pt idx="5">
                    <c:v>$0.3 (0.7%)</c:v>
                  </c:pt>
                  <c:pt idx="6">
                    <c:v>$0.4 (0.9%)</c:v>
                  </c:pt>
                  <c:pt idx="7">
                    <c:v>$0.2 (0.5%)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5D54-4179-B621-1C8046EE4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28700416"/>
        <c:axId val="128701952"/>
      </c:barChart>
      <c:catAx>
        <c:axId val="12870041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8701952"/>
        <c:crosses val="autoZero"/>
        <c:auto val="1"/>
        <c:lblAlgn val="ctr"/>
        <c:lblOffset val="100"/>
        <c:noMultiLvlLbl val="0"/>
      </c:catAx>
      <c:valAx>
        <c:axId val="128701952"/>
        <c:scaling>
          <c:orientation val="minMax"/>
        </c:scaling>
        <c:delete val="1"/>
        <c:axPos val="b"/>
        <c:majorGridlines>
          <c:spPr>
            <a:ln w="9525">
              <a:noFill/>
            </a:ln>
          </c:spPr>
        </c:majorGridlines>
        <c:numFmt formatCode="&quot;$&quot;#,##0" sourceLinked="0"/>
        <c:majorTickMark val="out"/>
        <c:minorTickMark val="none"/>
        <c:tickLblPos val="nextTo"/>
        <c:crossAx val="128700416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.43658700779481624"/>
          <c:y val="1.8115942028985508E-2"/>
          <c:w val="0.14694266113537255"/>
          <c:h val="6.332990984822549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180975</xdr:rowOff>
    </xdr:from>
    <xdr:to>
      <xdr:col>11</xdr:col>
      <xdr:colOff>45720</xdr:colOff>
      <xdr:row>21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1666237F-E31D-4EBE-9A00-074560F9E1B3}" autoFormatId="16" applyNumberFormats="0" applyBorderFormats="0" applyFontFormats="0" applyPatternFormats="0" applyAlignmentFormats="0" applyWidthHeightFormats="0">
  <queryTableRefresh nextId="18">
    <queryTableFields count="16">
      <queryTableField id="1" name="Column1.cash_flow" tableColumnId="1"/>
      <queryTableField id="2" name="Column1.own_supporting" tableColumnId="2"/>
      <queryTableField id="3" name="Column1.user_other" tableColumnId="3"/>
      <queryTableField id="4" name="Column1.trust_fund" tableColumnId="4"/>
      <queryTableField id="5" name="Column1.exp_type" tableColumnId="5"/>
      <queryTableField id="6" name="Column1.gov_level" tableColumnId="6"/>
      <queryTableField id="7" name="Column1.desccription" tableColumnId="7"/>
      <queryTableField id="8" name="Column1.year" tableColumnId="8"/>
      <queryTableField id="9" name="Column1.value" tableColumnId="9"/>
      <queryTableField id="10" name="Column1.mode" tableColumnId="10"/>
      <queryTableField id="11" name="Column1.chained_value" tableColumnId="11"/>
      <queryTableField id="12" name="Column1.estimate_actual" tableColumnId="12"/>
      <queryTableField id="16" name="Column1.deflator" tableColumnId="16"/>
      <queryTableField id="13" name="Column1.gov_level_sort_order" tableColumnId="13"/>
      <queryTableField id="14" name="Column1.mode_sort_order" tableColumnId="14"/>
      <queryTableField id="15" name="Column1.user_other_grp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32769A-34F8-4F05-AF72-834C37CA199D}" name="_6aiz_ybqx" displayName="_6aiz_ybqx" ref="A1:P352" tableType="queryTable" totalsRowShown="0">
  <autoFilter ref="A1:P352" xr:uid="{7132769A-34F8-4F05-AF72-834C37CA199D}"/>
  <tableColumns count="16">
    <tableColumn id="1" xr3:uid="{505C1F8C-641D-4034-B6EF-8354C8286DAD}" uniqueName="1" name="Column1.cash_flow" queryTableFieldId="1"/>
    <tableColumn id="2" xr3:uid="{039DFD2A-1B8D-4DB9-AB7A-B6FB7034721D}" uniqueName="2" name="Column1.own_supporting" queryTableFieldId="2"/>
    <tableColumn id="3" xr3:uid="{3C8193A1-1DBB-4F9E-9791-EE8EA2D2DA61}" uniqueName="3" name="Column1.user_other" queryTableFieldId="3"/>
    <tableColumn id="4" xr3:uid="{F93641D4-9371-44BE-9A02-60E6355BD4BD}" uniqueName="4" name="Column1.trust_fund" queryTableFieldId="4"/>
    <tableColumn id="5" xr3:uid="{5D42D1D6-2BBA-4713-B752-C3DD27203FDA}" uniqueName="5" name="Column1.exp_type" queryTableFieldId="5"/>
    <tableColumn id="6" xr3:uid="{F7C90662-8478-4B6F-94AD-9EE113178728}" uniqueName="6" name="Column1.gov_level" queryTableFieldId="6"/>
    <tableColumn id="7" xr3:uid="{96BE335F-958D-4242-8B3B-557F55271870}" uniqueName="7" name="Column1.desccription" queryTableFieldId="7"/>
    <tableColumn id="8" xr3:uid="{B1256D08-3972-4CF1-B3F9-CEC3DA0942BD}" uniqueName="8" name="Column1.year" queryTableFieldId="8"/>
    <tableColumn id="9" xr3:uid="{B5C97710-4B89-4524-B51F-8F57EAB967EF}" uniqueName="9" name="Column1.value" queryTableFieldId="9"/>
    <tableColumn id="10" xr3:uid="{AA285538-3D75-4078-B784-83960880C190}" uniqueName="10" name="Column1.mode" queryTableFieldId="10"/>
    <tableColumn id="11" xr3:uid="{63178ED3-2065-4899-A7B5-AF34F4134983}" uniqueName="11" name="Column1.chained_value" queryTableFieldId="11"/>
    <tableColumn id="12" xr3:uid="{33146D87-5B28-4489-9176-9A678831D0E6}" uniqueName="12" name="Column1.estimate_actual" queryTableFieldId="12"/>
    <tableColumn id="16" xr3:uid="{41C15EE4-7464-41BA-BA63-A06E48DAE9DE}" uniqueName="16" name="Column1.deflator" queryTableFieldId="16"/>
    <tableColumn id="13" xr3:uid="{938FC6D1-54B6-4224-98E6-B8B25B440FC3}" uniqueName="13" name="Column1.gov_level_sort_order" queryTableFieldId="13"/>
    <tableColumn id="14" xr3:uid="{036523DA-4B91-4172-99FD-63DA0ADFE82C}" uniqueName="14" name="Column1.mode_sort_order" queryTableFieldId="14"/>
    <tableColumn id="15" xr3:uid="{1B1FD272-87F7-48D0-905A-C9908DEF7B0A}" uniqueName="15" name="Column1.user_other_grp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TS Scal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087"/>
      </a:accent1>
      <a:accent2>
        <a:srgbClr val="02A9E0"/>
      </a:accent2>
      <a:accent3>
        <a:srgbClr val="00857D"/>
      </a:accent3>
      <a:accent4>
        <a:srgbClr val="B2A8A2"/>
      </a:accent4>
      <a:accent5>
        <a:srgbClr val="FF8F1C"/>
      </a:accent5>
      <a:accent6>
        <a:srgbClr val="BA0C2F"/>
      </a:accent6>
      <a:hlink>
        <a:srgbClr val="CC66FF"/>
      </a:hlink>
      <a:folHlink>
        <a:srgbClr val="E7FC9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Government web design standard">
    <a:dk1>
      <a:srgbClr val="323A45"/>
    </a:dk1>
    <a:lt1>
      <a:srgbClr val="FFFFFF"/>
    </a:lt1>
    <a:dk2>
      <a:srgbClr val="323A45"/>
    </a:dk2>
    <a:lt2>
      <a:srgbClr val="EEECE1"/>
    </a:lt2>
    <a:accent1>
      <a:srgbClr val="0071BC"/>
    </a:accent1>
    <a:accent2>
      <a:srgbClr val="02BFE7"/>
    </a:accent2>
    <a:accent3>
      <a:srgbClr val="E31C3D"/>
    </a:accent3>
    <a:accent4>
      <a:srgbClr val="FDB81E"/>
    </a:accent4>
    <a:accent5>
      <a:srgbClr val="2E8540"/>
    </a:accent5>
    <a:accent6>
      <a:srgbClr val="205493"/>
    </a:accent6>
    <a:hlink>
      <a:srgbClr val="3E94CF"/>
    </a:hlink>
    <a:folHlink>
      <a:srgbClr val="4C2C92"/>
    </a:folHlink>
  </a:clrScheme>
  <a:fontScheme name="Calibri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"/>
  <sheetViews>
    <sheetView tabSelected="1" workbookViewId="0"/>
  </sheetViews>
  <sheetFormatPr baseColWidth="10" defaultColWidth="8.83203125" defaultRowHeight="15" x14ac:dyDescent="0.2"/>
  <sheetData>
    <row r="1" spans="1:4" ht="18.75" customHeight="1" x14ac:dyDescent="0.25">
      <c r="A1" s="8" t="str">
        <f>Data!A1</f>
        <v>FIGURE 4-13    Federal Transportation Expenditures by Mode, 2021 and 2022 (billions of 2022 dollars)</v>
      </c>
      <c r="B1" s="3"/>
      <c r="C1" s="3"/>
      <c r="D1" s="3"/>
    </row>
    <row r="23" spans="1:10" x14ac:dyDescent="0.2">
      <c r="A23" s="15" t="s">
        <v>21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46.25" customHeight="1" x14ac:dyDescent="0.2">
      <c r="A24" s="14" t="str">
        <f ca="1">CONCATENATE(Parameters!$B$2," ",TEXT(Parameters!$B$3,"mmmm yyyy"),".")</f>
        <v>SOURCE: US Department of Transportation, Bureau of Transportation Statistics, Transportation Public Finance Statistics, available at https://data.bts.gov/Research-and-Statistics/Transportation-Public-Financial-Statistics-TPFS-/6aiz-ybqx/about_data as of December 2024.</v>
      </c>
      <c r="B24" s="14"/>
      <c r="C24" s="14"/>
      <c r="D24" s="14"/>
      <c r="E24" s="14"/>
      <c r="F24" s="14"/>
      <c r="G24" s="14"/>
      <c r="H24" s="14"/>
      <c r="I24" s="14"/>
      <c r="J24" s="14"/>
    </row>
  </sheetData>
  <mergeCells count="2">
    <mergeCell ref="A24:J24"/>
    <mergeCell ref="A23:J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F25"/>
  <sheetViews>
    <sheetView topLeftCell="A9" zoomScaleNormal="100" workbookViewId="0">
      <selection activeCell="E19" sqref="E19"/>
    </sheetView>
  </sheetViews>
  <sheetFormatPr baseColWidth="10" defaultColWidth="9.1640625" defaultRowHeight="13" x14ac:dyDescent="0.15"/>
  <cols>
    <col min="1" max="1" width="21.1640625" style="1" customWidth="1"/>
    <col min="2" max="2" width="15.1640625" style="1" bestFit="1" customWidth="1"/>
    <col min="3" max="3" width="12.5" style="1" bestFit="1" customWidth="1"/>
    <col min="4" max="4" width="20.33203125" style="1" customWidth="1"/>
    <col min="5" max="6" width="11.83203125" style="1" bestFit="1" customWidth="1"/>
    <col min="7" max="16384" width="9.1640625" style="1"/>
  </cols>
  <sheetData>
    <row r="1" spans="1:4" ht="48.75" customHeight="1" x14ac:dyDescent="0.25">
      <c r="A1" s="16" t="str">
        <f>CONCATENATE("FIGURE ",Parameters!$B$1,"    Federal Transportation Expenditures by Mode, ",Parameters!$B$5," and ",Parameters!$B$6, " (billions of ", Parameters!$B$6, " dollars)")</f>
        <v>FIGURE 4-13    Federal Transportation Expenditures by Mode, 2021 and 2022 (billions of 2022 dollars)</v>
      </c>
      <c r="B1" s="16"/>
      <c r="C1" s="16"/>
      <c r="D1" s="16"/>
    </row>
    <row r="3" spans="1:4" s="2" customFormat="1" ht="46.25" customHeight="1" x14ac:dyDescent="0.15">
      <c r="A3" s="2" t="s">
        <v>0</v>
      </c>
      <c r="B3" s="13" t="s">
        <v>1</v>
      </c>
      <c r="C3" s="12" t="s">
        <v>19</v>
      </c>
      <c r="D3" s="2" t="s">
        <v>20</v>
      </c>
    </row>
    <row r="4" spans="1:4" s="2" customFormat="1" ht="20.25" customHeight="1" x14ac:dyDescent="0.15">
      <c r="A4" s="2" t="s">
        <v>7</v>
      </c>
      <c r="B4" s="11">
        <f>SUMIFS(Query_New!I:I, Query_New!H:H, "="&amp;Parameters!$B$6)/1000000000</f>
        <v>41.493822311000002</v>
      </c>
      <c r="C4" s="10">
        <f>B4/$B$4*100</f>
        <v>100</v>
      </c>
      <c r="D4" s="2" t="str">
        <f>CONCATENATE("$",ROUND(B4,1)," (",FIXED(C4,0),"%)")</f>
        <v>$41.5 (100%)</v>
      </c>
    </row>
    <row r="5" spans="1:4" s="2" customFormat="1" x14ac:dyDescent="0.15">
      <c r="A5" s="2" t="s">
        <v>2</v>
      </c>
      <c r="B5" s="11">
        <f>SUMIFS(Query_New!I:I, Query_New!H:H, "="&amp;Parameters!$B$6,Query_New!J:J,"="&amp;$A5)/1000000000</f>
        <v>22.603945744000001</v>
      </c>
      <c r="C5" s="10">
        <f t="shared" ref="C5:C11" si="0">B5/$B$4*100</f>
        <v>54.475448356098298</v>
      </c>
      <c r="D5" s="2" t="str">
        <f>CONCATENATE("$",ROUND(B5,1)," (",FIXED(C5,1),"%)")</f>
        <v>$22.6 (54.5%)</v>
      </c>
    </row>
    <row r="6" spans="1:4" s="2" customFormat="1" x14ac:dyDescent="0.15">
      <c r="A6" s="2" t="s">
        <v>3</v>
      </c>
      <c r="B6" s="11">
        <f>SUMIFS(Query_New!I:I, Query_New!H:H, "="&amp;Parameters!$B$6,Query_New!J:J,"="&amp;$A6)/1000000000</f>
        <v>15.090476567</v>
      </c>
      <c r="C6" s="10">
        <f t="shared" si="0"/>
        <v>36.368007878125795</v>
      </c>
      <c r="D6" s="2" t="str">
        <f t="shared" ref="D6:D11" si="1">CONCATENATE("$",ROUND(B6,1)," (",FIXED(C6,1),"%)")</f>
        <v>$15.1 (36.4%)</v>
      </c>
    </row>
    <row r="7" spans="1:4" s="2" customFormat="1" x14ac:dyDescent="0.15">
      <c r="A7" s="2" t="s">
        <v>42</v>
      </c>
      <c r="B7" s="11">
        <f>SUMIFS(Query_New!I:I, Query_New!H:H, "="&amp;Parameters!$B$6,Query_New!J:J,"="&amp;$A7)/1000000000</f>
        <v>2.8643999999999998</v>
      </c>
      <c r="C7" s="10">
        <f t="shared" si="0"/>
        <v>6.9031962843313384</v>
      </c>
      <c r="D7" s="2" t="str">
        <f t="shared" si="1"/>
        <v>$2.9 (6.9%)</v>
      </c>
    </row>
    <row r="8" spans="1:4" s="2" customFormat="1" x14ac:dyDescent="0.15">
      <c r="A8" s="2" t="s">
        <v>4</v>
      </c>
      <c r="B8" s="11">
        <f>SUMIFS(Query_New!I:I, Query_New!H:H, "="&amp;Parameters!$B$6,Query_New!J:J,"="&amp;$A8)/1000000000</f>
        <v>0.29799999999999999</v>
      </c>
      <c r="C8" s="10">
        <f t="shared" si="0"/>
        <v>0.7181791972946302</v>
      </c>
      <c r="D8" s="2" t="str">
        <f t="shared" si="1"/>
        <v>$0.3 (0.7%)</v>
      </c>
    </row>
    <row r="9" spans="1:4" s="2" customFormat="1" x14ac:dyDescent="0.15">
      <c r="A9" s="2" t="s">
        <v>40</v>
      </c>
      <c r="B9" s="11">
        <f>SUMIFS(Query_New!I:I, Query_New!H:H, "="&amp;Parameters!$B$6,Query_New!J:J,"="&amp;$A9)/1000000000</f>
        <v>0.38200000000000001</v>
      </c>
      <c r="C9" s="10">
        <f t="shared" si="0"/>
        <v>0.92061897102868706</v>
      </c>
      <c r="D9" s="2" t="str">
        <f t="shared" si="1"/>
        <v>$0.4 (0.9%)</v>
      </c>
    </row>
    <row r="10" spans="1:4" s="2" customFormat="1" x14ac:dyDescent="0.15">
      <c r="A10" s="2" t="s">
        <v>5</v>
      </c>
      <c r="B10" s="11">
        <f>SUMIFS(Query_New!I:I, Query_New!H:H, "="&amp;Parameters!$B$6,Query_New!J:J,"="&amp;$A10)/1000000000</f>
        <v>4.4999999999999998E-2</v>
      </c>
      <c r="C10" s="10">
        <f t="shared" si="0"/>
        <v>0.10844987878610188</v>
      </c>
      <c r="D10" s="2" t="str">
        <f t="shared" si="1"/>
        <v>$0 (0.1%)</v>
      </c>
    </row>
    <row r="11" spans="1:4" s="2" customFormat="1" x14ac:dyDescent="0.15">
      <c r="A11" s="2" t="s">
        <v>6</v>
      </c>
      <c r="B11" s="11">
        <f>SUMIFS(Query_New!I:I, Query_New!H:H, "="&amp;Parameters!$B$6,Query_New!J:J,"="&amp;$A11)/1000000000</f>
        <v>0.21</v>
      </c>
      <c r="C11" s="10">
        <f t="shared" si="0"/>
        <v>0.50609943433514215</v>
      </c>
      <c r="D11" s="2" t="str">
        <f t="shared" si="1"/>
        <v>$0.2 (0.5%)</v>
      </c>
    </row>
    <row r="13" spans="1:4" ht="69.75" customHeight="1" x14ac:dyDescent="0.2">
      <c r="A13" s="17" t="str">
        <f ca="1">CONCATENATE(Parameters!$B$2," ",TEXT(Parameters!$B$3,"mmmm yyyy"),".")</f>
        <v>SOURCE: US Department of Transportation, Bureau of Transportation Statistics, Transportation Public Finance Statistics, available at https://data.bts.gov/Research-and-Statistics/Transportation-Public-Financial-Statistics-TPFS-/6aiz-ybqx/about_data as of December 2024.</v>
      </c>
      <c r="B13" s="17"/>
      <c r="C13" s="17"/>
      <c r="D13" s="17"/>
    </row>
    <row r="16" spans="1:4" x14ac:dyDescent="0.15">
      <c r="A16" s="1" t="s">
        <v>22</v>
      </c>
    </row>
    <row r="17" spans="1:6" x14ac:dyDescent="0.15">
      <c r="A17" s="2" t="s">
        <v>0</v>
      </c>
      <c r="B17" s="2">
        <f>Parameters!B5</f>
        <v>2021</v>
      </c>
      <c r="C17" s="2">
        <f>Parameters!B6</f>
        <v>2022</v>
      </c>
      <c r="E17" s="1" t="str">
        <f>_xlfn.CONCAT(B17, " label")</f>
        <v>2021 label</v>
      </c>
      <c r="F17" s="1" t="str">
        <f>_xlfn.CONCAT(C17, " label")</f>
        <v>2022 label</v>
      </c>
    </row>
    <row r="18" spans="1:6" x14ac:dyDescent="0.15">
      <c r="A18" s="1" t="s">
        <v>7</v>
      </c>
      <c r="B18" s="9">
        <f>SUMIFS(Query_New!$I:$I, Query_New!$H:$H,"="&amp;B$17)/1000000000</f>
        <v>41.572060090999997</v>
      </c>
      <c r="C18" s="9">
        <f>SUMIFS(Query_New!$I:$I, Query_New!$H:$H,"="&amp;C$17)/1000000000</f>
        <v>41.493822311000002</v>
      </c>
      <c r="E18" s="1" t="str">
        <f>CONCATENATE("$",FIXED(B18,1)," (",FIXED((B18/B$18)*100,0),"%)")</f>
        <v>$41.6 (100%)</v>
      </c>
      <c r="F18" s="1" t="str">
        <f>CONCATENATE("$",FIXED(C18,1)," (",ROUND((C18/C$18)*100,0),"%)")</f>
        <v>$41.5 (100%)</v>
      </c>
    </row>
    <row r="19" spans="1:6" x14ac:dyDescent="0.15">
      <c r="A19" s="1" t="s">
        <v>42</v>
      </c>
      <c r="B19" s="9">
        <f>SUMIFS(Query_New!$I:$I, Query_New!$H:$H,"="&amp;B$17,Query_New!$J:$J,"="&amp;$A19)/1000000000</f>
        <v>3.0510000000000002</v>
      </c>
      <c r="C19" s="9">
        <f>SUMIFS(Query_New!$I:$I, Query_New!$H:$H,"="&amp;C$17,Query_New!$J:$J,"="&amp;$A19)/1000000000</f>
        <v>2.8643999999999998</v>
      </c>
      <c r="E19" s="1" t="str">
        <f>CONCATENATE("$",FIXED(B19,1)," (",FIXED((B19/B$18)*100,1),"%)")</f>
        <v>$3.1 (7.3%)</v>
      </c>
      <c r="F19" s="1" t="str">
        <f>CONCATENATE("$",FIXED(C19,1)," (",FIXED((C19/C$18)*100,1),"%)")</f>
        <v>$2.9 (6.9%)</v>
      </c>
    </row>
    <row r="20" spans="1:6" x14ac:dyDescent="0.15">
      <c r="A20" s="1" t="s">
        <v>5</v>
      </c>
      <c r="B20" s="9">
        <f>SUMIFS(Query_New!$I:$I, Query_New!$H:$H,"="&amp;B$17,Query_New!$J:$J,"="&amp;$A20)/1000000000</f>
        <v>0.151</v>
      </c>
      <c r="C20" s="9">
        <f>SUMIFS(Query_New!$I:$I, Query_New!$H:$H,"="&amp;C$17,Query_New!$J:$J,"="&amp;$A20)/1000000000</f>
        <v>4.4999999999999998E-2</v>
      </c>
      <c r="E20" s="1" t="str">
        <f t="shared" ref="E20:E25" si="2">CONCATENATE("$",FIXED(B20,1)," (",FIXED((B20/B$18)*100,1),"%)")</f>
        <v>$0.2 (0.4%)</v>
      </c>
      <c r="F20" s="1" t="str">
        <f t="shared" ref="F20:F25" si="3">CONCATENATE("$",FIXED(C20,1)," (",FIXED((C20/C$18)*100,1),"%)")</f>
        <v>$0.0 (0.1%)</v>
      </c>
    </row>
    <row r="21" spans="1:6" x14ac:dyDescent="0.15">
      <c r="A21" s="1" t="s">
        <v>2</v>
      </c>
      <c r="B21" s="9">
        <f>SUMIFS(Query_New!$I:$I, Query_New!$H:$H,"="&amp;B$17,Query_New!$J:$J,"="&amp;$A21)/1000000000</f>
        <v>22.438892858999999</v>
      </c>
      <c r="C21" s="9">
        <f>SUMIFS(Query_New!$I:$I, Query_New!$H:$H,"="&amp;C$17,Query_New!$J:$J,"="&amp;$A21)/1000000000</f>
        <v>22.603945744000001</v>
      </c>
      <c r="E21" s="1" t="str">
        <f t="shared" si="2"/>
        <v>$22.4 (54.0%)</v>
      </c>
      <c r="F21" s="1" t="str">
        <f t="shared" si="3"/>
        <v>$22.6 (54.5%)</v>
      </c>
    </row>
    <row r="22" spans="1:6" x14ac:dyDescent="0.15">
      <c r="A22" s="1" t="s">
        <v>3</v>
      </c>
      <c r="B22" s="9">
        <f>SUMIFS(Query_New!$I:$I, Query_New!$H:$H,"="&amp;B$17,Query_New!$J:$J,"="&amp;$A22)/1000000000</f>
        <v>14.959167232</v>
      </c>
      <c r="C22" s="9">
        <f>SUMIFS(Query_New!$I:$I, Query_New!$H:$H,"="&amp;C$17,Query_New!$J:$J,"="&amp;$A22)/1000000000</f>
        <v>15.090476567</v>
      </c>
      <c r="E22" s="1" t="str">
        <f t="shared" si="2"/>
        <v>$15.0 (36.0%)</v>
      </c>
      <c r="F22" s="1" t="str">
        <f t="shared" si="3"/>
        <v>$15.1 (36.4%)</v>
      </c>
    </row>
    <row r="23" spans="1:6" x14ac:dyDescent="0.15">
      <c r="A23" s="1" t="s">
        <v>4</v>
      </c>
      <c r="B23" s="9">
        <f>SUMIFS(Query_New!$I:$I, Query_New!$H:$H,"="&amp;B$17,Query_New!$J:$J,"="&amp;$A23)/1000000000</f>
        <v>0.28199999999999997</v>
      </c>
      <c r="C23" s="9">
        <f>SUMIFS(Query_New!$I:$I, Query_New!$H:$H,"="&amp;C$17,Query_New!$J:$J,"="&amp;$A23)/1000000000</f>
        <v>0.29799999999999999</v>
      </c>
      <c r="E23" s="1" t="str">
        <f t="shared" si="2"/>
        <v>$0.3 (0.7%)</v>
      </c>
      <c r="F23" s="1" t="str">
        <f t="shared" si="3"/>
        <v>$0.3 (0.7%)</v>
      </c>
    </row>
    <row r="24" spans="1:6" x14ac:dyDescent="0.15">
      <c r="A24" s="1" t="s">
        <v>40</v>
      </c>
      <c r="B24" s="9">
        <f>SUMIFS(Query_New!$I:$I, Query_New!$H:$H,"="&amp;B$17,Query_New!$J:$J,"="&amp;$A24)/1000000000</f>
        <v>0.48399999999999999</v>
      </c>
      <c r="C24" s="9">
        <f>SUMIFS(Query_New!$I:$I, Query_New!$H:$H,"="&amp;C$17,Query_New!$J:$J,"="&amp;$A24)/1000000000</f>
        <v>0.38200000000000001</v>
      </c>
      <c r="E24" s="1" t="str">
        <f t="shared" si="2"/>
        <v>$0.5 (1.2%)</v>
      </c>
      <c r="F24" s="1" t="str">
        <f t="shared" si="3"/>
        <v>$0.4 (0.9%)</v>
      </c>
    </row>
    <row r="25" spans="1:6" x14ac:dyDescent="0.15">
      <c r="A25" s="1" t="s">
        <v>6</v>
      </c>
      <c r="B25" s="9">
        <f>SUMIFS(Query_New!$I:$I, Query_New!$H:$H,"="&amp;B$17,Query_New!$J:$J,"="&amp;$A25)/1000000000</f>
        <v>0.20599999999999999</v>
      </c>
      <c r="C25" s="9">
        <f>SUMIFS(Query_New!$I:$I, Query_New!$H:$H,"="&amp;C$17,Query_New!$J:$J,"="&amp;$A25)/1000000000</f>
        <v>0.21</v>
      </c>
      <c r="E25" s="1" t="str">
        <f t="shared" si="2"/>
        <v>$0.2 (0.5%)</v>
      </c>
      <c r="F25" s="1" t="str">
        <f t="shared" si="3"/>
        <v>$0.2 (0.5%)</v>
      </c>
    </row>
  </sheetData>
  <sortState xmlns:xlrd2="http://schemas.microsoft.com/office/spreadsheetml/2017/richdata2" ref="A18:B25">
    <sortCondition descending="1" ref="B18:B25"/>
  </sortState>
  <mergeCells count="2">
    <mergeCell ref="A1:D1"/>
    <mergeCell ref="A13:D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547B-4776-4D8D-B66F-6D1851AC8CBF}">
  <dimension ref="A1:D6"/>
  <sheetViews>
    <sheetView workbookViewId="0">
      <selection activeCell="B1" sqref="B1"/>
    </sheetView>
  </sheetViews>
  <sheetFormatPr baseColWidth="10" defaultColWidth="8.83203125" defaultRowHeight="15" x14ac:dyDescent="0.2"/>
  <cols>
    <col min="1" max="1" width="13.33203125" bestFit="1" customWidth="1"/>
    <col min="2" max="2" width="12.6640625" customWidth="1"/>
  </cols>
  <sheetData>
    <row r="1" spans="1:4" x14ac:dyDescent="0.2">
      <c r="A1" t="s">
        <v>12</v>
      </c>
      <c r="B1" s="4" t="s">
        <v>94</v>
      </c>
    </row>
    <row r="2" spans="1:4" x14ac:dyDescent="0.2">
      <c r="A2" t="s">
        <v>13</v>
      </c>
      <c r="B2" t="s">
        <v>93</v>
      </c>
    </row>
    <row r="3" spans="1:4" x14ac:dyDescent="0.2">
      <c r="A3" t="s">
        <v>14</v>
      </c>
      <c r="B3" s="5">
        <f ca="1">TODAY()</f>
        <v>45642</v>
      </c>
    </row>
    <row r="4" spans="1:4" x14ac:dyDescent="0.2">
      <c r="A4" t="s">
        <v>15</v>
      </c>
      <c r="B4">
        <f>MIN(Query_New!H:H)</f>
        <v>2010</v>
      </c>
    </row>
    <row r="5" spans="1:4" x14ac:dyDescent="0.2">
      <c r="A5" t="s">
        <v>23</v>
      </c>
      <c r="B5">
        <f>B6-1</f>
        <v>2021</v>
      </c>
      <c r="C5" s="6" t="s">
        <v>17</v>
      </c>
      <c r="D5" s="7" t="s">
        <v>18</v>
      </c>
    </row>
    <row r="6" spans="1:4" x14ac:dyDescent="0.2">
      <c r="A6" t="s">
        <v>16</v>
      </c>
      <c r="B6">
        <f>MAX(Query_New!H:H)</f>
        <v>2022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0B074-5BAC-463A-9971-BE8E124EDB18}">
  <dimension ref="A1:P352"/>
  <sheetViews>
    <sheetView topLeftCell="G1" workbookViewId="0">
      <selection activeCell="C15" sqref="C15"/>
    </sheetView>
  </sheetViews>
  <sheetFormatPr baseColWidth="10" defaultColWidth="8.83203125" defaultRowHeight="15" x14ac:dyDescent="0.2"/>
  <cols>
    <col min="1" max="1" width="20" bestFit="1" customWidth="1"/>
    <col min="2" max="2" width="25.5" bestFit="1" customWidth="1"/>
    <col min="3" max="3" width="20.6640625" bestFit="1" customWidth="1"/>
    <col min="4" max="4" width="20.5" bestFit="1" customWidth="1"/>
    <col min="5" max="5" width="19.1640625" bestFit="1" customWidth="1"/>
    <col min="6" max="6" width="19.5" bestFit="1" customWidth="1"/>
    <col min="7" max="7" width="80.83203125" bestFit="1" customWidth="1"/>
    <col min="8" max="8" width="15" bestFit="1" customWidth="1"/>
    <col min="9" max="9" width="16" bestFit="1" customWidth="1"/>
    <col min="10" max="10" width="16.33203125" bestFit="1" customWidth="1"/>
    <col min="11" max="11" width="23.83203125" bestFit="1" customWidth="1"/>
    <col min="12" max="12" width="25" bestFit="1" customWidth="1"/>
    <col min="13" max="13" width="18.1640625" bestFit="1" customWidth="1"/>
    <col min="14" max="14" width="29.5" bestFit="1" customWidth="1"/>
    <col min="15" max="15" width="26.33203125" bestFit="1" customWidth="1"/>
    <col min="16" max="16" width="24.5" customWidth="1"/>
  </cols>
  <sheetData>
    <row r="1" spans="1:16" x14ac:dyDescent="0.2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9</v>
      </c>
      <c r="I1" t="s">
        <v>31</v>
      </c>
      <c r="J1" t="s">
        <v>8</v>
      </c>
      <c r="K1" t="s">
        <v>32</v>
      </c>
      <c r="L1" t="s">
        <v>33</v>
      </c>
      <c r="M1" t="s">
        <v>48</v>
      </c>
      <c r="N1" t="s">
        <v>34</v>
      </c>
      <c r="O1" t="s">
        <v>35</v>
      </c>
      <c r="P1" t="s">
        <v>36</v>
      </c>
    </row>
    <row r="2" spans="1:16" x14ac:dyDescent="0.2">
      <c r="A2" t="s">
        <v>10</v>
      </c>
      <c r="B2" t="s">
        <v>37</v>
      </c>
      <c r="C2" t="s">
        <v>37</v>
      </c>
      <c r="D2" t="s">
        <v>49</v>
      </c>
      <c r="E2" t="s">
        <v>50</v>
      </c>
      <c r="F2" t="s">
        <v>11</v>
      </c>
      <c r="G2" t="s">
        <v>51</v>
      </c>
      <c r="H2">
        <v>2010</v>
      </c>
      <c r="I2">
        <v>160000000</v>
      </c>
      <c r="J2" t="s">
        <v>2</v>
      </c>
      <c r="K2">
        <v>178261063.3272427</v>
      </c>
      <c r="L2" t="s">
        <v>38</v>
      </c>
      <c r="M2" t="s">
        <v>52</v>
      </c>
      <c r="N2" t="s">
        <v>43</v>
      </c>
      <c r="O2" t="s">
        <v>39</v>
      </c>
      <c r="P2" t="s">
        <v>37</v>
      </c>
    </row>
    <row r="3" spans="1:16" x14ac:dyDescent="0.2">
      <c r="A3" t="s">
        <v>10</v>
      </c>
      <c r="B3" t="s">
        <v>37</v>
      </c>
      <c r="C3" t="s">
        <v>37</v>
      </c>
      <c r="D3" t="s">
        <v>49</v>
      </c>
      <c r="E3" t="s">
        <v>53</v>
      </c>
      <c r="F3" t="s">
        <v>11</v>
      </c>
      <c r="G3" t="s">
        <v>54</v>
      </c>
      <c r="H3">
        <v>2010</v>
      </c>
      <c r="I3">
        <v>0</v>
      </c>
      <c r="J3" t="s">
        <v>2</v>
      </c>
      <c r="K3">
        <v>0</v>
      </c>
      <c r="L3" t="s">
        <v>38</v>
      </c>
      <c r="M3" t="s">
        <v>52</v>
      </c>
      <c r="N3" t="s">
        <v>43</v>
      </c>
      <c r="O3" t="s">
        <v>39</v>
      </c>
      <c r="P3" t="s">
        <v>37</v>
      </c>
    </row>
    <row r="4" spans="1:16" x14ac:dyDescent="0.2">
      <c r="A4" t="s">
        <v>10</v>
      </c>
      <c r="B4" t="s">
        <v>37</v>
      </c>
      <c r="C4" t="s">
        <v>37</v>
      </c>
      <c r="D4" t="s">
        <v>49</v>
      </c>
      <c r="E4" t="s">
        <v>50</v>
      </c>
      <c r="F4" t="s">
        <v>11</v>
      </c>
      <c r="G4" t="s">
        <v>55</v>
      </c>
      <c r="H4">
        <v>2010</v>
      </c>
      <c r="I4">
        <v>5257000000</v>
      </c>
      <c r="J4" t="s">
        <v>2</v>
      </c>
      <c r="K4">
        <v>5856990061.9457197</v>
      </c>
      <c r="L4" t="s">
        <v>38</v>
      </c>
      <c r="M4" t="s">
        <v>52</v>
      </c>
      <c r="N4" t="s">
        <v>43</v>
      </c>
      <c r="O4" t="s">
        <v>39</v>
      </c>
      <c r="P4" t="s">
        <v>37</v>
      </c>
    </row>
    <row r="5" spans="1:16" x14ac:dyDescent="0.2">
      <c r="A5" t="s">
        <v>10</v>
      </c>
      <c r="B5" t="s">
        <v>37</v>
      </c>
      <c r="C5" t="s">
        <v>37</v>
      </c>
      <c r="D5" t="s">
        <v>56</v>
      </c>
      <c r="E5" t="s">
        <v>50</v>
      </c>
      <c r="F5" t="s">
        <v>11</v>
      </c>
      <c r="G5" t="s">
        <v>57</v>
      </c>
      <c r="H5">
        <v>2010</v>
      </c>
      <c r="I5">
        <v>4277536356</v>
      </c>
      <c r="J5" t="s">
        <v>2</v>
      </c>
      <c r="K5">
        <v>4765738620.2593699</v>
      </c>
      <c r="L5" t="s">
        <v>38</v>
      </c>
      <c r="M5" t="s">
        <v>52</v>
      </c>
      <c r="N5" t="s">
        <v>43</v>
      </c>
      <c r="O5" t="s">
        <v>39</v>
      </c>
      <c r="P5" t="s">
        <v>37</v>
      </c>
    </row>
    <row r="6" spans="1:16" x14ac:dyDescent="0.2">
      <c r="A6" t="s">
        <v>10</v>
      </c>
      <c r="B6" t="s">
        <v>37</v>
      </c>
      <c r="C6" t="s">
        <v>37</v>
      </c>
      <c r="D6" t="s">
        <v>49</v>
      </c>
      <c r="E6" t="s">
        <v>50</v>
      </c>
      <c r="F6" t="s">
        <v>11</v>
      </c>
      <c r="G6" t="s">
        <v>58</v>
      </c>
      <c r="H6">
        <v>2010</v>
      </c>
      <c r="I6">
        <v>5197000000</v>
      </c>
      <c r="J6" t="s">
        <v>2</v>
      </c>
      <c r="K6">
        <v>5790142163.1980038</v>
      </c>
      <c r="L6" t="s">
        <v>38</v>
      </c>
      <c r="M6" t="s">
        <v>52</v>
      </c>
      <c r="N6" t="s">
        <v>43</v>
      </c>
      <c r="O6" t="s">
        <v>39</v>
      </c>
      <c r="P6" t="s">
        <v>37</v>
      </c>
    </row>
    <row r="7" spans="1:16" x14ac:dyDescent="0.2">
      <c r="A7" t="s">
        <v>10</v>
      </c>
      <c r="B7" t="s">
        <v>37</v>
      </c>
      <c r="C7" t="s">
        <v>37</v>
      </c>
      <c r="D7" t="s">
        <v>49</v>
      </c>
      <c r="E7" t="s">
        <v>50</v>
      </c>
      <c r="F7" t="s">
        <v>11</v>
      </c>
      <c r="G7" t="s">
        <v>59</v>
      </c>
      <c r="H7">
        <v>2010</v>
      </c>
      <c r="I7">
        <v>542000000</v>
      </c>
      <c r="J7" t="s">
        <v>2</v>
      </c>
      <c r="K7">
        <v>603859352.02103484</v>
      </c>
      <c r="L7" t="s">
        <v>38</v>
      </c>
      <c r="M7" t="s">
        <v>52</v>
      </c>
      <c r="N7" t="s">
        <v>43</v>
      </c>
      <c r="O7" t="s">
        <v>39</v>
      </c>
      <c r="P7" t="s">
        <v>37</v>
      </c>
    </row>
    <row r="8" spans="1:16" x14ac:dyDescent="0.2">
      <c r="A8" t="s">
        <v>10</v>
      </c>
      <c r="B8" t="s">
        <v>37</v>
      </c>
      <c r="C8" t="s">
        <v>37</v>
      </c>
      <c r="D8" t="s">
        <v>56</v>
      </c>
      <c r="E8" t="s">
        <v>53</v>
      </c>
      <c r="F8" t="s">
        <v>11</v>
      </c>
      <c r="G8" t="s">
        <v>60</v>
      </c>
      <c r="H8">
        <v>2010</v>
      </c>
      <c r="I8">
        <v>2609786441</v>
      </c>
      <c r="J8" t="s">
        <v>2</v>
      </c>
      <c r="K8">
        <v>2907645662.685503</v>
      </c>
      <c r="L8" t="s">
        <v>38</v>
      </c>
      <c r="M8" t="s">
        <v>52</v>
      </c>
      <c r="N8" t="s">
        <v>43</v>
      </c>
      <c r="O8" t="s">
        <v>39</v>
      </c>
      <c r="P8" t="s">
        <v>37</v>
      </c>
    </row>
    <row r="9" spans="1:16" x14ac:dyDescent="0.2">
      <c r="A9" t="s">
        <v>10</v>
      </c>
      <c r="B9" t="s">
        <v>37</v>
      </c>
      <c r="C9" t="s">
        <v>37</v>
      </c>
      <c r="D9" t="s">
        <v>49</v>
      </c>
      <c r="E9" t="s">
        <v>50</v>
      </c>
      <c r="F9" t="s">
        <v>11</v>
      </c>
      <c r="G9" t="s">
        <v>61</v>
      </c>
      <c r="H9">
        <v>2010</v>
      </c>
      <c r="I9">
        <v>97000000</v>
      </c>
      <c r="J9" t="s">
        <v>40</v>
      </c>
      <c r="K9">
        <v>108070769.6421409</v>
      </c>
      <c r="L9" t="s">
        <v>38</v>
      </c>
      <c r="M9" t="s">
        <v>52</v>
      </c>
      <c r="N9" t="s">
        <v>43</v>
      </c>
      <c r="O9" t="s">
        <v>41</v>
      </c>
      <c r="P9" t="s">
        <v>37</v>
      </c>
    </row>
    <row r="10" spans="1:16" x14ac:dyDescent="0.2">
      <c r="A10" t="s">
        <v>10</v>
      </c>
      <c r="B10" t="s">
        <v>37</v>
      </c>
      <c r="C10" t="s">
        <v>37</v>
      </c>
      <c r="D10" t="s">
        <v>49</v>
      </c>
      <c r="E10" t="s">
        <v>50</v>
      </c>
      <c r="F10" t="s">
        <v>11</v>
      </c>
      <c r="G10" t="s">
        <v>62</v>
      </c>
      <c r="H10">
        <v>2010</v>
      </c>
      <c r="I10">
        <v>86000000</v>
      </c>
      <c r="J10" t="s">
        <v>40</v>
      </c>
      <c r="K10">
        <v>95815321.538392976</v>
      </c>
      <c r="L10" t="s">
        <v>38</v>
      </c>
      <c r="M10" t="s">
        <v>52</v>
      </c>
      <c r="N10" t="s">
        <v>43</v>
      </c>
      <c r="O10" t="s">
        <v>41</v>
      </c>
      <c r="P10" t="s">
        <v>37</v>
      </c>
    </row>
    <row r="11" spans="1:16" x14ac:dyDescent="0.2">
      <c r="A11" t="s">
        <v>10</v>
      </c>
      <c r="B11" t="s">
        <v>37</v>
      </c>
      <c r="C11" t="s">
        <v>37</v>
      </c>
      <c r="D11" t="s">
        <v>49</v>
      </c>
      <c r="E11" t="s">
        <v>50</v>
      </c>
      <c r="F11" t="s">
        <v>11</v>
      </c>
      <c r="G11" t="s">
        <v>63</v>
      </c>
      <c r="H11">
        <v>2010</v>
      </c>
      <c r="I11">
        <v>190000000</v>
      </c>
      <c r="J11" t="s">
        <v>40</v>
      </c>
      <c r="K11">
        <v>211685012.7011008</v>
      </c>
      <c r="L11" t="s">
        <v>38</v>
      </c>
      <c r="M11" t="s">
        <v>52</v>
      </c>
      <c r="N11" t="s">
        <v>43</v>
      </c>
      <c r="O11" t="s">
        <v>41</v>
      </c>
      <c r="P11" t="s">
        <v>37</v>
      </c>
    </row>
    <row r="12" spans="1:16" x14ac:dyDescent="0.2">
      <c r="A12" t="s">
        <v>10</v>
      </c>
      <c r="B12" t="s">
        <v>37</v>
      </c>
      <c r="C12" t="s">
        <v>37</v>
      </c>
      <c r="D12" t="s">
        <v>49</v>
      </c>
      <c r="E12" t="s">
        <v>53</v>
      </c>
      <c r="F12" t="s">
        <v>11</v>
      </c>
      <c r="G12" t="s">
        <v>64</v>
      </c>
      <c r="H12">
        <v>2010</v>
      </c>
      <c r="I12">
        <v>0</v>
      </c>
      <c r="J12" t="s">
        <v>40</v>
      </c>
      <c r="K12">
        <v>0</v>
      </c>
      <c r="L12" t="s">
        <v>38</v>
      </c>
      <c r="M12" t="s">
        <v>52</v>
      </c>
      <c r="N12" t="s">
        <v>43</v>
      </c>
      <c r="O12" t="s">
        <v>41</v>
      </c>
      <c r="P12" t="s">
        <v>37</v>
      </c>
    </row>
    <row r="13" spans="1:16" x14ac:dyDescent="0.2">
      <c r="A13" t="s">
        <v>10</v>
      </c>
      <c r="B13" t="s">
        <v>37</v>
      </c>
      <c r="C13" t="s">
        <v>37</v>
      </c>
      <c r="D13" t="s">
        <v>56</v>
      </c>
      <c r="E13" t="s">
        <v>53</v>
      </c>
      <c r="F13" t="s">
        <v>11</v>
      </c>
      <c r="G13" t="s">
        <v>65</v>
      </c>
      <c r="H13">
        <v>2010</v>
      </c>
      <c r="I13">
        <v>311400000</v>
      </c>
      <c r="J13" t="s">
        <v>42</v>
      </c>
      <c r="K13">
        <v>346940594.50064617</v>
      </c>
      <c r="L13" t="s">
        <v>38</v>
      </c>
      <c r="M13" t="s">
        <v>52</v>
      </c>
      <c r="N13" t="s">
        <v>43</v>
      </c>
      <c r="O13" t="s">
        <v>43</v>
      </c>
      <c r="P13" t="s">
        <v>37</v>
      </c>
    </row>
    <row r="14" spans="1:16" x14ac:dyDescent="0.2">
      <c r="A14" t="s">
        <v>10</v>
      </c>
      <c r="B14" t="s">
        <v>37</v>
      </c>
      <c r="C14" t="s">
        <v>37</v>
      </c>
      <c r="D14" t="s">
        <v>56</v>
      </c>
      <c r="E14" t="s">
        <v>53</v>
      </c>
      <c r="F14" t="s">
        <v>11</v>
      </c>
      <c r="G14" t="s">
        <v>66</v>
      </c>
      <c r="H14">
        <v>2010</v>
      </c>
      <c r="I14">
        <v>392900000.00000012</v>
      </c>
      <c r="J14" t="s">
        <v>42</v>
      </c>
      <c r="K14">
        <v>437742323.6329605</v>
      </c>
      <c r="L14" t="s">
        <v>38</v>
      </c>
      <c r="M14" t="s">
        <v>52</v>
      </c>
      <c r="N14" t="s">
        <v>43</v>
      </c>
      <c r="O14" t="s">
        <v>43</v>
      </c>
      <c r="P14" t="s">
        <v>37</v>
      </c>
    </row>
    <row r="15" spans="1:16" x14ac:dyDescent="0.2">
      <c r="A15" t="s">
        <v>10</v>
      </c>
      <c r="B15" t="s">
        <v>37</v>
      </c>
      <c r="C15" t="s">
        <v>37</v>
      </c>
      <c r="D15" t="s">
        <v>56</v>
      </c>
      <c r="E15" t="s">
        <v>50</v>
      </c>
      <c r="F15" t="s">
        <v>11</v>
      </c>
      <c r="G15" t="s">
        <v>67</v>
      </c>
      <c r="H15">
        <v>2010</v>
      </c>
      <c r="I15">
        <v>896500000</v>
      </c>
      <c r="J15" t="s">
        <v>42</v>
      </c>
      <c r="K15">
        <v>998819020.45545697</v>
      </c>
      <c r="L15" t="s">
        <v>38</v>
      </c>
      <c r="M15" t="s">
        <v>52</v>
      </c>
      <c r="N15" t="s">
        <v>43</v>
      </c>
      <c r="O15" t="s">
        <v>43</v>
      </c>
      <c r="P15" t="s">
        <v>37</v>
      </c>
    </row>
    <row r="16" spans="1:16" x14ac:dyDescent="0.2">
      <c r="A16" t="s">
        <v>10</v>
      </c>
      <c r="B16" t="s">
        <v>37</v>
      </c>
      <c r="C16" t="s">
        <v>37</v>
      </c>
      <c r="D16" t="s">
        <v>56</v>
      </c>
      <c r="E16" t="s">
        <v>50</v>
      </c>
      <c r="F16" t="s">
        <v>11</v>
      </c>
      <c r="G16" t="s">
        <v>68</v>
      </c>
      <c r="H16">
        <v>2010</v>
      </c>
      <c r="I16">
        <v>1406100000</v>
      </c>
      <c r="J16" t="s">
        <v>42</v>
      </c>
      <c r="K16">
        <v>1566580507.152725</v>
      </c>
      <c r="L16" t="s">
        <v>38</v>
      </c>
      <c r="M16" t="s">
        <v>52</v>
      </c>
      <c r="N16" t="s">
        <v>43</v>
      </c>
      <c r="O16" t="s">
        <v>43</v>
      </c>
      <c r="P16" t="s">
        <v>37</v>
      </c>
    </row>
    <row r="17" spans="1:16" x14ac:dyDescent="0.2">
      <c r="A17" t="s">
        <v>10</v>
      </c>
      <c r="B17" t="s">
        <v>37</v>
      </c>
      <c r="C17" t="s">
        <v>37</v>
      </c>
      <c r="D17" t="s">
        <v>49</v>
      </c>
      <c r="E17" t="s">
        <v>53</v>
      </c>
      <c r="F17" t="s">
        <v>11</v>
      </c>
      <c r="G17" t="s">
        <v>69</v>
      </c>
      <c r="H17">
        <v>2010</v>
      </c>
      <c r="I17">
        <v>142900000</v>
      </c>
      <c r="J17" t="s">
        <v>42</v>
      </c>
      <c r="K17">
        <v>159209412.1841436</v>
      </c>
      <c r="L17" t="s">
        <v>38</v>
      </c>
      <c r="M17" t="s">
        <v>52</v>
      </c>
      <c r="N17" t="s">
        <v>43</v>
      </c>
      <c r="O17" t="s">
        <v>43</v>
      </c>
      <c r="P17" t="s">
        <v>37</v>
      </c>
    </row>
    <row r="18" spans="1:16" x14ac:dyDescent="0.2">
      <c r="A18" t="s">
        <v>10</v>
      </c>
      <c r="B18" t="s">
        <v>37</v>
      </c>
      <c r="C18" t="s">
        <v>37</v>
      </c>
      <c r="D18" t="s">
        <v>49</v>
      </c>
      <c r="E18" t="s">
        <v>50</v>
      </c>
      <c r="F18" t="s">
        <v>11</v>
      </c>
      <c r="G18" t="s">
        <v>70</v>
      </c>
      <c r="H18">
        <v>2010</v>
      </c>
      <c r="I18">
        <v>430100000</v>
      </c>
      <c r="J18" t="s">
        <v>42</v>
      </c>
      <c r="K18">
        <v>479188020.85654438</v>
      </c>
      <c r="L18" t="s">
        <v>38</v>
      </c>
      <c r="M18" t="s">
        <v>52</v>
      </c>
      <c r="N18" t="s">
        <v>43</v>
      </c>
      <c r="O18" t="s">
        <v>43</v>
      </c>
      <c r="P18" t="s">
        <v>37</v>
      </c>
    </row>
    <row r="19" spans="1:16" x14ac:dyDescent="0.2">
      <c r="A19" t="s">
        <v>10</v>
      </c>
      <c r="B19" t="s">
        <v>37</v>
      </c>
      <c r="C19" t="s">
        <v>37</v>
      </c>
      <c r="D19" t="s">
        <v>56</v>
      </c>
      <c r="E19" t="s">
        <v>50</v>
      </c>
      <c r="F19" t="s">
        <v>11</v>
      </c>
      <c r="G19" t="s">
        <v>71</v>
      </c>
      <c r="H19">
        <v>2010</v>
      </c>
      <c r="I19">
        <v>18000000</v>
      </c>
      <c r="J19" t="s">
        <v>6</v>
      </c>
      <c r="K19">
        <v>20054369.624314811</v>
      </c>
      <c r="L19" t="s">
        <v>38</v>
      </c>
      <c r="M19" t="s">
        <v>52</v>
      </c>
      <c r="N19" t="s">
        <v>43</v>
      </c>
      <c r="O19" t="s">
        <v>44</v>
      </c>
      <c r="P19" t="s">
        <v>37</v>
      </c>
    </row>
    <row r="20" spans="1:16" x14ac:dyDescent="0.2">
      <c r="A20" t="s">
        <v>10</v>
      </c>
      <c r="B20" t="s">
        <v>37</v>
      </c>
      <c r="C20" t="s">
        <v>37</v>
      </c>
      <c r="D20" t="s">
        <v>49</v>
      </c>
      <c r="E20" t="s">
        <v>50</v>
      </c>
      <c r="F20" t="s">
        <v>11</v>
      </c>
      <c r="G20" t="s">
        <v>72</v>
      </c>
      <c r="H20">
        <v>2010</v>
      </c>
      <c r="I20">
        <v>122000000</v>
      </c>
      <c r="J20" t="s">
        <v>6</v>
      </c>
      <c r="K20">
        <v>135924060.78702259</v>
      </c>
      <c r="L20" t="s">
        <v>38</v>
      </c>
      <c r="M20" t="s">
        <v>52</v>
      </c>
      <c r="N20" t="s">
        <v>43</v>
      </c>
      <c r="O20" t="s">
        <v>44</v>
      </c>
      <c r="P20" t="s">
        <v>37</v>
      </c>
    </row>
    <row r="21" spans="1:16" x14ac:dyDescent="0.2">
      <c r="A21" t="s">
        <v>10</v>
      </c>
      <c r="B21" t="s">
        <v>37</v>
      </c>
      <c r="C21" t="s">
        <v>37</v>
      </c>
      <c r="D21" t="s">
        <v>49</v>
      </c>
      <c r="E21" t="s">
        <v>50</v>
      </c>
      <c r="F21" t="s">
        <v>11</v>
      </c>
      <c r="G21" t="s">
        <v>73</v>
      </c>
      <c r="H21">
        <v>2010</v>
      </c>
      <c r="I21">
        <v>244000000</v>
      </c>
      <c r="J21" t="s">
        <v>4</v>
      </c>
      <c r="K21">
        <v>271848121.57404518</v>
      </c>
      <c r="L21" t="s">
        <v>38</v>
      </c>
      <c r="M21" t="s">
        <v>52</v>
      </c>
      <c r="N21" t="s">
        <v>43</v>
      </c>
      <c r="O21" t="s">
        <v>45</v>
      </c>
      <c r="P21" t="s">
        <v>37</v>
      </c>
    </row>
    <row r="22" spans="1:16" x14ac:dyDescent="0.2">
      <c r="A22" t="s">
        <v>10</v>
      </c>
      <c r="B22" t="s">
        <v>37</v>
      </c>
      <c r="C22" t="s">
        <v>37</v>
      </c>
      <c r="D22" t="s">
        <v>49</v>
      </c>
      <c r="E22" t="s">
        <v>50</v>
      </c>
      <c r="F22" t="s">
        <v>11</v>
      </c>
      <c r="G22" t="s">
        <v>74</v>
      </c>
      <c r="H22">
        <v>2010</v>
      </c>
      <c r="I22">
        <v>148000000</v>
      </c>
      <c r="J22" t="s">
        <v>5</v>
      </c>
      <c r="K22">
        <v>164891483.57769951</v>
      </c>
      <c r="L22" t="s">
        <v>38</v>
      </c>
      <c r="M22" t="s">
        <v>52</v>
      </c>
      <c r="N22" t="s">
        <v>43</v>
      </c>
      <c r="O22" t="s">
        <v>46</v>
      </c>
      <c r="P22" t="s">
        <v>37</v>
      </c>
    </row>
    <row r="23" spans="1:16" x14ac:dyDescent="0.2">
      <c r="A23" t="s">
        <v>10</v>
      </c>
      <c r="B23" t="s">
        <v>37</v>
      </c>
      <c r="C23" t="s">
        <v>37</v>
      </c>
      <c r="D23" t="s">
        <v>56</v>
      </c>
      <c r="E23" t="s">
        <v>53</v>
      </c>
      <c r="F23" t="s">
        <v>11</v>
      </c>
      <c r="G23" t="s">
        <v>75</v>
      </c>
      <c r="H23">
        <v>2010</v>
      </c>
      <c r="I23">
        <v>793000000</v>
      </c>
      <c r="J23" t="s">
        <v>3</v>
      </c>
      <c r="K23">
        <v>883506395.11564684</v>
      </c>
      <c r="L23" t="s">
        <v>38</v>
      </c>
      <c r="M23" t="s">
        <v>52</v>
      </c>
      <c r="N23" t="s">
        <v>43</v>
      </c>
      <c r="O23" t="s">
        <v>47</v>
      </c>
      <c r="P23" t="s">
        <v>37</v>
      </c>
    </row>
    <row r="24" spans="1:16" x14ac:dyDescent="0.2">
      <c r="A24" t="s">
        <v>10</v>
      </c>
      <c r="B24" t="s">
        <v>37</v>
      </c>
      <c r="C24" t="s">
        <v>37</v>
      </c>
      <c r="D24" t="s">
        <v>49</v>
      </c>
      <c r="E24" t="s">
        <v>50</v>
      </c>
      <c r="F24" t="s">
        <v>11</v>
      </c>
      <c r="G24" t="s">
        <v>76</v>
      </c>
      <c r="H24">
        <v>2010</v>
      </c>
      <c r="I24">
        <v>8114000000</v>
      </c>
      <c r="J24" t="s">
        <v>3</v>
      </c>
      <c r="K24">
        <v>9040064173.9827976</v>
      </c>
      <c r="L24" t="s">
        <v>38</v>
      </c>
      <c r="M24" t="s">
        <v>52</v>
      </c>
      <c r="N24" t="s">
        <v>43</v>
      </c>
      <c r="O24" t="s">
        <v>47</v>
      </c>
      <c r="P24" t="s">
        <v>37</v>
      </c>
    </row>
    <row r="25" spans="1:16" x14ac:dyDescent="0.2">
      <c r="A25" t="s">
        <v>10</v>
      </c>
      <c r="B25" t="s">
        <v>37</v>
      </c>
      <c r="C25" t="s">
        <v>37</v>
      </c>
      <c r="D25" t="s">
        <v>49</v>
      </c>
      <c r="E25" t="s">
        <v>50</v>
      </c>
      <c r="F25" t="s">
        <v>11</v>
      </c>
      <c r="G25" t="s">
        <v>77</v>
      </c>
      <c r="H25">
        <v>2010</v>
      </c>
      <c r="I25">
        <v>1250800000</v>
      </c>
      <c r="J25" t="s">
        <v>3</v>
      </c>
      <c r="K25">
        <v>1393555862.56072</v>
      </c>
      <c r="L25" t="s">
        <v>38</v>
      </c>
      <c r="M25" t="s">
        <v>52</v>
      </c>
      <c r="N25" t="s">
        <v>43</v>
      </c>
      <c r="O25" t="s">
        <v>47</v>
      </c>
      <c r="P25" t="s">
        <v>37</v>
      </c>
    </row>
    <row r="26" spans="1:16" x14ac:dyDescent="0.2">
      <c r="A26" t="s">
        <v>10</v>
      </c>
      <c r="B26" t="s">
        <v>37</v>
      </c>
      <c r="C26" t="s">
        <v>37</v>
      </c>
      <c r="D26" t="s">
        <v>56</v>
      </c>
      <c r="E26" t="s">
        <v>53</v>
      </c>
      <c r="F26" t="s">
        <v>11</v>
      </c>
      <c r="G26" t="s">
        <v>78</v>
      </c>
      <c r="H26">
        <v>2010</v>
      </c>
      <c r="I26">
        <v>73284670</v>
      </c>
      <c r="J26" t="s">
        <v>3</v>
      </c>
      <c r="K26">
        <v>81648769.998663038</v>
      </c>
      <c r="L26" t="s">
        <v>38</v>
      </c>
      <c r="M26" t="s">
        <v>52</v>
      </c>
      <c r="N26" t="s">
        <v>43</v>
      </c>
      <c r="O26" t="s">
        <v>47</v>
      </c>
      <c r="P26" t="s">
        <v>37</v>
      </c>
    </row>
    <row r="27" spans="1:16" x14ac:dyDescent="0.2">
      <c r="A27" t="s">
        <v>10</v>
      </c>
      <c r="B27" t="s">
        <v>37</v>
      </c>
      <c r="C27" t="s">
        <v>37</v>
      </c>
      <c r="D27" t="s">
        <v>49</v>
      </c>
      <c r="E27" t="s">
        <v>53</v>
      </c>
      <c r="F27" t="s">
        <v>11</v>
      </c>
      <c r="G27" t="s">
        <v>79</v>
      </c>
      <c r="H27">
        <v>2010</v>
      </c>
      <c r="I27">
        <v>1207000000</v>
      </c>
      <c r="J27" t="s">
        <v>3</v>
      </c>
      <c r="K27">
        <v>1344756896.4748869</v>
      </c>
      <c r="L27" t="s">
        <v>38</v>
      </c>
      <c r="M27" t="s">
        <v>52</v>
      </c>
      <c r="N27" t="s">
        <v>43</v>
      </c>
      <c r="O27" t="s">
        <v>47</v>
      </c>
      <c r="P27" t="s">
        <v>37</v>
      </c>
    </row>
    <row r="28" spans="1:16" x14ac:dyDescent="0.2">
      <c r="A28" t="s">
        <v>10</v>
      </c>
      <c r="B28" t="s">
        <v>37</v>
      </c>
      <c r="C28" t="s">
        <v>37</v>
      </c>
      <c r="D28" t="s">
        <v>56</v>
      </c>
      <c r="E28" t="s">
        <v>50</v>
      </c>
      <c r="F28" t="s">
        <v>11</v>
      </c>
      <c r="G28" t="s">
        <v>80</v>
      </c>
      <c r="H28">
        <v>2010</v>
      </c>
      <c r="I28">
        <v>35550000</v>
      </c>
      <c r="J28" t="s">
        <v>3</v>
      </c>
      <c r="K28">
        <v>39607380.00802175</v>
      </c>
      <c r="L28" t="s">
        <v>38</v>
      </c>
      <c r="M28" t="s">
        <v>52</v>
      </c>
      <c r="N28" t="s">
        <v>43</v>
      </c>
      <c r="O28" t="s">
        <v>47</v>
      </c>
      <c r="P28" t="s">
        <v>37</v>
      </c>
    </row>
    <row r="29" spans="1:16" x14ac:dyDescent="0.2">
      <c r="A29" t="s">
        <v>10</v>
      </c>
      <c r="B29" t="s">
        <v>37</v>
      </c>
      <c r="C29" t="s">
        <v>37</v>
      </c>
      <c r="D29" t="s">
        <v>56</v>
      </c>
      <c r="E29" t="s">
        <v>50</v>
      </c>
      <c r="F29" t="s">
        <v>11</v>
      </c>
      <c r="G29" t="s">
        <v>57</v>
      </c>
      <c r="H29">
        <v>2011</v>
      </c>
      <c r="I29">
        <v>4859144909</v>
      </c>
      <c r="J29" t="s">
        <v>2</v>
      </c>
      <c r="K29">
        <v>5270736741.1135578</v>
      </c>
      <c r="L29" t="s">
        <v>38</v>
      </c>
      <c r="M29" t="s">
        <v>81</v>
      </c>
      <c r="N29" t="s">
        <v>43</v>
      </c>
      <c r="O29" t="s">
        <v>39</v>
      </c>
      <c r="P29" t="s">
        <v>37</v>
      </c>
    </row>
    <row r="30" spans="1:16" x14ac:dyDescent="0.2">
      <c r="A30" t="s">
        <v>10</v>
      </c>
      <c r="B30" t="s">
        <v>37</v>
      </c>
      <c r="C30" t="s">
        <v>37</v>
      </c>
      <c r="D30" t="s">
        <v>49</v>
      </c>
      <c r="E30" t="s">
        <v>50</v>
      </c>
      <c r="F30" t="s">
        <v>11</v>
      </c>
      <c r="G30" t="s">
        <v>51</v>
      </c>
      <c r="H30">
        <v>2011</v>
      </c>
      <c r="I30">
        <v>196000000</v>
      </c>
      <c r="J30" t="s">
        <v>2</v>
      </c>
      <c r="K30">
        <v>212602097.8186591</v>
      </c>
      <c r="L30" t="s">
        <v>38</v>
      </c>
      <c r="M30" t="s">
        <v>81</v>
      </c>
      <c r="N30" t="s">
        <v>43</v>
      </c>
      <c r="O30" t="s">
        <v>39</v>
      </c>
      <c r="P30" t="s">
        <v>37</v>
      </c>
    </row>
    <row r="31" spans="1:16" x14ac:dyDescent="0.2">
      <c r="A31" t="s">
        <v>10</v>
      </c>
      <c r="B31" t="s">
        <v>37</v>
      </c>
      <c r="C31" t="s">
        <v>37</v>
      </c>
      <c r="D31" t="s">
        <v>49</v>
      </c>
      <c r="E31" t="s">
        <v>50</v>
      </c>
      <c r="F31" t="s">
        <v>11</v>
      </c>
      <c r="G31" t="s">
        <v>55</v>
      </c>
      <c r="H31">
        <v>2011</v>
      </c>
      <c r="I31">
        <v>4764000000</v>
      </c>
      <c r="J31" t="s">
        <v>2</v>
      </c>
      <c r="K31">
        <v>5167532622.4902649</v>
      </c>
      <c r="L31" t="s">
        <v>38</v>
      </c>
      <c r="M31" t="s">
        <v>81</v>
      </c>
      <c r="N31" t="s">
        <v>43</v>
      </c>
      <c r="O31" t="s">
        <v>39</v>
      </c>
      <c r="P31" t="s">
        <v>37</v>
      </c>
    </row>
    <row r="32" spans="1:16" x14ac:dyDescent="0.2">
      <c r="A32" t="s">
        <v>10</v>
      </c>
      <c r="B32" t="s">
        <v>37</v>
      </c>
      <c r="C32" t="s">
        <v>37</v>
      </c>
      <c r="D32" t="s">
        <v>49</v>
      </c>
      <c r="E32" t="s">
        <v>50</v>
      </c>
      <c r="F32" t="s">
        <v>11</v>
      </c>
      <c r="G32" t="s">
        <v>58</v>
      </c>
      <c r="H32">
        <v>2011</v>
      </c>
      <c r="I32">
        <v>5197000000</v>
      </c>
      <c r="J32" t="s">
        <v>2</v>
      </c>
      <c r="K32">
        <v>5637209705.9365883</v>
      </c>
      <c r="L32" t="s">
        <v>38</v>
      </c>
      <c r="M32" t="s">
        <v>81</v>
      </c>
      <c r="N32" t="s">
        <v>43</v>
      </c>
      <c r="O32" t="s">
        <v>39</v>
      </c>
      <c r="P32" t="s">
        <v>37</v>
      </c>
    </row>
    <row r="33" spans="1:16" x14ac:dyDescent="0.2">
      <c r="A33" t="s">
        <v>10</v>
      </c>
      <c r="B33" t="s">
        <v>37</v>
      </c>
      <c r="C33" t="s">
        <v>37</v>
      </c>
      <c r="D33" t="s">
        <v>49</v>
      </c>
      <c r="E33" t="s">
        <v>53</v>
      </c>
      <c r="F33" t="s">
        <v>11</v>
      </c>
      <c r="G33" t="s">
        <v>54</v>
      </c>
      <c r="H33">
        <v>2011</v>
      </c>
      <c r="I33">
        <v>0</v>
      </c>
      <c r="J33" t="s">
        <v>2</v>
      </c>
      <c r="K33">
        <v>0</v>
      </c>
      <c r="L33" t="s">
        <v>38</v>
      </c>
      <c r="M33" t="s">
        <v>81</v>
      </c>
      <c r="N33" t="s">
        <v>43</v>
      </c>
      <c r="O33" t="s">
        <v>39</v>
      </c>
      <c r="P33" t="s">
        <v>37</v>
      </c>
    </row>
    <row r="34" spans="1:16" x14ac:dyDescent="0.2">
      <c r="A34" t="s">
        <v>10</v>
      </c>
      <c r="B34" t="s">
        <v>37</v>
      </c>
      <c r="C34" t="s">
        <v>37</v>
      </c>
      <c r="D34" t="s">
        <v>49</v>
      </c>
      <c r="E34" t="s">
        <v>50</v>
      </c>
      <c r="F34" t="s">
        <v>11</v>
      </c>
      <c r="G34" t="s">
        <v>59</v>
      </c>
      <c r="H34">
        <v>2011</v>
      </c>
      <c r="I34">
        <v>601000000</v>
      </c>
      <c r="J34" t="s">
        <v>2</v>
      </c>
      <c r="K34">
        <v>651907453.00517404</v>
      </c>
      <c r="L34" t="s">
        <v>38</v>
      </c>
      <c r="M34" t="s">
        <v>81</v>
      </c>
      <c r="N34" t="s">
        <v>43</v>
      </c>
      <c r="O34" t="s">
        <v>39</v>
      </c>
      <c r="P34" t="s">
        <v>37</v>
      </c>
    </row>
    <row r="35" spans="1:16" x14ac:dyDescent="0.2">
      <c r="A35" t="s">
        <v>10</v>
      </c>
      <c r="B35" t="s">
        <v>37</v>
      </c>
      <c r="C35" t="s">
        <v>37</v>
      </c>
      <c r="D35" t="s">
        <v>56</v>
      </c>
      <c r="E35" t="s">
        <v>53</v>
      </c>
      <c r="F35" t="s">
        <v>11</v>
      </c>
      <c r="G35" t="s">
        <v>60</v>
      </c>
      <c r="H35">
        <v>2011</v>
      </c>
      <c r="I35">
        <v>2750622220</v>
      </c>
      <c r="J35" t="s">
        <v>2</v>
      </c>
      <c r="K35">
        <v>2983612521.829679</v>
      </c>
      <c r="L35" t="s">
        <v>38</v>
      </c>
      <c r="M35" t="s">
        <v>81</v>
      </c>
      <c r="N35" t="s">
        <v>43</v>
      </c>
      <c r="O35" t="s">
        <v>39</v>
      </c>
      <c r="P35" t="s">
        <v>37</v>
      </c>
    </row>
    <row r="36" spans="1:16" x14ac:dyDescent="0.2">
      <c r="A36" t="s">
        <v>10</v>
      </c>
      <c r="B36" t="s">
        <v>37</v>
      </c>
      <c r="C36" t="s">
        <v>37</v>
      </c>
      <c r="D36" t="s">
        <v>49</v>
      </c>
      <c r="E36" t="s">
        <v>53</v>
      </c>
      <c r="F36" t="s">
        <v>11</v>
      </c>
      <c r="G36" t="s">
        <v>64</v>
      </c>
      <c r="H36">
        <v>2011</v>
      </c>
      <c r="I36">
        <v>0</v>
      </c>
      <c r="J36" t="s">
        <v>40</v>
      </c>
      <c r="K36">
        <v>0</v>
      </c>
      <c r="L36" t="s">
        <v>38</v>
      </c>
      <c r="M36" t="s">
        <v>81</v>
      </c>
      <c r="N36" t="s">
        <v>43</v>
      </c>
      <c r="O36" t="s">
        <v>41</v>
      </c>
      <c r="P36" t="s">
        <v>37</v>
      </c>
    </row>
    <row r="37" spans="1:16" x14ac:dyDescent="0.2">
      <c r="A37" t="s">
        <v>10</v>
      </c>
      <c r="B37" t="s">
        <v>37</v>
      </c>
      <c r="C37" t="s">
        <v>37</v>
      </c>
      <c r="D37" t="s">
        <v>49</v>
      </c>
      <c r="E37" t="s">
        <v>50</v>
      </c>
      <c r="F37" t="s">
        <v>11</v>
      </c>
      <c r="G37" t="s">
        <v>62</v>
      </c>
      <c r="H37">
        <v>2011</v>
      </c>
      <c r="I37">
        <v>96000000</v>
      </c>
      <c r="J37" t="s">
        <v>40</v>
      </c>
      <c r="K37">
        <v>104131639.7479147</v>
      </c>
      <c r="L37" t="s">
        <v>38</v>
      </c>
      <c r="M37" t="s">
        <v>81</v>
      </c>
      <c r="N37" t="s">
        <v>43</v>
      </c>
      <c r="O37" t="s">
        <v>41</v>
      </c>
      <c r="P37" t="s">
        <v>37</v>
      </c>
    </row>
    <row r="38" spans="1:16" x14ac:dyDescent="0.2">
      <c r="A38" t="s">
        <v>10</v>
      </c>
      <c r="B38" t="s">
        <v>37</v>
      </c>
      <c r="C38" t="s">
        <v>37</v>
      </c>
      <c r="D38" t="s">
        <v>49</v>
      </c>
      <c r="E38" t="s">
        <v>50</v>
      </c>
      <c r="F38" t="s">
        <v>11</v>
      </c>
      <c r="G38" t="s">
        <v>63</v>
      </c>
      <c r="H38">
        <v>2011</v>
      </c>
      <c r="I38">
        <v>105000000</v>
      </c>
      <c r="J38" t="s">
        <v>40</v>
      </c>
      <c r="K38">
        <v>113893980.9742817</v>
      </c>
      <c r="L38" t="s">
        <v>38</v>
      </c>
      <c r="M38" t="s">
        <v>81</v>
      </c>
      <c r="N38" t="s">
        <v>43</v>
      </c>
      <c r="O38" t="s">
        <v>41</v>
      </c>
      <c r="P38" t="s">
        <v>37</v>
      </c>
    </row>
    <row r="39" spans="1:16" x14ac:dyDescent="0.2">
      <c r="A39" t="s">
        <v>10</v>
      </c>
      <c r="B39" t="s">
        <v>37</v>
      </c>
      <c r="C39" t="s">
        <v>37</v>
      </c>
      <c r="D39" t="s">
        <v>49</v>
      </c>
      <c r="E39" t="s">
        <v>50</v>
      </c>
      <c r="F39" t="s">
        <v>11</v>
      </c>
      <c r="G39" t="s">
        <v>61</v>
      </c>
      <c r="H39">
        <v>2011</v>
      </c>
      <c r="I39">
        <v>129000000</v>
      </c>
      <c r="J39" t="s">
        <v>40</v>
      </c>
      <c r="K39">
        <v>139926890.91126031</v>
      </c>
      <c r="L39" t="s">
        <v>38</v>
      </c>
      <c r="M39" t="s">
        <v>81</v>
      </c>
      <c r="N39" t="s">
        <v>43</v>
      </c>
      <c r="O39" t="s">
        <v>41</v>
      </c>
      <c r="P39" t="s">
        <v>37</v>
      </c>
    </row>
    <row r="40" spans="1:16" x14ac:dyDescent="0.2">
      <c r="A40" t="s">
        <v>10</v>
      </c>
      <c r="B40" t="s">
        <v>37</v>
      </c>
      <c r="C40" t="s">
        <v>37</v>
      </c>
      <c r="D40" t="s">
        <v>49</v>
      </c>
      <c r="E40" t="s">
        <v>53</v>
      </c>
      <c r="F40" t="s">
        <v>11</v>
      </c>
      <c r="G40" t="s">
        <v>69</v>
      </c>
      <c r="H40">
        <v>2011</v>
      </c>
      <c r="I40">
        <v>294200000.00000012</v>
      </c>
      <c r="J40" t="s">
        <v>42</v>
      </c>
      <c r="K40">
        <v>319120087.64413017</v>
      </c>
      <c r="L40" t="s">
        <v>38</v>
      </c>
      <c r="M40" t="s">
        <v>81</v>
      </c>
      <c r="N40" t="s">
        <v>43</v>
      </c>
      <c r="O40" t="s">
        <v>43</v>
      </c>
      <c r="P40" t="s">
        <v>37</v>
      </c>
    </row>
    <row r="41" spans="1:16" x14ac:dyDescent="0.2">
      <c r="A41" t="s">
        <v>10</v>
      </c>
      <c r="B41" t="s">
        <v>37</v>
      </c>
      <c r="C41" t="s">
        <v>37</v>
      </c>
      <c r="D41" t="s">
        <v>56</v>
      </c>
      <c r="E41" t="s">
        <v>53</v>
      </c>
      <c r="F41" t="s">
        <v>11</v>
      </c>
      <c r="G41" t="s">
        <v>65</v>
      </c>
      <c r="H41">
        <v>2011</v>
      </c>
      <c r="I41">
        <v>806200000</v>
      </c>
      <c r="J41" t="s">
        <v>42</v>
      </c>
      <c r="K41">
        <v>874488832.96634161</v>
      </c>
      <c r="L41" t="s">
        <v>38</v>
      </c>
      <c r="M41" t="s">
        <v>81</v>
      </c>
      <c r="N41" t="s">
        <v>43</v>
      </c>
      <c r="O41" t="s">
        <v>43</v>
      </c>
      <c r="P41" t="s">
        <v>37</v>
      </c>
    </row>
    <row r="42" spans="1:16" x14ac:dyDescent="0.2">
      <c r="A42" t="s">
        <v>10</v>
      </c>
      <c r="B42" t="s">
        <v>37</v>
      </c>
      <c r="C42" t="s">
        <v>37</v>
      </c>
      <c r="D42" t="s">
        <v>56</v>
      </c>
      <c r="E42" t="s">
        <v>50</v>
      </c>
      <c r="F42" t="s">
        <v>11</v>
      </c>
      <c r="G42" t="s">
        <v>68</v>
      </c>
      <c r="H42">
        <v>2011</v>
      </c>
      <c r="I42">
        <v>3375000000</v>
      </c>
      <c r="J42" t="s">
        <v>42</v>
      </c>
      <c r="K42">
        <v>3660877959.8876252</v>
      </c>
      <c r="L42" t="s">
        <v>38</v>
      </c>
      <c r="M42" t="s">
        <v>81</v>
      </c>
      <c r="N42" t="s">
        <v>43</v>
      </c>
      <c r="O42" t="s">
        <v>43</v>
      </c>
      <c r="P42" t="s">
        <v>37</v>
      </c>
    </row>
    <row r="43" spans="1:16" x14ac:dyDescent="0.2">
      <c r="A43" t="s">
        <v>10</v>
      </c>
      <c r="B43" t="s">
        <v>37</v>
      </c>
      <c r="C43" t="s">
        <v>37</v>
      </c>
      <c r="D43" t="s">
        <v>56</v>
      </c>
      <c r="E43" t="s">
        <v>53</v>
      </c>
      <c r="F43" t="s">
        <v>11</v>
      </c>
      <c r="G43" t="s">
        <v>66</v>
      </c>
      <c r="H43">
        <v>2011</v>
      </c>
      <c r="I43">
        <v>996399999.99999988</v>
      </c>
      <c r="J43" t="s">
        <v>42</v>
      </c>
      <c r="K43">
        <v>1080799644.216897</v>
      </c>
      <c r="L43" t="s">
        <v>38</v>
      </c>
      <c r="M43" t="s">
        <v>81</v>
      </c>
      <c r="N43" t="s">
        <v>43</v>
      </c>
      <c r="O43" t="s">
        <v>43</v>
      </c>
      <c r="P43" t="s">
        <v>37</v>
      </c>
    </row>
    <row r="44" spans="1:16" x14ac:dyDescent="0.2">
      <c r="A44" t="s">
        <v>10</v>
      </c>
      <c r="B44" t="s">
        <v>37</v>
      </c>
      <c r="C44" t="s">
        <v>37</v>
      </c>
      <c r="D44" t="s">
        <v>49</v>
      </c>
      <c r="E44" t="s">
        <v>50</v>
      </c>
      <c r="F44" t="s">
        <v>11</v>
      </c>
      <c r="G44" t="s">
        <v>70</v>
      </c>
      <c r="H44">
        <v>2011</v>
      </c>
      <c r="I44">
        <v>635200000</v>
      </c>
      <c r="J44" t="s">
        <v>42</v>
      </c>
      <c r="K44">
        <v>689004349.66536868</v>
      </c>
      <c r="L44" t="s">
        <v>38</v>
      </c>
      <c r="M44" t="s">
        <v>81</v>
      </c>
      <c r="N44" t="s">
        <v>43</v>
      </c>
      <c r="O44" t="s">
        <v>43</v>
      </c>
      <c r="P44" t="s">
        <v>37</v>
      </c>
    </row>
    <row r="45" spans="1:16" x14ac:dyDescent="0.2">
      <c r="A45" t="s">
        <v>10</v>
      </c>
      <c r="B45" t="s">
        <v>37</v>
      </c>
      <c r="C45" t="s">
        <v>37</v>
      </c>
      <c r="D45" t="s">
        <v>56</v>
      </c>
      <c r="E45" t="s">
        <v>50</v>
      </c>
      <c r="F45" t="s">
        <v>11</v>
      </c>
      <c r="G45" t="s">
        <v>67</v>
      </c>
      <c r="H45">
        <v>2011</v>
      </c>
      <c r="I45">
        <v>2333400000</v>
      </c>
      <c r="J45" t="s">
        <v>42</v>
      </c>
      <c r="K45">
        <v>2531049668.6227512</v>
      </c>
      <c r="L45" t="s">
        <v>38</v>
      </c>
      <c r="M45" t="s">
        <v>81</v>
      </c>
      <c r="N45" t="s">
        <v>43</v>
      </c>
      <c r="O45" t="s">
        <v>43</v>
      </c>
      <c r="P45" t="s">
        <v>37</v>
      </c>
    </row>
    <row r="46" spans="1:16" x14ac:dyDescent="0.2">
      <c r="A46" t="s">
        <v>10</v>
      </c>
      <c r="B46" t="s">
        <v>37</v>
      </c>
      <c r="C46" t="s">
        <v>37</v>
      </c>
      <c r="D46" t="s">
        <v>49</v>
      </c>
      <c r="E46" t="s">
        <v>50</v>
      </c>
      <c r="F46" t="s">
        <v>11</v>
      </c>
      <c r="G46" t="s">
        <v>72</v>
      </c>
      <c r="H46">
        <v>2011</v>
      </c>
      <c r="I46">
        <v>136000000</v>
      </c>
      <c r="J46" t="s">
        <v>6</v>
      </c>
      <c r="K46">
        <v>147519822.97621241</v>
      </c>
      <c r="L46" t="s">
        <v>38</v>
      </c>
      <c r="M46" t="s">
        <v>81</v>
      </c>
      <c r="N46" t="s">
        <v>43</v>
      </c>
      <c r="O46" t="s">
        <v>44</v>
      </c>
      <c r="P46" t="s">
        <v>37</v>
      </c>
    </row>
    <row r="47" spans="1:16" x14ac:dyDescent="0.2">
      <c r="A47" t="s">
        <v>10</v>
      </c>
      <c r="B47" t="s">
        <v>37</v>
      </c>
      <c r="C47" t="s">
        <v>37</v>
      </c>
      <c r="D47" t="s">
        <v>56</v>
      </c>
      <c r="E47" t="s">
        <v>50</v>
      </c>
      <c r="F47" t="s">
        <v>11</v>
      </c>
      <c r="G47" t="s">
        <v>71</v>
      </c>
      <c r="H47">
        <v>2011</v>
      </c>
      <c r="I47">
        <v>12000000</v>
      </c>
      <c r="J47" t="s">
        <v>6</v>
      </c>
      <c r="K47">
        <v>13016454.96848933</v>
      </c>
      <c r="L47" t="s">
        <v>38</v>
      </c>
      <c r="M47" t="s">
        <v>81</v>
      </c>
      <c r="N47" t="s">
        <v>43</v>
      </c>
      <c r="O47" t="s">
        <v>44</v>
      </c>
      <c r="P47" t="s">
        <v>37</v>
      </c>
    </row>
    <row r="48" spans="1:16" x14ac:dyDescent="0.2">
      <c r="A48" t="s">
        <v>10</v>
      </c>
      <c r="B48" t="s">
        <v>37</v>
      </c>
      <c r="C48" t="s">
        <v>37</v>
      </c>
      <c r="D48" t="s">
        <v>49</v>
      </c>
      <c r="E48" t="s">
        <v>50</v>
      </c>
      <c r="F48" t="s">
        <v>11</v>
      </c>
      <c r="G48" t="s">
        <v>73</v>
      </c>
      <c r="H48">
        <v>2011</v>
      </c>
      <c r="I48">
        <v>244000000</v>
      </c>
      <c r="J48" t="s">
        <v>4</v>
      </c>
      <c r="K48">
        <v>264667917.6926164</v>
      </c>
      <c r="L48" t="s">
        <v>38</v>
      </c>
      <c r="M48" t="s">
        <v>81</v>
      </c>
      <c r="N48" t="s">
        <v>43</v>
      </c>
      <c r="O48" t="s">
        <v>45</v>
      </c>
      <c r="P48" t="s">
        <v>37</v>
      </c>
    </row>
    <row r="49" spans="1:16" x14ac:dyDescent="0.2">
      <c r="A49" t="s">
        <v>10</v>
      </c>
      <c r="B49" t="s">
        <v>37</v>
      </c>
      <c r="C49" t="s">
        <v>37</v>
      </c>
      <c r="D49" t="s">
        <v>49</v>
      </c>
      <c r="E49" t="s">
        <v>50</v>
      </c>
      <c r="F49" t="s">
        <v>11</v>
      </c>
      <c r="G49" t="s">
        <v>74</v>
      </c>
      <c r="H49">
        <v>2011</v>
      </c>
      <c r="I49">
        <v>149000000</v>
      </c>
      <c r="J49" t="s">
        <v>5</v>
      </c>
      <c r="K49">
        <v>161620982.52540919</v>
      </c>
      <c r="L49" t="s">
        <v>38</v>
      </c>
      <c r="M49" t="s">
        <v>81</v>
      </c>
      <c r="N49" t="s">
        <v>43</v>
      </c>
      <c r="O49" t="s">
        <v>46</v>
      </c>
      <c r="P49" t="s">
        <v>37</v>
      </c>
    </row>
    <row r="50" spans="1:16" x14ac:dyDescent="0.2">
      <c r="A50" t="s">
        <v>10</v>
      </c>
      <c r="B50" t="s">
        <v>37</v>
      </c>
      <c r="C50" t="s">
        <v>37</v>
      </c>
      <c r="D50" t="s">
        <v>49</v>
      </c>
      <c r="E50" t="s">
        <v>53</v>
      </c>
      <c r="F50" t="s">
        <v>11</v>
      </c>
      <c r="G50" t="s">
        <v>79</v>
      </c>
      <c r="H50">
        <v>2011</v>
      </c>
      <c r="I50">
        <v>1236000000</v>
      </c>
      <c r="J50" t="s">
        <v>3</v>
      </c>
      <c r="K50">
        <v>1340694861.754401</v>
      </c>
      <c r="L50" t="s">
        <v>38</v>
      </c>
      <c r="M50" t="s">
        <v>81</v>
      </c>
      <c r="N50" t="s">
        <v>43</v>
      </c>
      <c r="O50" t="s">
        <v>47</v>
      </c>
      <c r="P50" t="s">
        <v>37</v>
      </c>
    </row>
    <row r="51" spans="1:16" x14ac:dyDescent="0.2">
      <c r="A51" t="s">
        <v>10</v>
      </c>
      <c r="B51" t="s">
        <v>37</v>
      </c>
      <c r="C51" t="s">
        <v>37</v>
      </c>
      <c r="D51" t="s">
        <v>49</v>
      </c>
      <c r="E51" t="s">
        <v>50</v>
      </c>
      <c r="F51" t="s">
        <v>11</v>
      </c>
      <c r="G51" t="s">
        <v>76</v>
      </c>
      <c r="H51">
        <v>2011</v>
      </c>
      <c r="I51">
        <v>9053000000</v>
      </c>
      <c r="J51" t="s">
        <v>3</v>
      </c>
      <c r="K51">
        <v>9819830569.1444931</v>
      </c>
      <c r="L51" t="s">
        <v>38</v>
      </c>
      <c r="M51" t="s">
        <v>81</v>
      </c>
      <c r="N51" t="s">
        <v>43</v>
      </c>
      <c r="O51" t="s">
        <v>47</v>
      </c>
      <c r="P51" t="s">
        <v>37</v>
      </c>
    </row>
    <row r="52" spans="1:16" x14ac:dyDescent="0.2">
      <c r="A52" t="s">
        <v>10</v>
      </c>
      <c r="B52" t="s">
        <v>37</v>
      </c>
      <c r="C52" t="s">
        <v>37</v>
      </c>
      <c r="D52" t="s">
        <v>56</v>
      </c>
      <c r="E52" t="s">
        <v>53</v>
      </c>
      <c r="F52" t="s">
        <v>11</v>
      </c>
      <c r="G52" t="s">
        <v>78</v>
      </c>
      <c r="H52">
        <v>2011</v>
      </c>
      <c r="I52">
        <v>97194908</v>
      </c>
      <c r="J52" t="s">
        <v>3</v>
      </c>
      <c r="K52">
        <v>105427761.9290386</v>
      </c>
      <c r="L52" t="s">
        <v>38</v>
      </c>
      <c r="M52" t="s">
        <v>81</v>
      </c>
      <c r="N52" t="s">
        <v>43</v>
      </c>
      <c r="O52" t="s">
        <v>47</v>
      </c>
      <c r="P52" t="s">
        <v>37</v>
      </c>
    </row>
    <row r="53" spans="1:16" x14ac:dyDescent="0.2">
      <c r="A53" t="s">
        <v>10</v>
      </c>
      <c r="B53" t="s">
        <v>37</v>
      </c>
      <c r="C53" t="s">
        <v>37</v>
      </c>
      <c r="D53" t="s">
        <v>56</v>
      </c>
      <c r="E53" t="s">
        <v>53</v>
      </c>
      <c r="F53" t="s">
        <v>11</v>
      </c>
      <c r="G53" t="s">
        <v>75</v>
      </c>
      <c r="H53">
        <v>2011</v>
      </c>
      <c r="I53">
        <v>791414000</v>
      </c>
      <c r="J53" t="s">
        <v>3</v>
      </c>
      <c r="K53">
        <v>858450391.03600132</v>
      </c>
      <c r="L53" t="s">
        <v>38</v>
      </c>
      <c r="M53" t="s">
        <v>81</v>
      </c>
      <c r="N53" t="s">
        <v>43</v>
      </c>
      <c r="O53" t="s">
        <v>47</v>
      </c>
      <c r="P53" t="s">
        <v>37</v>
      </c>
    </row>
    <row r="54" spans="1:16" x14ac:dyDescent="0.2">
      <c r="A54" t="s">
        <v>10</v>
      </c>
      <c r="B54" t="s">
        <v>37</v>
      </c>
      <c r="C54" t="s">
        <v>37</v>
      </c>
      <c r="D54" t="s">
        <v>49</v>
      </c>
      <c r="E54" t="s">
        <v>50</v>
      </c>
      <c r="F54" t="s">
        <v>11</v>
      </c>
      <c r="G54" t="s">
        <v>77</v>
      </c>
      <c r="H54">
        <v>2011</v>
      </c>
      <c r="I54">
        <v>1057600000</v>
      </c>
      <c r="J54" t="s">
        <v>3</v>
      </c>
      <c r="K54">
        <v>1147183564.5561931</v>
      </c>
      <c r="L54" t="s">
        <v>38</v>
      </c>
      <c r="M54" t="s">
        <v>81</v>
      </c>
      <c r="N54" t="s">
        <v>43</v>
      </c>
      <c r="O54" t="s">
        <v>47</v>
      </c>
      <c r="P54" t="s">
        <v>37</v>
      </c>
    </row>
    <row r="55" spans="1:16" x14ac:dyDescent="0.2">
      <c r="A55" t="s">
        <v>10</v>
      </c>
      <c r="B55" t="s">
        <v>37</v>
      </c>
      <c r="C55" t="s">
        <v>37</v>
      </c>
      <c r="D55" t="s">
        <v>56</v>
      </c>
      <c r="E55" t="s">
        <v>50</v>
      </c>
      <c r="F55" t="s">
        <v>11</v>
      </c>
      <c r="G55" t="s">
        <v>80</v>
      </c>
      <c r="H55">
        <v>2011</v>
      </c>
      <c r="I55">
        <v>35485352</v>
      </c>
      <c r="J55" t="s">
        <v>3</v>
      </c>
      <c r="K55">
        <v>38491123.862416074</v>
      </c>
      <c r="L55" t="s">
        <v>38</v>
      </c>
      <c r="M55" t="s">
        <v>81</v>
      </c>
      <c r="N55" t="s">
        <v>43</v>
      </c>
      <c r="O55" t="s">
        <v>47</v>
      </c>
      <c r="P55" t="s">
        <v>37</v>
      </c>
    </row>
    <row r="56" spans="1:16" x14ac:dyDescent="0.2">
      <c r="A56" t="s">
        <v>10</v>
      </c>
      <c r="B56" t="s">
        <v>37</v>
      </c>
      <c r="C56" t="s">
        <v>37</v>
      </c>
      <c r="D56" t="s">
        <v>49</v>
      </c>
      <c r="E56" t="s">
        <v>53</v>
      </c>
      <c r="F56" t="s">
        <v>11</v>
      </c>
      <c r="G56" t="s">
        <v>54</v>
      </c>
      <c r="H56">
        <v>2012</v>
      </c>
      <c r="I56">
        <v>0</v>
      </c>
      <c r="J56" t="s">
        <v>2</v>
      </c>
      <c r="K56">
        <v>0</v>
      </c>
      <c r="L56" t="s">
        <v>38</v>
      </c>
      <c r="M56" t="s">
        <v>82</v>
      </c>
      <c r="N56" t="s">
        <v>43</v>
      </c>
      <c r="O56" t="s">
        <v>39</v>
      </c>
      <c r="P56" t="s">
        <v>37</v>
      </c>
    </row>
    <row r="57" spans="1:16" x14ac:dyDescent="0.2">
      <c r="A57" t="s">
        <v>10</v>
      </c>
      <c r="B57" t="s">
        <v>37</v>
      </c>
      <c r="C57" t="s">
        <v>37</v>
      </c>
      <c r="D57" t="s">
        <v>49</v>
      </c>
      <c r="E57" t="s">
        <v>50</v>
      </c>
      <c r="F57" t="s">
        <v>11</v>
      </c>
      <c r="G57" t="s">
        <v>59</v>
      </c>
      <c r="H57">
        <v>2012</v>
      </c>
      <c r="I57">
        <v>584000000</v>
      </c>
      <c r="J57" t="s">
        <v>2</v>
      </c>
      <c r="K57">
        <v>628335341.71113789</v>
      </c>
      <c r="L57" t="s">
        <v>38</v>
      </c>
      <c r="M57" t="s">
        <v>82</v>
      </c>
      <c r="N57" t="s">
        <v>43</v>
      </c>
      <c r="O57" t="s">
        <v>39</v>
      </c>
      <c r="P57" t="s">
        <v>37</v>
      </c>
    </row>
    <row r="58" spans="1:16" x14ac:dyDescent="0.2">
      <c r="A58" t="s">
        <v>10</v>
      </c>
      <c r="B58" t="s">
        <v>37</v>
      </c>
      <c r="C58" t="s">
        <v>37</v>
      </c>
      <c r="D58" t="s">
        <v>49</v>
      </c>
      <c r="E58" t="s">
        <v>50</v>
      </c>
      <c r="F58" t="s">
        <v>11</v>
      </c>
      <c r="G58" t="s">
        <v>51</v>
      </c>
      <c r="H58">
        <v>2012</v>
      </c>
      <c r="I58">
        <v>200000000</v>
      </c>
      <c r="J58" t="s">
        <v>2</v>
      </c>
      <c r="K58">
        <v>215183336.20244449</v>
      </c>
      <c r="L58" t="s">
        <v>38</v>
      </c>
      <c r="M58" t="s">
        <v>82</v>
      </c>
      <c r="N58" t="s">
        <v>43</v>
      </c>
      <c r="O58" t="s">
        <v>39</v>
      </c>
      <c r="P58" t="s">
        <v>37</v>
      </c>
    </row>
    <row r="59" spans="1:16" x14ac:dyDescent="0.2">
      <c r="A59" t="s">
        <v>10</v>
      </c>
      <c r="B59" t="s">
        <v>37</v>
      </c>
      <c r="C59" t="s">
        <v>37</v>
      </c>
      <c r="D59" t="s">
        <v>49</v>
      </c>
      <c r="E59" t="s">
        <v>50</v>
      </c>
      <c r="F59" t="s">
        <v>11</v>
      </c>
      <c r="G59" t="s">
        <v>55</v>
      </c>
      <c r="H59">
        <v>2012</v>
      </c>
      <c r="I59">
        <v>4528000000</v>
      </c>
      <c r="J59" t="s">
        <v>2</v>
      </c>
      <c r="K59">
        <v>4871750731.6233435</v>
      </c>
      <c r="L59" t="s">
        <v>38</v>
      </c>
      <c r="M59" t="s">
        <v>82</v>
      </c>
      <c r="N59" t="s">
        <v>43</v>
      </c>
      <c r="O59" t="s">
        <v>39</v>
      </c>
      <c r="P59" t="s">
        <v>37</v>
      </c>
    </row>
    <row r="60" spans="1:16" x14ac:dyDescent="0.2">
      <c r="A60" t="s">
        <v>10</v>
      </c>
      <c r="B60" t="s">
        <v>37</v>
      </c>
      <c r="C60" t="s">
        <v>37</v>
      </c>
      <c r="D60" t="s">
        <v>56</v>
      </c>
      <c r="E60" t="s">
        <v>50</v>
      </c>
      <c r="F60" t="s">
        <v>11</v>
      </c>
      <c r="G60" t="s">
        <v>57</v>
      </c>
      <c r="H60">
        <v>2012</v>
      </c>
      <c r="I60">
        <v>5397560172</v>
      </c>
      <c r="J60" t="s">
        <v>2</v>
      </c>
      <c r="K60">
        <v>5807325025.8220015</v>
      </c>
      <c r="L60" t="s">
        <v>38</v>
      </c>
      <c r="M60" t="s">
        <v>82</v>
      </c>
      <c r="N60" t="s">
        <v>43</v>
      </c>
      <c r="O60" t="s">
        <v>39</v>
      </c>
      <c r="P60" t="s">
        <v>37</v>
      </c>
    </row>
    <row r="61" spans="1:16" x14ac:dyDescent="0.2">
      <c r="A61" t="s">
        <v>10</v>
      </c>
      <c r="B61" t="s">
        <v>37</v>
      </c>
      <c r="C61" t="s">
        <v>37</v>
      </c>
      <c r="D61" t="s">
        <v>49</v>
      </c>
      <c r="E61" t="s">
        <v>50</v>
      </c>
      <c r="F61" t="s">
        <v>11</v>
      </c>
      <c r="G61" t="s">
        <v>58</v>
      </c>
      <c r="H61">
        <v>2012</v>
      </c>
      <c r="I61">
        <v>5352000000</v>
      </c>
      <c r="J61" t="s">
        <v>2</v>
      </c>
      <c r="K61">
        <v>5758306076.7774143</v>
      </c>
      <c r="L61" t="s">
        <v>38</v>
      </c>
      <c r="M61" t="s">
        <v>82</v>
      </c>
      <c r="N61" t="s">
        <v>43</v>
      </c>
      <c r="O61" t="s">
        <v>39</v>
      </c>
      <c r="P61" t="s">
        <v>37</v>
      </c>
    </row>
    <row r="62" spans="1:16" x14ac:dyDescent="0.2">
      <c r="A62" t="s">
        <v>10</v>
      </c>
      <c r="B62" t="s">
        <v>37</v>
      </c>
      <c r="C62" t="s">
        <v>37</v>
      </c>
      <c r="D62" t="s">
        <v>56</v>
      </c>
      <c r="E62" t="s">
        <v>53</v>
      </c>
      <c r="F62" t="s">
        <v>11</v>
      </c>
      <c r="G62" t="s">
        <v>60</v>
      </c>
      <c r="H62">
        <v>2012</v>
      </c>
      <c r="I62">
        <v>2968584111</v>
      </c>
      <c r="J62" t="s">
        <v>2</v>
      </c>
      <c r="K62">
        <v>3193949164.0127392</v>
      </c>
      <c r="L62" t="s">
        <v>38</v>
      </c>
      <c r="M62" t="s">
        <v>82</v>
      </c>
      <c r="N62" t="s">
        <v>43</v>
      </c>
      <c r="O62" t="s">
        <v>39</v>
      </c>
      <c r="P62" t="s">
        <v>37</v>
      </c>
    </row>
    <row r="63" spans="1:16" x14ac:dyDescent="0.2">
      <c r="A63" t="s">
        <v>10</v>
      </c>
      <c r="B63" t="s">
        <v>37</v>
      </c>
      <c r="C63" t="s">
        <v>37</v>
      </c>
      <c r="D63" t="s">
        <v>49</v>
      </c>
      <c r="E63" t="s">
        <v>53</v>
      </c>
      <c r="F63" t="s">
        <v>11</v>
      </c>
      <c r="G63" t="s">
        <v>64</v>
      </c>
      <c r="H63">
        <v>2012</v>
      </c>
      <c r="I63">
        <v>0</v>
      </c>
      <c r="J63" t="s">
        <v>40</v>
      </c>
      <c r="K63">
        <v>0</v>
      </c>
      <c r="L63" t="s">
        <v>38</v>
      </c>
      <c r="M63" t="s">
        <v>82</v>
      </c>
      <c r="N63" t="s">
        <v>43</v>
      </c>
      <c r="O63" t="s">
        <v>41</v>
      </c>
      <c r="P63" t="s">
        <v>37</v>
      </c>
    </row>
    <row r="64" spans="1:16" x14ac:dyDescent="0.2">
      <c r="A64" t="s">
        <v>10</v>
      </c>
      <c r="B64" t="s">
        <v>37</v>
      </c>
      <c r="C64" t="s">
        <v>37</v>
      </c>
      <c r="D64" t="s">
        <v>49</v>
      </c>
      <c r="E64" t="s">
        <v>50</v>
      </c>
      <c r="F64" t="s">
        <v>11</v>
      </c>
      <c r="G64" t="s">
        <v>61</v>
      </c>
      <c r="H64">
        <v>2012</v>
      </c>
      <c r="I64">
        <v>101000000</v>
      </c>
      <c r="J64" t="s">
        <v>40</v>
      </c>
      <c r="K64">
        <v>108667584.7822345</v>
      </c>
      <c r="L64" t="s">
        <v>38</v>
      </c>
      <c r="M64" t="s">
        <v>82</v>
      </c>
      <c r="N64" t="s">
        <v>43</v>
      </c>
      <c r="O64" t="s">
        <v>41</v>
      </c>
      <c r="P64" t="s">
        <v>37</v>
      </c>
    </row>
    <row r="65" spans="1:16" x14ac:dyDescent="0.2">
      <c r="A65" t="s">
        <v>10</v>
      </c>
      <c r="B65" t="s">
        <v>37</v>
      </c>
      <c r="C65" t="s">
        <v>37</v>
      </c>
      <c r="D65" t="s">
        <v>49</v>
      </c>
      <c r="E65" t="s">
        <v>50</v>
      </c>
      <c r="F65" t="s">
        <v>11</v>
      </c>
      <c r="G65" t="s">
        <v>62</v>
      </c>
      <c r="H65">
        <v>2012</v>
      </c>
      <c r="I65">
        <v>97000000</v>
      </c>
      <c r="J65" t="s">
        <v>40</v>
      </c>
      <c r="K65">
        <v>104363918.05818561</v>
      </c>
      <c r="L65" t="s">
        <v>38</v>
      </c>
      <c r="M65" t="s">
        <v>82</v>
      </c>
      <c r="N65" t="s">
        <v>43</v>
      </c>
      <c r="O65" t="s">
        <v>41</v>
      </c>
      <c r="P65" t="s">
        <v>37</v>
      </c>
    </row>
    <row r="66" spans="1:16" x14ac:dyDescent="0.2">
      <c r="A66" t="s">
        <v>10</v>
      </c>
      <c r="B66" t="s">
        <v>37</v>
      </c>
      <c r="C66" t="s">
        <v>37</v>
      </c>
      <c r="D66" t="s">
        <v>49</v>
      </c>
      <c r="E66" t="s">
        <v>50</v>
      </c>
      <c r="F66" t="s">
        <v>11</v>
      </c>
      <c r="G66" t="s">
        <v>63</v>
      </c>
      <c r="H66">
        <v>2012</v>
      </c>
      <c r="I66">
        <v>99000000</v>
      </c>
      <c r="J66" t="s">
        <v>40</v>
      </c>
      <c r="K66">
        <v>106515751.42021</v>
      </c>
      <c r="L66" t="s">
        <v>38</v>
      </c>
      <c r="M66" t="s">
        <v>82</v>
      </c>
      <c r="N66" t="s">
        <v>43</v>
      </c>
      <c r="O66" t="s">
        <v>41</v>
      </c>
      <c r="P66" t="s">
        <v>37</v>
      </c>
    </row>
    <row r="67" spans="1:16" x14ac:dyDescent="0.2">
      <c r="A67" t="s">
        <v>10</v>
      </c>
      <c r="B67" t="s">
        <v>37</v>
      </c>
      <c r="C67" t="s">
        <v>37</v>
      </c>
      <c r="D67" t="s">
        <v>56</v>
      </c>
      <c r="E67" t="s">
        <v>53</v>
      </c>
      <c r="F67" t="s">
        <v>11</v>
      </c>
      <c r="G67" t="s">
        <v>66</v>
      </c>
      <c r="H67">
        <v>2012</v>
      </c>
      <c r="I67">
        <v>1190400000</v>
      </c>
      <c r="J67" t="s">
        <v>42</v>
      </c>
      <c r="K67">
        <v>1280771217.0769501</v>
      </c>
      <c r="L67" t="s">
        <v>38</v>
      </c>
      <c r="M67" t="s">
        <v>82</v>
      </c>
      <c r="N67" t="s">
        <v>43</v>
      </c>
      <c r="O67" t="s">
        <v>43</v>
      </c>
      <c r="P67" t="s">
        <v>37</v>
      </c>
    </row>
    <row r="68" spans="1:16" x14ac:dyDescent="0.2">
      <c r="A68" t="s">
        <v>10</v>
      </c>
      <c r="B68" t="s">
        <v>37</v>
      </c>
      <c r="C68" t="s">
        <v>37</v>
      </c>
      <c r="D68" t="s">
        <v>56</v>
      </c>
      <c r="E68" t="s">
        <v>53</v>
      </c>
      <c r="F68" t="s">
        <v>11</v>
      </c>
      <c r="G68" t="s">
        <v>65</v>
      </c>
      <c r="H68">
        <v>2012</v>
      </c>
      <c r="I68">
        <v>804800000</v>
      </c>
      <c r="J68" t="s">
        <v>42</v>
      </c>
      <c r="K68">
        <v>865897744.8786366</v>
      </c>
      <c r="L68" t="s">
        <v>38</v>
      </c>
      <c r="M68" t="s">
        <v>82</v>
      </c>
      <c r="N68" t="s">
        <v>43</v>
      </c>
      <c r="O68" t="s">
        <v>43</v>
      </c>
      <c r="P68" t="s">
        <v>37</v>
      </c>
    </row>
    <row r="69" spans="1:16" x14ac:dyDescent="0.2">
      <c r="A69" t="s">
        <v>10</v>
      </c>
      <c r="B69" t="s">
        <v>37</v>
      </c>
      <c r="C69" t="s">
        <v>37</v>
      </c>
      <c r="D69" t="s">
        <v>56</v>
      </c>
      <c r="E69" t="s">
        <v>50</v>
      </c>
      <c r="F69" t="s">
        <v>11</v>
      </c>
      <c r="G69" t="s">
        <v>68</v>
      </c>
      <c r="H69">
        <v>2012</v>
      </c>
      <c r="I69">
        <v>2095300000</v>
      </c>
      <c r="J69" t="s">
        <v>42</v>
      </c>
      <c r="K69">
        <v>2254368221.7249098</v>
      </c>
      <c r="L69" t="s">
        <v>38</v>
      </c>
      <c r="M69" t="s">
        <v>82</v>
      </c>
      <c r="N69" t="s">
        <v>43</v>
      </c>
      <c r="O69" t="s">
        <v>43</v>
      </c>
      <c r="P69" t="s">
        <v>37</v>
      </c>
    </row>
    <row r="70" spans="1:16" x14ac:dyDescent="0.2">
      <c r="A70" t="s">
        <v>10</v>
      </c>
      <c r="B70" t="s">
        <v>37</v>
      </c>
      <c r="C70" t="s">
        <v>37</v>
      </c>
      <c r="D70" t="s">
        <v>56</v>
      </c>
      <c r="E70" t="s">
        <v>50</v>
      </c>
      <c r="F70" t="s">
        <v>11</v>
      </c>
      <c r="G70" t="s">
        <v>67</v>
      </c>
      <c r="H70">
        <v>2012</v>
      </c>
      <c r="I70">
        <v>2343200000</v>
      </c>
      <c r="J70" t="s">
        <v>42</v>
      </c>
      <c r="K70">
        <v>2521087966.9478388</v>
      </c>
      <c r="L70" t="s">
        <v>38</v>
      </c>
      <c r="M70" t="s">
        <v>82</v>
      </c>
      <c r="N70" t="s">
        <v>43</v>
      </c>
      <c r="O70" t="s">
        <v>43</v>
      </c>
      <c r="P70" t="s">
        <v>37</v>
      </c>
    </row>
    <row r="71" spans="1:16" x14ac:dyDescent="0.2">
      <c r="A71" t="s">
        <v>10</v>
      </c>
      <c r="B71" t="s">
        <v>37</v>
      </c>
      <c r="C71" t="s">
        <v>37</v>
      </c>
      <c r="D71" t="s">
        <v>49</v>
      </c>
      <c r="E71" t="s">
        <v>53</v>
      </c>
      <c r="F71" t="s">
        <v>11</v>
      </c>
      <c r="G71" t="s">
        <v>69</v>
      </c>
      <c r="H71">
        <v>2012</v>
      </c>
      <c r="I71">
        <v>303200000.00000012</v>
      </c>
      <c r="J71" t="s">
        <v>42</v>
      </c>
      <c r="K71">
        <v>326217937.68290591</v>
      </c>
      <c r="L71" t="s">
        <v>38</v>
      </c>
      <c r="M71" t="s">
        <v>82</v>
      </c>
      <c r="N71" t="s">
        <v>43</v>
      </c>
      <c r="O71" t="s">
        <v>43</v>
      </c>
      <c r="P71" t="s">
        <v>37</v>
      </c>
    </row>
    <row r="72" spans="1:16" x14ac:dyDescent="0.2">
      <c r="A72" t="s">
        <v>10</v>
      </c>
      <c r="B72" t="s">
        <v>37</v>
      </c>
      <c r="C72" t="s">
        <v>37</v>
      </c>
      <c r="D72" t="s">
        <v>49</v>
      </c>
      <c r="E72" t="s">
        <v>50</v>
      </c>
      <c r="F72" t="s">
        <v>11</v>
      </c>
      <c r="G72" t="s">
        <v>70</v>
      </c>
      <c r="H72">
        <v>2012</v>
      </c>
      <c r="I72">
        <v>534799999.99999988</v>
      </c>
      <c r="J72" t="s">
        <v>42</v>
      </c>
      <c r="K72">
        <v>575400241.0053364</v>
      </c>
      <c r="L72" t="s">
        <v>38</v>
      </c>
      <c r="M72" t="s">
        <v>82</v>
      </c>
      <c r="N72" t="s">
        <v>43</v>
      </c>
      <c r="O72" t="s">
        <v>43</v>
      </c>
      <c r="P72" t="s">
        <v>37</v>
      </c>
    </row>
    <row r="73" spans="1:16" x14ac:dyDescent="0.2">
      <c r="A73" t="s">
        <v>10</v>
      </c>
      <c r="B73" t="s">
        <v>37</v>
      </c>
      <c r="C73" t="s">
        <v>37</v>
      </c>
      <c r="D73" t="s">
        <v>49</v>
      </c>
      <c r="E73" t="s">
        <v>50</v>
      </c>
      <c r="F73" t="s">
        <v>11</v>
      </c>
      <c r="G73" t="s">
        <v>72</v>
      </c>
      <c r="H73">
        <v>2012</v>
      </c>
      <c r="I73">
        <v>130000000</v>
      </c>
      <c r="J73" t="s">
        <v>6</v>
      </c>
      <c r="K73">
        <v>139869168.53158891</v>
      </c>
      <c r="L73" t="s">
        <v>38</v>
      </c>
      <c r="M73" t="s">
        <v>82</v>
      </c>
      <c r="N73" t="s">
        <v>43</v>
      </c>
      <c r="O73" t="s">
        <v>44</v>
      </c>
      <c r="P73" t="s">
        <v>37</v>
      </c>
    </row>
    <row r="74" spans="1:16" x14ac:dyDescent="0.2">
      <c r="A74" t="s">
        <v>10</v>
      </c>
      <c r="B74" t="s">
        <v>37</v>
      </c>
      <c r="C74" t="s">
        <v>37</v>
      </c>
      <c r="D74" t="s">
        <v>56</v>
      </c>
      <c r="E74" t="s">
        <v>50</v>
      </c>
      <c r="F74" t="s">
        <v>11</v>
      </c>
      <c r="G74" t="s">
        <v>71</v>
      </c>
      <c r="H74">
        <v>2012</v>
      </c>
      <c r="I74">
        <v>15000000</v>
      </c>
      <c r="J74" t="s">
        <v>6</v>
      </c>
      <c r="K74">
        <v>16138750.21518334</v>
      </c>
      <c r="L74" t="s">
        <v>38</v>
      </c>
      <c r="M74" t="s">
        <v>82</v>
      </c>
      <c r="N74" t="s">
        <v>43</v>
      </c>
      <c r="O74" t="s">
        <v>44</v>
      </c>
      <c r="P74" t="s">
        <v>37</v>
      </c>
    </row>
    <row r="75" spans="1:16" x14ac:dyDescent="0.2">
      <c r="A75" t="s">
        <v>10</v>
      </c>
      <c r="B75" t="s">
        <v>37</v>
      </c>
      <c r="C75" t="s">
        <v>37</v>
      </c>
      <c r="D75" t="s">
        <v>49</v>
      </c>
      <c r="E75" t="s">
        <v>50</v>
      </c>
      <c r="F75" t="s">
        <v>11</v>
      </c>
      <c r="G75" t="s">
        <v>73</v>
      </c>
      <c r="H75">
        <v>2012</v>
      </c>
      <c r="I75">
        <v>338000000</v>
      </c>
      <c r="J75" t="s">
        <v>4</v>
      </c>
      <c r="K75">
        <v>363659838.18213117</v>
      </c>
      <c r="L75" t="s">
        <v>38</v>
      </c>
      <c r="M75" t="s">
        <v>82</v>
      </c>
      <c r="N75" t="s">
        <v>43</v>
      </c>
      <c r="O75" t="s">
        <v>45</v>
      </c>
      <c r="P75" t="s">
        <v>37</v>
      </c>
    </row>
    <row r="76" spans="1:16" x14ac:dyDescent="0.2">
      <c r="A76" t="s">
        <v>10</v>
      </c>
      <c r="B76" t="s">
        <v>37</v>
      </c>
      <c r="C76" t="s">
        <v>37</v>
      </c>
      <c r="D76" t="s">
        <v>49</v>
      </c>
      <c r="E76" t="s">
        <v>50</v>
      </c>
      <c r="F76" t="s">
        <v>11</v>
      </c>
      <c r="G76" t="s">
        <v>74</v>
      </c>
      <c r="H76">
        <v>2012</v>
      </c>
      <c r="I76">
        <v>171000000</v>
      </c>
      <c r="J76" t="s">
        <v>5</v>
      </c>
      <c r="K76">
        <v>183981752.45309001</v>
      </c>
      <c r="L76" t="s">
        <v>38</v>
      </c>
      <c r="M76" t="s">
        <v>82</v>
      </c>
      <c r="N76" t="s">
        <v>43</v>
      </c>
      <c r="O76" t="s">
        <v>46</v>
      </c>
      <c r="P76" t="s">
        <v>37</v>
      </c>
    </row>
    <row r="77" spans="1:16" x14ac:dyDescent="0.2">
      <c r="A77" t="s">
        <v>10</v>
      </c>
      <c r="B77" t="s">
        <v>37</v>
      </c>
      <c r="C77" t="s">
        <v>37</v>
      </c>
      <c r="D77" t="s">
        <v>56</v>
      </c>
      <c r="E77" t="s">
        <v>53</v>
      </c>
      <c r="F77" t="s">
        <v>11</v>
      </c>
      <c r="G77" t="s">
        <v>75</v>
      </c>
      <c r="H77">
        <v>2012</v>
      </c>
      <c r="I77">
        <v>876986000</v>
      </c>
      <c r="J77" t="s">
        <v>3</v>
      </c>
      <c r="K77">
        <v>943563866.41418481</v>
      </c>
      <c r="L77" t="s">
        <v>38</v>
      </c>
      <c r="M77" t="s">
        <v>82</v>
      </c>
      <c r="N77" t="s">
        <v>43</v>
      </c>
      <c r="O77" t="s">
        <v>47</v>
      </c>
      <c r="P77" t="s">
        <v>37</v>
      </c>
    </row>
    <row r="78" spans="1:16" x14ac:dyDescent="0.2">
      <c r="A78" t="s">
        <v>10</v>
      </c>
      <c r="B78" t="s">
        <v>37</v>
      </c>
      <c r="C78" t="s">
        <v>37</v>
      </c>
      <c r="D78" t="s">
        <v>56</v>
      </c>
      <c r="E78" t="s">
        <v>50</v>
      </c>
      <c r="F78" t="s">
        <v>11</v>
      </c>
      <c r="G78" t="s">
        <v>80</v>
      </c>
      <c r="H78">
        <v>2012</v>
      </c>
      <c r="I78">
        <v>35533000</v>
      </c>
      <c r="J78" t="s">
        <v>3</v>
      </c>
      <c r="K78">
        <v>38230547.4264073</v>
      </c>
      <c r="L78" t="s">
        <v>38</v>
      </c>
      <c r="M78" t="s">
        <v>82</v>
      </c>
      <c r="N78" t="s">
        <v>43</v>
      </c>
      <c r="O78" t="s">
        <v>47</v>
      </c>
      <c r="P78" t="s">
        <v>37</v>
      </c>
    </row>
    <row r="79" spans="1:16" x14ac:dyDescent="0.2">
      <c r="A79" t="s">
        <v>10</v>
      </c>
      <c r="B79" t="s">
        <v>37</v>
      </c>
      <c r="C79" t="s">
        <v>37</v>
      </c>
      <c r="D79" t="s">
        <v>49</v>
      </c>
      <c r="E79" t="s">
        <v>50</v>
      </c>
      <c r="F79" t="s">
        <v>11</v>
      </c>
      <c r="G79" t="s">
        <v>77</v>
      </c>
      <c r="H79">
        <v>2012</v>
      </c>
      <c r="I79">
        <v>834000000</v>
      </c>
      <c r="J79" t="s">
        <v>3</v>
      </c>
      <c r="K79">
        <v>897314511.96419346</v>
      </c>
      <c r="L79" t="s">
        <v>38</v>
      </c>
      <c r="M79" t="s">
        <v>82</v>
      </c>
      <c r="N79" t="s">
        <v>43</v>
      </c>
      <c r="O79" t="s">
        <v>47</v>
      </c>
      <c r="P79" t="s">
        <v>37</v>
      </c>
    </row>
    <row r="80" spans="1:16" x14ac:dyDescent="0.2">
      <c r="A80" t="s">
        <v>10</v>
      </c>
      <c r="B80" t="s">
        <v>37</v>
      </c>
      <c r="C80" t="s">
        <v>37</v>
      </c>
      <c r="D80" t="s">
        <v>56</v>
      </c>
      <c r="E80" t="s">
        <v>53</v>
      </c>
      <c r="F80" t="s">
        <v>11</v>
      </c>
      <c r="G80" t="s">
        <v>78</v>
      </c>
      <c r="H80">
        <v>2012</v>
      </c>
      <c r="I80">
        <v>88688440</v>
      </c>
      <c r="J80" t="s">
        <v>3</v>
      </c>
      <c r="K80">
        <v>95421372.008951619</v>
      </c>
      <c r="L80" t="s">
        <v>38</v>
      </c>
      <c r="M80" t="s">
        <v>82</v>
      </c>
      <c r="N80" t="s">
        <v>43</v>
      </c>
      <c r="O80" t="s">
        <v>47</v>
      </c>
      <c r="P80" t="s">
        <v>37</v>
      </c>
    </row>
    <row r="81" spans="1:16" x14ac:dyDescent="0.2">
      <c r="A81" t="s">
        <v>10</v>
      </c>
      <c r="B81" t="s">
        <v>37</v>
      </c>
      <c r="C81" t="s">
        <v>37</v>
      </c>
      <c r="D81" t="s">
        <v>49</v>
      </c>
      <c r="E81" t="s">
        <v>50</v>
      </c>
      <c r="F81" t="s">
        <v>11</v>
      </c>
      <c r="G81" t="s">
        <v>76</v>
      </c>
      <c r="H81">
        <v>2012</v>
      </c>
      <c r="I81">
        <v>8346000000</v>
      </c>
      <c r="J81" t="s">
        <v>3</v>
      </c>
      <c r="K81">
        <v>8979600619.7280083</v>
      </c>
      <c r="L81" t="s">
        <v>38</v>
      </c>
      <c r="M81" t="s">
        <v>82</v>
      </c>
      <c r="N81" t="s">
        <v>43</v>
      </c>
      <c r="O81" t="s">
        <v>47</v>
      </c>
      <c r="P81" t="s">
        <v>37</v>
      </c>
    </row>
    <row r="82" spans="1:16" x14ac:dyDescent="0.2">
      <c r="A82" t="s">
        <v>10</v>
      </c>
      <c r="B82" t="s">
        <v>37</v>
      </c>
      <c r="C82" t="s">
        <v>37</v>
      </c>
      <c r="D82" t="s">
        <v>49</v>
      </c>
      <c r="E82" t="s">
        <v>53</v>
      </c>
      <c r="F82" t="s">
        <v>11</v>
      </c>
      <c r="G82" t="s">
        <v>79</v>
      </c>
      <c r="H82">
        <v>2012</v>
      </c>
      <c r="I82">
        <v>1266000000</v>
      </c>
      <c r="J82" t="s">
        <v>3</v>
      </c>
      <c r="K82">
        <v>1362110518.161474</v>
      </c>
      <c r="L82" t="s">
        <v>38</v>
      </c>
      <c r="M82" t="s">
        <v>82</v>
      </c>
      <c r="N82" t="s">
        <v>43</v>
      </c>
      <c r="O82" t="s">
        <v>47</v>
      </c>
      <c r="P82" t="s">
        <v>37</v>
      </c>
    </row>
    <row r="83" spans="1:16" x14ac:dyDescent="0.2">
      <c r="A83" t="s">
        <v>10</v>
      </c>
      <c r="B83" t="s">
        <v>37</v>
      </c>
      <c r="C83" t="s">
        <v>37</v>
      </c>
      <c r="D83" t="s">
        <v>49</v>
      </c>
      <c r="E83" t="s">
        <v>50</v>
      </c>
      <c r="F83" t="s">
        <v>11</v>
      </c>
      <c r="G83" t="s">
        <v>55</v>
      </c>
      <c r="H83">
        <v>2013</v>
      </c>
      <c r="I83">
        <v>4158000000</v>
      </c>
      <c r="J83" t="s">
        <v>2</v>
      </c>
      <c r="K83">
        <v>4406808402.3994741</v>
      </c>
      <c r="L83" t="s">
        <v>38</v>
      </c>
      <c r="M83" t="s">
        <v>83</v>
      </c>
      <c r="N83" t="s">
        <v>43</v>
      </c>
      <c r="O83" t="s">
        <v>39</v>
      </c>
      <c r="P83" t="s">
        <v>37</v>
      </c>
    </row>
    <row r="84" spans="1:16" x14ac:dyDescent="0.2">
      <c r="A84" t="s">
        <v>10</v>
      </c>
      <c r="B84" t="s">
        <v>37</v>
      </c>
      <c r="C84" t="s">
        <v>37</v>
      </c>
      <c r="D84" t="s">
        <v>56</v>
      </c>
      <c r="E84" t="s">
        <v>53</v>
      </c>
      <c r="F84" t="s">
        <v>11</v>
      </c>
      <c r="G84" t="s">
        <v>60</v>
      </c>
      <c r="H84">
        <v>2013</v>
      </c>
      <c r="I84">
        <v>2848772426</v>
      </c>
      <c r="J84" t="s">
        <v>2</v>
      </c>
      <c r="K84">
        <v>3019238639.5913262</v>
      </c>
      <c r="L84" t="s">
        <v>38</v>
      </c>
      <c r="M84" t="s">
        <v>83</v>
      </c>
      <c r="N84" t="s">
        <v>43</v>
      </c>
      <c r="O84" t="s">
        <v>39</v>
      </c>
      <c r="P84" t="s">
        <v>37</v>
      </c>
    </row>
    <row r="85" spans="1:16" x14ac:dyDescent="0.2">
      <c r="A85" t="s">
        <v>10</v>
      </c>
      <c r="B85" t="s">
        <v>37</v>
      </c>
      <c r="C85" t="s">
        <v>37</v>
      </c>
      <c r="D85" t="s">
        <v>56</v>
      </c>
      <c r="E85" t="s">
        <v>50</v>
      </c>
      <c r="F85" t="s">
        <v>11</v>
      </c>
      <c r="G85" t="s">
        <v>57</v>
      </c>
      <c r="H85">
        <v>2013</v>
      </c>
      <c r="I85">
        <v>4796000000</v>
      </c>
      <c r="J85" t="s">
        <v>2</v>
      </c>
      <c r="K85">
        <v>5082985353.032198</v>
      </c>
      <c r="L85" t="s">
        <v>38</v>
      </c>
      <c r="M85" t="s">
        <v>83</v>
      </c>
      <c r="N85" t="s">
        <v>43</v>
      </c>
      <c r="O85" t="s">
        <v>39</v>
      </c>
      <c r="P85" t="s">
        <v>37</v>
      </c>
    </row>
    <row r="86" spans="1:16" x14ac:dyDescent="0.2">
      <c r="A86" t="s">
        <v>10</v>
      </c>
      <c r="B86" t="s">
        <v>37</v>
      </c>
      <c r="C86" t="s">
        <v>37</v>
      </c>
      <c r="D86" t="s">
        <v>49</v>
      </c>
      <c r="E86" t="s">
        <v>50</v>
      </c>
      <c r="F86" t="s">
        <v>11</v>
      </c>
      <c r="G86" t="s">
        <v>51</v>
      </c>
      <c r="H86">
        <v>2013</v>
      </c>
      <c r="I86">
        <v>243000000</v>
      </c>
      <c r="J86" t="s">
        <v>2</v>
      </c>
      <c r="K86">
        <v>257540750.78957969</v>
      </c>
      <c r="L86" t="s">
        <v>38</v>
      </c>
      <c r="M86" t="s">
        <v>83</v>
      </c>
      <c r="N86" t="s">
        <v>43</v>
      </c>
      <c r="O86" t="s">
        <v>39</v>
      </c>
      <c r="P86" t="s">
        <v>37</v>
      </c>
    </row>
    <row r="87" spans="1:16" x14ac:dyDescent="0.2">
      <c r="A87" t="s">
        <v>10</v>
      </c>
      <c r="B87" t="s">
        <v>37</v>
      </c>
      <c r="C87" t="s">
        <v>37</v>
      </c>
      <c r="D87" t="s">
        <v>49</v>
      </c>
      <c r="E87" t="s">
        <v>50</v>
      </c>
      <c r="F87" t="s">
        <v>11</v>
      </c>
      <c r="G87" t="s">
        <v>59</v>
      </c>
      <c r="H87">
        <v>2013</v>
      </c>
      <c r="I87">
        <v>558000000</v>
      </c>
      <c r="J87" t="s">
        <v>2</v>
      </c>
      <c r="K87">
        <v>591389872.18347919</v>
      </c>
      <c r="L87" t="s">
        <v>38</v>
      </c>
      <c r="M87" t="s">
        <v>83</v>
      </c>
      <c r="N87" t="s">
        <v>43</v>
      </c>
      <c r="O87" t="s">
        <v>39</v>
      </c>
      <c r="P87" t="s">
        <v>37</v>
      </c>
    </row>
    <row r="88" spans="1:16" x14ac:dyDescent="0.2">
      <c r="A88" t="s">
        <v>10</v>
      </c>
      <c r="B88" t="s">
        <v>37</v>
      </c>
      <c r="C88" t="s">
        <v>37</v>
      </c>
      <c r="D88" t="s">
        <v>49</v>
      </c>
      <c r="E88" t="s">
        <v>50</v>
      </c>
      <c r="F88" t="s">
        <v>11</v>
      </c>
      <c r="G88" t="s">
        <v>58</v>
      </c>
      <c r="H88">
        <v>2013</v>
      </c>
      <c r="I88">
        <v>5402000000</v>
      </c>
      <c r="J88" t="s">
        <v>2</v>
      </c>
      <c r="K88">
        <v>5725247472.285223</v>
      </c>
      <c r="L88" t="s">
        <v>38</v>
      </c>
      <c r="M88" t="s">
        <v>83</v>
      </c>
      <c r="N88" t="s">
        <v>43</v>
      </c>
      <c r="O88" t="s">
        <v>39</v>
      </c>
      <c r="P88" t="s">
        <v>37</v>
      </c>
    </row>
    <row r="89" spans="1:16" x14ac:dyDescent="0.2">
      <c r="A89" t="s">
        <v>10</v>
      </c>
      <c r="B89" t="s">
        <v>37</v>
      </c>
      <c r="C89" t="s">
        <v>37</v>
      </c>
      <c r="D89" t="s">
        <v>49</v>
      </c>
      <c r="E89" t="s">
        <v>53</v>
      </c>
      <c r="F89" t="s">
        <v>11</v>
      </c>
      <c r="G89" t="s">
        <v>54</v>
      </c>
      <c r="H89">
        <v>2013</v>
      </c>
      <c r="I89">
        <v>0</v>
      </c>
      <c r="J89" t="s">
        <v>2</v>
      </c>
      <c r="K89">
        <v>0</v>
      </c>
      <c r="L89" t="s">
        <v>38</v>
      </c>
      <c r="M89" t="s">
        <v>83</v>
      </c>
      <c r="N89" t="s">
        <v>43</v>
      </c>
      <c r="O89" t="s">
        <v>39</v>
      </c>
      <c r="P89" t="s">
        <v>37</v>
      </c>
    </row>
    <row r="90" spans="1:16" x14ac:dyDescent="0.2">
      <c r="A90" t="s">
        <v>10</v>
      </c>
      <c r="B90" t="s">
        <v>37</v>
      </c>
      <c r="C90" t="s">
        <v>37</v>
      </c>
      <c r="D90" t="s">
        <v>49</v>
      </c>
      <c r="E90" t="s">
        <v>53</v>
      </c>
      <c r="F90" t="s">
        <v>11</v>
      </c>
      <c r="G90" t="s">
        <v>64</v>
      </c>
      <c r="H90">
        <v>2013</v>
      </c>
      <c r="I90">
        <v>0</v>
      </c>
      <c r="J90" t="s">
        <v>40</v>
      </c>
      <c r="K90">
        <v>0</v>
      </c>
      <c r="L90" t="s">
        <v>38</v>
      </c>
      <c r="M90" t="s">
        <v>83</v>
      </c>
      <c r="N90" t="s">
        <v>43</v>
      </c>
      <c r="O90" t="s">
        <v>41</v>
      </c>
      <c r="P90" t="s">
        <v>37</v>
      </c>
    </row>
    <row r="91" spans="1:16" x14ac:dyDescent="0.2">
      <c r="A91" t="s">
        <v>10</v>
      </c>
      <c r="B91" t="s">
        <v>37</v>
      </c>
      <c r="C91" t="s">
        <v>37</v>
      </c>
      <c r="D91" t="s">
        <v>49</v>
      </c>
      <c r="E91" t="s">
        <v>50</v>
      </c>
      <c r="F91" t="s">
        <v>11</v>
      </c>
      <c r="G91" t="s">
        <v>61</v>
      </c>
      <c r="H91">
        <v>2013</v>
      </c>
      <c r="I91">
        <v>104000000</v>
      </c>
      <c r="J91" t="s">
        <v>40</v>
      </c>
      <c r="K91">
        <v>110223201.9840176</v>
      </c>
      <c r="L91" t="s">
        <v>38</v>
      </c>
      <c r="M91" t="s">
        <v>83</v>
      </c>
      <c r="N91" t="s">
        <v>43</v>
      </c>
      <c r="O91" t="s">
        <v>41</v>
      </c>
      <c r="P91" t="s">
        <v>37</v>
      </c>
    </row>
    <row r="92" spans="1:16" x14ac:dyDescent="0.2">
      <c r="A92" t="s">
        <v>10</v>
      </c>
      <c r="B92" t="s">
        <v>37</v>
      </c>
      <c r="C92" t="s">
        <v>37</v>
      </c>
      <c r="D92" t="s">
        <v>49</v>
      </c>
      <c r="E92" t="s">
        <v>50</v>
      </c>
      <c r="F92" t="s">
        <v>11</v>
      </c>
      <c r="G92" t="s">
        <v>63</v>
      </c>
      <c r="H92">
        <v>2013</v>
      </c>
      <c r="I92">
        <v>168000000</v>
      </c>
      <c r="J92" t="s">
        <v>40</v>
      </c>
      <c r="K92">
        <v>178052864.74341309</v>
      </c>
      <c r="L92" t="s">
        <v>38</v>
      </c>
      <c r="M92" t="s">
        <v>83</v>
      </c>
      <c r="N92" t="s">
        <v>43</v>
      </c>
      <c r="O92" t="s">
        <v>41</v>
      </c>
      <c r="P92" t="s">
        <v>37</v>
      </c>
    </row>
    <row r="93" spans="1:16" x14ac:dyDescent="0.2">
      <c r="A93" t="s">
        <v>10</v>
      </c>
      <c r="B93" t="s">
        <v>37</v>
      </c>
      <c r="C93" t="s">
        <v>37</v>
      </c>
      <c r="D93" t="s">
        <v>49</v>
      </c>
      <c r="E93" t="s">
        <v>50</v>
      </c>
      <c r="F93" t="s">
        <v>11</v>
      </c>
      <c r="G93" t="s">
        <v>62</v>
      </c>
      <c r="H93">
        <v>2013</v>
      </c>
      <c r="I93">
        <v>101000000</v>
      </c>
      <c r="J93" t="s">
        <v>40</v>
      </c>
      <c r="K93">
        <v>107043686.542171</v>
      </c>
      <c r="L93" t="s">
        <v>38</v>
      </c>
      <c r="M93" t="s">
        <v>83</v>
      </c>
      <c r="N93" t="s">
        <v>43</v>
      </c>
      <c r="O93" t="s">
        <v>41</v>
      </c>
      <c r="P93" t="s">
        <v>37</v>
      </c>
    </row>
    <row r="94" spans="1:16" x14ac:dyDescent="0.2">
      <c r="A94" t="s">
        <v>10</v>
      </c>
      <c r="B94" t="s">
        <v>37</v>
      </c>
      <c r="C94" t="s">
        <v>37</v>
      </c>
      <c r="D94" t="s">
        <v>56</v>
      </c>
      <c r="E94" t="s">
        <v>50</v>
      </c>
      <c r="F94" t="s">
        <v>11</v>
      </c>
      <c r="G94" t="s">
        <v>68</v>
      </c>
      <c r="H94">
        <v>2013</v>
      </c>
      <c r="I94">
        <v>2536600000</v>
      </c>
      <c r="J94" t="s">
        <v>42</v>
      </c>
      <c r="K94">
        <v>2688386289.9294152</v>
      </c>
      <c r="L94" t="s">
        <v>38</v>
      </c>
      <c r="M94" t="s">
        <v>83</v>
      </c>
      <c r="N94" t="s">
        <v>43</v>
      </c>
      <c r="O94" t="s">
        <v>43</v>
      </c>
      <c r="P94" t="s">
        <v>37</v>
      </c>
    </row>
    <row r="95" spans="1:16" x14ac:dyDescent="0.2">
      <c r="A95" t="s">
        <v>10</v>
      </c>
      <c r="B95" t="s">
        <v>37</v>
      </c>
      <c r="C95" t="s">
        <v>37</v>
      </c>
      <c r="D95" t="s">
        <v>49</v>
      </c>
      <c r="E95" t="s">
        <v>50</v>
      </c>
      <c r="F95" t="s">
        <v>11</v>
      </c>
      <c r="G95" t="s">
        <v>70</v>
      </c>
      <c r="H95">
        <v>2013</v>
      </c>
      <c r="I95">
        <v>640400000</v>
      </c>
      <c r="J95" t="s">
        <v>42</v>
      </c>
      <c r="K95">
        <v>678720562.98620093</v>
      </c>
      <c r="L95" t="s">
        <v>38</v>
      </c>
      <c r="M95" t="s">
        <v>83</v>
      </c>
      <c r="N95" t="s">
        <v>43</v>
      </c>
      <c r="O95" t="s">
        <v>43</v>
      </c>
      <c r="P95" t="s">
        <v>37</v>
      </c>
    </row>
    <row r="96" spans="1:16" x14ac:dyDescent="0.2">
      <c r="A96" t="s">
        <v>10</v>
      </c>
      <c r="B96" t="s">
        <v>37</v>
      </c>
      <c r="C96" t="s">
        <v>37</v>
      </c>
      <c r="D96" t="s">
        <v>49</v>
      </c>
      <c r="E96" t="s">
        <v>53</v>
      </c>
      <c r="F96" t="s">
        <v>11</v>
      </c>
      <c r="G96" t="s">
        <v>69</v>
      </c>
      <c r="H96">
        <v>2013</v>
      </c>
      <c r="I96">
        <v>312199999.99999988</v>
      </c>
      <c r="J96" t="s">
        <v>42</v>
      </c>
      <c r="K96">
        <v>330881573.64817601</v>
      </c>
      <c r="L96" t="s">
        <v>38</v>
      </c>
      <c r="M96" t="s">
        <v>83</v>
      </c>
      <c r="N96" t="s">
        <v>43</v>
      </c>
      <c r="O96" t="s">
        <v>43</v>
      </c>
      <c r="P96" t="s">
        <v>37</v>
      </c>
    </row>
    <row r="97" spans="1:16" x14ac:dyDescent="0.2">
      <c r="A97" t="s">
        <v>10</v>
      </c>
      <c r="B97" t="s">
        <v>37</v>
      </c>
      <c r="C97" t="s">
        <v>37</v>
      </c>
      <c r="D97" t="s">
        <v>56</v>
      </c>
      <c r="E97" t="s">
        <v>50</v>
      </c>
      <c r="F97" t="s">
        <v>11</v>
      </c>
      <c r="G97" t="s">
        <v>67</v>
      </c>
      <c r="H97">
        <v>2013</v>
      </c>
      <c r="I97">
        <v>2265000000</v>
      </c>
      <c r="J97" t="s">
        <v>42</v>
      </c>
      <c r="K97">
        <v>2400534158.5942302</v>
      </c>
      <c r="L97" t="s">
        <v>38</v>
      </c>
      <c r="M97" t="s">
        <v>83</v>
      </c>
      <c r="N97" t="s">
        <v>43</v>
      </c>
      <c r="O97" t="s">
        <v>43</v>
      </c>
      <c r="P97" t="s">
        <v>37</v>
      </c>
    </row>
    <row r="98" spans="1:16" x14ac:dyDescent="0.2">
      <c r="A98" t="s">
        <v>10</v>
      </c>
      <c r="B98" t="s">
        <v>37</v>
      </c>
      <c r="C98" t="s">
        <v>37</v>
      </c>
      <c r="D98" t="s">
        <v>56</v>
      </c>
      <c r="E98" t="s">
        <v>53</v>
      </c>
      <c r="F98" t="s">
        <v>11</v>
      </c>
      <c r="G98" t="s">
        <v>65</v>
      </c>
      <c r="H98">
        <v>2013</v>
      </c>
      <c r="I98">
        <v>634000000</v>
      </c>
      <c r="J98" t="s">
        <v>42</v>
      </c>
      <c r="K98">
        <v>671937596.71026134</v>
      </c>
      <c r="L98" t="s">
        <v>38</v>
      </c>
      <c r="M98" t="s">
        <v>83</v>
      </c>
      <c r="N98" t="s">
        <v>43</v>
      </c>
      <c r="O98" t="s">
        <v>43</v>
      </c>
      <c r="P98" t="s">
        <v>37</v>
      </c>
    </row>
    <row r="99" spans="1:16" x14ac:dyDescent="0.2">
      <c r="A99" t="s">
        <v>10</v>
      </c>
      <c r="B99" t="s">
        <v>37</v>
      </c>
      <c r="C99" t="s">
        <v>37</v>
      </c>
      <c r="D99" t="s">
        <v>56</v>
      </c>
      <c r="E99" t="s">
        <v>53</v>
      </c>
      <c r="F99" t="s">
        <v>11</v>
      </c>
      <c r="G99" t="s">
        <v>66</v>
      </c>
      <c r="H99">
        <v>2013</v>
      </c>
      <c r="I99">
        <v>849999999.99999988</v>
      </c>
      <c r="J99" t="s">
        <v>42</v>
      </c>
      <c r="K99">
        <v>900862708.5232209</v>
      </c>
      <c r="L99" t="s">
        <v>38</v>
      </c>
      <c r="M99" t="s">
        <v>83</v>
      </c>
      <c r="N99" t="s">
        <v>43</v>
      </c>
      <c r="O99" t="s">
        <v>43</v>
      </c>
      <c r="P99" t="s">
        <v>37</v>
      </c>
    </row>
    <row r="100" spans="1:16" x14ac:dyDescent="0.2">
      <c r="A100" t="s">
        <v>10</v>
      </c>
      <c r="B100" t="s">
        <v>37</v>
      </c>
      <c r="C100" t="s">
        <v>37</v>
      </c>
      <c r="D100" t="s">
        <v>56</v>
      </c>
      <c r="E100" t="s">
        <v>50</v>
      </c>
      <c r="F100" t="s">
        <v>11</v>
      </c>
      <c r="G100" t="s">
        <v>71</v>
      </c>
      <c r="H100">
        <v>2013</v>
      </c>
      <c r="I100">
        <v>14000000</v>
      </c>
      <c r="J100" t="s">
        <v>6</v>
      </c>
      <c r="K100">
        <v>14837738.728617759</v>
      </c>
      <c r="L100" t="s">
        <v>38</v>
      </c>
      <c r="M100" t="s">
        <v>83</v>
      </c>
      <c r="N100" t="s">
        <v>43</v>
      </c>
      <c r="O100" t="s">
        <v>44</v>
      </c>
      <c r="P100" t="s">
        <v>37</v>
      </c>
    </row>
    <row r="101" spans="1:16" x14ac:dyDescent="0.2">
      <c r="A101" t="s">
        <v>10</v>
      </c>
      <c r="B101" t="s">
        <v>37</v>
      </c>
      <c r="C101" t="s">
        <v>37</v>
      </c>
      <c r="D101" t="s">
        <v>49</v>
      </c>
      <c r="E101" t="s">
        <v>50</v>
      </c>
      <c r="F101" t="s">
        <v>11</v>
      </c>
      <c r="G101" t="s">
        <v>72</v>
      </c>
      <c r="H101">
        <v>2013</v>
      </c>
      <c r="I101">
        <v>133000000</v>
      </c>
      <c r="J101" t="s">
        <v>6</v>
      </c>
      <c r="K101">
        <v>140958517.92186871</v>
      </c>
      <c r="L101" t="s">
        <v>38</v>
      </c>
      <c r="M101" t="s">
        <v>83</v>
      </c>
      <c r="N101" t="s">
        <v>43</v>
      </c>
      <c r="O101" t="s">
        <v>44</v>
      </c>
      <c r="P101" t="s">
        <v>37</v>
      </c>
    </row>
    <row r="102" spans="1:16" x14ac:dyDescent="0.2">
      <c r="A102" t="s">
        <v>10</v>
      </c>
      <c r="B102" t="s">
        <v>37</v>
      </c>
      <c r="C102" t="s">
        <v>37</v>
      </c>
      <c r="D102" t="s">
        <v>49</v>
      </c>
      <c r="E102" t="s">
        <v>50</v>
      </c>
      <c r="F102" t="s">
        <v>11</v>
      </c>
      <c r="G102" t="s">
        <v>73</v>
      </c>
      <c r="H102">
        <v>2013</v>
      </c>
      <c r="I102">
        <v>316000000</v>
      </c>
      <c r="J102" t="s">
        <v>4</v>
      </c>
      <c r="K102">
        <v>334908959.87451512</v>
      </c>
      <c r="L102" t="s">
        <v>38</v>
      </c>
      <c r="M102" t="s">
        <v>83</v>
      </c>
      <c r="N102" t="s">
        <v>43</v>
      </c>
      <c r="O102" t="s">
        <v>45</v>
      </c>
      <c r="P102" t="s">
        <v>37</v>
      </c>
    </row>
    <row r="103" spans="1:16" x14ac:dyDescent="0.2">
      <c r="A103" t="s">
        <v>10</v>
      </c>
      <c r="B103" t="s">
        <v>37</v>
      </c>
      <c r="C103" t="s">
        <v>37</v>
      </c>
      <c r="D103" t="s">
        <v>49</v>
      </c>
      <c r="E103" t="s">
        <v>50</v>
      </c>
      <c r="F103" t="s">
        <v>11</v>
      </c>
      <c r="G103" t="s">
        <v>74</v>
      </c>
      <c r="H103">
        <v>2013</v>
      </c>
      <c r="I103">
        <v>149000000</v>
      </c>
      <c r="J103" t="s">
        <v>5</v>
      </c>
      <c r="K103">
        <v>157915933.61171761</v>
      </c>
      <c r="L103" t="s">
        <v>38</v>
      </c>
      <c r="M103" t="s">
        <v>83</v>
      </c>
      <c r="N103" t="s">
        <v>43</v>
      </c>
      <c r="O103" t="s">
        <v>46</v>
      </c>
      <c r="P103" t="s">
        <v>37</v>
      </c>
    </row>
    <row r="104" spans="1:16" x14ac:dyDescent="0.2">
      <c r="A104" t="s">
        <v>10</v>
      </c>
      <c r="B104" t="s">
        <v>37</v>
      </c>
      <c r="C104" t="s">
        <v>37</v>
      </c>
      <c r="D104" t="s">
        <v>49</v>
      </c>
      <c r="E104" t="s">
        <v>50</v>
      </c>
      <c r="F104" t="s">
        <v>11</v>
      </c>
      <c r="G104" t="s">
        <v>76</v>
      </c>
      <c r="H104">
        <v>2013</v>
      </c>
      <c r="I104">
        <v>8374000000</v>
      </c>
      <c r="J104" t="s">
        <v>3</v>
      </c>
      <c r="K104">
        <v>8875087436.6746502</v>
      </c>
      <c r="L104" t="s">
        <v>38</v>
      </c>
      <c r="M104" t="s">
        <v>83</v>
      </c>
      <c r="N104" t="s">
        <v>43</v>
      </c>
      <c r="O104" t="s">
        <v>47</v>
      </c>
      <c r="P104" t="s">
        <v>37</v>
      </c>
    </row>
    <row r="105" spans="1:16" x14ac:dyDescent="0.2">
      <c r="A105" t="s">
        <v>10</v>
      </c>
      <c r="B105" t="s">
        <v>37</v>
      </c>
      <c r="C105" t="s">
        <v>37</v>
      </c>
      <c r="D105" t="s">
        <v>56</v>
      </c>
      <c r="E105" t="s">
        <v>53</v>
      </c>
      <c r="F105" t="s">
        <v>11</v>
      </c>
      <c r="G105" t="s">
        <v>78</v>
      </c>
      <c r="H105">
        <v>2013</v>
      </c>
      <c r="I105">
        <v>86167807</v>
      </c>
      <c r="J105" t="s">
        <v>3</v>
      </c>
      <c r="K105">
        <v>91323957.648854315</v>
      </c>
      <c r="L105" t="s">
        <v>38</v>
      </c>
      <c r="M105" t="s">
        <v>83</v>
      </c>
      <c r="N105" t="s">
        <v>43</v>
      </c>
      <c r="O105" t="s">
        <v>47</v>
      </c>
      <c r="P105" t="s">
        <v>37</v>
      </c>
    </row>
    <row r="106" spans="1:16" x14ac:dyDescent="0.2">
      <c r="A106" t="s">
        <v>10</v>
      </c>
      <c r="B106" t="s">
        <v>37</v>
      </c>
      <c r="C106" t="s">
        <v>37</v>
      </c>
      <c r="D106" t="s">
        <v>56</v>
      </c>
      <c r="E106" t="s">
        <v>50</v>
      </c>
      <c r="F106" t="s">
        <v>11</v>
      </c>
      <c r="G106" t="s">
        <v>80</v>
      </c>
      <c r="H106">
        <v>2013</v>
      </c>
      <c r="I106">
        <v>33845661</v>
      </c>
      <c r="J106" t="s">
        <v>3</v>
      </c>
      <c r="K106">
        <v>35870933.929669119</v>
      </c>
      <c r="L106" t="s">
        <v>38</v>
      </c>
      <c r="M106" t="s">
        <v>83</v>
      </c>
      <c r="N106" t="s">
        <v>43</v>
      </c>
      <c r="O106" t="s">
        <v>47</v>
      </c>
      <c r="P106" t="s">
        <v>37</v>
      </c>
    </row>
    <row r="107" spans="1:16" x14ac:dyDescent="0.2">
      <c r="A107" t="s">
        <v>10</v>
      </c>
      <c r="B107" t="s">
        <v>37</v>
      </c>
      <c r="C107" t="s">
        <v>37</v>
      </c>
      <c r="D107" t="s">
        <v>56</v>
      </c>
      <c r="E107" t="s">
        <v>53</v>
      </c>
      <c r="F107" t="s">
        <v>11</v>
      </c>
      <c r="G107" t="s">
        <v>75</v>
      </c>
      <c r="H107">
        <v>2013</v>
      </c>
      <c r="I107">
        <v>855203419</v>
      </c>
      <c r="J107" t="s">
        <v>3</v>
      </c>
      <c r="K107">
        <v>906377492.21018708</v>
      </c>
      <c r="L107" t="s">
        <v>38</v>
      </c>
      <c r="M107" t="s">
        <v>83</v>
      </c>
      <c r="N107" t="s">
        <v>43</v>
      </c>
      <c r="O107" t="s">
        <v>47</v>
      </c>
      <c r="P107" t="s">
        <v>37</v>
      </c>
    </row>
    <row r="108" spans="1:16" x14ac:dyDescent="0.2">
      <c r="A108" t="s">
        <v>10</v>
      </c>
      <c r="B108" t="s">
        <v>37</v>
      </c>
      <c r="C108" t="s">
        <v>37</v>
      </c>
      <c r="D108" t="s">
        <v>49</v>
      </c>
      <c r="E108" t="s">
        <v>50</v>
      </c>
      <c r="F108" t="s">
        <v>11</v>
      </c>
      <c r="G108" t="s">
        <v>77</v>
      </c>
      <c r="H108">
        <v>2013</v>
      </c>
      <c r="I108">
        <v>851200000</v>
      </c>
      <c r="J108" t="s">
        <v>3</v>
      </c>
      <c r="K108">
        <v>902134514.69995964</v>
      </c>
      <c r="L108" t="s">
        <v>38</v>
      </c>
      <c r="M108" t="s">
        <v>83</v>
      </c>
      <c r="N108" t="s">
        <v>43</v>
      </c>
      <c r="O108" t="s">
        <v>47</v>
      </c>
      <c r="P108" t="s">
        <v>37</v>
      </c>
    </row>
    <row r="109" spans="1:16" x14ac:dyDescent="0.2">
      <c r="A109" t="s">
        <v>10</v>
      </c>
      <c r="B109" t="s">
        <v>37</v>
      </c>
      <c r="C109" t="s">
        <v>37</v>
      </c>
      <c r="D109" t="s">
        <v>49</v>
      </c>
      <c r="E109" t="s">
        <v>53</v>
      </c>
      <c r="F109" t="s">
        <v>11</v>
      </c>
      <c r="G109" t="s">
        <v>79</v>
      </c>
      <c r="H109">
        <v>2013</v>
      </c>
      <c r="I109">
        <v>1316000000</v>
      </c>
      <c r="J109" t="s">
        <v>3</v>
      </c>
      <c r="K109">
        <v>1394747440.4900689</v>
      </c>
      <c r="L109" t="s">
        <v>38</v>
      </c>
      <c r="M109" t="s">
        <v>83</v>
      </c>
      <c r="N109" t="s">
        <v>43</v>
      </c>
      <c r="O109" t="s">
        <v>47</v>
      </c>
      <c r="P109" t="s">
        <v>37</v>
      </c>
    </row>
    <row r="110" spans="1:16" x14ac:dyDescent="0.2">
      <c r="A110" t="s">
        <v>10</v>
      </c>
      <c r="B110" t="s">
        <v>37</v>
      </c>
      <c r="C110" t="s">
        <v>37</v>
      </c>
      <c r="D110" t="s">
        <v>49</v>
      </c>
      <c r="E110" t="s">
        <v>53</v>
      </c>
      <c r="F110" t="s">
        <v>11</v>
      </c>
      <c r="G110" t="s">
        <v>54</v>
      </c>
      <c r="H110">
        <v>2014</v>
      </c>
      <c r="I110">
        <v>0</v>
      </c>
      <c r="J110" t="s">
        <v>2</v>
      </c>
      <c r="K110">
        <v>0</v>
      </c>
      <c r="L110" t="s">
        <v>38</v>
      </c>
      <c r="M110" t="s">
        <v>84</v>
      </c>
      <c r="N110" t="s">
        <v>43</v>
      </c>
      <c r="O110" t="s">
        <v>39</v>
      </c>
      <c r="P110" t="s">
        <v>37</v>
      </c>
    </row>
    <row r="111" spans="1:16" x14ac:dyDescent="0.2">
      <c r="A111" t="s">
        <v>10</v>
      </c>
      <c r="B111" t="s">
        <v>37</v>
      </c>
      <c r="C111" t="s">
        <v>37</v>
      </c>
      <c r="D111" t="s">
        <v>56</v>
      </c>
      <c r="E111" t="s">
        <v>53</v>
      </c>
      <c r="F111" t="s">
        <v>11</v>
      </c>
      <c r="G111" t="s">
        <v>60</v>
      </c>
      <c r="H111">
        <v>2014</v>
      </c>
      <c r="I111">
        <v>2806608895</v>
      </c>
      <c r="J111" t="s">
        <v>2</v>
      </c>
      <c r="K111">
        <v>2917563848.1449528</v>
      </c>
      <c r="L111" t="s">
        <v>38</v>
      </c>
      <c r="M111" t="s">
        <v>84</v>
      </c>
      <c r="N111" t="s">
        <v>43</v>
      </c>
      <c r="O111" t="s">
        <v>39</v>
      </c>
      <c r="P111" t="s">
        <v>37</v>
      </c>
    </row>
    <row r="112" spans="1:16" x14ac:dyDescent="0.2">
      <c r="A112" t="s">
        <v>10</v>
      </c>
      <c r="B112" t="s">
        <v>37</v>
      </c>
      <c r="C112" t="s">
        <v>37</v>
      </c>
      <c r="D112" t="s">
        <v>49</v>
      </c>
      <c r="E112" t="s">
        <v>50</v>
      </c>
      <c r="F112" t="s">
        <v>11</v>
      </c>
      <c r="G112" t="s">
        <v>55</v>
      </c>
      <c r="H112">
        <v>2014</v>
      </c>
      <c r="I112">
        <v>2875000000</v>
      </c>
      <c r="J112" t="s">
        <v>2</v>
      </c>
      <c r="K112">
        <v>2988658689.9799371</v>
      </c>
      <c r="L112" t="s">
        <v>38</v>
      </c>
      <c r="M112" t="s">
        <v>84</v>
      </c>
      <c r="N112" t="s">
        <v>43</v>
      </c>
      <c r="O112" t="s">
        <v>39</v>
      </c>
      <c r="P112" t="s">
        <v>37</v>
      </c>
    </row>
    <row r="113" spans="1:16" x14ac:dyDescent="0.2">
      <c r="A113" t="s">
        <v>10</v>
      </c>
      <c r="B113" t="s">
        <v>37</v>
      </c>
      <c r="C113" t="s">
        <v>37</v>
      </c>
      <c r="D113" t="s">
        <v>49</v>
      </c>
      <c r="E113" t="s">
        <v>50</v>
      </c>
      <c r="F113" t="s">
        <v>11</v>
      </c>
      <c r="G113" t="s">
        <v>59</v>
      </c>
      <c r="H113">
        <v>2014</v>
      </c>
      <c r="I113">
        <v>539000000</v>
      </c>
      <c r="J113" t="s">
        <v>2</v>
      </c>
      <c r="K113">
        <v>560308533.53015172</v>
      </c>
      <c r="L113" t="s">
        <v>38</v>
      </c>
      <c r="M113" t="s">
        <v>84</v>
      </c>
      <c r="N113" t="s">
        <v>43</v>
      </c>
      <c r="O113" t="s">
        <v>39</v>
      </c>
      <c r="P113" t="s">
        <v>37</v>
      </c>
    </row>
    <row r="114" spans="1:16" x14ac:dyDescent="0.2">
      <c r="A114" t="s">
        <v>10</v>
      </c>
      <c r="B114" t="s">
        <v>37</v>
      </c>
      <c r="C114" t="s">
        <v>37</v>
      </c>
      <c r="D114" t="s">
        <v>49</v>
      </c>
      <c r="E114" t="s">
        <v>50</v>
      </c>
      <c r="F114" t="s">
        <v>11</v>
      </c>
      <c r="G114" t="s">
        <v>58</v>
      </c>
      <c r="H114">
        <v>2014</v>
      </c>
      <c r="I114">
        <v>5319000000</v>
      </c>
      <c r="J114" t="s">
        <v>2</v>
      </c>
      <c r="K114">
        <v>5529278459.8272285</v>
      </c>
      <c r="L114" t="s">
        <v>38</v>
      </c>
      <c r="M114" t="s">
        <v>84</v>
      </c>
      <c r="N114" t="s">
        <v>43</v>
      </c>
      <c r="O114" t="s">
        <v>39</v>
      </c>
      <c r="P114" t="s">
        <v>37</v>
      </c>
    </row>
    <row r="115" spans="1:16" x14ac:dyDescent="0.2">
      <c r="A115" t="s">
        <v>10</v>
      </c>
      <c r="B115" t="s">
        <v>37</v>
      </c>
      <c r="C115" t="s">
        <v>37</v>
      </c>
      <c r="D115" t="s">
        <v>56</v>
      </c>
      <c r="E115" t="s">
        <v>50</v>
      </c>
      <c r="F115" t="s">
        <v>11</v>
      </c>
      <c r="G115" t="s">
        <v>57</v>
      </c>
      <c r="H115">
        <v>2014</v>
      </c>
      <c r="I115">
        <v>6773282940</v>
      </c>
      <c r="J115" t="s">
        <v>2</v>
      </c>
      <c r="K115">
        <v>7041054232.4604721</v>
      </c>
      <c r="L115" t="s">
        <v>38</v>
      </c>
      <c r="M115" t="s">
        <v>84</v>
      </c>
      <c r="N115" t="s">
        <v>43</v>
      </c>
      <c r="O115" t="s">
        <v>39</v>
      </c>
      <c r="P115" t="s">
        <v>37</v>
      </c>
    </row>
    <row r="116" spans="1:16" x14ac:dyDescent="0.2">
      <c r="A116" t="s">
        <v>10</v>
      </c>
      <c r="B116" t="s">
        <v>37</v>
      </c>
      <c r="C116" t="s">
        <v>37</v>
      </c>
      <c r="D116" t="s">
        <v>49</v>
      </c>
      <c r="E116" t="s">
        <v>50</v>
      </c>
      <c r="F116" t="s">
        <v>11</v>
      </c>
      <c r="G116" t="s">
        <v>51</v>
      </c>
      <c r="H116">
        <v>2014</v>
      </c>
      <c r="I116">
        <v>212000000</v>
      </c>
      <c r="J116" t="s">
        <v>2</v>
      </c>
      <c r="K116">
        <v>220381092.96547711</v>
      </c>
      <c r="L116" t="s">
        <v>38</v>
      </c>
      <c r="M116" t="s">
        <v>84</v>
      </c>
      <c r="N116" t="s">
        <v>43</v>
      </c>
      <c r="O116" t="s">
        <v>39</v>
      </c>
      <c r="P116" t="s">
        <v>37</v>
      </c>
    </row>
    <row r="117" spans="1:16" x14ac:dyDescent="0.2">
      <c r="A117" t="s">
        <v>10</v>
      </c>
      <c r="B117" t="s">
        <v>37</v>
      </c>
      <c r="C117" t="s">
        <v>37</v>
      </c>
      <c r="D117" t="s">
        <v>49</v>
      </c>
      <c r="E117" t="s">
        <v>50</v>
      </c>
      <c r="F117" t="s">
        <v>11</v>
      </c>
      <c r="G117" t="s">
        <v>62</v>
      </c>
      <c r="H117">
        <v>2014</v>
      </c>
      <c r="I117">
        <v>97000000</v>
      </c>
      <c r="J117" t="s">
        <v>40</v>
      </c>
      <c r="K117">
        <v>100834745.3662796</v>
      </c>
      <c r="L117" t="s">
        <v>38</v>
      </c>
      <c r="M117" t="s">
        <v>84</v>
      </c>
      <c r="N117" t="s">
        <v>43</v>
      </c>
      <c r="O117" t="s">
        <v>41</v>
      </c>
      <c r="P117" t="s">
        <v>37</v>
      </c>
    </row>
    <row r="118" spans="1:16" x14ac:dyDescent="0.2">
      <c r="A118" t="s">
        <v>10</v>
      </c>
      <c r="B118" t="s">
        <v>37</v>
      </c>
      <c r="C118" t="s">
        <v>37</v>
      </c>
      <c r="D118" t="s">
        <v>49</v>
      </c>
      <c r="E118" t="s">
        <v>50</v>
      </c>
      <c r="F118" t="s">
        <v>11</v>
      </c>
      <c r="G118" t="s">
        <v>63</v>
      </c>
      <c r="H118">
        <v>2014</v>
      </c>
      <c r="I118">
        <v>158000000</v>
      </c>
      <c r="J118" t="s">
        <v>40</v>
      </c>
      <c r="K118">
        <v>164246286.26672351</v>
      </c>
      <c r="L118" t="s">
        <v>38</v>
      </c>
      <c r="M118" t="s">
        <v>84</v>
      </c>
      <c r="N118" t="s">
        <v>43</v>
      </c>
      <c r="O118" t="s">
        <v>41</v>
      </c>
      <c r="P118" t="s">
        <v>37</v>
      </c>
    </row>
    <row r="119" spans="1:16" x14ac:dyDescent="0.2">
      <c r="A119" t="s">
        <v>10</v>
      </c>
      <c r="B119" t="s">
        <v>37</v>
      </c>
      <c r="C119" t="s">
        <v>37</v>
      </c>
      <c r="D119" t="s">
        <v>49</v>
      </c>
      <c r="E119" t="s">
        <v>50</v>
      </c>
      <c r="F119" t="s">
        <v>11</v>
      </c>
      <c r="G119" t="s">
        <v>61</v>
      </c>
      <c r="H119">
        <v>2014</v>
      </c>
      <c r="I119">
        <v>71000000</v>
      </c>
      <c r="J119" t="s">
        <v>40</v>
      </c>
      <c r="K119">
        <v>73806875.474287137</v>
      </c>
      <c r="L119" t="s">
        <v>38</v>
      </c>
      <c r="M119" t="s">
        <v>84</v>
      </c>
      <c r="N119" t="s">
        <v>43</v>
      </c>
      <c r="O119" t="s">
        <v>41</v>
      </c>
      <c r="P119" t="s">
        <v>37</v>
      </c>
    </row>
    <row r="120" spans="1:16" x14ac:dyDescent="0.2">
      <c r="A120" t="s">
        <v>10</v>
      </c>
      <c r="B120" t="s">
        <v>37</v>
      </c>
      <c r="C120" t="s">
        <v>37</v>
      </c>
      <c r="D120" t="s">
        <v>49</v>
      </c>
      <c r="E120" t="s">
        <v>53</v>
      </c>
      <c r="F120" t="s">
        <v>11</v>
      </c>
      <c r="G120" t="s">
        <v>64</v>
      </c>
      <c r="H120">
        <v>2014</v>
      </c>
      <c r="I120">
        <v>0</v>
      </c>
      <c r="J120" t="s">
        <v>40</v>
      </c>
      <c r="K120">
        <v>0</v>
      </c>
      <c r="L120" t="s">
        <v>38</v>
      </c>
      <c r="M120" t="s">
        <v>84</v>
      </c>
      <c r="N120" t="s">
        <v>43</v>
      </c>
      <c r="O120" t="s">
        <v>41</v>
      </c>
      <c r="P120" t="s">
        <v>37</v>
      </c>
    </row>
    <row r="121" spans="1:16" x14ac:dyDescent="0.2">
      <c r="A121" t="s">
        <v>10</v>
      </c>
      <c r="B121" t="s">
        <v>37</v>
      </c>
      <c r="C121" t="s">
        <v>37</v>
      </c>
      <c r="D121" t="s">
        <v>56</v>
      </c>
      <c r="E121" t="s">
        <v>50</v>
      </c>
      <c r="F121" t="s">
        <v>11</v>
      </c>
      <c r="G121" t="s">
        <v>67</v>
      </c>
      <c r="H121">
        <v>2014</v>
      </c>
      <c r="I121">
        <v>1405800000</v>
      </c>
      <c r="J121" t="s">
        <v>42</v>
      </c>
      <c r="K121">
        <v>1461376134.3908851</v>
      </c>
      <c r="L121" t="s">
        <v>38</v>
      </c>
      <c r="M121" t="s">
        <v>84</v>
      </c>
      <c r="N121" t="s">
        <v>43</v>
      </c>
      <c r="O121" t="s">
        <v>43</v>
      </c>
      <c r="P121" t="s">
        <v>37</v>
      </c>
    </row>
    <row r="122" spans="1:16" x14ac:dyDescent="0.2">
      <c r="A122" t="s">
        <v>10</v>
      </c>
      <c r="B122" t="s">
        <v>37</v>
      </c>
      <c r="C122" t="s">
        <v>37</v>
      </c>
      <c r="D122" t="s">
        <v>49</v>
      </c>
      <c r="E122" t="s">
        <v>53</v>
      </c>
      <c r="F122" t="s">
        <v>11</v>
      </c>
      <c r="G122" t="s">
        <v>69</v>
      </c>
      <c r="H122">
        <v>2014</v>
      </c>
      <c r="I122">
        <v>212799999.99999991</v>
      </c>
      <c r="J122" t="s">
        <v>42</v>
      </c>
      <c r="K122">
        <v>221212719.73138449</v>
      </c>
      <c r="L122" t="s">
        <v>38</v>
      </c>
      <c r="M122" t="s">
        <v>84</v>
      </c>
      <c r="N122" t="s">
        <v>43</v>
      </c>
      <c r="O122" t="s">
        <v>43</v>
      </c>
      <c r="P122" t="s">
        <v>37</v>
      </c>
    </row>
    <row r="123" spans="1:16" x14ac:dyDescent="0.2">
      <c r="A123" t="s">
        <v>10</v>
      </c>
      <c r="B123" t="s">
        <v>37</v>
      </c>
      <c r="C123" t="s">
        <v>37</v>
      </c>
      <c r="D123" t="s">
        <v>56</v>
      </c>
      <c r="E123" t="s">
        <v>53</v>
      </c>
      <c r="F123" t="s">
        <v>11</v>
      </c>
      <c r="G123" t="s">
        <v>65</v>
      </c>
      <c r="H123">
        <v>2014</v>
      </c>
      <c r="I123">
        <v>276599999.99999988</v>
      </c>
      <c r="J123" t="s">
        <v>42</v>
      </c>
      <c r="K123">
        <v>287534954.31250447</v>
      </c>
      <c r="L123" t="s">
        <v>38</v>
      </c>
      <c r="M123" t="s">
        <v>84</v>
      </c>
      <c r="N123" t="s">
        <v>43</v>
      </c>
      <c r="O123" t="s">
        <v>43</v>
      </c>
      <c r="P123" t="s">
        <v>37</v>
      </c>
    </row>
    <row r="124" spans="1:16" x14ac:dyDescent="0.2">
      <c r="A124" t="s">
        <v>10</v>
      </c>
      <c r="B124" t="s">
        <v>37</v>
      </c>
      <c r="C124" t="s">
        <v>37</v>
      </c>
      <c r="D124" t="s">
        <v>49</v>
      </c>
      <c r="E124" t="s">
        <v>50</v>
      </c>
      <c r="F124" t="s">
        <v>11</v>
      </c>
      <c r="G124" t="s">
        <v>70</v>
      </c>
      <c r="H124">
        <v>2014</v>
      </c>
      <c r="I124">
        <v>578900000</v>
      </c>
      <c r="J124" t="s">
        <v>42</v>
      </c>
      <c r="K124">
        <v>601785918.47978628</v>
      </c>
      <c r="L124" t="s">
        <v>38</v>
      </c>
      <c r="M124" t="s">
        <v>84</v>
      </c>
      <c r="N124" t="s">
        <v>43</v>
      </c>
      <c r="O124" t="s">
        <v>43</v>
      </c>
      <c r="P124" t="s">
        <v>37</v>
      </c>
    </row>
    <row r="125" spans="1:16" x14ac:dyDescent="0.2">
      <c r="A125" t="s">
        <v>10</v>
      </c>
      <c r="B125" t="s">
        <v>37</v>
      </c>
      <c r="C125" t="s">
        <v>37</v>
      </c>
      <c r="D125" t="s">
        <v>56</v>
      </c>
      <c r="E125" t="s">
        <v>53</v>
      </c>
      <c r="F125" t="s">
        <v>11</v>
      </c>
      <c r="G125" t="s">
        <v>66</v>
      </c>
      <c r="H125">
        <v>2014</v>
      </c>
      <c r="I125">
        <v>860000000</v>
      </c>
      <c r="J125" t="s">
        <v>42</v>
      </c>
      <c r="K125">
        <v>893998773.35052025</v>
      </c>
      <c r="L125" t="s">
        <v>38</v>
      </c>
      <c r="M125" t="s">
        <v>84</v>
      </c>
      <c r="N125" t="s">
        <v>43</v>
      </c>
      <c r="O125" t="s">
        <v>43</v>
      </c>
      <c r="P125" t="s">
        <v>37</v>
      </c>
    </row>
    <row r="126" spans="1:16" x14ac:dyDescent="0.2">
      <c r="A126" t="s">
        <v>10</v>
      </c>
      <c r="B126" t="s">
        <v>37</v>
      </c>
      <c r="C126" t="s">
        <v>37</v>
      </c>
      <c r="D126" t="s">
        <v>56</v>
      </c>
      <c r="E126" t="s">
        <v>50</v>
      </c>
      <c r="F126" t="s">
        <v>11</v>
      </c>
      <c r="G126" t="s">
        <v>68</v>
      </c>
      <c r="H126">
        <v>2014</v>
      </c>
      <c r="I126">
        <v>3478700000</v>
      </c>
      <c r="J126" t="s">
        <v>42</v>
      </c>
      <c r="K126">
        <v>3616225038.2028551</v>
      </c>
      <c r="L126" t="s">
        <v>38</v>
      </c>
      <c r="M126" t="s">
        <v>84</v>
      </c>
      <c r="N126" t="s">
        <v>43</v>
      </c>
      <c r="O126" t="s">
        <v>43</v>
      </c>
      <c r="P126" t="s">
        <v>37</v>
      </c>
    </row>
    <row r="127" spans="1:16" x14ac:dyDescent="0.2">
      <c r="A127" t="s">
        <v>10</v>
      </c>
      <c r="B127" t="s">
        <v>37</v>
      </c>
      <c r="C127" t="s">
        <v>37</v>
      </c>
      <c r="D127" t="s">
        <v>49</v>
      </c>
      <c r="E127" t="s">
        <v>50</v>
      </c>
      <c r="F127" t="s">
        <v>11</v>
      </c>
      <c r="G127" t="s">
        <v>72</v>
      </c>
      <c r="H127">
        <v>2014</v>
      </c>
      <c r="I127">
        <v>132000000</v>
      </c>
      <c r="J127" t="s">
        <v>6</v>
      </c>
      <c r="K127">
        <v>137218416.374731</v>
      </c>
      <c r="L127" t="s">
        <v>38</v>
      </c>
      <c r="M127" t="s">
        <v>84</v>
      </c>
      <c r="N127" t="s">
        <v>43</v>
      </c>
      <c r="O127" t="s">
        <v>44</v>
      </c>
      <c r="P127" t="s">
        <v>37</v>
      </c>
    </row>
    <row r="128" spans="1:16" x14ac:dyDescent="0.2">
      <c r="A128" t="s">
        <v>10</v>
      </c>
      <c r="B128" t="s">
        <v>37</v>
      </c>
      <c r="C128" t="s">
        <v>37</v>
      </c>
      <c r="D128" t="s">
        <v>56</v>
      </c>
      <c r="E128" t="s">
        <v>50</v>
      </c>
      <c r="F128" t="s">
        <v>11</v>
      </c>
      <c r="G128" t="s">
        <v>71</v>
      </c>
      <c r="H128">
        <v>2014</v>
      </c>
      <c r="I128">
        <v>12000000</v>
      </c>
      <c r="J128" t="s">
        <v>6</v>
      </c>
      <c r="K128">
        <v>12474401.48861191</v>
      </c>
      <c r="L128" t="s">
        <v>38</v>
      </c>
      <c r="M128" t="s">
        <v>84</v>
      </c>
      <c r="N128" t="s">
        <v>43</v>
      </c>
      <c r="O128" t="s">
        <v>44</v>
      </c>
      <c r="P128" t="s">
        <v>37</v>
      </c>
    </row>
    <row r="129" spans="1:16" x14ac:dyDescent="0.2">
      <c r="A129" t="s">
        <v>10</v>
      </c>
      <c r="B129" t="s">
        <v>37</v>
      </c>
      <c r="C129" t="s">
        <v>37</v>
      </c>
      <c r="D129" t="s">
        <v>49</v>
      </c>
      <c r="E129" t="s">
        <v>50</v>
      </c>
      <c r="F129" t="s">
        <v>11</v>
      </c>
      <c r="G129" t="s">
        <v>73</v>
      </c>
      <c r="H129">
        <v>2014</v>
      </c>
      <c r="I129">
        <v>304000000</v>
      </c>
      <c r="J129" t="s">
        <v>4</v>
      </c>
      <c r="K129">
        <v>316018171.04483509</v>
      </c>
      <c r="L129" t="s">
        <v>38</v>
      </c>
      <c r="M129" t="s">
        <v>84</v>
      </c>
      <c r="N129" t="s">
        <v>43</v>
      </c>
      <c r="O129" t="s">
        <v>45</v>
      </c>
      <c r="P129" t="s">
        <v>37</v>
      </c>
    </row>
    <row r="130" spans="1:16" x14ac:dyDescent="0.2">
      <c r="A130" t="s">
        <v>10</v>
      </c>
      <c r="B130" t="s">
        <v>37</v>
      </c>
      <c r="C130" t="s">
        <v>37</v>
      </c>
      <c r="D130" t="s">
        <v>49</v>
      </c>
      <c r="E130" t="s">
        <v>50</v>
      </c>
      <c r="F130" t="s">
        <v>11</v>
      </c>
      <c r="G130" t="s">
        <v>74</v>
      </c>
      <c r="H130">
        <v>2014</v>
      </c>
      <c r="I130">
        <v>143000000</v>
      </c>
      <c r="J130" t="s">
        <v>5</v>
      </c>
      <c r="K130">
        <v>148653284.40595859</v>
      </c>
      <c r="L130" t="s">
        <v>38</v>
      </c>
      <c r="M130" t="s">
        <v>84</v>
      </c>
      <c r="N130" t="s">
        <v>43</v>
      </c>
      <c r="O130" t="s">
        <v>46</v>
      </c>
      <c r="P130" t="s">
        <v>37</v>
      </c>
    </row>
    <row r="131" spans="1:16" x14ac:dyDescent="0.2">
      <c r="A131" t="s">
        <v>10</v>
      </c>
      <c r="B131" t="s">
        <v>37</v>
      </c>
      <c r="C131" t="s">
        <v>37</v>
      </c>
      <c r="D131" t="s">
        <v>49</v>
      </c>
      <c r="E131" t="s">
        <v>50</v>
      </c>
      <c r="F131" t="s">
        <v>11</v>
      </c>
      <c r="G131" t="s">
        <v>77</v>
      </c>
      <c r="H131">
        <v>2014</v>
      </c>
      <c r="I131">
        <v>744000000</v>
      </c>
      <c r="J131" t="s">
        <v>3</v>
      </c>
      <c r="K131">
        <v>773412892.29393852</v>
      </c>
      <c r="L131" t="s">
        <v>38</v>
      </c>
      <c r="M131" t="s">
        <v>84</v>
      </c>
      <c r="N131" t="s">
        <v>43</v>
      </c>
      <c r="O131" t="s">
        <v>47</v>
      </c>
      <c r="P131" t="s">
        <v>37</v>
      </c>
    </row>
    <row r="132" spans="1:16" x14ac:dyDescent="0.2">
      <c r="A132" t="s">
        <v>10</v>
      </c>
      <c r="B132" t="s">
        <v>37</v>
      </c>
      <c r="C132" t="s">
        <v>37</v>
      </c>
      <c r="D132" t="s">
        <v>49</v>
      </c>
      <c r="E132" t="s">
        <v>50</v>
      </c>
      <c r="F132" t="s">
        <v>11</v>
      </c>
      <c r="G132" t="s">
        <v>76</v>
      </c>
      <c r="H132">
        <v>2014</v>
      </c>
      <c r="I132">
        <v>8221000000</v>
      </c>
      <c r="J132" t="s">
        <v>3</v>
      </c>
      <c r="K132">
        <v>8546004553.1565437</v>
      </c>
      <c r="L132" t="s">
        <v>38</v>
      </c>
      <c r="M132" t="s">
        <v>84</v>
      </c>
      <c r="N132" t="s">
        <v>43</v>
      </c>
      <c r="O132" t="s">
        <v>47</v>
      </c>
      <c r="P132" t="s">
        <v>37</v>
      </c>
    </row>
    <row r="133" spans="1:16" x14ac:dyDescent="0.2">
      <c r="A133" t="s">
        <v>10</v>
      </c>
      <c r="B133" t="s">
        <v>37</v>
      </c>
      <c r="C133" t="s">
        <v>37</v>
      </c>
      <c r="D133" t="s">
        <v>56</v>
      </c>
      <c r="E133" t="s">
        <v>50</v>
      </c>
      <c r="F133" t="s">
        <v>11</v>
      </c>
      <c r="G133" t="s">
        <v>80</v>
      </c>
      <c r="H133">
        <v>2014</v>
      </c>
      <c r="I133">
        <v>34274000</v>
      </c>
      <c r="J133" t="s">
        <v>3</v>
      </c>
      <c r="K133">
        <v>35628969.71839039</v>
      </c>
      <c r="L133" t="s">
        <v>38</v>
      </c>
      <c r="M133" t="s">
        <v>84</v>
      </c>
      <c r="N133" t="s">
        <v>43</v>
      </c>
      <c r="O133" t="s">
        <v>47</v>
      </c>
      <c r="P133" t="s">
        <v>37</v>
      </c>
    </row>
    <row r="134" spans="1:16" x14ac:dyDescent="0.2">
      <c r="A134" t="s">
        <v>10</v>
      </c>
      <c r="B134" t="s">
        <v>37</v>
      </c>
      <c r="C134" t="s">
        <v>37</v>
      </c>
      <c r="D134" t="s">
        <v>56</v>
      </c>
      <c r="E134" t="s">
        <v>53</v>
      </c>
      <c r="F134" t="s">
        <v>11</v>
      </c>
      <c r="G134" t="s">
        <v>78</v>
      </c>
      <c r="H134">
        <v>2014</v>
      </c>
      <c r="I134">
        <v>97868992</v>
      </c>
      <c r="J134" t="s">
        <v>3</v>
      </c>
      <c r="K134">
        <v>101738091.62447891</v>
      </c>
      <c r="L134" t="s">
        <v>38</v>
      </c>
      <c r="M134" t="s">
        <v>84</v>
      </c>
      <c r="N134" t="s">
        <v>43</v>
      </c>
      <c r="O134" t="s">
        <v>47</v>
      </c>
      <c r="P134" t="s">
        <v>37</v>
      </c>
    </row>
    <row r="135" spans="1:16" x14ac:dyDescent="0.2">
      <c r="A135" t="s">
        <v>10</v>
      </c>
      <c r="B135" t="s">
        <v>37</v>
      </c>
      <c r="C135" t="s">
        <v>37</v>
      </c>
      <c r="D135" t="s">
        <v>56</v>
      </c>
      <c r="E135" t="s">
        <v>53</v>
      </c>
      <c r="F135" t="s">
        <v>11</v>
      </c>
      <c r="G135" t="s">
        <v>75</v>
      </c>
      <c r="H135">
        <v>2014</v>
      </c>
      <c r="I135">
        <v>979000000</v>
      </c>
      <c r="J135" t="s">
        <v>3</v>
      </c>
      <c r="K135">
        <v>1017703254.779255</v>
      </c>
      <c r="L135" t="s">
        <v>38</v>
      </c>
      <c r="M135" t="s">
        <v>84</v>
      </c>
      <c r="N135" t="s">
        <v>43</v>
      </c>
      <c r="O135" t="s">
        <v>47</v>
      </c>
      <c r="P135" t="s">
        <v>37</v>
      </c>
    </row>
    <row r="136" spans="1:16" x14ac:dyDescent="0.2">
      <c r="A136" t="s">
        <v>10</v>
      </c>
      <c r="B136" t="s">
        <v>37</v>
      </c>
      <c r="C136" t="s">
        <v>37</v>
      </c>
      <c r="D136" t="s">
        <v>49</v>
      </c>
      <c r="E136" t="s">
        <v>53</v>
      </c>
      <c r="F136" t="s">
        <v>11</v>
      </c>
      <c r="G136" t="s">
        <v>79</v>
      </c>
      <c r="H136">
        <v>2014</v>
      </c>
      <c r="I136">
        <v>1458000000</v>
      </c>
      <c r="J136" t="s">
        <v>3</v>
      </c>
      <c r="K136">
        <v>1515639780.8663471</v>
      </c>
      <c r="L136" t="s">
        <v>38</v>
      </c>
      <c r="M136" t="s">
        <v>84</v>
      </c>
      <c r="N136" t="s">
        <v>43</v>
      </c>
      <c r="O136" t="s">
        <v>47</v>
      </c>
      <c r="P136" t="s">
        <v>37</v>
      </c>
    </row>
    <row r="137" spans="1:16" x14ac:dyDescent="0.2">
      <c r="A137" t="s">
        <v>10</v>
      </c>
      <c r="B137" t="s">
        <v>37</v>
      </c>
      <c r="C137" t="s">
        <v>37</v>
      </c>
      <c r="D137" t="s">
        <v>56</v>
      </c>
      <c r="E137" t="s">
        <v>50</v>
      </c>
      <c r="F137" t="s">
        <v>11</v>
      </c>
      <c r="G137" t="s">
        <v>57</v>
      </c>
      <c r="H137">
        <v>2015</v>
      </c>
      <c r="I137">
        <v>8908952924</v>
      </c>
      <c r="J137" t="s">
        <v>2</v>
      </c>
      <c r="K137">
        <v>9180796302.5175438</v>
      </c>
      <c r="L137" t="s">
        <v>38</v>
      </c>
      <c r="M137" t="s">
        <v>85</v>
      </c>
      <c r="N137" t="s">
        <v>43</v>
      </c>
      <c r="O137" t="s">
        <v>39</v>
      </c>
      <c r="P137" t="s">
        <v>37</v>
      </c>
    </row>
    <row r="138" spans="1:16" x14ac:dyDescent="0.2">
      <c r="A138" t="s">
        <v>10</v>
      </c>
      <c r="B138" t="s">
        <v>37</v>
      </c>
      <c r="C138" t="s">
        <v>37</v>
      </c>
      <c r="D138" t="s">
        <v>56</v>
      </c>
      <c r="E138" t="s">
        <v>53</v>
      </c>
      <c r="F138" t="s">
        <v>11</v>
      </c>
      <c r="G138" t="s">
        <v>60</v>
      </c>
      <c r="H138">
        <v>2015</v>
      </c>
      <c r="I138">
        <v>2681407808</v>
      </c>
      <c r="J138" t="s">
        <v>2</v>
      </c>
      <c r="K138">
        <v>2763226958.2332878</v>
      </c>
      <c r="L138" t="s">
        <v>38</v>
      </c>
      <c r="M138" t="s">
        <v>85</v>
      </c>
      <c r="N138" t="s">
        <v>43</v>
      </c>
      <c r="O138" t="s">
        <v>39</v>
      </c>
      <c r="P138" t="s">
        <v>37</v>
      </c>
    </row>
    <row r="139" spans="1:16" x14ac:dyDescent="0.2">
      <c r="A139" t="s">
        <v>10</v>
      </c>
      <c r="B139" t="s">
        <v>37</v>
      </c>
      <c r="C139" t="s">
        <v>37</v>
      </c>
      <c r="D139" t="s">
        <v>49</v>
      </c>
      <c r="E139" t="s">
        <v>50</v>
      </c>
      <c r="F139" t="s">
        <v>11</v>
      </c>
      <c r="G139" t="s">
        <v>51</v>
      </c>
      <c r="H139">
        <v>2015</v>
      </c>
      <c r="I139">
        <v>219000000</v>
      </c>
      <c r="J139" t="s">
        <v>2</v>
      </c>
      <c r="K139">
        <v>225682457.56860641</v>
      </c>
      <c r="L139" t="s">
        <v>38</v>
      </c>
      <c r="M139" t="s">
        <v>85</v>
      </c>
      <c r="N139" t="s">
        <v>43</v>
      </c>
      <c r="O139" t="s">
        <v>39</v>
      </c>
      <c r="P139" t="s">
        <v>37</v>
      </c>
    </row>
    <row r="140" spans="1:16" x14ac:dyDescent="0.2">
      <c r="A140" t="s">
        <v>10</v>
      </c>
      <c r="B140" t="s">
        <v>37</v>
      </c>
      <c r="C140" t="s">
        <v>37</v>
      </c>
      <c r="D140" t="s">
        <v>49</v>
      </c>
      <c r="E140" t="s">
        <v>53</v>
      </c>
      <c r="F140" t="s">
        <v>11</v>
      </c>
      <c r="G140" t="s">
        <v>54</v>
      </c>
      <c r="H140">
        <v>2015</v>
      </c>
      <c r="I140">
        <v>0</v>
      </c>
      <c r="J140" t="s">
        <v>2</v>
      </c>
      <c r="K140">
        <v>0</v>
      </c>
      <c r="L140" t="s">
        <v>38</v>
      </c>
      <c r="M140" t="s">
        <v>85</v>
      </c>
      <c r="N140" t="s">
        <v>43</v>
      </c>
      <c r="O140" t="s">
        <v>39</v>
      </c>
      <c r="P140" t="s">
        <v>37</v>
      </c>
    </row>
    <row r="141" spans="1:16" x14ac:dyDescent="0.2">
      <c r="A141" t="s">
        <v>10</v>
      </c>
      <c r="B141" t="s">
        <v>37</v>
      </c>
      <c r="C141" t="s">
        <v>37</v>
      </c>
      <c r="D141" t="s">
        <v>49</v>
      </c>
      <c r="E141" t="s">
        <v>50</v>
      </c>
      <c r="F141" t="s">
        <v>11</v>
      </c>
      <c r="G141" t="s">
        <v>58</v>
      </c>
      <c r="H141">
        <v>2015</v>
      </c>
      <c r="I141">
        <v>5035000000</v>
      </c>
      <c r="J141" t="s">
        <v>2</v>
      </c>
      <c r="K141">
        <v>5188635497.0681896</v>
      </c>
      <c r="L141" t="s">
        <v>38</v>
      </c>
      <c r="M141" t="s">
        <v>85</v>
      </c>
      <c r="N141" t="s">
        <v>43</v>
      </c>
      <c r="O141" t="s">
        <v>39</v>
      </c>
      <c r="P141" t="s">
        <v>37</v>
      </c>
    </row>
    <row r="142" spans="1:16" x14ac:dyDescent="0.2">
      <c r="A142" t="s">
        <v>10</v>
      </c>
      <c r="B142" t="s">
        <v>37</v>
      </c>
      <c r="C142" t="s">
        <v>37</v>
      </c>
      <c r="D142" t="s">
        <v>49</v>
      </c>
      <c r="E142" t="s">
        <v>50</v>
      </c>
      <c r="F142" t="s">
        <v>11</v>
      </c>
      <c r="G142" t="s">
        <v>55</v>
      </c>
      <c r="H142">
        <v>2015</v>
      </c>
      <c r="I142">
        <v>1131000000</v>
      </c>
      <c r="J142" t="s">
        <v>2</v>
      </c>
      <c r="K142">
        <v>1165510774.018693</v>
      </c>
      <c r="L142" t="s">
        <v>38</v>
      </c>
      <c r="M142" t="s">
        <v>85</v>
      </c>
      <c r="N142" t="s">
        <v>43</v>
      </c>
      <c r="O142" t="s">
        <v>39</v>
      </c>
      <c r="P142" t="s">
        <v>37</v>
      </c>
    </row>
    <row r="143" spans="1:16" x14ac:dyDescent="0.2">
      <c r="A143" t="s">
        <v>10</v>
      </c>
      <c r="B143" t="s">
        <v>37</v>
      </c>
      <c r="C143" t="s">
        <v>37</v>
      </c>
      <c r="D143" t="s">
        <v>49</v>
      </c>
      <c r="E143" t="s">
        <v>50</v>
      </c>
      <c r="F143" t="s">
        <v>11</v>
      </c>
      <c r="G143" t="s">
        <v>59</v>
      </c>
      <c r="H143">
        <v>2015</v>
      </c>
      <c r="I143">
        <v>578000000</v>
      </c>
      <c r="J143" t="s">
        <v>2</v>
      </c>
      <c r="K143">
        <v>595636805.82034028</v>
      </c>
      <c r="L143" t="s">
        <v>38</v>
      </c>
      <c r="M143" t="s">
        <v>85</v>
      </c>
      <c r="N143" t="s">
        <v>43</v>
      </c>
      <c r="O143" t="s">
        <v>39</v>
      </c>
      <c r="P143" t="s">
        <v>37</v>
      </c>
    </row>
    <row r="144" spans="1:16" x14ac:dyDescent="0.2">
      <c r="A144" t="s">
        <v>10</v>
      </c>
      <c r="B144" t="s">
        <v>37</v>
      </c>
      <c r="C144" t="s">
        <v>37</v>
      </c>
      <c r="D144" t="s">
        <v>49</v>
      </c>
      <c r="E144" t="s">
        <v>50</v>
      </c>
      <c r="F144" t="s">
        <v>11</v>
      </c>
      <c r="G144" t="s">
        <v>61</v>
      </c>
      <c r="H144">
        <v>2015</v>
      </c>
      <c r="I144">
        <v>118000000</v>
      </c>
      <c r="J144" t="s">
        <v>40</v>
      </c>
      <c r="K144">
        <v>121600593.5757788</v>
      </c>
      <c r="L144" t="s">
        <v>38</v>
      </c>
      <c r="M144" t="s">
        <v>85</v>
      </c>
      <c r="N144" t="s">
        <v>43</v>
      </c>
      <c r="O144" t="s">
        <v>41</v>
      </c>
      <c r="P144" t="s">
        <v>37</v>
      </c>
    </row>
    <row r="145" spans="1:16" x14ac:dyDescent="0.2">
      <c r="A145" t="s">
        <v>10</v>
      </c>
      <c r="B145" t="s">
        <v>37</v>
      </c>
      <c r="C145" t="s">
        <v>37</v>
      </c>
      <c r="D145" t="s">
        <v>49</v>
      </c>
      <c r="E145" t="s">
        <v>53</v>
      </c>
      <c r="F145" t="s">
        <v>11</v>
      </c>
      <c r="G145" t="s">
        <v>64</v>
      </c>
      <c r="H145">
        <v>2015</v>
      </c>
      <c r="I145">
        <v>0</v>
      </c>
      <c r="J145" t="s">
        <v>40</v>
      </c>
      <c r="K145">
        <v>0</v>
      </c>
      <c r="L145" t="s">
        <v>38</v>
      </c>
      <c r="M145" t="s">
        <v>85</v>
      </c>
      <c r="N145" t="s">
        <v>43</v>
      </c>
      <c r="O145" t="s">
        <v>41</v>
      </c>
      <c r="P145" t="s">
        <v>37</v>
      </c>
    </row>
    <row r="146" spans="1:16" x14ac:dyDescent="0.2">
      <c r="A146" t="s">
        <v>10</v>
      </c>
      <c r="B146" t="s">
        <v>37</v>
      </c>
      <c r="C146" t="s">
        <v>37</v>
      </c>
      <c r="D146" t="s">
        <v>49</v>
      </c>
      <c r="E146" t="s">
        <v>50</v>
      </c>
      <c r="F146" t="s">
        <v>11</v>
      </c>
      <c r="G146" t="s">
        <v>62</v>
      </c>
      <c r="H146">
        <v>2015</v>
      </c>
      <c r="I146">
        <v>99000000</v>
      </c>
      <c r="J146" t="s">
        <v>40</v>
      </c>
      <c r="K146">
        <v>102020836.9830687</v>
      </c>
      <c r="L146" t="s">
        <v>38</v>
      </c>
      <c r="M146" t="s">
        <v>85</v>
      </c>
      <c r="N146" t="s">
        <v>43</v>
      </c>
      <c r="O146" t="s">
        <v>41</v>
      </c>
      <c r="P146" t="s">
        <v>37</v>
      </c>
    </row>
    <row r="147" spans="1:16" x14ac:dyDescent="0.2">
      <c r="A147" t="s">
        <v>10</v>
      </c>
      <c r="B147" t="s">
        <v>37</v>
      </c>
      <c r="C147" t="s">
        <v>37</v>
      </c>
      <c r="D147" t="s">
        <v>49</v>
      </c>
      <c r="E147" t="s">
        <v>50</v>
      </c>
      <c r="F147" t="s">
        <v>11</v>
      </c>
      <c r="G147" t="s">
        <v>63</v>
      </c>
      <c r="H147">
        <v>2015</v>
      </c>
      <c r="I147">
        <v>141000000</v>
      </c>
      <c r="J147" t="s">
        <v>40</v>
      </c>
      <c r="K147">
        <v>145302404.18800691</v>
      </c>
      <c r="L147" t="s">
        <v>38</v>
      </c>
      <c r="M147" t="s">
        <v>85</v>
      </c>
      <c r="N147" t="s">
        <v>43</v>
      </c>
      <c r="O147" t="s">
        <v>41</v>
      </c>
      <c r="P147" t="s">
        <v>37</v>
      </c>
    </row>
    <row r="148" spans="1:16" x14ac:dyDescent="0.2">
      <c r="A148" t="s">
        <v>10</v>
      </c>
      <c r="B148" t="s">
        <v>37</v>
      </c>
      <c r="C148" t="s">
        <v>37</v>
      </c>
      <c r="D148" t="s">
        <v>56</v>
      </c>
      <c r="E148" t="s">
        <v>53</v>
      </c>
      <c r="F148" t="s">
        <v>11</v>
      </c>
      <c r="G148" t="s">
        <v>66</v>
      </c>
      <c r="H148">
        <v>2015</v>
      </c>
      <c r="I148">
        <v>803800000</v>
      </c>
      <c r="J148" t="s">
        <v>42</v>
      </c>
      <c r="K148">
        <v>828326755.2221272</v>
      </c>
      <c r="L148" t="s">
        <v>38</v>
      </c>
      <c r="M148" t="s">
        <v>85</v>
      </c>
      <c r="N148" t="s">
        <v>43</v>
      </c>
      <c r="O148" t="s">
        <v>43</v>
      </c>
      <c r="P148" t="s">
        <v>37</v>
      </c>
    </row>
    <row r="149" spans="1:16" x14ac:dyDescent="0.2">
      <c r="A149" t="s">
        <v>10</v>
      </c>
      <c r="B149" t="s">
        <v>37</v>
      </c>
      <c r="C149" t="s">
        <v>37</v>
      </c>
      <c r="D149" t="s">
        <v>49</v>
      </c>
      <c r="E149" t="s">
        <v>53</v>
      </c>
      <c r="F149" t="s">
        <v>11</v>
      </c>
      <c r="G149" t="s">
        <v>69</v>
      </c>
      <c r="H149">
        <v>2015</v>
      </c>
      <c r="I149">
        <v>174200000</v>
      </c>
      <c r="J149" t="s">
        <v>42</v>
      </c>
      <c r="K149">
        <v>179515452.5500057</v>
      </c>
      <c r="L149" t="s">
        <v>38</v>
      </c>
      <c r="M149" t="s">
        <v>85</v>
      </c>
      <c r="N149" t="s">
        <v>43</v>
      </c>
      <c r="O149" t="s">
        <v>43</v>
      </c>
      <c r="P149" t="s">
        <v>37</v>
      </c>
    </row>
    <row r="150" spans="1:16" x14ac:dyDescent="0.2">
      <c r="A150" t="s">
        <v>10</v>
      </c>
      <c r="B150" t="s">
        <v>37</v>
      </c>
      <c r="C150" t="s">
        <v>37</v>
      </c>
      <c r="D150" t="s">
        <v>56</v>
      </c>
      <c r="E150" t="s">
        <v>53</v>
      </c>
      <c r="F150" t="s">
        <v>11</v>
      </c>
      <c r="G150" t="s">
        <v>65</v>
      </c>
      <c r="H150">
        <v>2015</v>
      </c>
      <c r="I150">
        <v>250600000</v>
      </c>
      <c r="J150" t="s">
        <v>42</v>
      </c>
      <c r="K150">
        <v>258246684.32279801</v>
      </c>
      <c r="L150" t="s">
        <v>38</v>
      </c>
      <c r="M150" t="s">
        <v>85</v>
      </c>
      <c r="N150" t="s">
        <v>43</v>
      </c>
      <c r="O150" t="s">
        <v>43</v>
      </c>
      <c r="P150" t="s">
        <v>37</v>
      </c>
    </row>
    <row r="151" spans="1:16" x14ac:dyDescent="0.2">
      <c r="A151" t="s">
        <v>10</v>
      </c>
      <c r="B151" t="s">
        <v>37</v>
      </c>
      <c r="C151" t="s">
        <v>37</v>
      </c>
      <c r="D151" t="s">
        <v>49</v>
      </c>
      <c r="E151" t="s">
        <v>50</v>
      </c>
      <c r="F151" t="s">
        <v>11</v>
      </c>
      <c r="G151" t="s">
        <v>70</v>
      </c>
      <c r="H151">
        <v>2015</v>
      </c>
      <c r="I151">
        <v>448700000</v>
      </c>
      <c r="J151" t="s">
        <v>42</v>
      </c>
      <c r="K151">
        <v>462391409.63942331</v>
      </c>
      <c r="L151" t="s">
        <v>38</v>
      </c>
      <c r="M151" t="s">
        <v>85</v>
      </c>
      <c r="N151" t="s">
        <v>43</v>
      </c>
      <c r="O151" t="s">
        <v>43</v>
      </c>
      <c r="P151" t="s">
        <v>37</v>
      </c>
    </row>
    <row r="152" spans="1:16" x14ac:dyDescent="0.2">
      <c r="A152" t="s">
        <v>10</v>
      </c>
      <c r="B152" t="s">
        <v>37</v>
      </c>
      <c r="C152" t="s">
        <v>37</v>
      </c>
      <c r="D152" t="s">
        <v>56</v>
      </c>
      <c r="E152" t="s">
        <v>50</v>
      </c>
      <c r="F152" t="s">
        <v>11</v>
      </c>
      <c r="G152" t="s">
        <v>68</v>
      </c>
      <c r="H152">
        <v>2015</v>
      </c>
      <c r="I152">
        <v>2783900000</v>
      </c>
      <c r="J152" t="s">
        <v>42</v>
      </c>
      <c r="K152">
        <v>2868846546.2339878</v>
      </c>
      <c r="L152" t="s">
        <v>38</v>
      </c>
      <c r="M152" t="s">
        <v>85</v>
      </c>
      <c r="N152" t="s">
        <v>43</v>
      </c>
      <c r="O152" t="s">
        <v>43</v>
      </c>
      <c r="P152" t="s">
        <v>37</v>
      </c>
    </row>
    <row r="153" spans="1:16" x14ac:dyDescent="0.2">
      <c r="A153" t="s">
        <v>10</v>
      </c>
      <c r="B153" t="s">
        <v>37</v>
      </c>
      <c r="C153" t="s">
        <v>37</v>
      </c>
      <c r="D153" t="s">
        <v>56</v>
      </c>
      <c r="E153" t="s">
        <v>50</v>
      </c>
      <c r="F153" t="s">
        <v>11</v>
      </c>
      <c r="G153" t="s">
        <v>67</v>
      </c>
      <c r="H153">
        <v>2015</v>
      </c>
      <c r="I153">
        <v>1349300000</v>
      </c>
      <c r="J153" t="s">
        <v>42</v>
      </c>
      <c r="K153">
        <v>1390471872.133884</v>
      </c>
      <c r="L153" t="s">
        <v>38</v>
      </c>
      <c r="M153" t="s">
        <v>85</v>
      </c>
      <c r="N153" t="s">
        <v>43</v>
      </c>
      <c r="O153" t="s">
        <v>43</v>
      </c>
      <c r="P153" t="s">
        <v>37</v>
      </c>
    </row>
    <row r="154" spans="1:16" x14ac:dyDescent="0.2">
      <c r="A154" t="s">
        <v>10</v>
      </c>
      <c r="B154" t="s">
        <v>37</v>
      </c>
      <c r="C154" t="s">
        <v>37</v>
      </c>
      <c r="D154" t="s">
        <v>56</v>
      </c>
      <c r="E154" t="s">
        <v>50</v>
      </c>
      <c r="F154" t="s">
        <v>11</v>
      </c>
      <c r="G154" t="s">
        <v>71</v>
      </c>
      <c r="H154">
        <v>2015</v>
      </c>
      <c r="I154">
        <v>18000000</v>
      </c>
      <c r="J154" t="s">
        <v>6</v>
      </c>
      <c r="K154">
        <v>18549243.08783067</v>
      </c>
      <c r="L154" t="s">
        <v>38</v>
      </c>
      <c r="M154" t="s">
        <v>85</v>
      </c>
      <c r="N154" t="s">
        <v>43</v>
      </c>
      <c r="O154" t="s">
        <v>44</v>
      </c>
      <c r="P154" t="s">
        <v>37</v>
      </c>
    </row>
    <row r="155" spans="1:16" x14ac:dyDescent="0.2">
      <c r="A155" t="s">
        <v>10</v>
      </c>
      <c r="B155" t="s">
        <v>37</v>
      </c>
      <c r="C155" t="s">
        <v>37</v>
      </c>
      <c r="D155" t="s">
        <v>49</v>
      </c>
      <c r="E155" t="s">
        <v>50</v>
      </c>
      <c r="F155" t="s">
        <v>11</v>
      </c>
      <c r="G155" t="s">
        <v>72</v>
      </c>
      <c r="H155">
        <v>2015</v>
      </c>
      <c r="I155">
        <v>137000000</v>
      </c>
      <c r="J155" t="s">
        <v>6</v>
      </c>
      <c r="K155">
        <v>141180350.16848889</v>
      </c>
      <c r="L155" t="s">
        <v>38</v>
      </c>
      <c r="M155" t="s">
        <v>85</v>
      </c>
      <c r="N155" t="s">
        <v>43</v>
      </c>
      <c r="O155" t="s">
        <v>44</v>
      </c>
      <c r="P155" t="s">
        <v>37</v>
      </c>
    </row>
    <row r="156" spans="1:16" x14ac:dyDescent="0.2">
      <c r="A156" t="s">
        <v>10</v>
      </c>
      <c r="B156" t="s">
        <v>37</v>
      </c>
      <c r="C156" t="s">
        <v>37</v>
      </c>
      <c r="D156" t="s">
        <v>49</v>
      </c>
      <c r="E156" t="s">
        <v>50</v>
      </c>
      <c r="F156" t="s">
        <v>11</v>
      </c>
      <c r="G156" t="s">
        <v>73</v>
      </c>
      <c r="H156">
        <v>2015</v>
      </c>
      <c r="I156">
        <v>304000000</v>
      </c>
      <c r="J156" t="s">
        <v>4</v>
      </c>
      <c r="K156">
        <v>313276105.48336238</v>
      </c>
      <c r="L156" t="s">
        <v>38</v>
      </c>
      <c r="M156" t="s">
        <v>85</v>
      </c>
      <c r="N156" t="s">
        <v>43</v>
      </c>
      <c r="O156" t="s">
        <v>45</v>
      </c>
      <c r="P156" t="s">
        <v>37</v>
      </c>
    </row>
    <row r="157" spans="1:16" x14ac:dyDescent="0.2">
      <c r="A157" t="s">
        <v>10</v>
      </c>
      <c r="B157" t="s">
        <v>37</v>
      </c>
      <c r="C157" t="s">
        <v>37</v>
      </c>
      <c r="D157" t="s">
        <v>49</v>
      </c>
      <c r="E157" t="s">
        <v>50</v>
      </c>
      <c r="F157" t="s">
        <v>11</v>
      </c>
      <c r="G157" t="s">
        <v>74</v>
      </c>
      <c r="H157">
        <v>2015</v>
      </c>
      <c r="I157">
        <v>125000000</v>
      </c>
      <c r="J157" t="s">
        <v>5</v>
      </c>
      <c r="K157">
        <v>128814188.10993519</v>
      </c>
      <c r="L157" t="s">
        <v>38</v>
      </c>
      <c r="M157" t="s">
        <v>85</v>
      </c>
      <c r="N157" t="s">
        <v>43</v>
      </c>
      <c r="O157" t="s">
        <v>46</v>
      </c>
      <c r="P157" t="s">
        <v>37</v>
      </c>
    </row>
    <row r="158" spans="1:16" x14ac:dyDescent="0.2">
      <c r="A158" t="s">
        <v>10</v>
      </c>
      <c r="B158" t="s">
        <v>37</v>
      </c>
      <c r="C158" t="s">
        <v>37</v>
      </c>
      <c r="D158" t="s">
        <v>49</v>
      </c>
      <c r="E158" t="s">
        <v>53</v>
      </c>
      <c r="F158" t="s">
        <v>11</v>
      </c>
      <c r="G158" t="s">
        <v>79</v>
      </c>
      <c r="H158">
        <v>2015</v>
      </c>
      <c r="I158">
        <v>1490000000</v>
      </c>
      <c r="J158" t="s">
        <v>3</v>
      </c>
      <c r="K158">
        <v>1535465122.270427</v>
      </c>
      <c r="L158" t="s">
        <v>38</v>
      </c>
      <c r="M158" t="s">
        <v>85</v>
      </c>
      <c r="N158" t="s">
        <v>43</v>
      </c>
      <c r="O158" t="s">
        <v>47</v>
      </c>
      <c r="P158" t="s">
        <v>37</v>
      </c>
    </row>
    <row r="159" spans="1:16" x14ac:dyDescent="0.2">
      <c r="A159" t="s">
        <v>10</v>
      </c>
      <c r="B159" t="s">
        <v>37</v>
      </c>
      <c r="C159" t="s">
        <v>37</v>
      </c>
      <c r="D159" t="s">
        <v>56</v>
      </c>
      <c r="E159" t="s">
        <v>53</v>
      </c>
      <c r="F159" t="s">
        <v>11</v>
      </c>
      <c r="G159" t="s">
        <v>78</v>
      </c>
      <c r="H159">
        <v>2015</v>
      </c>
      <c r="I159">
        <v>68337206</v>
      </c>
      <c r="J159" t="s">
        <v>3</v>
      </c>
      <c r="K159">
        <v>70422413.668731123</v>
      </c>
      <c r="L159" t="s">
        <v>38</v>
      </c>
      <c r="M159" t="s">
        <v>85</v>
      </c>
      <c r="N159" t="s">
        <v>43</v>
      </c>
      <c r="O159" t="s">
        <v>47</v>
      </c>
      <c r="P159" t="s">
        <v>37</v>
      </c>
    </row>
    <row r="160" spans="1:16" x14ac:dyDescent="0.2">
      <c r="A160" t="s">
        <v>10</v>
      </c>
      <c r="B160" t="s">
        <v>37</v>
      </c>
      <c r="C160" t="s">
        <v>37</v>
      </c>
      <c r="D160" t="s">
        <v>49</v>
      </c>
      <c r="E160" t="s">
        <v>50</v>
      </c>
      <c r="F160" t="s">
        <v>11</v>
      </c>
      <c r="G160" t="s">
        <v>77</v>
      </c>
      <c r="H160">
        <v>2015</v>
      </c>
      <c r="I160">
        <v>832000000</v>
      </c>
      <c r="J160" t="s">
        <v>3</v>
      </c>
      <c r="K160">
        <v>857387236.05972862</v>
      </c>
      <c r="L160" t="s">
        <v>38</v>
      </c>
      <c r="M160" t="s">
        <v>85</v>
      </c>
      <c r="N160" t="s">
        <v>43</v>
      </c>
      <c r="O160" t="s">
        <v>47</v>
      </c>
      <c r="P160" t="s">
        <v>37</v>
      </c>
    </row>
    <row r="161" spans="1:16" x14ac:dyDescent="0.2">
      <c r="A161" t="s">
        <v>10</v>
      </c>
      <c r="B161" t="s">
        <v>37</v>
      </c>
      <c r="C161" t="s">
        <v>37</v>
      </c>
      <c r="D161" t="s">
        <v>49</v>
      </c>
      <c r="E161" t="s">
        <v>50</v>
      </c>
      <c r="F161" t="s">
        <v>11</v>
      </c>
      <c r="G161" t="s">
        <v>76</v>
      </c>
      <c r="H161">
        <v>2015</v>
      </c>
      <c r="I161">
        <v>8461000000</v>
      </c>
      <c r="J161" t="s">
        <v>3</v>
      </c>
      <c r="K161">
        <v>8719174764.7852936</v>
      </c>
      <c r="L161" t="s">
        <v>38</v>
      </c>
      <c r="M161" t="s">
        <v>85</v>
      </c>
      <c r="N161" t="s">
        <v>43</v>
      </c>
      <c r="O161" t="s">
        <v>47</v>
      </c>
      <c r="P161" t="s">
        <v>37</v>
      </c>
    </row>
    <row r="162" spans="1:16" x14ac:dyDescent="0.2">
      <c r="A162" t="s">
        <v>10</v>
      </c>
      <c r="B162" t="s">
        <v>37</v>
      </c>
      <c r="C162" t="s">
        <v>37</v>
      </c>
      <c r="D162" t="s">
        <v>56</v>
      </c>
      <c r="E162" t="s">
        <v>53</v>
      </c>
      <c r="F162" t="s">
        <v>11</v>
      </c>
      <c r="G162" t="s">
        <v>75</v>
      </c>
      <c r="H162">
        <v>2015</v>
      </c>
      <c r="I162">
        <v>1204588000</v>
      </c>
      <c r="J162" t="s">
        <v>3</v>
      </c>
      <c r="K162">
        <v>1241344201.8157649</v>
      </c>
      <c r="L162" t="s">
        <v>38</v>
      </c>
      <c r="M162" t="s">
        <v>85</v>
      </c>
      <c r="N162" t="s">
        <v>43</v>
      </c>
      <c r="O162" t="s">
        <v>47</v>
      </c>
      <c r="P162" t="s">
        <v>37</v>
      </c>
    </row>
    <row r="163" spans="1:16" x14ac:dyDescent="0.2">
      <c r="A163" t="s">
        <v>10</v>
      </c>
      <c r="B163" t="s">
        <v>37</v>
      </c>
      <c r="C163" t="s">
        <v>37</v>
      </c>
      <c r="D163" t="s">
        <v>56</v>
      </c>
      <c r="E163" t="s">
        <v>50</v>
      </c>
      <c r="F163" t="s">
        <v>11</v>
      </c>
      <c r="G163" t="s">
        <v>80</v>
      </c>
      <c r="H163">
        <v>2015</v>
      </c>
      <c r="I163">
        <v>35316000</v>
      </c>
      <c r="J163" t="s">
        <v>3</v>
      </c>
      <c r="K163">
        <v>36393614.938323773</v>
      </c>
      <c r="L163" t="s">
        <v>38</v>
      </c>
      <c r="M163" t="s">
        <v>85</v>
      </c>
      <c r="N163" t="s">
        <v>43</v>
      </c>
      <c r="O163" t="s">
        <v>47</v>
      </c>
      <c r="P163" t="s">
        <v>37</v>
      </c>
    </row>
    <row r="164" spans="1:16" x14ac:dyDescent="0.2">
      <c r="A164" t="s">
        <v>10</v>
      </c>
      <c r="B164" t="s">
        <v>37</v>
      </c>
      <c r="C164" t="s">
        <v>37</v>
      </c>
      <c r="D164" t="s">
        <v>49</v>
      </c>
      <c r="E164" t="s">
        <v>50</v>
      </c>
      <c r="F164" t="s">
        <v>11</v>
      </c>
      <c r="G164" t="s">
        <v>59</v>
      </c>
      <c r="H164">
        <v>2016</v>
      </c>
      <c r="I164">
        <v>609000000</v>
      </c>
      <c r="J164" t="s">
        <v>2</v>
      </c>
      <c r="K164">
        <v>621453936.89538348</v>
      </c>
      <c r="L164" t="s">
        <v>38</v>
      </c>
      <c r="M164" t="s">
        <v>86</v>
      </c>
      <c r="N164" t="s">
        <v>43</v>
      </c>
      <c r="O164" t="s">
        <v>39</v>
      </c>
      <c r="P164" t="s">
        <v>37</v>
      </c>
    </row>
    <row r="165" spans="1:16" x14ac:dyDescent="0.2">
      <c r="A165" t="s">
        <v>10</v>
      </c>
      <c r="B165" t="s">
        <v>37</v>
      </c>
      <c r="C165" t="s">
        <v>37</v>
      </c>
      <c r="D165" t="s">
        <v>49</v>
      </c>
      <c r="E165" t="s">
        <v>50</v>
      </c>
      <c r="F165" t="s">
        <v>11</v>
      </c>
      <c r="G165" t="s">
        <v>55</v>
      </c>
      <c r="H165">
        <v>2016</v>
      </c>
      <c r="I165">
        <v>1764000000</v>
      </c>
      <c r="J165" t="s">
        <v>2</v>
      </c>
      <c r="K165">
        <v>1800073472.3866279</v>
      </c>
      <c r="L165" t="s">
        <v>38</v>
      </c>
      <c r="M165" t="s">
        <v>86</v>
      </c>
      <c r="N165" t="s">
        <v>43</v>
      </c>
      <c r="O165" t="s">
        <v>39</v>
      </c>
      <c r="P165" t="s">
        <v>37</v>
      </c>
    </row>
    <row r="166" spans="1:16" x14ac:dyDescent="0.2">
      <c r="A166" t="s">
        <v>10</v>
      </c>
      <c r="B166" t="s">
        <v>37</v>
      </c>
      <c r="C166" t="s">
        <v>37</v>
      </c>
      <c r="D166" t="s">
        <v>49</v>
      </c>
      <c r="E166" t="s">
        <v>50</v>
      </c>
      <c r="F166" t="s">
        <v>11</v>
      </c>
      <c r="G166" t="s">
        <v>51</v>
      </c>
      <c r="H166">
        <v>2016</v>
      </c>
      <c r="I166">
        <v>257000000</v>
      </c>
      <c r="J166" t="s">
        <v>2</v>
      </c>
      <c r="K166">
        <v>262255602.26948041</v>
      </c>
      <c r="L166" t="s">
        <v>38</v>
      </c>
      <c r="M166" t="s">
        <v>86</v>
      </c>
      <c r="N166" t="s">
        <v>43</v>
      </c>
      <c r="O166" t="s">
        <v>39</v>
      </c>
      <c r="P166" t="s">
        <v>37</v>
      </c>
    </row>
    <row r="167" spans="1:16" x14ac:dyDescent="0.2">
      <c r="A167" t="s">
        <v>10</v>
      </c>
      <c r="B167" t="s">
        <v>37</v>
      </c>
      <c r="C167" t="s">
        <v>37</v>
      </c>
      <c r="D167" t="s">
        <v>49</v>
      </c>
      <c r="E167" t="s">
        <v>50</v>
      </c>
      <c r="F167" t="s">
        <v>11</v>
      </c>
      <c r="G167" t="s">
        <v>58</v>
      </c>
      <c r="H167">
        <v>2016</v>
      </c>
      <c r="I167">
        <v>4812000000</v>
      </c>
      <c r="J167" t="s">
        <v>2</v>
      </c>
      <c r="K167">
        <v>4910404506.3063803</v>
      </c>
      <c r="L167" t="s">
        <v>38</v>
      </c>
      <c r="M167" t="s">
        <v>86</v>
      </c>
      <c r="N167" t="s">
        <v>43</v>
      </c>
      <c r="O167" t="s">
        <v>39</v>
      </c>
      <c r="P167" t="s">
        <v>37</v>
      </c>
    </row>
    <row r="168" spans="1:16" x14ac:dyDescent="0.2">
      <c r="A168" t="s">
        <v>10</v>
      </c>
      <c r="B168" t="s">
        <v>37</v>
      </c>
      <c r="C168" t="s">
        <v>37</v>
      </c>
      <c r="D168" t="s">
        <v>49</v>
      </c>
      <c r="E168" t="s">
        <v>53</v>
      </c>
      <c r="F168" t="s">
        <v>11</v>
      </c>
      <c r="G168" t="s">
        <v>54</v>
      </c>
      <c r="H168">
        <v>2016</v>
      </c>
      <c r="I168">
        <v>297000000</v>
      </c>
      <c r="J168" t="s">
        <v>2</v>
      </c>
      <c r="K168">
        <v>303073594.84060568</v>
      </c>
      <c r="L168" t="s">
        <v>38</v>
      </c>
      <c r="M168" t="s">
        <v>86</v>
      </c>
      <c r="N168" t="s">
        <v>43</v>
      </c>
      <c r="O168" t="s">
        <v>39</v>
      </c>
      <c r="P168" t="s">
        <v>37</v>
      </c>
    </row>
    <row r="169" spans="1:16" x14ac:dyDescent="0.2">
      <c r="A169" t="s">
        <v>10</v>
      </c>
      <c r="B169" t="s">
        <v>37</v>
      </c>
      <c r="C169" t="s">
        <v>37</v>
      </c>
      <c r="D169" t="s">
        <v>56</v>
      </c>
      <c r="E169" t="s">
        <v>50</v>
      </c>
      <c r="F169" t="s">
        <v>11</v>
      </c>
      <c r="G169" t="s">
        <v>57</v>
      </c>
      <c r="H169">
        <v>2016</v>
      </c>
      <c r="I169">
        <v>8251115411</v>
      </c>
      <c r="J169" t="s">
        <v>2</v>
      </c>
      <c r="K169">
        <v>8419849188.7423983</v>
      </c>
      <c r="L169" t="s">
        <v>38</v>
      </c>
      <c r="M169" t="s">
        <v>86</v>
      </c>
      <c r="N169" t="s">
        <v>43</v>
      </c>
      <c r="O169" t="s">
        <v>39</v>
      </c>
      <c r="P169" t="s">
        <v>37</v>
      </c>
    </row>
    <row r="170" spans="1:16" x14ac:dyDescent="0.2">
      <c r="A170" t="s">
        <v>10</v>
      </c>
      <c r="B170" t="s">
        <v>37</v>
      </c>
      <c r="C170" t="s">
        <v>37</v>
      </c>
      <c r="D170" t="s">
        <v>56</v>
      </c>
      <c r="E170" t="s">
        <v>53</v>
      </c>
      <c r="F170" t="s">
        <v>11</v>
      </c>
      <c r="G170" t="s">
        <v>60</v>
      </c>
      <c r="H170">
        <v>2016</v>
      </c>
      <c r="I170">
        <v>2669287400</v>
      </c>
      <c r="J170" t="s">
        <v>2</v>
      </c>
      <c r="K170">
        <v>2723873831.5849628</v>
      </c>
      <c r="L170" t="s">
        <v>38</v>
      </c>
      <c r="M170" t="s">
        <v>86</v>
      </c>
      <c r="N170" t="s">
        <v>43</v>
      </c>
      <c r="O170" t="s">
        <v>39</v>
      </c>
      <c r="P170" t="s">
        <v>37</v>
      </c>
    </row>
    <row r="171" spans="1:16" x14ac:dyDescent="0.2">
      <c r="A171" t="s">
        <v>10</v>
      </c>
      <c r="B171" t="s">
        <v>37</v>
      </c>
      <c r="C171" t="s">
        <v>37</v>
      </c>
      <c r="D171" t="s">
        <v>49</v>
      </c>
      <c r="E171" t="s">
        <v>53</v>
      </c>
      <c r="F171" t="s">
        <v>11</v>
      </c>
      <c r="G171" t="s">
        <v>64</v>
      </c>
      <c r="H171">
        <v>2016</v>
      </c>
      <c r="I171">
        <v>0</v>
      </c>
      <c r="J171" t="s">
        <v>40</v>
      </c>
      <c r="K171">
        <v>0</v>
      </c>
      <c r="L171" t="s">
        <v>38</v>
      </c>
      <c r="M171" t="s">
        <v>86</v>
      </c>
      <c r="N171" t="s">
        <v>43</v>
      </c>
      <c r="O171" t="s">
        <v>41</v>
      </c>
      <c r="P171" t="s">
        <v>37</v>
      </c>
    </row>
    <row r="172" spans="1:16" x14ac:dyDescent="0.2">
      <c r="A172" t="s">
        <v>10</v>
      </c>
      <c r="B172" t="s">
        <v>37</v>
      </c>
      <c r="C172" t="s">
        <v>37</v>
      </c>
      <c r="D172" t="s">
        <v>49</v>
      </c>
      <c r="E172" t="s">
        <v>50</v>
      </c>
      <c r="F172" t="s">
        <v>11</v>
      </c>
      <c r="G172" t="s">
        <v>63</v>
      </c>
      <c r="H172">
        <v>2016</v>
      </c>
      <c r="I172">
        <v>148000000</v>
      </c>
      <c r="J172" t="s">
        <v>40</v>
      </c>
      <c r="K172">
        <v>151026572.51316381</v>
      </c>
      <c r="L172" t="s">
        <v>38</v>
      </c>
      <c r="M172" t="s">
        <v>86</v>
      </c>
      <c r="N172" t="s">
        <v>43</v>
      </c>
      <c r="O172" t="s">
        <v>41</v>
      </c>
      <c r="P172" t="s">
        <v>37</v>
      </c>
    </row>
    <row r="173" spans="1:16" x14ac:dyDescent="0.2">
      <c r="A173" t="s">
        <v>10</v>
      </c>
      <c r="B173" t="s">
        <v>37</v>
      </c>
      <c r="C173" t="s">
        <v>37</v>
      </c>
      <c r="D173" t="s">
        <v>49</v>
      </c>
      <c r="E173" t="s">
        <v>50</v>
      </c>
      <c r="F173" t="s">
        <v>11</v>
      </c>
      <c r="G173" t="s">
        <v>62</v>
      </c>
      <c r="H173">
        <v>2016</v>
      </c>
      <c r="I173">
        <v>104000000</v>
      </c>
      <c r="J173" t="s">
        <v>40</v>
      </c>
      <c r="K173">
        <v>106126780.6849259</v>
      </c>
      <c r="L173" t="s">
        <v>38</v>
      </c>
      <c r="M173" t="s">
        <v>86</v>
      </c>
      <c r="N173" t="s">
        <v>43</v>
      </c>
      <c r="O173" t="s">
        <v>41</v>
      </c>
      <c r="P173" t="s">
        <v>37</v>
      </c>
    </row>
    <row r="174" spans="1:16" x14ac:dyDescent="0.2">
      <c r="A174" t="s">
        <v>10</v>
      </c>
      <c r="B174" t="s">
        <v>37</v>
      </c>
      <c r="C174" t="s">
        <v>37</v>
      </c>
      <c r="D174" t="s">
        <v>49</v>
      </c>
      <c r="E174" t="s">
        <v>50</v>
      </c>
      <c r="F174" t="s">
        <v>11</v>
      </c>
      <c r="G174" t="s">
        <v>61</v>
      </c>
      <c r="H174">
        <v>2016</v>
      </c>
      <c r="I174">
        <v>107000000</v>
      </c>
      <c r="J174" t="s">
        <v>40</v>
      </c>
      <c r="K174">
        <v>109188130.12776031</v>
      </c>
      <c r="L174" t="s">
        <v>38</v>
      </c>
      <c r="M174" t="s">
        <v>86</v>
      </c>
      <c r="N174" t="s">
        <v>43</v>
      </c>
      <c r="O174" t="s">
        <v>41</v>
      </c>
      <c r="P174" t="s">
        <v>37</v>
      </c>
    </row>
    <row r="175" spans="1:16" x14ac:dyDescent="0.2">
      <c r="A175" t="s">
        <v>10</v>
      </c>
      <c r="B175" t="s">
        <v>37</v>
      </c>
      <c r="C175" t="s">
        <v>37</v>
      </c>
      <c r="D175" t="s">
        <v>56</v>
      </c>
      <c r="E175" t="s">
        <v>53</v>
      </c>
      <c r="F175" t="s">
        <v>11</v>
      </c>
      <c r="G175" t="s">
        <v>66</v>
      </c>
      <c r="H175">
        <v>2016</v>
      </c>
      <c r="I175">
        <v>778600000</v>
      </c>
      <c r="J175" t="s">
        <v>42</v>
      </c>
      <c r="K175">
        <v>794522225.39695501</v>
      </c>
      <c r="L175" t="s">
        <v>38</v>
      </c>
      <c r="M175" t="s">
        <v>86</v>
      </c>
      <c r="N175" t="s">
        <v>43</v>
      </c>
      <c r="O175" t="s">
        <v>43</v>
      </c>
      <c r="P175" t="s">
        <v>37</v>
      </c>
    </row>
    <row r="176" spans="1:16" x14ac:dyDescent="0.2">
      <c r="A176" t="s">
        <v>10</v>
      </c>
      <c r="B176" t="s">
        <v>37</v>
      </c>
      <c r="C176" t="s">
        <v>37</v>
      </c>
      <c r="D176" t="s">
        <v>56</v>
      </c>
      <c r="E176" t="s">
        <v>53</v>
      </c>
      <c r="F176" t="s">
        <v>11</v>
      </c>
      <c r="G176" t="s">
        <v>65</v>
      </c>
      <c r="H176">
        <v>2016</v>
      </c>
      <c r="I176">
        <v>79600000</v>
      </c>
      <c r="J176" t="s">
        <v>42</v>
      </c>
      <c r="K176">
        <v>81227805.216539457</v>
      </c>
      <c r="L176" t="s">
        <v>38</v>
      </c>
      <c r="M176" t="s">
        <v>86</v>
      </c>
      <c r="N176" t="s">
        <v>43</v>
      </c>
      <c r="O176" t="s">
        <v>43</v>
      </c>
      <c r="P176" t="s">
        <v>37</v>
      </c>
    </row>
    <row r="177" spans="1:16" x14ac:dyDescent="0.2">
      <c r="A177" t="s">
        <v>10</v>
      </c>
      <c r="B177" t="s">
        <v>37</v>
      </c>
      <c r="C177" t="s">
        <v>37</v>
      </c>
      <c r="D177" t="s">
        <v>56</v>
      </c>
      <c r="E177" t="s">
        <v>50</v>
      </c>
      <c r="F177" t="s">
        <v>11</v>
      </c>
      <c r="G177" t="s">
        <v>67</v>
      </c>
      <c r="H177">
        <v>2016</v>
      </c>
      <c r="I177">
        <v>3108100000</v>
      </c>
      <c r="J177" t="s">
        <v>42</v>
      </c>
      <c r="K177">
        <v>3171660067.7578678</v>
      </c>
      <c r="L177" t="s">
        <v>38</v>
      </c>
      <c r="M177" t="s">
        <v>86</v>
      </c>
      <c r="N177" t="s">
        <v>43</v>
      </c>
      <c r="O177" t="s">
        <v>43</v>
      </c>
      <c r="P177" t="s">
        <v>37</v>
      </c>
    </row>
    <row r="178" spans="1:16" x14ac:dyDescent="0.2">
      <c r="A178" t="s">
        <v>10</v>
      </c>
      <c r="B178" t="s">
        <v>37</v>
      </c>
      <c r="C178" t="s">
        <v>37</v>
      </c>
      <c r="D178" t="s">
        <v>56</v>
      </c>
      <c r="E178" t="s">
        <v>50</v>
      </c>
      <c r="F178" t="s">
        <v>11</v>
      </c>
      <c r="G178" t="s">
        <v>68</v>
      </c>
      <c r="H178">
        <v>2016</v>
      </c>
      <c r="I178">
        <v>5512400000.000001</v>
      </c>
      <c r="J178" t="s">
        <v>42</v>
      </c>
      <c r="K178">
        <v>5625127556.2267857</v>
      </c>
      <c r="L178" t="s">
        <v>38</v>
      </c>
      <c r="M178" t="s">
        <v>86</v>
      </c>
      <c r="N178" t="s">
        <v>43</v>
      </c>
      <c r="O178" t="s">
        <v>43</v>
      </c>
      <c r="P178" t="s">
        <v>37</v>
      </c>
    </row>
    <row r="179" spans="1:16" x14ac:dyDescent="0.2">
      <c r="A179" t="s">
        <v>10</v>
      </c>
      <c r="B179" t="s">
        <v>37</v>
      </c>
      <c r="C179" t="s">
        <v>37</v>
      </c>
      <c r="D179" t="s">
        <v>49</v>
      </c>
      <c r="E179" t="s">
        <v>50</v>
      </c>
      <c r="F179" t="s">
        <v>11</v>
      </c>
      <c r="G179" t="s">
        <v>70</v>
      </c>
      <c r="H179">
        <v>2016</v>
      </c>
      <c r="I179">
        <v>597800000</v>
      </c>
      <c r="J179" t="s">
        <v>42</v>
      </c>
      <c r="K179">
        <v>610024898.9754684</v>
      </c>
      <c r="L179" t="s">
        <v>38</v>
      </c>
      <c r="M179" t="s">
        <v>86</v>
      </c>
      <c r="N179" t="s">
        <v>43</v>
      </c>
      <c r="O179" t="s">
        <v>43</v>
      </c>
      <c r="P179" t="s">
        <v>37</v>
      </c>
    </row>
    <row r="180" spans="1:16" x14ac:dyDescent="0.2">
      <c r="A180" t="s">
        <v>10</v>
      </c>
      <c r="B180" t="s">
        <v>37</v>
      </c>
      <c r="C180" t="s">
        <v>37</v>
      </c>
      <c r="D180" t="s">
        <v>49</v>
      </c>
      <c r="E180" t="s">
        <v>53</v>
      </c>
      <c r="F180" t="s">
        <v>11</v>
      </c>
      <c r="G180" t="s">
        <v>69</v>
      </c>
      <c r="H180">
        <v>2016</v>
      </c>
      <c r="I180">
        <v>179600000</v>
      </c>
      <c r="J180" t="s">
        <v>42</v>
      </c>
      <c r="K180">
        <v>183272786.64435291</v>
      </c>
      <c r="L180" t="s">
        <v>38</v>
      </c>
      <c r="M180" t="s">
        <v>86</v>
      </c>
      <c r="N180" t="s">
        <v>43</v>
      </c>
      <c r="O180" t="s">
        <v>43</v>
      </c>
      <c r="P180" t="s">
        <v>37</v>
      </c>
    </row>
    <row r="181" spans="1:16" x14ac:dyDescent="0.2">
      <c r="A181" t="s">
        <v>10</v>
      </c>
      <c r="B181" t="s">
        <v>37</v>
      </c>
      <c r="C181" t="s">
        <v>37</v>
      </c>
      <c r="D181" t="s">
        <v>56</v>
      </c>
      <c r="E181" t="s">
        <v>50</v>
      </c>
      <c r="F181" t="s">
        <v>11</v>
      </c>
      <c r="G181" t="s">
        <v>71</v>
      </c>
      <c r="H181">
        <v>2016</v>
      </c>
      <c r="I181">
        <v>10000000</v>
      </c>
      <c r="J181" t="s">
        <v>6</v>
      </c>
      <c r="K181">
        <v>10204498.14278134</v>
      </c>
      <c r="L181" t="s">
        <v>38</v>
      </c>
      <c r="M181" t="s">
        <v>86</v>
      </c>
      <c r="N181" t="s">
        <v>43</v>
      </c>
      <c r="O181" t="s">
        <v>44</v>
      </c>
      <c r="P181" t="s">
        <v>37</v>
      </c>
    </row>
    <row r="182" spans="1:16" x14ac:dyDescent="0.2">
      <c r="A182" t="s">
        <v>10</v>
      </c>
      <c r="B182" t="s">
        <v>37</v>
      </c>
      <c r="C182" t="s">
        <v>37</v>
      </c>
      <c r="D182" t="s">
        <v>49</v>
      </c>
      <c r="E182" t="s">
        <v>50</v>
      </c>
      <c r="F182" t="s">
        <v>11</v>
      </c>
      <c r="G182" t="s">
        <v>72</v>
      </c>
      <c r="H182">
        <v>2016</v>
      </c>
      <c r="I182">
        <v>186000000</v>
      </c>
      <c r="J182" t="s">
        <v>6</v>
      </c>
      <c r="K182">
        <v>189803665.45573291</v>
      </c>
      <c r="L182" t="s">
        <v>38</v>
      </c>
      <c r="M182" t="s">
        <v>86</v>
      </c>
      <c r="N182" t="s">
        <v>43</v>
      </c>
      <c r="O182" t="s">
        <v>44</v>
      </c>
      <c r="P182" t="s">
        <v>37</v>
      </c>
    </row>
    <row r="183" spans="1:16" x14ac:dyDescent="0.2">
      <c r="A183" t="s">
        <v>10</v>
      </c>
      <c r="B183" t="s">
        <v>37</v>
      </c>
      <c r="C183" t="s">
        <v>37</v>
      </c>
      <c r="D183" t="s">
        <v>49</v>
      </c>
      <c r="E183" t="s">
        <v>50</v>
      </c>
      <c r="F183" t="s">
        <v>11</v>
      </c>
      <c r="G183" t="s">
        <v>73</v>
      </c>
      <c r="H183">
        <v>2016</v>
      </c>
      <c r="I183">
        <v>245000000</v>
      </c>
      <c r="J183" t="s">
        <v>4</v>
      </c>
      <c r="K183">
        <v>250010204.49814281</v>
      </c>
      <c r="L183" t="s">
        <v>38</v>
      </c>
      <c r="M183" t="s">
        <v>86</v>
      </c>
      <c r="N183" t="s">
        <v>43</v>
      </c>
      <c r="O183" t="s">
        <v>45</v>
      </c>
      <c r="P183" t="s">
        <v>37</v>
      </c>
    </row>
    <row r="184" spans="1:16" x14ac:dyDescent="0.2">
      <c r="A184" t="s">
        <v>10</v>
      </c>
      <c r="B184" t="s">
        <v>37</v>
      </c>
      <c r="C184" t="s">
        <v>37</v>
      </c>
      <c r="D184" t="s">
        <v>49</v>
      </c>
      <c r="E184" t="s">
        <v>50</v>
      </c>
      <c r="F184" t="s">
        <v>11</v>
      </c>
      <c r="G184" t="s">
        <v>74</v>
      </c>
      <c r="H184">
        <v>2016</v>
      </c>
      <c r="I184">
        <v>150000000</v>
      </c>
      <c r="J184" t="s">
        <v>5</v>
      </c>
      <c r="K184">
        <v>153067472.14172009</v>
      </c>
      <c r="L184" t="s">
        <v>38</v>
      </c>
      <c r="M184" t="s">
        <v>86</v>
      </c>
      <c r="N184" t="s">
        <v>43</v>
      </c>
      <c r="O184" t="s">
        <v>46</v>
      </c>
      <c r="P184" t="s">
        <v>37</v>
      </c>
    </row>
    <row r="185" spans="1:16" x14ac:dyDescent="0.2">
      <c r="A185" t="s">
        <v>10</v>
      </c>
      <c r="B185" t="s">
        <v>37</v>
      </c>
      <c r="C185" t="s">
        <v>37</v>
      </c>
      <c r="D185" t="s">
        <v>56</v>
      </c>
      <c r="E185" t="s">
        <v>53</v>
      </c>
      <c r="F185" t="s">
        <v>11</v>
      </c>
      <c r="G185" t="s">
        <v>78</v>
      </c>
      <c r="H185">
        <v>2016</v>
      </c>
      <c r="I185">
        <v>108000000</v>
      </c>
      <c r="J185" t="s">
        <v>3</v>
      </c>
      <c r="K185">
        <v>110208579.94203851</v>
      </c>
      <c r="L185" t="s">
        <v>38</v>
      </c>
      <c r="M185" t="s">
        <v>86</v>
      </c>
      <c r="N185" t="s">
        <v>43</v>
      </c>
      <c r="O185" t="s">
        <v>47</v>
      </c>
      <c r="P185" t="s">
        <v>37</v>
      </c>
    </row>
    <row r="186" spans="1:16" x14ac:dyDescent="0.2">
      <c r="A186" t="s">
        <v>10</v>
      </c>
      <c r="B186" t="s">
        <v>37</v>
      </c>
      <c r="C186" t="s">
        <v>37</v>
      </c>
      <c r="D186" t="s">
        <v>49</v>
      </c>
      <c r="E186" t="s">
        <v>50</v>
      </c>
      <c r="F186" t="s">
        <v>11</v>
      </c>
      <c r="G186" t="s">
        <v>76</v>
      </c>
      <c r="H186">
        <v>2016</v>
      </c>
      <c r="I186">
        <v>8865000000</v>
      </c>
      <c r="J186" t="s">
        <v>3</v>
      </c>
      <c r="K186">
        <v>9046287603.5756569</v>
      </c>
      <c r="L186" t="s">
        <v>38</v>
      </c>
      <c r="M186" t="s">
        <v>86</v>
      </c>
      <c r="N186" t="s">
        <v>43</v>
      </c>
      <c r="O186" t="s">
        <v>47</v>
      </c>
      <c r="P186" t="s">
        <v>37</v>
      </c>
    </row>
    <row r="187" spans="1:16" x14ac:dyDescent="0.2">
      <c r="A187" t="s">
        <v>10</v>
      </c>
      <c r="B187" t="s">
        <v>37</v>
      </c>
      <c r="C187" t="s">
        <v>37</v>
      </c>
      <c r="D187" t="s">
        <v>56</v>
      </c>
      <c r="E187" t="s">
        <v>53</v>
      </c>
      <c r="F187" t="s">
        <v>11</v>
      </c>
      <c r="G187" t="s">
        <v>75</v>
      </c>
      <c r="H187">
        <v>2016</v>
      </c>
      <c r="I187">
        <v>1262914000</v>
      </c>
      <c r="J187" t="s">
        <v>3</v>
      </c>
      <c r="K187">
        <v>1288740356.7492549</v>
      </c>
      <c r="L187" t="s">
        <v>38</v>
      </c>
      <c r="M187" t="s">
        <v>86</v>
      </c>
      <c r="N187" t="s">
        <v>43</v>
      </c>
      <c r="O187" t="s">
        <v>47</v>
      </c>
      <c r="P187" t="s">
        <v>37</v>
      </c>
    </row>
    <row r="188" spans="1:16" x14ac:dyDescent="0.2">
      <c r="A188" t="s">
        <v>10</v>
      </c>
      <c r="B188" t="s">
        <v>37</v>
      </c>
      <c r="C188" t="s">
        <v>37</v>
      </c>
      <c r="D188" t="s">
        <v>49</v>
      </c>
      <c r="E188" t="s">
        <v>53</v>
      </c>
      <c r="F188" t="s">
        <v>11</v>
      </c>
      <c r="G188" t="s">
        <v>79</v>
      </c>
      <c r="H188">
        <v>2016</v>
      </c>
      <c r="I188">
        <v>1142000000</v>
      </c>
      <c r="J188" t="s">
        <v>3</v>
      </c>
      <c r="K188">
        <v>1165353687.9056289</v>
      </c>
      <c r="L188" t="s">
        <v>38</v>
      </c>
      <c r="M188" t="s">
        <v>86</v>
      </c>
      <c r="N188" t="s">
        <v>43</v>
      </c>
      <c r="O188" t="s">
        <v>47</v>
      </c>
      <c r="P188" t="s">
        <v>37</v>
      </c>
    </row>
    <row r="189" spans="1:16" x14ac:dyDescent="0.2">
      <c r="A189" t="s">
        <v>10</v>
      </c>
      <c r="B189" t="s">
        <v>37</v>
      </c>
      <c r="C189" t="s">
        <v>37</v>
      </c>
      <c r="D189" t="s">
        <v>56</v>
      </c>
      <c r="E189" t="s">
        <v>50</v>
      </c>
      <c r="F189" t="s">
        <v>11</v>
      </c>
      <c r="G189" t="s">
        <v>80</v>
      </c>
      <c r="H189">
        <v>2016</v>
      </c>
      <c r="I189">
        <v>31674000</v>
      </c>
      <c r="J189" t="s">
        <v>3</v>
      </c>
      <c r="K189">
        <v>32321727.417445611</v>
      </c>
      <c r="L189" t="s">
        <v>38</v>
      </c>
      <c r="M189" t="s">
        <v>86</v>
      </c>
      <c r="N189" t="s">
        <v>43</v>
      </c>
      <c r="O189" t="s">
        <v>47</v>
      </c>
      <c r="P189" t="s">
        <v>37</v>
      </c>
    </row>
    <row r="190" spans="1:16" x14ac:dyDescent="0.2">
      <c r="A190" t="s">
        <v>10</v>
      </c>
      <c r="B190" t="s">
        <v>37</v>
      </c>
      <c r="C190" t="s">
        <v>37</v>
      </c>
      <c r="D190" t="s">
        <v>49</v>
      </c>
      <c r="E190" t="s">
        <v>50</v>
      </c>
      <c r="F190" t="s">
        <v>11</v>
      </c>
      <c r="G190" t="s">
        <v>77</v>
      </c>
      <c r="H190">
        <v>2016</v>
      </c>
      <c r="I190">
        <v>798800000</v>
      </c>
      <c r="J190" t="s">
        <v>3</v>
      </c>
      <c r="K190">
        <v>815135311.64537334</v>
      </c>
      <c r="L190" t="s">
        <v>38</v>
      </c>
      <c r="M190" t="s">
        <v>86</v>
      </c>
      <c r="N190" t="s">
        <v>43</v>
      </c>
      <c r="O190" t="s">
        <v>47</v>
      </c>
      <c r="P190" t="s">
        <v>37</v>
      </c>
    </row>
    <row r="191" spans="1:16" x14ac:dyDescent="0.2">
      <c r="A191" t="s">
        <v>10</v>
      </c>
      <c r="B191" t="s">
        <v>37</v>
      </c>
      <c r="C191" t="s">
        <v>37</v>
      </c>
      <c r="D191" t="s">
        <v>49</v>
      </c>
      <c r="E191" t="s">
        <v>50</v>
      </c>
      <c r="F191" t="s">
        <v>11</v>
      </c>
      <c r="G191" t="s">
        <v>58</v>
      </c>
      <c r="H191">
        <v>2017</v>
      </c>
      <c r="I191">
        <v>4676000000</v>
      </c>
      <c r="J191" t="s">
        <v>2</v>
      </c>
      <c r="K191">
        <v>4676000000</v>
      </c>
      <c r="L191" t="s">
        <v>38</v>
      </c>
      <c r="M191" t="s">
        <v>87</v>
      </c>
      <c r="N191" t="s">
        <v>43</v>
      </c>
      <c r="O191" t="s">
        <v>39</v>
      </c>
      <c r="P191" t="s">
        <v>37</v>
      </c>
    </row>
    <row r="192" spans="1:16" x14ac:dyDescent="0.2">
      <c r="A192" t="s">
        <v>10</v>
      </c>
      <c r="B192" t="s">
        <v>37</v>
      </c>
      <c r="C192" t="s">
        <v>37</v>
      </c>
      <c r="D192" t="s">
        <v>56</v>
      </c>
      <c r="E192" t="s">
        <v>50</v>
      </c>
      <c r="F192" t="s">
        <v>11</v>
      </c>
      <c r="G192" t="s">
        <v>57</v>
      </c>
      <c r="H192">
        <v>2017</v>
      </c>
      <c r="I192">
        <v>9221888915</v>
      </c>
      <c r="J192" t="s">
        <v>2</v>
      </c>
      <c r="K192">
        <v>9221888915</v>
      </c>
      <c r="L192" t="s">
        <v>38</v>
      </c>
      <c r="M192" t="s">
        <v>87</v>
      </c>
      <c r="N192" t="s">
        <v>43</v>
      </c>
      <c r="O192" t="s">
        <v>39</v>
      </c>
      <c r="P192" t="s">
        <v>37</v>
      </c>
    </row>
    <row r="193" spans="1:16" x14ac:dyDescent="0.2">
      <c r="A193" t="s">
        <v>10</v>
      </c>
      <c r="B193" t="s">
        <v>37</v>
      </c>
      <c r="C193" t="s">
        <v>37</v>
      </c>
      <c r="D193" t="s">
        <v>49</v>
      </c>
      <c r="E193" t="s">
        <v>50</v>
      </c>
      <c r="F193" t="s">
        <v>11</v>
      </c>
      <c r="G193" t="s">
        <v>59</v>
      </c>
      <c r="H193">
        <v>2017</v>
      </c>
      <c r="I193">
        <v>629000000</v>
      </c>
      <c r="J193" t="s">
        <v>2</v>
      </c>
      <c r="K193">
        <v>629000000</v>
      </c>
      <c r="L193" t="s">
        <v>38</v>
      </c>
      <c r="M193" t="s">
        <v>87</v>
      </c>
      <c r="N193" t="s">
        <v>43</v>
      </c>
      <c r="O193" t="s">
        <v>39</v>
      </c>
      <c r="P193" t="s">
        <v>37</v>
      </c>
    </row>
    <row r="194" spans="1:16" x14ac:dyDescent="0.2">
      <c r="A194" t="s">
        <v>10</v>
      </c>
      <c r="B194" t="s">
        <v>37</v>
      </c>
      <c r="C194" t="s">
        <v>37</v>
      </c>
      <c r="D194" t="s">
        <v>49</v>
      </c>
      <c r="E194" t="s">
        <v>50</v>
      </c>
      <c r="F194" t="s">
        <v>11</v>
      </c>
      <c r="G194" t="s">
        <v>55</v>
      </c>
      <c r="H194">
        <v>2017</v>
      </c>
      <c r="I194">
        <v>998000000</v>
      </c>
      <c r="J194" t="s">
        <v>2</v>
      </c>
      <c r="K194">
        <v>998000000</v>
      </c>
      <c r="L194" t="s">
        <v>38</v>
      </c>
      <c r="M194" t="s">
        <v>87</v>
      </c>
      <c r="N194" t="s">
        <v>43</v>
      </c>
      <c r="O194" t="s">
        <v>39</v>
      </c>
      <c r="P194" t="s">
        <v>37</v>
      </c>
    </row>
    <row r="195" spans="1:16" x14ac:dyDescent="0.2">
      <c r="A195" t="s">
        <v>10</v>
      </c>
      <c r="B195" t="s">
        <v>37</v>
      </c>
      <c r="C195" t="s">
        <v>37</v>
      </c>
      <c r="D195" t="s">
        <v>49</v>
      </c>
      <c r="E195" t="s">
        <v>50</v>
      </c>
      <c r="F195" t="s">
        <v>11</v>
      </c>
      <c r="G195" t="s">
        <v>51</v>
      </c>
      <c r="H195">
        <v>2017</v>
      </c>
      <c r="I195">
        <v>278000000</v>
      </c>
      <c r="J195" t="s">
        <v>2</v>
      </c>
      <c r="K195">
        <v>278000000</v>
      </c>
      <c r="L195" t="s">
        <v>38</v>
      </c>
      <c r="M195" t="s">
        <v>87</v>
      </c>
      <c r="N195" t="s">
        <v>43</v>
      </c>
      <c r="O195" t="s">
        <v>39</v>
      </c>
      <c r="P195" t="s">
        <v>37</v>
      </c>
    </row>
    <row r="196" spans="1:16" x14ac:dyDescent="0.2">
      <c r="A196" t="s">
        <v>10</v>
      </c>
      <c r="B196" t="s">
        <v>37</v>
      </c>
      <c r="C196" t="s">
        <v>37</v>
      </c>
      <c r="D196" t="s">
        <v>56</v>
      </c>
      <c r="E196" t="s">
        <v>53</v>
      </c>
      <c r="F196" t="s">
        <v>11</v>
      </c>
      <c r="G196" t="s">
        <v>60</v>
      </c>
      <c r="H196">
        <v>2017</v>
      </c>
      <c r="I196">
        <v>2672789636</v>
      </c>
      <c r="J196" t="s">
        <v>2</v>
      </c>
      <c r="K196">
        <v>2672789636</v>
      </c>
      <c r="L196" t="s">
        <v>38</v>
      </c>
      <c r="M196" t="s">
        <v>87</v>
      </c>
      <c r="N196" t="s">
        <v>43</v>
      </c>
      <c r="O196" t="s">
        <v>39</v>
      </c>
      <c r="P196" t="s">
        <v>37</v>
      </c>
    </row>
    <row r="197" spans="1:16" x14ac:dyDescent="0.2">
      <c r="A197" t="s">
        <v>10</v>
      </c>
      <c r="B197" t="s">
        <v>37</v>
      </c>
      <c r="C197" t="s">
        <v>37</v>
      </c>
      <c r="D197" t="s">
        <v>49</v>
      </c>
      <c r="E197" t="s">
        <v>53</v>
      </c>
      <c r="F197" t="s">
        <v>11</v>
      </c>
      <c r="G197" t="s">
        <v>54</v>
      </c>
      <c r="H197">
        <v>2017</v>
      </c>
      <c r="I197">
        <v>338000000</v>
      </c>
      <c r="J197" t="s">
        <v>2</v>
      </c>
      <c r="K197">
        <v>338000000</v>
      </c>
      <c r="L197" t="s">
        <v>38</v>
      </c>
      <c r="M197" t="s">
        <v>87</v>
      </c>
      <c r="N197" t="s">
        <v>43</v>
      </c>
      <c r="O197" t="s">
        <v>39</v>
      </c>
      <c r="P197" t="s">
        <v>37</v>
      </c>
    </row>
    <row r="198" spans="1:16" x14ac:dyDescent="0.2">
      <c r="A198" t="s">
        <v>10</v>
      </c>
      <c r="B198" t="s">
        <v>37</v>
      </c>
      <c r="C198" t="s">
        <v>37</v>
      </c>
      <c r="D198" t="s">
        <v>49</v>
      </c>
      <c r="E198" t="s">
        <v>50</v>
      </c>
      <c r="F198" t="s">
        <v>11</v>
      </c>
      <c r="G198" t="s">
        <v>62</v>
      </c>
      <c r="H198">
        <v>2017</v>
      </c>
      <c r="I198">
        <v>106000000</v>
      </c>
      <c r="J198" t="s">
        <v>40</v>
      </c>
      <c r="K198">
        <v>106000000</v>
      </c>
      <c r="L198" t="s">
        <v>38</v>
      </c>
      <c r="M198" t="s">
        <v>87</v>
      </c>
      <c r="N198" t="s">
        <v>43</v>
      </c>
      <c r="O198" t="s">
        <v>41</v>
      </c>
      <c r="P198" t="s">
        <v>37</v>
      </c>
    </row>
    <row r="199" spans="1:16" x14ac:dyDescent="0.2">
      <c r="A199" t="s">
        <v>10</v>
      </c>
      <c r="B199" t="s">
        <v>37</v>
      </c>
      <c r="C199" t="s">
        <v>37</v>
      </c>
      <c r="D199" t="s">
        <v>49</v>
      </c>
      <c r="E199" t="s">
        <v>50</v>
      </c>
      <c r="F199" t="s">
        <v>11</v>
      </c>
      <c r="G199" t="s">
        <v>61</v>
      </c>
      <c r="H199">
        <v>2017</v>
      </c>
      <c r="I199">
        <v>115000000</v>
      </c>
      <c r="J199" t="s">
        <v>40</v>
      </c>
      <c r="K199">
        <v>115000000</v>
      </c>
      <c r="L199" t="s">
        <v>38</v>
      </c>
      <c r="M199" t="s">
        <v>87</v>
      </c>
      <c r="N199" t="s">
        <v>43</v>
      </c>
      <c r="O199" t="s">
        <v>41</v>
      </c>
      <c r="P199" t="s">
        <v>37</v>
      </c>
    </row>
    <row r="200" spans="1:16" x14ac:dyDescent="0.2">
      <c r="A200" t="s">
        <v>10</v>
      </c>
      <c r="B200" t="s">
        <v>37</v>
      </c>
      <c r="C200" t="s">
        <v>37</v>
      </c>
      <c r="D200" t="s">
        <v>49</v>
      </c>
      <c r="E200" t="s">
        <v>50</v>
      </c>
      <c r="F200" t="s">
        <v>11</v>
      </c>
      <c r="G200" t="s">
        <v>63</v>
      </c>
      <c r="H200">
        <v>2017</v>
      </c>
      <c r="I200">
        <v>122000000</v>
      </c>
      <c r="J200" t="s">
        <v>40</v>
      </c>
      <c r="K200">
        <v>122000000</v>
      </c>
      <c r="L200" t="s">
        <v>38</v>
      </c>
      <c r="M200" t="s">
        <v>87</v>
      </c>
      <c r="N200" t="s">
        <v>43</v>
      </c>
      <c r="O200" t="s">
        <v>41</v>
      </c>
      <c r="P200" t="s">
        <v>37</v>
      </c>
    </row>
    <row r="201" spans="1:16" x14ac:dyDescent="0.2">
      <c r="A201" t="s">
        <v>10</v>
      </c>
      <c r="B201" t="s">
        <v>37</v>
      </c>
      <c r="C201" t="s">
        <v>37</v>
      </c>
      <c r="D201" t="s">
        <v>49</v>
      </c>
      <c r="E201" t="s">
        <v>53</v>
      </c>
      <c r="F201" t="s">
        <v>11</v>
      </c>
      <c r="G201" t="s">
        <v>64</v>
      </c>
      <c r="H201">
        <v>2017</v>
      </c>
      <c r="I201">
        <v>3000000</v>
      </c>
      <c r="J201" t="s">
        <v>40</v>
      </c>
      <c r="K201">
        <v>3000000</v>
      </c>
      <c r="L201" t="s">
        <v>38</v>
      </c>
      <c r="M201" t="s">
        <v>87</v>
      </c>
      <c r="N201" t="s">
        <v>43</v>
      </c>
      <c r="O201" t="s">
        <v>41</v>
      </c>
      <c r="P201" t="s">
        <v>37</v>
      </c>
    </row>
    <row r="202" spans="1:16" x14ac:dyDescent="0.2">
      <c r="A202" t="s">
        <v>10</v>
      </c>
      <c r="B202" t="s">
        <v>37</v>
      </c>
      <c r="C202" t="s">
        <v>37</v>
      </c>
      <c r="D202" t="s">
        <v>56</v>
      </c>
      <c r="E202" t="s">
        <v>50</v>
      </c>
      <c r="F202" t="s">
        <v>11</v>
      </c>
      <c r="G202" t="s">
        <v>68</v>
      </c>
      <c r="H202">
        <v>2017</v>
      </c>
      <c r="I202">
        <v>2939100000</v>
      </c>
      <c r="J202" t="s">
        <v>42</v>
      </c>
      <c r="K202">
        <v>2939100000</v>
      </c>
      <c r="L202" t="s">
        <v>38</v>
      </c>
      <c r="M202" t="s">
        <v>87</v>
      </c>
      <c r="N202" t="s">
        <v>43</v>
      </c>
      <c r="O202" t="s">
        <v>43</v>
      </c>
      <c r="P202" t="s">
        <v>37</v>
      </c>
    </row>
    <row r="203" spans="1:16" x14ac:dyDescent="0.2">
      <c r="A203" t="s">
        <v>10</v>
      </c>
      <c r="B203" t="s">
        <v>37</v>
      </c>
      <c r="C203" t="s">
        <v>37</v>
      </c>
      <c r="D203" t="s">
        <v>49</v>
      </c>
      <c r="E203" t="s">
        <v>50</v>
      </c>
      <c r="F203" t="s">
        <v>11</v>
      </c>
      <c r="G203" t="s">
        <v>70</v>
      </c>
      <c r="H203">
        <v>2017</v>
      </c>
      <c r="I203">
        <v>303700000</v>
      </c>
      <c r="J203" t="s">
        <v>42</v>
      </c>
      <c r="K203">
        <v>303700000</v>
      </c>
      <c r="L203" t="s">
        <v>38</v>
      </c>
      <c r="M203" t="s">
        <v>87</v>
      </c>
      <c r="N203" t="s">
        <v>43</v>
      </c>
      <c r="O203" t="s">
        <v>43</v>
      </c>
      <c r="P203" t="s">
        <v>37</v>
      </c>
    </row>
    <row r="204" spans="1:16" x14ac:dyDescent="0.2">
      <c r="A204" t="s">
        <v>10</v>
      </c>
      <c r="B204" t="s">
        <v>37</v>
      </c>
      <c r="C204" t="s">
        <v>37</v>
      </c>
      <c r="D204" t="s">
        <v>56</v>
      </c>
      <c r="E204" t="s">
        <v>53</v>
      </c>
      <c r="F204" t="s">
        <v>11</v>
      </c>
      <c r="G204" t="s">
        <v>66</v>
      </c>
      <c r="H204">
        <v>2017</v>
      </c>
      <c r="I204">
        <v>354299999.99999988</v>
      </c>
      <c r="J204" t="s">
        <v>42</v>
      </c>
      <c r="K204">
        <v>354299999.99999988</v>
      </c>
      <c r="L204" t="s">
        <v>38</v>
      </c>
      <c r="M204" t="s">
        <v>87</v>
      </c>
      <c r="N204" t="s">
        <v>43</v>
      </c>
      <c r="O204" t="s">
        <v>43</v>
      </c>
      <c r="P204" t="s">
        <v>37</v>
      </c>
    </row>
    <row r="205" spans="1:16" x14ac:dyDescent="0.2">
      <c r="A205" t="s">
        <v>10</v>
      </c>
      <c r="B205" t="s">
        <v>37</v>
      </c>
      <c r="C205" t="s">
        <v>37</v>
      </c>
      <c r="D205" t="s">
        <v>56</v>
      </c>
      <c r="E205" t="s">
        <v>50</v>
      </c>
      <c r="F205" t="s">
        <v>11</v>
      </c>
      <c r="G205" t="s">
        <v>67</v>
      </c>
      <c r="H205">
        <v>2017</v>
      </c>
      <c r="I205">
        <v>1352300000</v>
      </c>
      <c r="J205" t="s">
        <v>42</v>
      </c>
      <c r="K205">
        <v>1352300000</v>
      </c>
      <c r="L205" t="s">
        <v>38</v>
      </c>
      <c r="M205" t="s">
        <v>87</v>
      </c>
      <c r="N205" t="s">
        <v>43</v>
      </c>
      <c r="O205" t="s">
        <v>43</v>
      </c>
      <c r="P205" t="s">
        <v>37</v>
      </c>
    </row>
    <row r="206" spans="1:16" x14ac:dyDescent="0.2">
      <c r="A206" t="s">
        <v>10</v>
      </c>
      <c r="B206" t="s">
        <v>37</v>
      </c>
      <c r="C206" t="s">
        <v>37</v>
      </c>
      <c r="D206" t="s">
        <v>49</v>
      </c>
      <c r="E206" t="s">
        <v>53</v>
      </c>
      <c r="F206" t="s">
        <v>11</v>
      </c>
      <c r="G206" t="s">
        <v>69</v>
      </c>
      <c r="H206">
        <v>2017</v>
      </c>
      <c r="I206">
        <v>92500000</v>
      </c>
      <c r="J206" t="s">
        <v>42</v>
      </c>
      <c r="K206">
        <v>92500000</v>
      </c>
      <c r="L206" t="s">
        <v>38</v>
      </c>
      <c r="M206" t="s">
        <v>87</v>
      </c>
      <c r="N206" t="s">
        <v>43</v>
      </c>
      <c r="O206" t="s">
        <v>43</v>
      </c>
      <c r="P206" t="s">
        <v>37</v>
      </c>
    </row>
    <row r="207" spans="1:16" x14ac:dyDescent="0.2">
      <c r="A207" t="s">
        <v>10</v>
      </c>
      <c r="B207" t="s">
        <v>37</v>
      </c>
      <c r="C207" t="s">
        <v>37</v>
      </c>
      <c r="D207" t="s">
        <v>56</v>
      </c>
      <c r="E207" t="s">
        <v>53</v>
      </c>
      <c r="F207" t="s">
        <v>11</v>
      </c>
      <c r="G207" t="s">
        <v>65</v>
      </c>
      <c r="H207">
        <v>2017</v>
      </c>
      <c r="I207">
        <v>39800000</v>
      </c>
      <c r="J207" t="s">
        <v>42</v>
      </c>
      <c r="K207">
        <v>39800000</v>
      </c>
      <c r="L207" t="s">
        <v>38</v>
      </c>
      <c r="M207" t="s">
        <v>87</v>
      </c>
      <c r="N207" t="s">
        <v>43</v>
      </c>
      <c r="O207" t="s">
        <v>43</v>
      </c>
      <c r="P207" t="s">
        <v>37</v>
      </c>
    </row>
    <row r="208" spans="1:16" x14ac:dyDescent="0.2">
      <c r="A208" t="s">
        <v>10</v>
      </c>
      <c r="B208" t="s">
        <v>37</v>
      </c>
      <c r="C208" t="s">
        <v>37</v>
      </c>
      <c r="D208" t="s">
        <v>56</v>
      </c>
      <c r="E208" t="s">
        <v>50</v>
      </c>
      <c r="F208" t="s">
        <v>11</v>
      </c>
      <c r="G208" t="s">
        <v>71</v>
      </c>
      <c r="H208">
        <v>2017</v>
      </c>
      <c r="I208">
        <v>7000000</v>
      </c>
      <c r="J208" t="s">
        <v>6</v>
      </c>
      <c r="K208">
        <v>7000000</v>
      </c>
      <c r="L208" t="s">
        <v>38</v>
      </c>
      <c r="M208" t="s">
        <v>87</v>
      </c>
      <c r="N208" t="s">
        <v>43</v>
      </c>
      <c r="O208" t="s">
        <v>44</v>
      </c>
      <c r="P208" t="s">
        <v>37</v>
      </c>
    </row>
    <row r="209" spans="1:16" x14ac:dyDescent="0.2">
      <c r="A209" t="s">
        <v>10</v>
      </c>
      <c r="B209" t="s">
        <v>37</v>
      </c>
      <c r="C209" t="s">
        <v>37</v>
      </c>
      <c r="D209" t="s">
        <v>49</v>
      </c>
      <c r="E209" t="s">
        <v>50</v>
      </c>
      <c r="F209" t="s">
        <v>11</v>
      </c>
      <c r="G209" t="s">
        <v>72</v>
      </c>
      <c r="H209">
        <v>2017</v>
      </c>
      <c r="I209">
        <v>186000000</v>
      </c>
      <c r="J209" t="s">
        <v>6</v>
      </c>
      <c r="K209">
        <v>186000000</v>
      </c>
      <c r="L209" t="s">
        <v>38</v>
      </c>
      <c r="M209" t="s">
        <v>87</v>
      </c>
      <c r="N209" t="s">
        <v>43</v>
      </c>
      <c r="O209" t="s">
        <v>44</v>
      </c>
      <c r="P209" t="s">
        <v>37</v>
      </c>
    </row>
    <row r="210" spans="1:16" x14ac:dyDescent="0.2">
      <c r="A210" t="s">
        <v>10</v>
      </c>
      <c r="B210" t="s">
        <v>37</v>
      </c>
      <c r="C210" t="s">
        <v>37</v>
      </c>
      <c r="D210" t="s">
        <v>49</v>
      </c>
      <c r="E210" t="s">
        <v>50</v>
      </c>
      <c r="F210" t="s">
        <v>11</v>
      </c>
      <c r="G210" t="s">
        <v>73</v>
      </c>
      <c r="H210">
        <v>2017</v>
      </c>
      <c r="I210">
        <v>264000000</v>
      </c>
      <c r="J210" t="s">
        <v>4</v>
      </c>
      <c r="K210">
        <v>264000000</v>
      </c>
      <c r="L210" t="s">
        <v>38</v>
      </c>
      <c r="M210" t="s">
        <v>87</v>
      </c>
      <c r="N210" t="s">
        <v>43</v>
      </c>
      <c r="O210" t="s">
        <v>45</v>
      </c>
      <c r="P210" t="s">
        <v>37</v>
      </c>
    </row>
    <row r="211" spans="1:16" x14ac:dyDescent="0.2">
      <c r="A211" t="s">
        <v>10</v>
      </c>
      <c r="B211" t="s">
        <v>37</v>
      </c>
      <c r="C211" t="s">
        <v>37</v>
      </c>
      <c r="D211" t="s">
        <v>49</v>
      </c>
      <c r="E211" t="s">
        <v>50</v>
      </c>
      <c r="F211" t="s">
        <v>11</v>
      </c>
      <c r="G211" t="s">
        <v>74</v>
      </c>
      <c r="H211">
        <v>2017</v>
      </c>
      <c r="I211">
        <v>138000000</v>
      </c>
      <c r="J211" t="s">
        <v>5</v>
      </c>
      <c r="K211">
        <v>138000000</v>
      </c>
      <c r="L211" t="s">
        <v>38</v>
      </c>
      <c r="M211" t="s">
        <v>87</v>
      </c>
      <c r="N211" t="s">
        <v>43</v>
      </c>
      <c r="O211" t="s">
        <v>46</v>
      </c>
      <c r="P211" t="s">
        <v>37</v>
      </c>
    </row>
    <row r="212" spans="1:16" x14ac:dyDescent="0.2">
      <c r="A212" t="s">
        <v>10</v>
      </c>
      <c r="B212" t="s">
        <v>37</v>
      </c>
      <c r="C212" t="s">
        <v>37</v>
      </c>
      <c r="D212" t="s">
        <v>49</v>
      </c>
      <c r="E212" t="s">
        <v>50</v>
      </c>
      <c r="F212" t="s">
        <v>11</v>
      </c>
      <c r="G212" t="s">
        <v>77</v>
      </c>
      <c r="H212">
        <v>2017</v>
      </c>
      <c r="I212">
        <v>897200000</v>
      </c>
      <c r="J212" t="s">
        <v>3</v>
      </c>
      <c r="K212">
        <v>897200000</v>
      </c>
      <c r="L212" t="s">
        <v>38</v>
      </c>
      <c r="M212" t="s">
        <v>87</v>
      </c>
      <c r="N212" t="s">
        <v>43</v>
      </c>
      <c r="O212" t="s">
        <v>47</v>
      </c>
      <c r="P212" t="s">
        <v>37</v>
      </c>
    </row>
    <row r="213" spans="1:16" x14ac:dyDescent="0.2">
      <c r="A213" t="s">
        <v>10</v>
      </c>
      <c r="B213" t="s">
        <v>37</v>
      </c>
      <c r="C213" t="s">
        <v>37</v>
      </c>
      <c r="D213" t="s">
        <v>49</v>
      </c>
      <c r="E213" t="s">
        <v>50</v>
      </c>
      <c r="F213" t="s">
        <v>11</v>
      </c>
      <c r="G213" t="s">
        <v>76</v>
      </c>
      <c r="H213">
        <v>2017</v>
      </c>
      <c r="I213">
        <v>8601000000</v>
      </c>
      <c r="J213" t="s">
        <v>3</v>
      </c>
      <c r="K213">
        <v>8601000000</v>
      </c>
      <c r="L213" t="s">
        <v>38</v>
      </c>
      <c r="M213" t="s">
        <v>87</v>
      </c>
      <c r="N213" t="s">
        <v>43</v>
      </c>
      <c r="O213" t="s">
        <v>47</v>
      </c>
      <c r="P213" t="s">
        <v>37</v>
      </c>
    </row>
    <row r="214" spans="1:16" x14ac:dyDescent="0.2">
      <c r="A214" t="s">
        <v>10</v>
      </c>
      <c r="B214" t="s">
        <v>37</v>
      </c>
      <c r="C214" t="s">
        <v>37</v>
      </c>
      <c r="D214" t="s">
        <v>56</v>
      </c>
      <c r="E214" t="s">
        <v>53</v>
      </c>
      <c r="F214" t="s">
        <v>11</v>
      </c>
      <c r="G214" t="s">
        <v>78</v>
      </c>
      <c r="H214">
        <v>2017</v>
      </c>
      <c r="I214">
        <v>108359067</v>
      </c>
      <c r="J214" t="s">
        <v>3</v>
      </c>
      <c r="K214">
        <v>108359067</v>
      </c>
      <c r="L214" t="s">
        <v>38</v>
      </c>
      <c r="M214" t="s">
        <v>87</v>
      </c>
      <c r="N214" t="s">
        <v>43</v>
      </c>
      <c r="O214" t="s">
        <v>47</v>
      </c>
      <c r="P214" t="s">
        <v>37</v>
      </c>
    </row>
    <row r="215" spans="1:16" x14ac:dyDescent="0.2">
      <c r="A215" t="s">
        <v>10</v>
      </c>
      <c r="B215" t="s">
        <v>37</v>
      </c>
      <c r="C215" t="s">
        <v>37</v>
      </c>
      <c r="D215" t="s">
        <v>56</v>
      </c>
      <c r="E215" t="s">
        <v>53</v>
      </c>
      <c r="F215" t="s">
        <v>11</v>
      </c>
      <c r="G215" t="s">
        <v>75</v>
      </c>
      <c r="H215">
        <v>2017</v>
      </c>
      <c r="I215">
        <v>1110897175</v>
      </c>
      <c r="J215" t="s">
        <v>3</v>
      </c>
      <c r="K215">
        <v>1110897175</v>
      </c>
      <c r="L215" t="s">
        <v>38</v>
      </c>
      <c r="M215" t="s">
        <v>87</v>
      </c>
      <c r="N215" t="s">
        <v>43</v>
      </c>
      <c r="O215" t="s">
        <v>47</v>
      </c>
      <c r="P215" t="s">
        <v>37</v>
      </c>
    </row>
    <row r="216" spans="1:16" x14ac:dyDescent="0.2">
      <c r="A216" t="s">
        <v>10</v>
      </c>
      <c r="B216" t="s">
        <v>37</v>
      </c>
      <c r="C216" t="s">
        <v>37</v>
      </c>
      <c r="D216" t="s">
        <v>56</v>
      </c>
      <c r="E216" t="s">
        <v>50</v>
      </c>
      <c r="F216" t="s">
        <v>11</v>
      </c>
      <c r="G216" t="s">
        <v>80</v>
      </c>
      <c r="H216">
        <v>2017</v>
      </c>
      <c r="I216">
        <v>39302000</v>
      </c>
      <c r="J216" t="s">
        <v>3</v>
      </c>
      <c r="K216">
        <v>39302000</v>
      </c>
      <c r="L216" t="s">
        <v>38</v>
      </c>
      <c r="M216" t="s">
        <v>87</v>
      </c>
      <c r="N216" t="s">
        <v>43</v>
      </c>
      <c r="O216" t="s">
        <v>47</v>
      </c>
      <c r="P216" t="s">
        <v>37</v>
      </c>
    </row>
    <row r="217" spans="1:16" x14ac:dyDescent="0.2">
      <c r="A217" t="s">
        <v>10</v>
      </c>
      <c r="B217" t="s">
        <v>37</v>
      </c>
      <c r="C217" t="s">
        <v>37</v>
      </c>
      <c r="D217" t="s">
        <v>49</v>
      </c>
      <c r="E217" t="s">
        <v>53</v>
      </c>
      <c r="F217" t="s">
        <v>11</v>
      </c>
      <c r="G217" t="s">
        <v>79</v>
      </c>
      <c r="H217">
        <v>2017</v>
      </c>
      <c r="I217">
        <v>1433000000</v>
      </c>
      <c r="J217" t="s">
        <v>3</v>
      </c>
      <c r="K217">
        <v>1433000000</v>
      </c>
      <c r="L217" t="s">
        <v>38</v>
      </c>
      <c r="M217" t="s">
        <v>87</v>
      </c>
      <c r="N217" t="s">
        <v>43</v>
      </c>
      <c r="O217" t="s">
        <v>47</v>
      </c>
      <c r="P217" t="s">
        <v>37</v>
      </c>
    </row>
    <row r="218" spans="1:16" x14ac:dyDescent="0.2">
      <c r="A218" t="s">
        <v>10</v>
      </c>
      <c r="B218" t="s">
        <v>37</v>
      </c>
      <c r="C218" t="s">
        <v>37</v>
      </c>
      <c r="D218" t="s">
        <v>56</v>
      </c>
      <c r="E218" t="s">
        <v>50</v>
      </c>
      <c r="F218" t="s">
        <v>11</v>
      </c>
      <c r="G218" t="s">
        <v>57</v>
      </c>
      <c r="H218">
        <v>2018</v>
      </c>
      <c r="I218">
        <v>9421495236</v>
      </c>
      <c r="J218" t="s">
        <v>2</v>
      </c>
      <c r="K218">
        <v>9150192041.9560051</v>
      </c>
      <c r="L218" t="s">
        <v>38</v>
      </c>
      <c r="M218" t="s">
        <v>88</v>
      </c>
      <c r="N218" t="s">
        <v>43</v>
      </c>
      <c r="O218" t="s">
        <v>39</v>
      </c>
      <c r="P218" t="s">
        <v>37</v>
      </c>
    </row>
    <row r="219" spans="1:16" x14ac:dyDescent="0.2">
      <c r="A219" t="s">
        <v>10</v>
      </c>
      <c r="B219" t="s">
        <v>37</v>
      </c>
      <c r="C219" t="s">
        <v>37</v>
      </c>
      <c r="D219" t="s">
        <v>49</v>
      </c>
      <c r="E219" t="s">
        <v>53</v>
      </c>
      <c r="F219" t="s">
        <v>11</v>
      </c>
      <c r="G219" t="s">
        <v>54</v>
      </c>
      <c r="H219">
        <v>2018</v>
      </c>
      <c r="I219">
        <v>355000000</v>
      </c>
      <c r="J219" t="s">
        <v>2</v>
      </c>
      <c r="K219">
        <v>344777351.52721798</v>
      </c>
      <c r="L219" t="s">
        <v>38</v>
      </c>
      <c r="M219" t="s">
        <v>88</v>
      </c>
      <c r="N219" t="s">
        <v>43</v>
      </c>
      <c r="O219" t="s">
        <v>39</v>
      </c>
      <c r="P219" t="s">
        <v>37</v>
      </c>
    </row>
    <row r="220" spans="1:16" x14ac:dyDescent="0.2">
      <c r="A220" t="s">
        <v>10</v>
      </c>
      <c r="B220" t="s">
        <v>37</v>
      </c>
      <c r="C220" t="s">
        <v>37</v>
      </c>
      <c r="D220" t="s">
        <v>49</v>
      </c>
      <c r="E220" t="s">
        <v>50</v>
      </c>
      <c r="F220" t="s">
        <v>11</v>
      </c>
      <c r="G220" t="s">
        <v>51</v>
      </c>
      <c r="H220">
        <v>2018</v>
      </c>
      <c r="I220">
        <v>295000000</v>
      </c>
      <c r="J220" t="s">
        <v>2</v>
      </c>
      <c r="K220">
        <v>286505123.10008258</v>
      </c>
      <c r="L220" t="s">
        <v>38</v>
      </c>
      <c r="M220" t="s">
        <v>88</v>
      </c>
      <c r="N220" t="s">
        <v>43</v>
      </c>
      <c r="O220" t="s">
        <v>39</v>
      </c>
      <c r="P220" t="s">
        <v>37</v>
      </c>
    </row>
    <row r="221" spans="1:16" x14ac:dyDescent="0.2">
      <c r="A221" t="s">
        <v>10</v>
      </c>
      <c r="B221" t="s">
        <v>37</v>
      </c>
      <c r="C221" t="s">
        <v>37</v>
      </c>
      <c r="D221" t="s">
        <v>56</v>
      </c>
      <c r="E221" t="s">
        <v>53</v>
      </c>
      <c r="F221" t="s">
        <v>11</v>
      </c>
      <c r="G221" t="s">
        <v>60</v>
      </c>
      <c r="H221">
        <v>2018</v>
      </c>
      <c r="I221">
        <v>2466118996</v>
      </c>
      <c r="J221" t="s">
        <v>2</v>
      </c>
      <c r="K221">
        <v>2395104157.7234979</v>
      </c>
      <c r="L221" t="s">
        <v>38</v>
      </c>
      <c r="M221" t="s">
        <v>88</v>
      </c>
      <c r="N221" t="s">
        <v>43</v>
      </c>
      <c r="O221" t="s">
        <v>39</v>
      </c>
      <c r="P221" t="s">
        <v>37</v>
      </c>
    </row>
    <row r="222" spans="1:16" x14ac:dyDescent="0.2">
      <c r="A222" t="s">
        <v>10</v>
      </c>
      <c r="B222" t="s">
        <v>37</v>
      </c>
      <c r="C222" t="s">
        <v>37</v>
      </c>
      <c r="D222" t="s">
        <v>49</v>
      </c>
      <c r="E222" t="s">
        <v>50</v>
      </c>
      <c r="F222" t="s">
        <v>11</v>
      </c>
      <c r="G222" t="s">
        <v>58</v>
      </c>
      <c r="H222">
        <v>2018</v>
      </c>
      <c r="I222">
        <v>4495000000</v>
      </c>
      <c r="J222" t="s">
        <v>2</v>
      </c>
      <c r="K222">
        <v>4365561112.9995632</v>
      </c>
      <c r="L222" t="s">
        <v>38</v>
      </c>
      <c r="M222" t="s">
        <v>88</v>
      </c>
      <c r="N222" t="s">
        <v>43</v>
      </c>
      <c r="O222" t="s">
        <v>39</v>
      </c>
      <c r="P222" t="s">
        <v>37</v>
      </c>
    </row>
    <row r="223" spans="1:16" x14ac:dyDescent="0.2">
      <c r="A223" t="s">
        <v>10</v>
      </c>
      <c r="B223" t="s">
        <v>37</v>
      </c>
      <c r="C223" t="s">
        <v>37</v>
      </c>
      <c r="D223" t="s">
        <v>49</v>
      </c>
      <c r="E223" t="s">
        <v>50</v>
      </c>
      <c r="F223" t="s">
        <v>11</v>
      </c>
      <c r="G223" t="s">
        <v>59</v>
      </c>
      <c r="H223">
        <v>2018</v>
      </c>
      <c r="I223">
        <v>650000000</v>
      </c>
      <c r="J223" t="s">
        <v>2</v>
      </c>
      <c r="K223">
        <v>631282474.62730062</v>
      </c>
      <c r="L223" t="s">
        <v>38</v>
      </c>
      <c r="M223" t="s">
        <v>88</v>
      </c>
      <c r="N223" t="s">
        <v>43</v>
      </c>
      <c r="O223" t="s">
        <v>39</v>
      </c>
      <c r="P223" t="s">
        <v>37</v>
      </c>
    </row>
    <row r="224" spans="1:16" x14ac:dyDescent="0.2">
      <c r="A224" t="s">
        <v>10</v>
      </c>
      <c r="B224" t="s">
        <v>37</v>
      </c>
      <c r="C224" t="s">
        <v>37</v>
      </c>
      <c r="D224" t="s">
        <v>49</v>
      </c>
      <c r="E224" t="s">
        <v>50</v>
      </c>
      <c r="F224" t="s">
        <v>11</v>
      </c>
      <c r="G224" t="s">
        <v>55</v>
      </c>
      <c r="H224">
        <v>2018</v>
      </c>
      <c r="I224">
        <v>967000000</v>
      </c>
      <c r="J224" t="s">
        <v>2</v>
      </c>
      <c r="K224">
        <v>939154081.48399949</v>
      </c>
      <c r="L224" t="s">
        <v>38</v>
      </c>
      <c r="M224" t="s">
        <v>88</v>
      </c>
      <c r="N224" t="s">
        <v>43</v>
      </c>
      <c r="O224" t="s">
        <v>39</v>
      </c>
      <c r="P224" t="s">
        <v>37</v>
      </c>
    </row>
    <row r="225" spans="1:16" x14ac:dyDescent="0.2">
      <c r="A225" t="s">
        <v>10</v>
      </c>
      <c r="B225" t="s">
        <v>37</v>
      </c>
      <c r="C225" t="s">
        <v>37</v>
      </c>
      <c r="D225" t="s">
        <v>49</v>
      </c>
      <c r="E225" t="s">
        <v>50</v>
      </c>
      <c r="F225" t="s">
        <v>11</v>
      </c>
      <c r="G225" t="s">
        <v>61</v>
      </c>
      <c r="H225">
        <v>2018</v>
      </c>
      <c r="I225">
        <v>151000000</v>
      </c>
      <c r="J225" t="s">
        <v>40</v>
      </c>
      <c r="K225">
        <v>146651774.8749575</v>
      </c>
      <c r="L225" t="s">
        <v>38</v>
      </c>
      <c r="M225" t="s">
        <v>88</v>
      </c>
      <c r="N225" t="s">
        <v>43</v>
      </c>
      <c r="O225" t="s">
        <v>41</v>
      </c>
      <c r="P225" t="s">
        <v>37</v>
      </c>
    </row>
    <row r="226" spans="1:16" x14ac:dyDescent="0.2">
      <c r="A226" t="s">
        <v>10</v>
      </c>
      <c r="B226" t="s">
        <v>37</v>
      </c>
      <c r="C226" t="s">
        <v>37</v>
      </c>
      <c r="D226" t="s">
        <v>49</v>
      </c>
      <c r="E226" t="s">
        <v>53</v>
      </c>
      <c r="F226" t="s">
        <v>11</v>
      </c>
      <c r="G226" t="s">
        <v>64</v>
      </c>
      <c r="H226">
        <v>2018</v>
      </c>
      <c r="I226">
        <v>131000000</v>
      </c>
      <c r="J226" t="s">
        <v>40</v>
      </c>
      <c r="K226">
        <v>127227698.73257899</v>
      </c>
      <c r="L226" t="s">
        <v>38</v>
      </c>
      <c r="M226" t="s">
        <v>88</v>
      </c>
      <c r="N226" t="s">
        <v>43</v>
      </c>
      <c r="O226" t="s">
        <v>41</v>
      </c>
      <c r="P226" t="s">
        <v>37</v>
      </c>
    </row>
    <row r="227" spans="1:16" x14ac:dyDescent="0.2">
      <c r="A227" t="s">
        <v>10</v>
      </c>
      <c r="B227" t="s">
        <v>37</v>
      </c>
      <c r="C227" t="s">
        <v>37</v>
      </c>
      <c r="D227" t="s">
        <v>49</v>
      </c>
      <c r="E227" t="s">
        <v>50</v>
      </c>
      <c r="F227" t="s">
        <v>11</v>
      </c>
      <c r="G227" t="s">
        <v>62</v>
      </c>
      <c r="H227">
        <v>2018</v>
      </c>
      <c r="I227">
        <v>103000000</v>
      </c>
      <c r="J227" t="s">
        <v>40</v>
      </c>
      <c r="K227">
        <v>100033992.13324919</v>
      </c>
      <c r="L227" t="s">
        <v>38</v>
      </c>
      <c r="M227" t="s">
        <v>88</v>
      </c>
      <c r="N227" t="s">
        <v>43</v>
      </c>
      <c r="O227" t="s">
        <v>41</v>
      </c>
      <c r="P227" t="s">
        <v>37</v>
      </c>
    </row>
    <row r="228" spans="1:16" x14ac:dyDescent="0.2">
      <c r="A228" t="s">
        <v>10</v>
      </c>
      <c r="B228" t="s">
        <v>37</v>
      </c>
      <c r="C228" t="s">
        <v>37</v>
      </c>
      <c r="D228" t="s">
        <v>49</v>
      </c>
      <c r="E228" t="s">
        <v>50</v>
      </c>
      <c r="F228" t="s">
        <v>11</v>
      </c>
      <c r="G228" t="s">
        <v>63</v>
      </c>
      <c r="H228">
        <v>2018</v>
      </c>
      <c r="I228">
        <v>241000000</v>
      </c>
      <c r="J228" t="s">
        <v>40</v>
      </c>
      <c r="K228">
        <v>234060117.5156607</v>
      </c>
      <c r="L228" t="s">
        <v>38</v>
      </c>
      <c r="M228" t="s">
        <v>88</v>
      </c>
      <c r="N228" t="s">
        <v>43</v>
      </c>
      <c r="O228" t="s">
        <v>41</v>
      </c>
      <c r="P228" t="s">
        <v>37</v>
      </c>
    </row>
    <row r="229" spans="1:16" x14ac:dyDescent="0.2">
      <c r="A229" t="s">
        <v>10</v>
      </c>
      <c r="B229" t="s">
        <v>37</v>
      </c>
      <c r="C229" t="s">
        <v>37</v>
      </c>
      <c r="D229" t="s">
        <v>56</v>
      </c>
      <c r="E229" t="s">
        <v>53</v>
      </c>
      <c r="F229" t="s">
        <v>11</v>
      </c>
      <c r="G229" t="s">
        <v>65</v>
      </c>
      <c r="H229">
        <v>2018</v>
      </c>
      <c r="I229">
        <v>1400000</v>
      </c>
      <c r="J229" t="s">
        <v>42</v>
      </c>
      <c r="K229">
        <v>1359685.329966493</v>
      </c>
      <c r="L229" t="s">
        <v>38</v>
      </c>
      <c r="M229" t="s">
        <v>88</v>
      </c>
      <c r="N229" t="s">
        <v>43</v>
      </c>
      <c r="O229" t="s">
        <v>43</v>
      </c>
      <c r="P229" t="s">
        <v>37</v>
      </c>
    </row>
    <row r="230" spans="1:16" x14ac:dyDescent="0.2">
      <c r="A230" t="s">
        <v>10</v>
      </c>
      <c r="B230" t="s">
        <v>37</v>
      </c>
      <c r="C230" t="s">
        <v>37</v>
      </c>
      <c r="D230" t="s">
        <v>49</v>
      </c>
      <c r="E230" t="s">
        <v>50</v>
      </c>
      <c r="F230" t="s">
        <v>11</v>
      </c>
      <c r="G230" t="s">
        <v>70</v>
      </c>
      <c r="H230">
        <v>2018</v>
      </c>
      <c r="I230">
        <v>313600000</v>
      </c>
      <c r="J230" t="s">
        <v>42</v>
      </c>
      <c r="K230">
        <v>304569513.91249448</v>
      </c>
      <c r="L230" t="s">
        <v>38</v>
      </c>
      <c r="M230" t="s">
        <v>88</v>
      </c>
      <c r="N230" t="s">
        <v>43</v>
      </c>
      <c r="O230" t="s">
        <v>43</v>
      </c>
      <c r="P230" t="s">
        <v>37</v>
      </c>
    </row>
    <row r="231" spans="1:16" x14ac:dyDescent="0.2">
      <c r="A231" t="s">
        <v>10</v>
      </c>
      <c r="B231" t="s">
        <v>37</v>
      </c>
      <c r="C231" t="s">
        <v>37</v>
      </c>
      <c r="D231" t="s">
        <v>56</v>
      </c>
      <c r="E231" t="s">
        <v>50</v>
      </c>
      <c r="F231" t="s">
        <v>11</v>
      </c>
      <c r="G231" t="s">
        <v>68</v>
      </c>
      <c r="H231">
        <v>2018</v>
      </c>
      <c r="I231">
        <v>2021100000</v>
      </c>
      <c r="J231" t="s">
        <v>42</v>
      </c>
      <c r="K231">
        <v>1962900014.5680571</v>
      </c>
      <c r="L231" t="s">
        <v>38</v>
      </c>
      <c r="M231" t="s">
        <v>88</v>
      </c>
      <c r="N231" t="s">
        <v>43</v>
      </c>
      <c r="O231" t="s">
        <v>43</v>
      </c>
      <c r="P231" t="s">
        <v>37</v>
      </c>
    </row>
    <row r="232" spans="1:16" x14ac:dyDescent="0.2">
      <c r="A232" t="s">
        <v>10</v>
      </c>
      <c r="B232" t="s">
        <v>37</v>
      </c>
      <c r="C232" t="s">
        <v>37</v>
      </c>
      <c r="D232" t="s">
        <v>49</v>
      </c>
      <c r="E232" t="s">
        <v>53</v>
      </c>
      <c r="F232" t="s">
        <v>11</v>
      </c>
      <c r="G232" t="s">
        <v>69</v>
      </c>
      <c r="H232">
        <v>2018</v>
      </c>
      <c r="I232">
        <v>95200000.000000015</v>
      </c>
      <c r="J232" t="s">
        <v>42</v>
      </c>
      <c r="K232">
        <v>92458602.43772158</v>
      </c>
      <c r="L232" t="s">
        <v>38</v>
      </c>
      <c r="M232" t="s">
        <v>88</v>
      </c>
      <c r="N232" t="s">
        <v>43</v>
      </c>
      <c r="O232" t="s">
        <v>43</v>
      </c>
      <c r="P232" t="s">
        <v>37</v>
      </c>
    </row>
    <row r="233" spans="1:16" x14ac:dyDescent="0.2">
      <c r="A233" t="s">
        <v>10</v>
      </c>
      <c r="B233" t="s">
        <v>37</v>
      </c>
      <c r="C233" t="s">
        <v>37</v>
      </c>
      <c r="D233" t="s">
        <v>56</v>
      </c>
      <c r="E233" t="s">
        <v>50</v>
      </c>
      <c r="F233" t="s">
        <v>11</v>
      </c>
      <c r="G233" t="s">
        <v>67</v>
      </c>
      <c r="H233">
        <v>2018</v>
      </c>
      <c r="I233">
        <v>528800000.00000012</v>
      </c>
      <c r="J233" t="s">
        <v>42</v>
      </c>
      <c r="K233">
        <v>513572573.20448703</v>
      </c>
      <c r="L233" t="s">
        <v>38</v>
      </c>
      <c r="M233" t="s">
        <v>88</v>
      </c>
      <c r="N233" t="s">
        <v>43</v>
      </c>
      <c r="O233" t="s">
        <v>43</v>
      </c>
      <c r="P233" t="s">
        <v>37</v>
      </c>
    </row>
    <row r="234" spans="1:16" x14ac:dyDescent="0.2">
      <c r="A234" t="s">
        <v>10</v>
      </c>
      <c r="B234" t="s">
        <v>37</v>
      </c>
      <c r="C234" t="s">
        <v>37</v>
      </c>
      <c r="D234" t="s">
        <v>56</v>
      </c>
      <c r="E234" t="s">
        <v>53</v>
      </c>
      <c r="F234" t="s">
        <v>11</v>
      </c>
      <c r="G234" t="s">
        <v>66</v>
      </c>
      <c r="H234">
        <v>2018</v>
      </c>
      <c r="I234">
        <v>367900000</v>
      </c>
      <c r="J234" t="s">
        <v>42</v>
      </c>
      <c r="K234">
        <v>357305880.63905209</v>
      </c>
      <c r="L234" t="s">
        <v>38</v>
      </c>
      <c r="M234" t="s">
        <v>88</v>
      </c>
      <c r="N234" t="s">
        <v>43</v>
      </c>
      <c r="O234" t="s">
        <v>43</v>
      </c>
      <c r="P234" t="s">
        <v>37</v>
      </c>
    </row>
    <row r="235" spans="1:16" x14ac:dyDescent="0.2">
      <c r="A235" t="s">
        <v>10</v>
      </c>
      <c r="B235" t="s">
        <v>37</v>
      </c>
      <c r="C235" t="s">
        <v>37</v>
      </c>
      <c r="D235" t="s">
        <v>56</v>
      </c>
      <c r="E235" t="s">
        <v>50</v>
      </c>
      <c r="F235" t="s">
        <v>11</v>
      </c>
      <c r="G235" t="s">
        <v>71</v>
      </c>
      <c r="H235">
        <v>2018</v>
      </c>
      <c r="I235">
        <v>13000000</v>
      </c>
      <c r="J235" t="s">
        <v>6</v>
      </c>
      <c r="K235">
        <v>12625649.492546011</v>
      </c>
      <c r="L235" t="s">
        <v>38</v>
      </c>
      <c r="M235" t="s">
        <v>88</v>
      </c>
      <c r="N235" t="s">
        <v>43</v>
      </c>
      <c r="O235" t="s">
        <v>44</v>
      </c>
      <c r="P235" t="s">
        <v>37</v>
      </c>
    </row>
    <row r="236" spans="1:16" x14ac:dyDescent="0.2">
      <c r="A236" t="s">
        <v>10</v>
      </c>
      <c r="B236" t="s">
        <v>37</v>
      </c>
      <c r="C236" t="s">
        <v>37</v>
      </c>
      <c r="D236" t="s">
        <v>49</v>
      </c>
      <c r="E236" t="s">
        <v>50</v>
      </c>
      <c r="F236" t="s">
        <v>11</v>
      </c>
      <c r="G236" t="s">
        <v>72</v>
      </c>
      <c r="H236">
        <v>2018</v>
      </c>
      <c r="I236">
        <v>179000000</v>
      </c>
      <c r="J236" t="s">
        <v>6</v>
      </c>
      <c r="K236">
        <v>173845481.47428739</v>
      </c>
      <c r="L236" t="s">
        <v>38</v>
      </c>
      <c r="M236" t="s">
        <v>88</v>
      </c>
      <c r="N236" t="s">
        <v>43</v>
      </c>
      <c r="O236" t="s">
        <v>44</v>
      </c>
      <c r="P236" t="s">
        <v>37</v>
      </c>
    </row>
    <row r="237" spans="1:16" x14ac:dyDescent="0.2">
      <c r="A237" t="s">
        <v>10</v>
      </c>
      <c r="B237" t="s">
        <v>37</v>
      </c>
      <c r="C237" t="s">
        <v>37</v>
      </c>
      <c r="D237" t="s">
        <v>49</v>
      </c>
      <c r="E237" t="s">
        <v>50</v>
      </c>
      <c r="F237" t="s">
        <v>11</v>
      </c>
      <c r="G237" t="s">
        <v>73</v>
      </c>
      <c r="H237">
        <v>2018</v>
      </c>
      <c r="I237">
        <v>340000000</v>
      </c>
      <c r="J237" t="s">
        <v>4</v>
      </c>
      <c r="K237">
        <v>330209294.42043412</v>
      </c>
      <c r="L237" t="s">
        <v>38</v>
      </c>
      <c r="M237" t="s">
        <v>88</v>
      </c>
      <c r="N237" t="s">
        <v>43</v>
      </c>
      <c r="O237" t="s">
        <v>45</v>
      </c>
      <c r="P237" t="s">
        <v>37</v>
      </c>
    </row>
    <row r="238" spans="1:16" x14ac:dyDescent="0.2">
      <c r="A238" t="s">
        <v>10</v>
      </c>
      <c r="B238" t="s">
        <v>37</v>
      </c>
      <c r="C238" t="s">
        <v>37</v>
      </c>
      <c r="D238" t="s">
        <v>49</v>
      </c>
      <c r="E238" t="s">
        <v>50</v>
      </c>
      <c r="F238" t="s">
        <v>11</v>
      </c>
      <c r="G238" t="s">
        <v>74</v>
      </c>
      <c r="H238">
        <v>2018</v>
      </c>
      <c r="I238">
        <v>174000000</v>
      </c>
      <c r="J238" t="s">
        <v>5</v>
      </c>
      <c r="K238">
        <v>168989462.43869281</v>
      </c>
      <c r="L238" t="s">
        <v>38</v>
      </c>
      <c r="M238" t="s">
        <v>88</v>
      </c>
      <c r="N238" t="s">
        <v>43</v>
      </c>
      <c r="O238" t="s">
        <v>46</v>
      </c>
      <c r="P238" t="s">
        <v>37</v>
      </c>
    </row>
    <row r="239" spans="1:16" x14ac:dyDescent="0.2">
      <c r="A239" t="s">
        <v>10</v>
      </c>
      <c r="B239" t="s">
        <v>37</v>
      </c>
      <c r="C239" t="s">
        <v>37</v>
      </c>
      <c r="D239" t="s">
        <v>56</v>
      </c>
      <c r="E239" t="s">
        <v>53</v>
      </c>
      <c r="F239" t="s">
        <v>11</v>
      </c>
      <c r="G239" t="s">
        <v>75</v>
      </c>
      <c r="H239">
        <v>2018</v>
      </c>
      <c r="I239">
        <v>1392877028</v>
      </c>
      <c r="J239" t="s">
        <v>3</v>
      </c>
      <c r="K239">
        <v>1352767472.4420919</v>
      </c>
      <c r="L239" t="s">
        <v>38</v>
      </c>
      <c r="M239" t="s">
        <v>88</v>
      </c>
      <c r="N239" t="s">
        <v>43</v>
      </c>
      <c r="O239" t="s">
        <v>47</v>
      </c>
      <c r="P239" t="s">
        <v>37</v>
      </c>
    </row>
    <row r="240" spans="1:16" x14ac:dyDescent="0.2">
      <c r="A240" t="s">
        <v>10</v>
      </c>
      <c r="B240" t="s">
        <v>37</v>
      </c>
      <c r="C240" t="s">
        <v>37</v>
      </c>
      <c r="D240" t="s">
        <v>49</v>
      </c>
      <c r="E240" t="s">
        <v>50</v>
      </c>
      <c r="F240" t="s">
        <v>11</v>
      </c>
      <c r="G240" t="s">
        <v>76</v>
      </c>
      <c r="H240">
        <v>2018</v>
      </c>
      <c r="I240">
        <v>8791000000</v>
      </c>
      <c r="J240" t="s">
        <v>3</v>
      </c>
      <c r="K240">
        <v>8537852668.3824606</v>
      </c>
      <c r="L240" t="s">
        <v>38</v>
      </c>
      <c r="M240" t="s">
        <v>88</v>
      </c>
      <c r="N240" t="s">
        <v>43</v>
      </c>
      <c r="O240" t="s">
        <v>47</v>
      </c>
      <c r="P240" t="s">
        <v>37</v>
      </c>
    </row>
    <row r="241" spans="1:16" x14ac:dyDescent="0.2">
      <c r="A241" t="s">
        <v>10</v>
      </c>
      <c r="B241" t="s">
        <v>37</v>
      </c>
      <c r="C241" t="s">
        <v>37</v>
      </c>
      <c r="D241" t="s">
        <v>49</v>
      </c>
      <c r="E241" t="s">
        <v>50</v>
      </c>
      <c r="F241" t="s">
        <v>11</v>
      </c>
      <c r="G241" t="s">
        <v>77</v>
      </c>
      <c r="H241">
        <v>2018</v>
      </c>
      <c r="I241">
        <v>852400000</v>
      </c>
      <c r="J241" t="s">
        <v>3</v>
      </c>
      <c r="K241">
        <v>827854125.18817079</v>
      </c>
      <c r="L241" t="s">
        <v>38</v>
      </c>
      <c r="M241" t="s">
        <v>88</v>
      </c>
      <c r="N241" t="s">
        <v>43</v>
      </c>
      <c r="O241" t="s">
        <v>47</v>
      </c>
      <c r="P241" t="s">
        <v>37</v>
      </c>
    </row>
    <row r="242" spans="1:16" x14ac:dyDescent="0.2">
      <c r="A242" t="s">
        <v>10</v>
      </c>
      <c r="B242" t="s">
        <v>37</v>
      </c>
      <c r="C242" t="s">
        <v>37</v>
      </c>
      <c r="D242" t="s">
        <v>56</v>
      </c>
      <c r="E242" t="s">
        <v>50</v>
      </c>
      <c r="F242" t="s">
        <v>11</v>
      </c>
      <c r="G242" t="s">
        <v>80</v>
      </c>
      <c r="H242">
        <v>2018</v>
      </c>
      <c r="I242">
        <v>43274000</v>
      </c>
      <c r="J242" t="s">
        <v>3</v>
      </c>
      <c r="K242">
        <v>42027873.549264312</v>
      </c>
      <c r="L242" t="s">
        <v>38</v>
      </c>
      <c r="M242" t="s">
        <v>88</v>
      </c>
      <c r="N242" t="s">
        <v>43</v>
      </c>
      <c r="O242" t="s">
        <v>47</v>
      </c>
      <c r="P242" t="s">
        <v>37</v>
      </c>
    </row>
    <row r="243" spans="1:16" x14ac:dyDescent="0.2">
      <c r="A243" t="s">
        <v>10</v>
      </c>
      <c r="B243" t="s">
        <v>37</v>
      </c>
      <c r="C243" t="s">
        <v>37</v>
      </c>
      <c r="D243" t="s">
        <v>49</v>
      </c>
      <c r="E243" t="s">
        <v>53</v>
      </c>
      <c r="F243" t="s">
        <v>11</v>
      </c>
      <c r="G243" t="s">
        <v>79</v>
      </c>
      <c r="H243">
        <v>2018</v>
      </c>
      <c r="I243">
        <v>1457000000</v>
      </c>
      <c r="J243" t="s">
        <v>3</v>
      </c>
      <c r="K243">
        <v>1415043946.9722719</v>
      </c>
      <c r="L243" t="s">
        <v>38</v>
      </c>
      <c r="M243" t="s">
        <v>88</v>
      </c>
      <c r="N243" t="s">
        <v>43</v>
      </c>
      <c r="O243" t="s">
        <v>47</v>
      </c>
      <c r="P243" t="s">
        <v>37</v>
      </c>
    </row>
    <row r="244" spans="1:16" x14ac:dyDescent="0.2">
      <c r="A244" t="s">
        <v>10</v>
      </c>
      <c r="B244" t="s">
        <v>37</v>
      </c>
      <c r="C244" t="s">
        <v>37</v>
      </c>
      <c r="D244" t="s">
        <v>56</v>
      </c>
      <c r="E244" t="s">
        <v>53</v>
      </c>
      <c r="F244" t="s">
        <v>11</v>
      </c>
      <c r="G244" t="s">
        <v>78</v>
      </c>
      <c r="H244">
        <v>2018</v>
      </c>
      <c r="I244">
        <v>49273204</v>
      </c>
      <c r="J244" t="s">
        <v>3</v>
      </c>
      <c r="K244">
        <v>47854323.313747391</v>
      </c>
      <c r="L244" t="s">
        <v>38</v>
      </c>
      <c r="M244" t="s">
        <v>88</v>
      </c>
      <c r="N244" t="s">
        <v>43</v>
      </c>
      <c r="O244" t="s">
        <v>47</v>
      </c>
      <c r="P244" t="s">
        <v>37</v>
      </c>
    </row>
    <row r="245" spans="1:16" x14ac:dyDescent="0.2">
      <c r="A245" t="s">
        <v>10</v>
      </c>
      <c r="B245" t="s">
        <v>37</v>
      </c>
      <c r="C245" t="s">
        <v>37</v>
      </c>
      <c r="D245" t="s">
        <v>49</v>
      </c>
      <c r="E245" t="s">
        <v>50</v>
      </c>
      <c r="F245" t="s">
        <v>11</v>
      </c>
      <c r="G245" t="s">
        <v>58</v>
      </c>
      <c r="H245">
        <v>2019</v>
      </c>
      <c r="I245">
        <v>4643000000</v>
      </c>
      <c r="J245" t="s">
        <v>2</v>
      </c>
      <c r="K245">
        <v>4427386287.7848768</v>
      </c>
      <c r="L245" t="s">
        <v>38</v>
      </c>
      <c r="M245" t="s">
        <v>89</v>
      </c>
      <c r="N245" t="s">
        <v>43</v>
      </c>
      <c r="O245" t="s">
        <v>39</v>
      </c>
      <c r="P245" t="s">
        <v>37</v>
      </c>
    </row>
    <row r="246" spans="1:16" x14ac:dyDescent="0.2">
      <c r="A246" t="s">
        <v>10</v>
      </c>
      <c r="B246" t="s">
        <v>37</v>
      </c>
      <c r="C246" t="s">
        <v>37</v>
      </c>
      <c r="D246" t="s">
        <v>49</v>
      </c>
      <c r="E246" t="s">
        <v>50</v>
      </c>
      <c r="F246" t="s">
        <v>11</v>
      </c>
      <c r="G246" t="s">
        <v>55</v>
      </c>
      <c r="H246">
        <v>2019</v>
      </c>
      <c r="I246">
        <v>982000000</v>
      </c>
      <c r="J246" t="s">
        <v>2</v>
      </c>
      <c r="K246">
        <v>936397444.45503962</v>
      </c>
      <c r="L246" t="s">
        <v>38</v>
      </c>
      <c r="M246" t="s">
        <v>89</v>
      </c>
      <c r="N246" t="s">
        <v>43</v>
      </c>
      <c r="O246" t="s">
        <v>39</v>
      </c>
      <c r="P246" t="s">
        <v>37</v>
      </c>
    </row>
    <row r="247" spans="1:16" x14ac:dyDescent="0.2">
      <c r="A247" t="s">
        <v>10</v>
      </c>
      <c r="B247" t="s">
        <v>37</v>
      </c>
      <c r="C247" t="s">
        <v>37</v>
      </c>
      <c r="D247" t="s">
        <v>49</v>
      </c>
      <c r="E247" t="s">
        <v>50</v>
      </c>
      <c r="F247" t="s">
        <v>11</v>
      </c>
      <c r="G247" t="s">
        <v>59</v>
      </c>
      <c r="H247">
        <v>2019</v>
      </c>
      <c r="I247">
        <v>710000000</v>
      </c>
      <c r="J247" t="s">
        <v>2</v>
      </c>
      <c r="K247">
        <v>677028702.2027272</v>
      </c>
      <c r="L247" t="s">
        <v>38</v>
      </c>
      <c r="M247" t="s">
        <v>89</v>
      </c>
      <c r="N247" t="s">
        <v>43</v>
      </c>
      <c r="O247" t="s">
        <v>39</v>
      </c>
      <c r="P247" t="s">
        <v>37</v>
      </c>
    </row>
    <row r="248" spans="1:16" x14ac:dyDescent="0.2">
      <c r="A248" t="s">
        <v>10</v>
      </c>
      <c r="B248" t="s">
        <v>37</v>
      </c>
      <c r="C248" t="s">
        <v>37</v>
      </c>
      <c r="D248" t="s">
        <v>49</v>
      </c>
      <c r="E248" t="s">
        <v>53</v>
      </c>
      <c r="F248" t="s">
        <v>11</v>
      </c>
      <c r="G248" t="s">
        <v>54</v>
      </c>
      <c r="H248">
        <v>2019</v>
      </c>
      <c r="I248">
        <v>517000000</v>
      </c>
      <c r="J248" t="s">
        <v>2</v>
      </c>
      <c r="K248">
        <v>492991322.58987319</v>
      </c>
      <c r="L248" t="s">
        <v>38</v>
      </c>
      <c r="M248" t="s">
        <v>89</v>
      </c>
      <c r="N248" t="s">
        <v>43</v>
      </c>
      <c r="O248" t="s">
        <v>39</v>
      </c>
      <c r="P248" t="s">
        <v>37</v>
      </c>
    </row>
    <row r="249" spans="1:16" x14ac:dyDescent="0.2">
      <c r="A249" t="s">
        <v>10</v>
      </c>
      <c r="B249" t="s">
        <v>37</v>
      </c>
      <c r="C249" t="s">
        <v>37</v>
      </c>
      <c r="D249" t="s">
        <v>56</v>
      </c>
      <c r="E249" t="s">
        <v>50</v>
      </c>
      <c r="F249" t="s">
        <v>11</v>
      </c>
      <c r="G249" t="s">
        <v>57</v>
      </c>
      <c r="H249">
        <v>2019</v>
      </c>
      <c r="I249">
        <v>9608532080</v>
      </c>
      <c r="J249" t="s">
        <v>2</v>
      </c>
      <c r="K249">
        <v>9162326766.4727764</v>
      </c>
      <c r="L249" t="s">
        <v>38</v>
      </c>
      <c r="M249" t="s">
        <v>89</v>
      </c>
      <c r="N249" t="s">
        <v>43</v>
      </c>
      <c r="O249" t="s">
        <v>39</v>
      </c>
      <c r="P249" t="s">
        <v>37</v>
      </c>
    </row>
    <row r="250" spans="1:16" x14ac:dyDescent="0.2">
      <c r="A250" t="s">
        <v>10</v>
      </c>
      <c r="B250" t="s">
        <v>37</v>
      </c>
      <c r="C250" t="s">
        <v>37</v>
      </c>
      <c r="D250" t="s">
        <v>56</v>
      </c>
      <c r="E250" t="s">
        <v>53</v>
      </c>
      <c r="F250" t="s">
        <v>11</v>
      </c>
      <c r="G250" t="s">
        <v>60</v>
      </c>
      <c r="H250">
        <v>2019</v>
      </c>
      <c r="I250">
        <v>2924126296</v>
      </c>
      <c r="J250" t="s">
        <v>2</v>
      </c>
      <c r="K250">
        <v>2788334410.2221799</v>
      </c>
      <c r="L250" t="s">
        <v>38</v>
      </c>
      <c r="M250" t="s">
        <v>89</v>
      </c>
      <c r="N250" t="s">
        <v>43</v>
      </c>
      <c r="O250" t="s">
        <v>39</v>
      </c>
      <c r="P250" t="s">
        <v>37</v>
      </c>
    </row>
    <row r="251" spans="1:16" x14ac:dyDescent="0.2">
      <c r="A251" t="s">
        <v>10</v>
      </c>
      <c r="B251" t="s">
        <v>37</v>
      </c>
      <c r="C251" t="s">
        <v>37</v>
      </c>
      <c r="D251" t="s">
        <v>49</v>
      </c>
      <c r="E251" t="s">
        <v>50</v>
      </c>
      <c r="F251" t="s">
        <v>11</v>
      </c>
      <c r="G251" t="s">
        <v>51</v>
      </c>
      <c r="H251">
        <v>2019</v>
      </c>
      <c r="I251">
        <v>321000000</v>
      </c>
      <c r="J251" t="s">
        <v>2</v>
      </c>
      <c r="K251">
        <v>306093258.31982458</v>
      </c>
      <c r="L251" t="s">
        <v>38</v>
      </c>
      <c r="M251" t="s">
        <v>89</v>
      </c>
      <c r="N251" t="s">
        <v>43</v>
      </c>
      <c r="O251" t="s">
        <v>39</v>
      </c>
      <c r="P251" t="s">
        <v>37</v>
      </c>
    </row>
    <row r="252" spans="1:16" x14ac:dyDescent="0.2">
      <c r="A252" t="s">
        <v>10</v>
      </c>
      <c r="B252" t="s">
        <v>37</v>
      </c>
      <c r="C252" t="s">
        <v>37</v>
      </c>
      <c r="D252" t="s">
        <v>49</v>
      </c>
      <c r="E252" t="s">
        <v>50</v>
      </c>
      <c r="F252" t="s">
        <v>11</v>
      </c>
      <c r="G252" t="s">
        <v>63</v>
      </c>
      <c r="H252">
        <v>2019</v>
      </c>
      <c r="I252">
        <v>132000000</v>
      </c>
      <c r="J252" t="s">
        <v>40</v>
      </c>
      <c r="K252">
        <v>125870124.91656341</v>
      </c>
      <c r="L252" t="s">
        <v>38</v>
      </c>
      <c r="M252" t="s">
        <v>89</v>
      </c>
      <c r="N252" t="s">
        <v>43</v>
      </c>
      <c r="O252" t="s">
        <v>41</v>
      </c>
      <c r="P252" t="s">
        <v>37</v>
      </c>
    </row>
    <row r="253" spans="1:16" x14ac:dyDescent="0.2">
      <c r="A253" t="s">
        <v>10</v>
      </c>
      <c r="B253" t="s">
        <v>37</v>
      </c>
      <c r="C253" t="s">
        <v>37</v>
      </c>
      <c r="D253" t="s">
        <v>49</v>
      </c>
      <c r="E253" t="s">
        <v>50</v>
      </c>
      <c r="F253" t="s">
        <v>11</v>
      </c>
      <c r="G253" t="s">
        <v>61</v>
      </c>
      <c r="H253">
        <v>2019</v>
      </c>
      <c r="I253">
        <v>129000000</v>
      </c>
      <c r="J253" t="s">
        <v>40</v>
      </c>
      <c r="K253">
        <v>123009440.2593687</v>
      </c>
      <c r="L253" t="s">
        <v>38</v>
      </c>
      <c r="M253" t="s">
        <v>89</v>
      </c>
      <c r="N253" t="s">
        <v>43</v>
      </c>
      <c r="O253" t="s">
        <v>41</v>
      </c>
      <c r="P253" t="s">
        <v>37</v>
      </c>
    </row>
    <row r="254" spans="1:16" x14ac:dyDescent="0.2">
      <c r="A254" t="s">
        <v>10</v>
      </c>
      <c r="B254" t="s">
        <v>37</v>
      </c>
      <c r="C254" t="s">
        <v>37</v>
      </c>
      <c r="D254" t="s">
        <v>49</v>
      </c>
      <c r="E254" t="s">
        <v>53</v>
      </c>
      <c r="F254" t="s">
        <v>11</v>
      </c>
      <c r="G254" t="s">
        <v>64</v>
      </c>
      <c r="H254">
        <v>2019</v>
      </c>
      <c r="I254">
        <v>0</v>
      </c>
      <c r="J254" t="s">
        <v>40</v>
      </c>
      <c r="K254">
        <v>0</v>
      </c>
      <c r="L254" t="s">
        <v>38</v>
      </c>
      <c r="M254" t="s">
        <v>89</v>
      </c>
      <c r="N254" t="s">
        <v>43</v>
      </c>
      <c r="O254" t="s">
        <v>41</v>
      </c>
      <c r="P254" t="s">
        <v>37</v>
      </c>
    </row>
    <row r="255" spans="1:16" x14ac:dyDescent="0.2">
      <c r="A255" t="s">
        <v>10</v>
      </c>
      <c r="B255" t="s">
        <v>37</v>
      </c>
      <c r="C255" t="s">
        <v>37</v>
      </c>
      <c r="D255" t="s">
        <v>49</v>
      </c>
      <c r="E255" t="s">
        <v>50</v>
      </c>
      <c r="F255" t="s">
        <v>11</v>
      </c>
      <c r="G255" t="s">
        <v>62</v>
      </c>
      <c r="H255">
        <v>2019</v>
      </c>
      <c r="I255">
        <v>105000000</v>
      </c>
      <c r="J255" t="s">
        <v>40</v>
      </c>
      <c r="K255">
        <v>100123963.0018118</v>
      </c>
      <c r="L255" t="s">
        <v>38</v>
      </c>
      <c r="M255" t="s">
        <v>89</v>
      </c>
      <c r="N255" t="s">
        <v>43</v>
      </c>
      <c r="O255" t="s">
        <v>41</v>
      </c>
      <c r="P255" t="s">
        <v>37</v>
      </c>
    </row>
    <row r="256" spans="1:16" x14ac:dyDescent="0.2">
      <c r="A256" t="s">
        <v>10</v>
      </c>
      <c r="B256" t="s">
        <v>37</v>
      </c>
      <c r="C256" t="s">
        <v>37</v>
      </c>
      <c r="D256" t="s">
        <v>56</v>
      </c>
      <c r="E256" t="s">
        <v>53</v>
      </c>
      <c r="F256" t="s">
        <v>11</v>
      </c>
      <c r="G256" t="s">
        <v>65</v>
      </c>
      <c r="H256">
        <v>2019</v>
      </c>
      <c r="I256">
        <v>700000</v>
      </c>
      <c r="J256" t="s">
        <v>42</v>
      </c>
      <c r="K256">
        <v>667493.08667874511</v>
      </c>
      <c r="L256" t="s">
        <v>38</v>
      </c>
      <c r="M256" t="s">
        <v>89</v>
      </c>
      <c r="N256" t="s">
        <v>43</v>
      </c>
      <c r="O256" t="s">
        <v>43</v>
      </c>
      <c r="P256" t="s">
        <v>37</v>
      </c>
    </row>
    <row r="257" spans="1:16" x14ac:dyDescent="0.2">
      <c r="A257" t="s">
        <v>10</v>
      </c>
      <c r="B257" t="s">
        <v>37</v>
      </c>
      <c r="C257" t="s">
        <v>37</v>
      </c>
      <c r="D257" t="s">
        <v>56</v>
      </c>
      <c r="E257" t="s">
        <v>50</v>
      </c>
      <c r="F257" t="s">
        <v>11</v>
      </c>
      <c r="G257" t="s">
        <v>68</v>
      </c>
      <c r="H257">
        <v>2019</v>
      </c>
      <c r="I257">
        <v>1745900000</v>
      </c>
      <c r="J257" t="s">
        <v>42</v>
      </c>
      <c r="K257">
        <v>1664823114.3320301</v>
      </c>
      <c r="L257" t="s">
        <v>38</v>
      </c>
      <c r="M257" t="s">
        <v>89</v>
      </c>
      <c r="N257" t="s">
        <v>43</v>
      </c>
      <c r="O257" t="s">
        <v>43</v>
      </c>
      <c r="P257" t="s">
        <v>37</v>
      </c>
    </row>
    <row r="258" spans="1:16" x14ac:dyDescent="0.2">
      <c r="A258" t="s">
        <v>10</v>
      </c>
      <c r="B258" t="s">
        <v>37</v>
      </c>
      <c r="C258" t="s">
        <v>37</v>
      </c>
      <c r="D258" t="s">
        <v>49</v>
      </c>
      <c r="E258" t="s">
        <v>53</v>
      </c>
      <c r="F258" t="s">
        <v>11</v>
      </c>
      <c r="G258" t="s">
        <v>69</v>
      </c>
      <c r="H258">
        <v>2019</v>
      </c>
      <c r="I258">
        <v>98100000.00000003</v>
      </c>
      <c r="J258" t="s">
        <v>42</v>
      </c>
      <c r="K258">
        <v>93544388.290264174</v>
      </c>
      <c r="L258" t="s">
        <v>38</v>
      </c>
      <c r="M258" t="s">
        <v>89</v>
      </c>
      <c r="N258" t="s">
        <v>43</v>
      </c>
      <c r="O258" t="s">
        <v>43</v>
      </c>
      <c r="P258" t="s">
        <v>37</v>
      </c>
    </row>
    <row r="259" spans="1:16" x14ac:dyDescent="0.2">
      <c r="A259" t="s">
        <v>10</v>
      </c>
      <c r="B259" t="s">
        <v>37</v>
      </c>
      <c r="C259" t="s">
        <v>37</v>
      </c>
      <c r="D259" t="s">
        <v>56</v>
      </c>
      <c r="E259" t="s">
        <v>50</v>
      </c>
      <c r="F259" t="s">
        <v>11</v>
      </c>
      <c r="G259" t="s">
        <v>67</v>
      </c>
      <c r="H259">
        <v>2019</v>
      </c>
      <c r="I259">
        <v>875200000</v>
      </c>
      <c r="J259" t="s">
        <v>42</v>
      </c>
      <c r="K259">
        <v>834557070.65891111</v>
      </c>
      <c r="L259" t="s">
        <v>38</v>
      </c>
      <c r="M259" t="s">
        <v>89</v>
      </c>
      <c r="N259" t="s">
        <v>43</v>
      </c>
      <c r="O259" t="s">
        <v>43</v>
      </c>
      <c r="P259" t="s">
        <v>37</v>
      </c>
    </row>
    <row r="260" spans="1:16" x14ac:dyDescent="0.2">
      <c r="A260" t="s">
        <v>10</v>
      </c>
      <c r="B260" t="s">
        <v>37</v>
      </c>
      <c r="C260" t="s">
        <v>37</v>
      </c>
      <c r="D260" t="s">
        <v>56</v>
      </c>
      <c r="E260" t="s">
        <v>53</v>
      </c>
      <c r="F260" t="s">
        <v>11</v>
      </c>
      <c r="G260" t="s">
        <v>66</v>
      </c>
      <c r="H260">
        <v>2019</v>
      </c>
      <c r="I260">
        <v>325099999.99999988</v>
      </c>
      <c r="J260" t="s">
        <v>42</v>
      </c>
      <c r="K260">
        <v>310002860.68465722</v>
      </c>
      <c r="L260" t="s">
        <v>38</v>
      </c>
      <c r="M260" t="s">
        <v>89</v>
      </c>
      <c r="N260" t="s">
        <v>43</v>
      </c>
      <c r="O260" t="s">
        <v>43</v>
      </c>
      <c r="P260" t="s">
        <v>37</v>
      </c>
    </row>
    <row r="261" spans="1:16" x14ac:dyDescent="0.2">
      <c r="A261" t="s">
        <v>10</v>
      </c>
      <c r="B261" t="s">
        <v>37</v>
      </c>
      <c r="C261" t="s">
        <v>37</v>
      </c>
      <c r="D261" t="s">
        <v>49</v>
      </c>
      <c r="E261" t="s">
        <v>50</v>
      </c>
      <c r="F261" t="s">
        <v>11</v>
      </c>
      <c r="G261" t="s">
        <v>70</v>
      </c>
      <c r="H261">
        <v>2019</v>
      </c>
      <c r="I261">
        <v>527600000</v>
      </c>
      <c r="J261" t="s">
        <v>42</v>
      </c>
      <c r="K261">
        <v>503099075.04529423</v>
      </c>
      <c r="L261" t="s">
        <v>38</v>
      </c>
      <c r="M261" t="s">
        <v>89</v>
      </c>
      <c r="N261" t="s">
        <v>43</v>
      </c>
      <c r="O261" t="s">
        <v>43</v>
      </c>
      <c r="P261" t="s">
        <v>37</v>
      </c>
    </row>
    <row r="262" spans="1:16" x14ac:dyDescent="0.2">
      <c r="A262" t="s">
        <v>10</v>
      </c>
      <c r="B262" t="s">
        <v>37</v>
      </c>
      <c r="C262" t="s">
        <v>37</v>
      </c>
      <c r="D262" t="s">
        <v>56</v>
      </c>
      <c r="E262" t="s">
        <v>50</v>
      </c>
      <c r="F262" t="s">
        <v>11</v>
      </c>
      <c r="G262" t="s">
        <v>71</v>
      </c>
      <c r="H262">
        <v>2019</v>
      </c>
      <c r="I262">
        <v>23000000</v>
      </c>
      <c r="J262" t="s">
        <v>6</v>
      </c>
      <c r="K262">
        <v>21931915.70515877</v>
      </c>
      <c r="L262" t="s">
        <v>38</v>
      </c>
      <c r="M262" t="s">
        <v>89</v>
      </c>
      <c r="N262" t="s">
        <v>43</v>
      </c>
      <c r="O262" t="s">
        <v>44</v>
      </c>
      <c r="P262" t="s">
        <v>37</v>
      </c>
    </row>
    <row r="263" spans="1:16" x14ac:dyDescent="0.2">
      <c r="A263" t="s">
        <v>10</v>
      </c>
      <c r="B263" t="s">
        <v>37</v>
      </c>
      <c r="C263" t="s">
        <v>37</v>
      </c>
      <c r="D263" t="s">
        <v>49</v>
      </c>
      <c r="E263" t="s">
        <v>50</v>
      </c>
      <c r="F263" t="s">
        <v>11</v>
      </c>
      <c r="G263" t="s">
        <v>72</v>
      </c>
      <c r="H263">
        <v>2019</v>
      </c>
      <c r="I263">
        <v>179000000</v>
      </c>
      <c r="J263" t="s">
        <v>6</v>
      </c>
      <c r="K263">
        <v>170687517.87927911</v>
      </c>
      <c r="L263" t="s">
        <v>38</v>
      </c>
      <c r="M263" t="s">
        <v>89</v>
      </c>
      <c r="N263" t="s">
        <v>43</v>
      </c>
      <c r="O263" t="s">
        <v>44</v>
      </c>
      <c r="P263" t="s">
        <v>37</v>
      </c>
    </row>
    <row r="264" spans="1:16" x14ac:dyDescent="0.2">
      <c r="A264" t="s">
        <v>10</v>
      </c>
      <c r="B264" t="s">
        <v>37</v>
      </c>
      <c r="C264" t="s">
        <v>37</v>
      </c>
      <c r="D264" t="s">
        <v>49</v>
      </c>
      <c r="E264" t="s">
        <v>50</v>
      </c>
      <c r="F264" t="s">
        <v>11</v>
      </c>
      <c r="G264" t="s">
        <v>73</v>
      </c>
      <c r="H264">
        <v>2019</v>
      </c>
      <c r="I264">
        <v>266000000</v>
      </c>
      <c r="J264" t="s">
        <v>4</v>
      </c>
      <c r="K264">
        <v>253647372.93792319</v>
      </c>
      <c r="L264" t="s">
        <v>38</v>
      </c>
      <c r="M264" t="s">
        <v>89</v>
      </c>
      <c r="N264" t="s">
        <v>43</v>
      </c>
      <c r="O264" t="s">
        <v>45</v>
      </c>
      <c r="P264" t="s">
        <v>37</v>
      </c>
    </row>
    <row r="265" spans="1:16" x14ac:dyDescent="0.2">
      <c r="A265" t="s">
        <v>10</v>
      </c>
      <c r="B265" t="s">
        <v>37</v>
      </c>
      <c r="C265" t="s">
        <v>37</v>
      </c>
      <c r="D265" t="s">
        <v>49</v>
      </c>
      <c r="E265" t="s">
        <v>50</v>
      </c>
      <c r="F265" t="s">
        <v>11</v>
      </c>
      <c r="G265" t="s">
        <v>74</v>
      </c>
      <c r="H265">
        <v>2019</v>
      </c>
      <c r="I265">
        <v>262000000</v>
      </c>
      <c r="J265" t="s">
        <v>5</v>
      </c>
      <c r="K265">
        <v>249833126.72833031</v>
      </c>
      <c r="L265" t="s">
        <v>38</v>
      </c>
      <c r="M265" t="s">
        <v>89</v>
      </c>
      <c r="N265" t="s">
        <v>43</v>
      </c>
      <c r="O265" t="s">
        <v>46</v>
      </c>
      <c r="P265" t="s">
        <v>37</v>
      </c>
    </row>
    <row r="266" spans="1:16" x14ac:dyDescent="0.2">
      <c r="A266" t="s">
        <v>10</v>
      </c>
      <c r="B266" t="s">
        <v>37</v>
      </c>
      <c r="C266" t="s">
        <v>37</v>
      </c>
      <c r="D266" t="s">
        <v>56</v>
      </c>
      <c r="E266" t="s">
        <v>53</v>
      </c>
      <c r="F266" t="s">
        <v>11</v>
      </c>
      <c r="G266" t="s">
        <v>78</v>
      </c>
      <c r="H266">
        <v>2019</v>
      </c>
      <c r="I266">
        <v>183217537</v>
      </c>
      <c r="J266" t="s">
        <v>3</v>
      </c>
      <c r="K266">
        <v>174709199.00829601</v>
      </c>
      <c r="L266" t="s">
        <v>38</v>
      </c>
      <c r="M266" t="s">
        <v>89</v>
      </c>
      <c r="N266" t="s">
        <v>43</v>
      </c>
      <c r="O266" t="s">
        <v>47</v>
      </c>
      <c r="P266" t="s">
        <v>37</v>
      </c>
    </row>
    <row r="267" spans="1:16" x14ac:dyDescent="0.2">
      <c r="A267" t="s">
        <v>10</v>
      </c>
      <c r="B267" t="s">
        <v>37</v>
      </c>
      <c r="C267" t="s">
        <v>37</v>
      </c>
      <c r="D267" t="s">
        <v>56</v>
      </c>
      <c r="E267" t="s">
        <v>50</v>
      </c>
      <c r="F267" t="s">
        <v>11</v>
      </c>
      <c r="G267" t="s">
        <v>80</v>
      </c>
      <c r="H267">
        <v>2019</v>
      </c>
      <c r="I267">
        <v>39274000</v>
      </c>
      <c r="J267" t="s">
        <v>3</v>
      </c>
      <c r="K267">
        <v>37450176.408887193</v>
      </c>
      <c r="L267" t="s">
        <v>38</v>
      </c>
      <c r="M267" t="s">
        <v>89</v>
      </c>
      <c r="N267" t="s">
        <v>43</v>
      </c>
      <c r="O267" t="s">
        <v>47</v>
      </c>
      <c r="P267" t="s">
        <v>37</v>
      </c>
    </row>
    <row r="268" spans="1:16" x14ac:dyDescent="0.2">
      <c r="A268" t="s">
        <v>10</v>
      </c>
      <c r="B268" t="s">
        <v>37</v>
      </c>
      <c r="C268" t="s">
        <v>37</v>
      </c>
      <c r="D268" t="s">
        <v>49</v>
      </c>
      <c r="E268" t="s">
        <v>50</v>
      </c>
      <c r="F268" t="s">
        <v>11</v>
      </c>
      <c r="G268" t="s">
        <v>76</v>
      </c>
      <c r="H268">
        <v>2019</v>
      </c>
      <c r="I268">
        <v>9441000000</v>
      </c>
      <c r="J268" t="s">
        <v>3</v>
      </c>
      <c r="K268">
        <v>9002574616.1914749</v>
      </c>
      <c r="L268" t="s">
        <v>38</v>
      </c>
      <c r="M268" t="s">
        <v>89</v>
      </c>
      <c r="N268" t="s">
        <v>43</v>
      </c>
      <c r="O268" t="s">
        <v>47</v>
      </c>
      <c r="P268" t="s">
        <v>37</v>
      </c>
    </row>
    <row r="269" spans="1:16" x14ac:dyDescent="0.2">
      <c r="A269" t="s">
        <v>10</v>
      </c>
      <c r="B269" t="s">
        <v>37</v>
      </c>
      <c r="C269" t="s">
        <v>37</v>
      </c>
      <c r="D269" t="s">
        <v>56</v>
      </c>
      <c r="E269" t="s">
        <v>53</v>
      </c>
      <c r="F269" t="s">
        <v>11</v>
      </c>
      <c r="G269" t="s">
        <v>75</v>
      </c>
      <c r="H269">
        <v>2019</v>
      </c>
      <c r="I269">
        <v>1745402444</v>
      </c>
      <c r="J269" t="s">
        <v>3</v>
      </c>
      <c r="K269">
        <v>1664348664.0602651</v>
      </c>
      <c r="L269" t="s">
        <v>38</v>
      </c>
      <c r="M269" t="s">
        <v>89</v>
      </c>
      <c r="N269" t="s">
        <v>43</v>
      </c>
      <c r="O269" t="s">
        <v>47</v>
      </c>
      <c r="P269" t="s">
        <v>37</v>
      </c>
    </row>
    <row r="270" spans="1:16" x14ac:dyDescent="0.2">
      <c r="A270" t="s">
        <v>10</v>
      </c>
      <c r="B270" t="s">
        <v>37</v>
      </c>
      <c r="C270" t="s">
        <v>37</v>
      </c>
      <c r="D270" t="s">
        <v>49</v>
      </c>
      <c r="E270" t="s">
        <v>53</v>
      </c>
      <c r="F270" t="s">
        <v>11</v>
      </c>
      <c r="G270" t="s">
        <v>79</v>
      </c>
      <c r="H270">
        <v>2019</v>
      </c>
      <c r="I270">
        <v>1506000000</v>
      </c>
      <c r="J270" t="s">
        <v>3</v>
      </c>
      <c r="K270">
        <v>1436063697.9117</v>
      </c>
      <c r="L270" t="s">
        <v>38</v>
      </c>
      <c r="M270" t="s">
        <v>89</v>
      </c>
      <c r="N270" t="s">
        <v>43</v>
      </c>
      <c r="O270" t="s">
        <v>47</v>
      </c>
      <c r="P270" t="s">
        <v>37</v>
      </c>
    </row>
    <row r="271" spans="1:16" x14ac:dyDescent="0.2">
      <c r="A271" t="s">
        <v>10</v>
      </c>
      <c r="B271" t="s">
        <v>37</v>
      </c>
      <c r="C271" t="s">
        <v>37</v>
      </c>
      <c r="D271" t="s">
        <v>49</v>
      </c>
      <c r="E271" t="s">
        <v>50</v>
      </c>
      <c r="F271" t="s">
        <v>11</v>
      </c>
      <c r="G271" t="s">
        <v>77</v>
      </c>
      <c r="H271">
        <v>2019</v>
      </c>
      <c r="I271">
        <v>712800000</v>
      </c>
      <c r="J271" t="s">
        <v>3</v>
      </c>
      <c r="K271">
        <v>679698674.54944217</v>
      </c>
      <c r="L271" t="s">
        <v>38</v>
      </c>
      <c r="M271" t="s">
        <v>89</v>
      </c>
      <c r="N271" t="s">
        <v>43</v>
      </c>
      <c r="O271" t="s">
        <v>47</v>
      </c>
      <c r="P271" t="s">
        <v>37</v>
      </c>
    </row>
    <row r="272" spans="1:16" x14ac:dyDescent="0.2">
      <c r="A272" t="s">
        <v>10</v>
      </c>
      <c r="B272" t="s">
        <v>37</v>
      </c>
      <c r="C272" t="s">
        <v>37</v>
      </c>
      <c r="D272" t="s">
        <v>49</v>
      </c>
      <c r="E272" t="s">
        <v>50</v>
      </c>
      <c r="F272" t="s">
        <v>11</v>
      </c>
      <c r="G272" t="s">
        <v>55</v>
      </c>
      <c r="H272">
        <v>2020</v>
      </c>
      <c r="I272">
        <v>142000000</v>
      </c>
      <c r="J272" t="s">
        <v>2</v>
      </c>
      <c r="K272">
        <v>134692909.651411</v>
      </c>
      <c r="L272" t="s">
        <v>38</v>
      </c>
      <c r="M272" t="s">
        <v>90</v>
      </c>
      <c r="N272" t="s">
        <v>43</v>
      </c>
      <c r="O272" t="s">
        <v>39</v>
      </c>
      <c r="P272" t="s">
        <v>37</v>
      </c>
    </row>
    <row r="273" spans="1:16" x14ac:dyDescent="0.2">
      <c r="A273" t="s">
        <v>10</v>
      </c>
      <c r="B273" t="s">
        <v>37</v>
      </c>
      <c r="C273" t="s">
        <v>37</v>
      </c>
      <c r="D273" t="s">
        <v>49</v>
      </c>
      <c r="E273" t="s">
        <v>50</v>
      </c>
      <c r="F273" t="s">
        <v>11</v>
      </c>
      <c r="G273" t="s">
        <v>51</v>
      </c>
      <c r="H273">
        <v>2020</v>
      </c>
      <c r="I273">
        <v>318000000</v>
      </c>
      <c r="J273" t="s">
        <v>2</v>
      </c>
      <c r="K273">
        <v>301636234.28977948</v>
      </c>
      <c r="L273" t="s">
        <v>38</v>
      </c>
      <c r="M273" t="s">
        <v>90</v>
      </c>
      <c r="N273" t="s">
        <v>43</v>
      </c>
      <c r="O273" t="s">
        <v>39</v>
      </c>
      <c r="P273" t="s">
        <v>37</v>
      </c>
    </row>
    <row r="274" spans="1:16" x14ac:dyDescent="0.2">
      <c r="A274" t="s">
        <v>10</v>
      </c>
      <c r="B274" t="s">
        <v>37</v>
      </c>
      <c r="C274" t="s">
        <v>37</v>
      </c>
      <c r="D274" t="s">
        <v>49</v>
      </c>
      <c r="E274" t="s">
        <v>53</v>
      </c>
      <c r="F274" t="s">
        <v>11</v>
      </c>
      <c r="G274" t="s">
        <v>54</v>
      </c>
      <c r="H274">
        <v>2020</v>
      </c>
      <c r="I274">
        <v>471000000</v>
      </c>
      <c r="J274" t="s">
        <v>2</v>
      </c>
      <c r="K274">
        <v>446763101.73108852</v>
      </c>
      <c r="L274" t="s">
        <v>38</v>
      </c>
      <c r="M274" t="s">
        <v>90</v>
      </c>
      <c r="N274" t="s">
        <v>43</v>
      </c>
      <c r="O274" t="s">
        <v>39</v>
      </c>
      <c r="P274" t="s">
        <v>37</v>
      </c>
    </row>
    <row r="275" spans="1:16" x14ac:dyDescent="0.2">
      <c r="A275" t="s">
        <v>10</v>
      </c>
      <c r="B275" t="s">
        <v>37</v>
      </c>
      <c r="C275" t="s">
        <v>37</v>
      </c>
      <c r="D275" t="s">
        <v>56</v>
      </c>
      <c r="E275" t="s">
        <v>50</v>
      </c>
      <c r="F275" t="s">
        <v>11</v>
      </c>
      <c r="G275" t="s">
        <v>57</v>
      </c>
      <c r="H275">
        <v>2020</v>
      </c>
      <c r="I275">
        <v>10707478705</v>
      </c>
      <c r="J275" t="s">
        <v>2</v>
      </c>
      <c r="K275">
        <v>10156489167.65473</v>
      </c>
      <c r="L275" t="s">
        <v>38</v>
      </c>
      <c r="M275" t="s">
        <v>90</v>
      </c>
      <c r="N275" t="s">
        <v>43</v>
      </c>
      <c r="O275" t="s">
        <v>39</v>
      </c>
      <c r="P275" t="s">
        <v>37</v>
      </c>
    </row>
    <row r="276" spans="1:16" x14ac:dyDescent="0.2">
      <c r="A276" t="s">
        <v>10</v>
      </c>
      <c r="B276" t="s">
        <v>37</v>
      </c>
      <c r="C276" t="s">
        <v>37</v>
      </c>
      <c r="D276" t="s">
        <v>49</v>
      </c>
      <c r="E276" t="s">
        <v>50</v>
      </c>
      <c r="F276" t="s">
        <v>11</v>
      </c>
      <c r="G276" t="s">
        <v>59</v>
      </c>
      <c r="H276">
        <v>2020</v>
      </c>
      <c r="I276">
        <v>826000000</v>
      </c>
      <c r="J276" t="s">
        <v>2</v>
      </c>
      <c r="K276">
        <v>783495375.85961592</v>
      </c>
      <c r="L276" t="s">
        <v>38</v>
      </c>
      <c r="M276" t="s">
        <v>90</v>
      </c>
      <c r="N276" t="s">
        <v>43</v>
      </c>
      <c r="O276" t="s">
        <v>39</v>
      </c>
      <c r="P276" t="s">
        <v>37</v>
      </c>
    </row>
    <row r="277" spans="1:16" x14ac:dyDescent="0.2">
      <c r="A277" t="s">
        <v>10</v>
      </c>
      <c r="B277" t="s">
        <v>37</v>
      </c>
      <c r="C277" t="s">
        <v>37</v>
      </c>
      <c r="D277" t="s">
        <v>49</v>
      </c>
      <c r="E277" t="s">
        <v>50</v>
      </c>
      <c r="F277" t="s">
        <v>11</v>
      </c>
      <c r="G277" t="s">
        <v>58</v>
      </c>
      <c r="H277">
        <v>2020</v>
      </c>
      <c r="I277">
        <v>6632000000</v>
      </c>
      <c r="J277" t="s">
        <v>2</v>
      </c>
      <c r="K277">
        <v>6290728005.6912498</v>
      </c>
      <c r="L277" t="s">
        <v>38</v>
      </c>
      <c r="M277" t="s">
        <v>90</v>
      </c>
      <c r="N277" t="s">
        <v>43</v>
      </c>
      <c r="O277" t="s">
        <v>39</v>
      </c>
      <c r="P277" t="s">
        <v>37</v>
      </c>
    </row>
    <row r="278" spans="1:16" x14ac:dyDescent="0.2">
      <c r="A278" t="s">
        <v>10</v>
      </c>
      <c r="B278" t="s">
        <v>37</v>
      </c>
      <c r="C278" t="s">
        <v>37</v>
      </c>
      <c r="D278" t="s">
        <v>56</v>
      </c>
      <c r="E278" t="s">
        <v>53</v>
      </c>
      <c r="F278" t="s">
        <v>11</v>
      </c>
      <c r="G278" t="s">
        <v>60</v>
      </c>
      <c r="H278">
        <v>2020</v>
      </c>
      <c r="I278">
        <v>2907086182</v>
      </c>
      <c r="J278" t="s">
        <v>2</v>
      </c>
      <c r="K278">
        <v>2757492228.5985298</v>
      </c>
      <c r="L278" t="s">
        <v>38</v>
      </c>
      <c r="M278" t="s">
        <v>90</v>
      </c>
      <c r="N278" t="s">
        <v>43</v>
      </c>
      <c r="O278" t="s">
        <v>39</v>
      </c>
      <c r="P278" t="s">
        <v>37</v>
      </c>
    </row>
    <row r="279" spans="1:16" x14ac:dyDescent="0.2">
      <c r="A279" t="s">
        <v>10</v>
      </c>
      <c r="B279" t="s">
        <v>37</v>
      </c>
      <c r="C279" t="s">
        <v>37</v>
      </c>
      <c r="D279" t="s">
        <v>49</v>
      </c>
      <c r="E279" t="s">
        <v>50</v>
      </c>
      <c r="F279" t="s">
        <v>11</v>
      </c>
      <c r="G279" t="s">
        <v>62</v>
      </c>
      <c r="H279">
        <v>2020</v>
      </c>
      <c r="I279">
        <v>111000000</v>
      </c>
      <c r="J279" t="s">
        <v>40</v>
      </c>
      <c r="K279">
        <v>105288119.5162438</v>
      </c>
      <c r="L279" t="s">
        <v>38</v>
      </c>
      <c r="M279" t="s">
        <v>90</v>
      </c>
      <c r="N279" t="s">
        <v>43</v>
      </c>
      <c r="O279" t="s">
        <v>41</v>
      </c>
      <c r="P279" t="s">
        <v>37</v>
      </c>
    </row>
    <row r="280" spans="1:16" x14ac:dyDescent="0.2">
      <c r="A280" t="s">
        <v>10</v>
      </c>
      <c r="B280" t="s">
        <v>37</v>
      </c>
      <c r="C280" t="s">
        <v>37</v>
      </c>
      <c r="D280" t="s">
        <v>49</v>
      </c>
      <c r="E280" t="s">
        <v>50</v>
      </c>
      <c r="F280" t="s">
        <v>11</v>
      </c>
      <c r="G280" t="s">
        <v>63</v>
      </c>
      <c r="H280">
        <v>2020</v>
      </c>
      <c r="I280">
        <v>136000000</v>
      </c>
      <c r="J280" t="s">
        <v>40</v>
      </c>
      <c r="K280">
        <v>129001659.9478302</v>
      </c>
      <c r="L280" t="s">
        <v>38</v>
      </c>
      <c r="M280" t="s">
        <v>90</v>
      </c>
      <c r="N280" t="s">
        <v>43</v>
      </c>
      <c r="O280" t="s">
        <v>41</v>
      </c>
      <c r="P280" t="s">
        <v>37</v>
      </c>
    </row>
    <row r="281" spans="1:16" x14ac:dyDescent="0.2">
      <c r="A281" t="s">
        <v>10</v>
      </c>
      <c r="B281" t="s">
        <v>37</v>
      </c>
      <c r="C281" t="s">
        <v>37</v>
      </c>
      <c r="D281" t="s">
        <v>49</v>
      </c>
      <c r="E281" t="s">
        <v>53</v>
      </c>
      <c r="F281" t="s">
        <v>11</v>
      </c>
      <c r="G281" t="s">
        <v>64</v>
      </c>
      <c r="H281">
        <v>2020</v>
      </c>
      <c r="I281">
        <v>0</v>
      </c>
      <c r="J281" t="s">
        <v>40</v>
      </c>
      <c r="K281">
        <v>0</v>
      </c>
      <c r="L281" t="s">
        <v>38</v>
      </c>
      <c r="M281" t="s">
        <v>90</v>
      </c>
      <c r="N281" t="s">
        <v>43</v>
      </c>
      <c r="O281" t="s">
        <v>41</v>
      </c>
      <c r="P281" t="s">
        <v>37</v>
      </c>
    </row>
    <row r="282" spans="1:16" x14ac:dyDescent="0.2">
      <c r="A282" t="s">
        <v>10</v>
      </c>
      <c r="B282" t="s">
        <v>37</v>
      </c>
      <c r="C282" t="s">
        <v>37</v>
      </c>
      <c r="D282" t="s">
        <v>49</v>
      </c>
      <c r="E282" t="s">
        <v>50</v>
      </c>
      <c r="F282" t="s">
        <v>11</v>
      </c>
      <c r="G282" t="s">
        <v>61</v>
      </c>
      <c r="H282">
        <v>2020</v>
      </c>
      <c r="I282">
        <v>140000000</v>
      </c>
      <c r="J282" t="s">
        <v>40</v>
      </c>
      <c r="K282">
        <v>132795826.41688401</v>
      </c>
      <c r="L282" t="s">
        <v>38</v>
      </c>
      <c r="M282" t="s">
        <v>90</v>
      </c>
      <c r="N282" t="s">
        <v>43</v>
      </c>
      <c r="O282" t="s">
        <v>41</v>
      </c>
      <c r="P282" t="s">
        <v>37</v>
      </c>
    </row>
    <row r="283" spans="1:16" x14ac:dyDescent="0.2">
      <c r="A283" t="s">
        <v>10</v>
      </c>
      <c r="B283" t="s">
        <v>37</v>
      </c>
      <c r="C283" t="s">
        <v>37</v>
      </c>
      <c r="D283" t="s">
        <v>56</v>
      </c>
      <c r="E283" t="s">
        <v>50</v>
      </c>
      <c r="F283" t="s">
        <v>11</v>
      </c>
      <c r="G283" t="s">
        <v>68</v>
      </c>
      <c r="H283">
        <v>2020</v>
      </c>
      <c r="I283">
        <v>1323400000</v>
      </c>
      <c r="J283" t="s">
        <v>42</v>
      </c>
      <c r="K283">
        <v>1255299976.2864599</v>
      </c>
      <c r="L283" t="s">
        <v>38</v>
      </c>
      <c r="M283" t="s">
        <v>90</v>
      </c>
      <c r="N283" t="s">
        <v>43</v>
      </c>
      <c r="O283" t="s">
        <v>43</v>
      </c>
      <c r="P283" t="s">
        <v>37</v>
      </c>
    </row>
    <row r="284" spans="1:16" x14ac:dyDescent="0.2">
      <c r="A284" t="s">
        <v>10</v>
      </c>
      <c r="B284" t="s">
        <v>37</v>
      </c>
      <c r="C284" t="s">
        <v>37</v>
      </c>
      <c r="D284" t="s">
        <v>49</v>
      </c>
      <c r="E284" t="s">
        <v>53</v>
      </c>
      <c r="F284" t="s">
        <v>11</v>
      </c>
      <c r="G284" t="s">
        <v>69</v>
      </c>
      <c r="H284">
        <v>2020</v>
      </c>
      <c r="I284">
        <v>101000000</v>
      </c>
      <c r="J284" t="s">
        <v>42</v>
      </c>
      <c r="K284">
        <v>95802703.343609214</v>
      </c>
      <c r="L284" t="s">
        <v>38</v>
      </c>
      <c r="M284" t="s">
        <v>90</v>
      </c>
      <c r="N284" t="s">
        <v>43</v>
      </c>
      <c r="O284" t="s">
        <v>43</v>
      </c>
      <c r="P284" t="s">
        <v>37</v>
      </c>
    </row>
    <row r="285" spans="1:16" x14ac:dyDescent="0.2">
      <c r="A285" t="s">
        <v>10</v>
      </c>
      <c r="B285" t="s">
        <v>37</v>
      </c>
      <c r="C285" t="s">
        <v>37</v>
      </c>
      <c r="D285" t="s">
        <v>56</v>
      </c>
      <c r="E285" t="s">
        <v>50</v>
      </c>
      <c r="F285" t="s">
        <v>11</v>
      </c>
      <c r="G285" t="s">
        <v>67</v>
      </c>
      <c r="H285">
        <v>2020</v>
      </c>
      <c r="I285">
        <v>1057300000</v>
      </c>
      <c r="J285" t="s">
        <v>42</v>
      </c>
      <c r="K285">
        <v>1002893051.932654</v>
      </c>
      <c r="L285" t="s">
        <v>38</v>
      </c>
      <c r="M285" t="s">
        <v>90</v>
      </c>
      <c r="N285" t="s">
        <v>43</v>
      </c>
      <c r="O285" t="s">
        <v>43</v>
      </c>
      <c r="P285" t="s">
        <v>37</v>
      </c>
    </row>
    <row r="286" spans="1:16" x14ac:dyDescent="0.2">
      <c r="A286" t="s">
        <v>10</v>
      </c>
      <c r="B286" t="s">
        <v>37</v>
      </c>
      <c r="C286" t="s">
        <v>37</v>
      </c>
      <c r="D286" t="s">
        <v>49</v>
      </c>
      <c r="E286" t="s">
        <v>50</v>
      </c>
      <c r="F286" t="s">
        <v>11</v>
      </c>
      <c r="G286" t="s">
        <v>70</v>
      </c>
      <c r="H286">
        <v>2020</v>
      </c>
      <c r="I286">
        <v>560900000</v>
      </c>
      <c r="J286" t="s">
        <v>42</v>
      </c>
      <c r="K286">
        <v>532036993.12307328</v>
      </c>
      <c r="L286" t="s">
        <v>38</v>
      </c>
      <c r="M286" t="s">
        <v>90</v>
      </c>
      <c r="N286" t="s">
        <v>43</v>
      </c>
      <c r="O286" t="s">
        <v>43</v>
      </c>
      <c r="P286" t="s">
        <v>37</v>
      </c>
    </row>
    <row r="287" spans="1:16" x14ac:dyDescent="0.2">
      <c r="A287" t="s">
        <v>10</v>
      </c>
      <c r="B287" t="s">
        <v>37</v>
      </c>
      <c r="C287" t="s">
        <v>37</v>
      </c>
      <c r="D287" t="s">
        <v>56</v>
      </c>
      <c r="E287" t="s">
        <v>53</v>
      </c>
      <c r="F287" t="s">
        <v>11</v>
      </c>
      <c r="G287" t="s">
        <v>65</v>
      </c>
      <c r="H287">
        <v>2020</v>
      </c>
      <c r="I287">
        <v>100000</v>
      </c>
      <c r="J287" t="s">
        <v>42</v>
      </c>
      <c r="K287">
        <v>94854.161726345745</v>
      </c>
      <c r="L287" t="s">
        <v>38</v>
      </c>
      <c r="M287" t="s">
        <v>90</v>
      </c>
      <c r="N287" t="s">
        <v>43</v>
      </c>
      <c r="O287" t="s">
        <v>43</v>
      </c>
      <c r="P287" t="s">
        <v>37</v>
      </c>
    </row>
    <row r="288" spans="1:16" x14ac:dyDescent="0.2">
      <c r="A288" t="s">
        <v>10</v>
      </c>
      <c r="B288" t="s">
        <v>37</v>
      </c>
      <c r="C288" t="s">
        <v>37</v>
      </c>
      <c r="D288" t="s">
        <v>56</v>
      </c>
      <c r="E288" t="s">
        <v>53</v>
      </c>
      <c r="F288" t="s">
        <v>11</v>
      </c>
      <c r="G288" t="s">
        <v>66</v>
      </c>
      <c r="H288">
        <v>2020</v>
      </c>
      <c r="I288">
        <v>341700000</v>
      </c>
      <c r="J288" t="s">
        <v>42</v>
      </c>
      <c r="K288">
        <v>324116670.61892343</v>
      </c>
      <c r="L288" t="s">
        <v>38</v>
      </c>
      <c r="M288" t="s">
        <v>90</v>
      </c>
      <c r="N288" t="s">
        <v>43</v>
      </c>
      <c r="O288" t="s">
        <v>43</v>
      </c>
      <c r="P288" t="s">
        <v>37</v>
      </c>
    </row>
    <row r="289" spans="1:16" x14ac:dyDescent="0.2">
      <c r="A289" t="s">
        <v>10</v>
      </c>
      <c r="B289" t="s">
        <v>37</v>
      </c>
      <c r="C289" t="s">
        <v>37</v>
      </c>
      <c r="D289" t="s">
        <v>49</v>
      </c>
      <c r="E289" t="s">
        <v>50</v>
      </c>
      <c r="F289" t="s">
        <v>11</v>
      </c>
      <c r="G289" t="s">
        <v>72</v>
      </c>
      <c r="H289">
        <v>2020</v>
      </c>
      <c r="I289">
        <v>199000000</v>
      </c>
      <c r="J289" t="s">
        <v>6</v>
      </c>
      <c r="K289">
        <v>188759781.83542809</v>
      </c>
      <c r="L289" t="s">
        <v>38</v>
      </c>
      <c r="M289" t="s">
        <v>90</v>
      </c>
      <c r="N289" t="s">
        <v>43</v>
      </c>
      <c r="O289" t="s">
        <v>44</v>
      </c>
      <c r="P289" t="s">
        <v>37</v>
      </c>
    </row>
    <row r="290" spans="1:16" x14ac:dyDescent="0.2">
      <c r="A290" t="s">
        <v>10</v>
      </c>
      <c r="B290" t="s">
        <v>37</v>
      </c>
      <c r="C290" t="s">
        <v>37</v>
      </c>
      <c r="D290" t="s">
        <v>56</v>
      </c>
      <c r="E290" t="s">
        <v>50</v>
      </c>
      <c r="F290" t="s">
        <v>11</v>
      </c>
      <c r="G290" t="s">
        <v>71</v>
      </c>
      <c r="H290">
        <v>2020</v>
      </c>
      <c r="I290">
        <v>9000000</v>
      </c>
      <c r="J290" t="s">
        <v>6</v>
      </c>
      <c r="K290">
        <v>8536874.5553711168</v>
      </c>
      <c r="L290" t="s">
        <v>38</v>
      </c>
      <c r="M290" t="s">
        <v>90</v>
      </c>
      <c r="N290" t="s">
        <v>43</v>
      </c>
      <c r="O290" t="s">
        <v>44</v>
      </c>
      <c r="P290" t="s">
        <v>37</v>
      </c>
    </row>
    <row r="291" spans="1:16" x14ac:dyDescent="0.2">
      <c r="A291" t="s">
        <v>10</v>
      </c>
      <c r="B291" t="s">
        <v>37</v>
      </c>
      <c r="C291" t="s">
        <v>37</v>
      </c>
      <c r="D291" t="s">
        <v>49</v>
      </c>
      <c r="E291" t="s">
        <v>50</v>
      </c>
      <c r="F291" t="s">
        <v>11</v>
      </c>
      <c r="G291" t="s">
        <v>73</v>
      </c>
      <c r="H291">
        <v>2020</v>
      </c>
      <c r="I291">
        <v>269000000</v>
      </c>
      <c r="J291" t="s">
        <v>4</v>
      </c>
      <c r="K291">
        <v>255157695.04387009</v>
      </c>
      <c r="L291" t="s">
        <v>38</v>
      </c>
      <c r="M291" t="s">
        <v>90</v>
      </c>
      <c r="N291" t="s">
        <v>43</v>
      </c>
      <c r="O291" t="s">
        <v>45</v>
      </c>
      <c r="P291" t="s">
        <v>37</v>
      </c>
    </row>
    <row r="292" spans="1:16" x14ac:dyDescent="0.2">
      <c r="A292" t="s">
        <v>10</v>
      </c>
      <c r="B292" t="s">
        <v>37</v>
      </c>
      <c r="C292" t="s">
        <v>37</v>
      </c>
      <c r="D292" t="s">
        <v>49</v>
      </c>
      <c r="E292" t="s">
        <v>50</v>
      </c>
      <c r="F292" t="s">
        <v>11</v>
      </c>
      <c r="G292" t="s">
        <v>74</v>
      </c>
      <c r="H292">
        <v>2020</v>
      </c>
      <c r="I292">
        <v>155000000</v>
      </c>
      <c r="J292" t="s">
        <v>5</v>
      </c>
      <c r="K292">
        <v>147023950.67583591</v>
      </c>
      <c r="L292" t="s">
        <v>38</v>
      </c>
      <c r="M292" t="s">
        <v>90</v>
      </c>
      <c r="N292" t="s">
        <v>43</v>
      </c>
      <c r="O292" t="s">
        <v>46</v>
      </c>
      <c r="P292" t="s">
        <v>37</v>
      </c>
    </row>
    <row r="293" spans="1:16" x14ac:dyDescent="0.2">
      <c r="A293" t="s">
        <v>10</v>
      </c>
      <c r="B293" t="s">
        <v>37</v>
      </c>
      <c r="C293" t="s">
        <v>37</v>
      </c>
      <c r="D293" t="s">
        <v>49</v>
      </c>
      <c r="E293" t="s">
        <v>50</v>
      </c>
      <c r="F293" t="s">
        <v>11</v>
      </c>
      <c r="G293" t="s">
        <v>77</v>
      </c>
      <c r="H293">
        <v>2020</v>
      </c>
      <c r="I293">
        <v>1040000000</v>
      </c>
      <c r="J293" t="s">
        <v>3</v>
      </c>
      <c r="K293">
        <v>986483281.95399582</v>
      </c>
      <c r="L293" t="s">
        <v>38</v>
      </c>
      <c r="M293" t="s">
        <v>90</v>
      </c>
      <c r="N293" t="s">
        <v>43</v>
      </c>
      <c r="O293" t="s">
        <v>47</v>
      </c>
      <c r="P293" t="s">
        <v>37</v>
      </c>
    </row>
    <row r="294" spans="1:16" x14ac:dyDescent="0.2">
      <c r="A294" t="s">
        <v>10</v>
      </c>
      <c r="B294" t="s">
        <v>37</v>
      </c>
      <c r="C294" t="s">
        <v>37</v>
      </c>
      <c r="D294" t="s">
        <v>56</v>
      </c>
      <c r="E294" t="s">
        <v>53</v>
      </c>
      <c r="F294" t="s">
        <v>11</v>
      </c>
      <c r="G294" t="s">
        <v>75</v>
      </c>
      <c r="H294">
        <v>2020</v>
      </c>
      <c r="I294">
        <v>1568682099</v>
      </c>
      <c r="J294" t="s">
        <v>3</v>
      </c>
      <c r="K294">
        <v>1487960255.1576951</v>
      </c>
      <c r="L294" t="s">
        <v>38</v>
      </c>
      <c r="M294" t="s">
        <v>90</v>
      </c>
      <c r="N294" t="s">
        <v>43</v>
      </c>
      <c r="O294" t="s">
        <v>47</v>
      </c>
      <c r="P294" t="s">
        <v>37</v>
      </c>
    </row>
    <row r="295" spans="1:16" x14ac:dyDescent="0.2">
      <c r="A295" t="s">
        <v>10</v>
      </c>
      <c r="B295" t="s">
        <v>37</v>
      </c>
      <c r="C295" t="s">
        <v>37</v>
      </c>
      <c r="D295" t="s">
        <v>56</v>
      </c>
      <c r="E295" t="s">
        <v>50</v>
      </c>
      <c r="F295" t="s">
        <v>11</v>
      </c>
      <c r="G295" t="s">
        <v>80</v>
      </c>
      <c r="H295">
        <v>2020</v>
      </c>
      <c r="I295">
        <v>41274000</v>
      </c>
      <c r="J295" t="s">
        <v>3</v>
      </c>
      <c r="K295">
        <v>39150106.710931942</v>
      </c>
      <c r="L295" t="s">
        <v>38</v>
      </c>
      <c r="M295" t="s">
        <v>90</v>
      </c>
      <c r="N295" t="s">
        <v>43</v>
      </c>
      <c r="O295" t="s">
        <v>47</v>
      </c>
      <c r="P295" t="s">
        <v>37</v>
      </c>
    </row>
    <row r="296" spans="1:16" x14ac:dyDescent="0.2">
      <c r="A296" t="s">
        <v>10</v>
      </c>
      <c r="B296" t="s">
        <v>37</v>
      </c>
      <c r="C296" t="s">
        <v>37</v>
      </c>
      <c r="D296" t="s">
        <v>49</v>
      </c>
      <c r="E296" t="s">
        <v>50</v>
      </c>
      <c r="F296" t="s">
        <v>11</v>
      </c>
      <c r="G296" t="s">
        <v>76</v>
      </c>
      <c r="H296">
        <v>2020</v>
      </c>
      <c r="I296">
        <v>9741000000</v>
      </c>
      <c r="J296" t="s">
        <v>3</v>
      </c>
      <c r="K296">
        <v>9239743893.76334</v>
      </c>
      <c r="L296" t="s">
        <v>38</v>
      </c>
      <c r="M296" t="s">
        <v>90</v>
      </c>
      <c r="N296" t="s">
        <v>43</v>
      </c>
      <c r="O296" t="s">
        <v>47</v>
      </c>
      <c r="P296" t="s">
        <v>37</v>
      </c>
    </row>
    <row r="297" spans="1:16" x14ac:dyDescent="0.2">
      <c r="A297" t="s">
        <v>10</v>
      </c>
      <c r="B297" t="s">
        <v>37</v>
      </c>
      <c r="C297" t="s">
        <v>37</v>
      </c>
      <c r="D297" t="s">
        <v>49</v>
      </c>
      <c r="E297" t="s">
        <v>53</v>
      </c>
      <c r="F297" t="s">
        <v>11</v>
      </c>
      <c r="G297" t="s">
        <v>79</v>
      </c>
      <c r="H297">
        <v>2020</v>
      </c>
      <c r="I297">
        <v>1409000000</v>
      </c>
      <c r="J297" t="s">
        <v>3</v>
      </c>
      <c r="K297">
        <v>1336495138.7242119</v>
      </c>
      <c r="L297" t="s">
        <v>38</v>
      </c>
      <c r="M297" t="s">
        <v>90</v>
      </c>
      <c r="N297" t="s">
        <v>43</v>
      </c>
      <c r="O297" t="s">
        <v>47</v>
      </c>
      <c r="P297" t="s">
        <v>37</v>
      </c>
    </row>
    <row r="298" spans="1:16" x14ac:dyDescent="0.2">
      <c r="A298" t="s">
        <v>10</v>
      </c>
      <c r="B298" t="s">
        <v>37</v>
      </c>
      <c r="C298" t="s">
        <v>37</v>
      </c>
      <c r="D298" t="s">
        <v>56</v>
      </c>
      <c r="E298" t="s">
        <v>53</v>
      </c>
      <c r="F298" t="s">
        <v>11</v>
      </c>
      <c r="G298" t="s">
        <v>78</v>
      </c>
      <c r="H298">
        <v>2020</v>
      </c>
      <c r="I298">
        <v>50037921</v>
      </c>
      <c r="J298" t="s">
        <v>3</v>
      </c>
      <c r="K298">
        <v>47463050.509841122</v>
      </c>
      <c r="L298" t="s">
        <v>38</v>
      </c>
      <c r="M298" t="s">
        <v>90</v>
      </c>
      <c r="N298" t="s">
        <v>43</v>
      </c>
      <c r="O298" t="s">
        <v>47</v>
      </c>
      <c r="P298" t="s">
        <v>37</v>
      </c>
    </row>
    <row r="299" spans="1:16" x14ac:dyDescent="0.2">
      <c r="A299" t="s">
        <v>10</v>
      </c>
      <c r="B299" t="s">
        <v>37</v>
      </c>
      <c r="C299" t="s">
        <v>37</v>
      </c>
      <c r="D299" t="s">
        <v>49</v>
      </c>
      <c r="E299" t="s">
        <v>53</v>
      </c>
      <c r="F299" t="s">
        <v>11</v>
      </c>
      <c r="G299" t="s">
        <v>54</v>
      </c>
      <c r="H299">
        <v>2021</v>
      </c>
      <c r="I299">
        <v>343000000</v>
      </c>
      <c r="J299" t="s">
        <v>2</v>
      </c>
      <c r="K299">
        <v>315634489.73957849</v>
      </c>
      <c r="L299" t="s">
        <v>38</v>
      </c>
      <c r="M299" t="s">
        <v>91</v>
      </c>
      <c r="N299" t="s">
        <v>43</v>
      </c>
      <c r="O299" t="s">
        <v>39</v>
      </c>
      <c r="P299" t="s">
        <v>37</v>
      </c>
    </row>
    <row r="300" spans="1:16" x14ac:dyDescent="0.2">
      <c r="A300" t="s">
        <v>10</v>
      </c>
      <c r="B300" t="s">
        <v>37</v>
      </c>
      <c r="C300" t="s">
        <v>37</v>
      </c>
      <c r="D300" t="s">
        <v>56</v>
      </c>
      <c r="E300" t="s">
        <v>53</v>
      </c>
      <c r="F300" t="s">
        <v>11</v>
      </c>
      <c r="G300" t="s">
        <v>60</v>
      </c>
      <c r="H300">
        <v>2021</v>
      </c>
      <c r="I300">
        <v>2831802760</v>
      </c>
      <c r="J300" t="s">
        <v>2</v>
      </c>
      <c r="K300">
        <v>2605873525.3519831</v>
      </c>
      <c r="L300" t="s">
        <v>38</v>
      </c>
      <c r="M300" t="s">
        <v>91</v>
      </c>
      <c r="N300" t="s">
        <v>43</v>
      </c>
      <c r="O300" t="s">
        <v>39</v>
      </c>
      <c r="P300" t="s">
        <v>37</v>
      </c>
    </row>
    <row r="301" spans="1:16" x14ac:dyDescent="0.2">
      <c r="A301" t="s">
        <v>10</v>
      </c>
      <c r="B301" t="s">
        <v>37</v>
      </c>
      <c r="C301" t="s">
        <v>37</v>
      </c>
      <c r="D301" t="s">
        <v>49</v>
      </c>
      <c r="E301" t="s">
        <v>50</v>
      </c>
      <c r="F301" t="s">
        <v>11</v>
      </c>
      <c r="G301" t="s">
        <v>55</v>
      </c>
      <c r="H301">
        <v>2021</v>
      </c>
      <c r="I301">
        <v>995000000</v>
      </c>
      <c r="J301" t="s">
        <v>2</v>
      </c>
      <c r="K301">
        <v>915616085.39615345</v>
      </c>
      <c r="L301" t="s">
        <v>38</v>
      </c>
      <c r="M301" t="s">
        <v>91</v>
      </c>
      <c r="N301" t="s">
        <v>43</v>
      </c>
      <c r="O301" t="s">
        <v>39</v>
      </c>
      <c r="P301" t="s">
        <v>37</v>
      </c>
    </row>
    <row r="302" spans="1:16" x14ac:dyDescent="0.2">
      <c r="A302" t="s">
        <v>10</v>
      </c>
      <c r="B302" t="s">
        <v>37</v>
      </c>
      <c r="C302" t="s">
        <v>37</v>
      </c>
      <c r="D302" t="s">
        <v>49</v>
      </c>
      <c r="E302" t="s">
        <v>50</v>
      </c>
      <c r="F302" t="s">
        <v>11</v>
      </c>
      <c r="G302" t="s">
        <v>51</v>
      </c>
      <c r="H302">
        <v>2021</v>
      </c>
      <c r="I302">
        <v>529000000</v>
      </c>
      <c r="J302" t="s">
        <v>2</v>
      </c>
      <c r="K302">
        <v>486794883.59252793</v>
      </c>
      <c r="L302" t="s">
        <v>38</v>
      </c>
      <c r="M302" t="s">
        <v>91</v>
      </c>
      <c r="N302" t="s">
        <v>43</v>
      </c>
      <c r="O302" t="s">
        <v>39</v>
      </c>
      <c r="P302" t="s">
        <v>37</v>
      </c>
    </row>
    <row r="303" spans="1:16" x14ac:dyDescent="0.2">
      <c r="A303" t="s">
        <v>10</v>
      </c>
      <c r="B303" t="s">
        <v>37</v>
      </c>
      <c r="C303" t="s">
        <v>37</v>
      </c>
      <c r="D303" t="s">
        <v>56</v>
      </c>
      <c r="E303" t="s">
        <v>50</v>
      </c>
      <c r="F303" t="s">
        <v>11</v>
      </c>
      <c r="G303" t="s">
        <v>57</v>
      </c>
      <c r="H303">
        <v>2021</v>
      </c>
      <c r="I303">
        <v>10582090099</v>
      </c>
      <c r="J303" t="s">
        <v>2</v>
      </c>
      <c r="K303">
        <v>9737821016.8399734</v>
      </c>
      <c r="L303" t="s">
        <v>38</v>
      </c>
      <c r="M303" t="s">
        <v>91</v>
      </c>
      <c r="N303" t="s">
        <v>43</v>
      </c>
      <c r="O303" t="s">
        <v>39</v>
      </c>
      <c r="P303" t="s">
        <v>37</v>
      </c>
    </row>
    <row r="304" spans="1:16" x14ac:dyDescent="0.2">
      <c r="A304" t="s">
        <v>10</v>
      </c>
      <c r="B304" t="s">
        <v>37</v>
      </c>
      <c r="C304" t="s">
        <v>37</v>
      </c>
      <c r="D304" t="s">
        <v>49</v>
      </c>
      <c r="E304" t="s">
        <v>50</v>
      </c>
      <c r="F304" t="s">
        <v>11</v>
      </c>
      <c r="G304" t="s">
        <v>59</v>
      </c>
      <c r="H304">
        <v>2021</v>
      </c>
      <c r="I304">
        <v>763000000</v>
      </c>
      <c r="J304" t="s">
        <v>2</v>
      </c>
      <c r="K304">
        <v>702125701.66559303</v>
      </c>
      <c r="L304" t="s">
        <v>38</v>
      </c>
      <c r="M304" t="s">
        <v>91</v>
      </c>
      <c r="N304" t="s">
        <v>43</v>
      </c>
      <c r="O304" t="s">
        <v>39</v>
      </c>
      <c r="P304" t="s">
        <v>37</v>
      </c>
    </row>
    <row r="305" spans="1:16" x14ac:dyDescent="0.2">
      <c r="A305" t="s">
        <v>10</v>
      </c>
      <c r="B305" t="s">
        <v>37</v>
      </c>
      <c r="C305" t="s">
        <v>37</v>
      </c>
      <c r="D305" t="s">
        <v>49</v>
      </c>
      <c r="E305" t="s">
        <v>50</v>
      </c>
      <c r="F305" t="s">
        <v>11</v>
      </c>
      <c r="G305" t="s">
        <v>58</v>
      </c>
      <c r="H305">
        <v>2021</v>
      </c>
      <c r="I305">
        <v>6395000000</v>
      </c>
      <c r="J305" t="s">
        <v>2</v>
      </c>
      <c r="K305">
        <v>5884788810.1591978</v>
      </c>
      <c r="L305" t="s">
        <v>38</v>
      </c>
      <c r="M305" t="s">
        <v>91</v>
      </c>
      <c r="N305" t="s">
        <v>43</v>
      </c>
      <c r="O305" t="s">
        <v>39</v>
      </c>
      <c r="P305" t="s">
        <v>37</v>
      </c>
    </row>
    <row r="306" spans="1:16" x14ac:dyDescent="0.2">
      <c r="A306" t="s">
        <v>10</v>
      </c>
      <c r="B306" t="s">
        <v>37</v>
      </c>
      <c r="C306" t="s">
        <v>37</v>
      </c>
      <c r="D306" t="s">
        <v>49</v>
      </c>
      <c r="E306" t="s">
        <v>50</v>
      </c>
      <c r="F306" t="s">
        <v>11</v>
      </c>
      <c r="G306" t="s">
        <v>62</v>
      </c>
      <c r="H306">
        <v>2021</v>
      </c>
      <c r="I306">
        <v>111000000</v>
      </c>
      <c r="J306" t="s">
        <v>40</v>
      </c>
      <c r="K306">
        <v>102144106.00901809</v>
      </c>
      <c r="L306" t="s">
        <v>38</v>
      </c>
      <c r="M306" t="s">
        <v>91</v>
      </c>
      <c r="N306" t="s">
        <v>43</v>
      </c>
      <c r="O306" t="s">
        <v>41</v>
      </c>
      <c r="P306" t="s">
        <v>37</v>
      </c>
    </row>
    <row r="307" spans="1:16" x14ac:dyDescent="0.2">
      <c r="A307" t="s">
        <v>10</v>
      </c>
      <c r="B307" t="s">
        <v>37</v>
      </c>
      <c r="C307" t="s">
        <v>37</v>
      </c>
      <c r="D307" t="s">
        <v>49</v>
      </c>
      <c r="E307" t="s">
        <v>50</v>
      </c>
      <c r="F307" t="s">
        <v>11</v>
      </c>
      <c r="G307" t="s">
        <v>61</v>
      </c>
      <c r="H307">
        <v>2021</v>
      </c>
      <c r="I307">
        <v>190000000</v>
      </c>
      <c r="J307" t="s">
        <v>40</v>
      </c>
      <c r="K307">
        <v>174841262.53795889</v>
      </c>
      <c r="L307" t="s">
        <v>38</v>
      </c>
      <c r="M307" t="s">
        <v>91</v>
      </c>
      <c r="N307" t="s">
        <v>43</v>
      </c>
      <c r="O307" t="s">
        <v>41</v>
      </c>
      <c r="P307" t="s">
        <v>37</v>
      </c>
    </row>
    <row r="308" spans="1:16" x14ac:dyDescent="0.2">
      <c r="A308" t="s">
        <v>10</v>
      </c>
      <c r="B308" t="s">
        <v>37</v>
      </c>
      <c r="C308" t="s">
        <v>37</v>
      </c>
      <c r="D308" t="s">
        <v>49</v>
      </c>
      <c r="E308" t="s">
        <v>50</v>
      </c>
      <c r="F308" t="s">
        <v>11</v>
      </c>
      <c r="G308" t="s">
        <v>63</v>
      </c>
      <c r="H308">
        <v>2021</v>
      </c>
      <c r="I308">
        <v>183000000</v>
      </c>
      <c r="J308" t="s">
        <v>40</v>
      </c>
      <c r="K308">
        <v>168399742.33919209</v>
      </c>
      <c r="L308" t="s">
        <v>38</v>
      </c>
      <c r="M308" t="s">
        <v>91</v>
      </c>
      <c r="N308" t="s">
        <v>43</v>
      </c>
      <c r="O308" t="s">
        <v>41</v>
      </c>
      <c r="P308" t="s">
        <v>37</v>
      </c>
    </row>
    <row r="309" spans="1:16" x14ac:dyDescent="0.2">
      <c r="A309" t="s">
        <v>10</v>
      </c>
      <c r="B309" t="s">
        <v>37</v>
      </c>
      <c r="C309" t="s">
        <v>37</v>
      </c>
      <c r="D309" t="s">
        <v>49</v>
      </c>
      <c r="E309" t="s">
        <v>53</v>
      </c>
      <c r="F309" t="s">
        <v>11</v>
      </c>
      <c r="G309" t="s">
        <v>64</v>
      </c>
      <c r="H309">
        <v>2021</v>
      </c>
      <c r="I309">
        <v>0</v>
      </c>
      <c r="J309" t="s">
        <v>40</v>
      </c>
      <c r="K309">
        <v>0</v>
      </c>
      <c r="L309" t="s">
        <v>38</v>
      </c>
      <c r="M309" t="s">
        <v>91</v>
      </c>
      <c r="N309" t="s">
        <v>43</v>
      </c>
      <c r="O309" t="s">
        <v>41</v>
      </c>
      <c r="P309" t="s">
        <v>37</v>
      </c>
    </row>
    <row r="310" spans="1:16" x14ac:dyDescent="0.2">
      <c r="A310" t="s">
        <v>10</v>
      </c>
      <c r="B310" t="s">
        <v>37</v>
      </c>
      <c r="C310" t="s">
        <v>37</v>
      </c>
      <c r="D310" t="s">
        <v>56</v>
      </c>
      <c r="E310" t="s">
        <v>50</v>
      </c>
      <c r="F310" t="s">
        <v>11</v>
      </c>
      <c r="G310" t="s">
        <v>68</v>
      </c>
      <c r="H310">
        <v>2021</v>
      </c>
      <c r="I310">
        <v>1012700000</v>
      </c>
      <c r="J310" t="s">
        <v>42</v>
      </c>
      <c r="K310">
        <v>931903929.32732129</v>
      </c>
      <c r="L310" t="s">
        <v>38</v>
      </c>
      <c r="M310" t="s">
        <v>91</v>
      </c>
      <c r="N310" t="s">
        <v>43</v>
      </c>
      <c r="O310" t="s">
        <v>43</v>
      </c>
      <c r="P310" t="s">
        <v>37</v>
      </c>
    </row>
    <row r="311" spans="1:16" x14ac:dyDescent="0.2">
      <c r="A311" t="s">
        <v>10</v>
      </c>
      <c r="B311" t="s">
        <v>37</v>
      </c>
      <c r="C311" t="s">
        <v>37</v>
      </c>
      <c r="D311" t="s">
        <v>49</v>
      </c>
      <c r="E311" t="s">
        <v>50</v>
      </c>
      <c r="F311" t="s">
        <v>11</v>
      </c>
      <c r="G311" t="s">
        <v>70</v>
      </c>
      <c r="H311">
        <v>2021</v>
      </c>
      <c r="I311">
        <v>411000000</v>
      </c>
      <c r="J311" t="s">
        <v>42</v>
      </c>
      <c r="K311">
        <v>378209257.3847428</v>
      </c>
      <c r="L311" t="s">
        <v>38</v>
      </c>
      <c r="M311" t="s">
        <v>91</v>
      </c>
      <c r="N311" t="s">
        <v>43</v>
      </c>
      <c r="O311" t="s">
        <v>43</v>
      </c>
      <c r="P311" t="s">
        <v>37</v>
      </c>
    </row>
    <row r="312" spans="1:16" x14ac:dyDescent="0.2">
      <c r="A312" t="s">
        <v>10</v>
      </c>
      <c r="B312" t="s">
        <v>37</v>
      </c>
      <c r="C312" t="s">
        <v>37</v>
      </c>
      <c r="D312" t="s">
        <v>56</v>
      </c>
      <c r="E312" t="s">
        <v>50</v>
      </c>
      <c r="F312" t="s">
        <v>11</v>
      </c>
      <c r="G312" t="s">
        <v>67</v>
      </c>
      <c r="H312">
        <v>2021</v>
      </c>
      <c r="I312">
        <v>1179000000</v>
      </c>
      <c r="J312" t="s">
        <v>42</v>
      </c>
      <c r="K312">
        <v>1084936044.9065981</v>
      </c>
      <c r="L312" t="s">
        <v>38</v>
      </c>
      <c r="M312" t="s">
        <v>91</v>
      </c>
      <c r="N312" t="s">
        <v>43</v>
      </c>
      <c r="O312" t="s">
        <v>43</v>
      </c>
      <c r="P312" t="s">
        <v>37</v>
      </c>
    </row>
    <row r="313" spans="1:16" x14ac:dyDescent="0.2">
      <c r="A313" t="s">
        <v>10</v>
      </c>
      <c r="B313" t="s">
        <v>37</v>
      </c>
      <c r="C313" t="s">
        <v>37</v>
      </c>
      <c r="D313" t="s">
        <v>56</v>
      </c>
      <c r="E313" t="s">
        <v>53</v>
      </c>
      <c r="F313" t="s">
        <v>11</v>
      </c>
      <c r="G313" t="s">
        <v>65</v>
      </c>
      <c r="H313">
        <v>2021</v>
      </c>
      <c r="I313">
        <v>100000</v>
      </c>
      <c r="J313" t="s">
        <v>42</v>
      </c>
      <c r="K313">
        <v>92021.717125241557</v>
      </c>
      <c r="L313" t="s">
        <v>38</v>
      </c>
      <c r="M313" t="s">
        <v>91</v>
      </c>
      <c r="N313" t="s">
        <v>43</v>
      </c>
      <c r="O313" t="s">
        <v>43</v>
      </c>
      <c r="P313" t="s">
        <v>37</v>
      </c>
    </row>
    <row r="314" spans="1:16" x14ac:dyDescent="0.2">
      <c r="A314" t="s">
        <v>10</v>
      </c>
      <c r="B314" t="s">
        <v>37</v>
      </c>
      <c r="C314" t="s">
        <v>37</v>
      </c>
      <c r="D314" t="s">
        <v>56</v>
      </c>
      <c r="E314" t="s">
        <v>53</v>
      </c>
      <c r="F314" t="s">
        <v>11</v>
      </c>
      <c r="G314" t="s">
        <v>66</v>
      </c>
      <c r="H314">
        <v>2021</v>
      </c>
      <c r="I314">
        <v>344099999.99999988</v>
      </c>
      <c r="J314" t="s">
        <v>42</v>
      </c>
      <c r="K314">
        <v>316646728.62795621</v>
      </c>
      <c r="L314" t="s">
        <v>38</v>
      </c>
      <c r="M314" t="s">
        <v>91</v>
      </c>
      <c r="N314" t="s">
        <v>43</v>
      </c>
      <c r="O314" t="s">
        <v>43</v>
      </c>
      <c r="P314" t="s">
        <v>37</v>
      </c>
    </row>
    <row r="315" spans="1:16" x14ac:dyDescent="0.2">
      <c r="A315" t="s">
        <v>10</v>
      </c>
      <c r="B315" t="s">
        <v>37</v>
      </c>
      <c r="C315" t="s">
        <v>37</v>
      </c>
      <c r="D315" t="s">
        <v>49</v>
      </c>
      <c r="E315" t="s">
        <v>53</v>
      </c>
      <c r="F315" t="s">
        <v>11</v>
      </c>
      <c r="G315" t="s">
        <v>69</v>
      </c>
      <c r="H315">
        <v>2021</v>
      </c>
      <c r="I315">
        <v>104100000</v>
      </c>
      <c r="J315" t="s">
        <v>42</v>
      </c>
      <c r="K315">
        <v>95794607.527376488</v>
      </c>
      <c r="L315" t="s">
        <v>38</v>
      </c>
      <c r="M315" t="s">
        <v>91</v>
      </c>
      <c r="N315" t="s">
        <v>43</v>
      </c>
      <c r="O315" t="s">
        <v>43</v>
      </c>
      <c r="P315" t="s">
        <v>37</v>
      </c>
    </row>
    <row r="316" spans="1:16" x14ac:dyDescent="0.2">
      <c r="A316" t="s">
        <v>10</v>
      </c>
      <c r="B316" t="s">
        <v>37</v>
      </c>
      <c r="C316" t="s">
        <v>37</v>
      </c>
      <c r="D316" t="s">
        <v>56</v>
      </c>
      <c r="E316" t="s">
        <v>50</v>
      </c>
      <c r="F316" t="s">
        <v>11</v>
      </c>
      <c r="G316" t="s">
        <v>71</v>
      </c>
      <c r="H316">
        <v>2021</v>
      </c>
      <c r="I316">
        <v>18000000</v>
      </c>
      <c r="J316" t="s">
        <v>6</v>
      </c>
      <c r="K316">
        <v>16563909.082543479</v>
      </c>
      <c r="L316" t="s">
        <v>38</v>
      </c>
      <c r="M316" t="s">
        <v>91</v>
      </c>
      <c r="N316" t="s">
        <v>43</v>
      </c>
      <c r="O316" t="s">
        <v>44</v>
      </c>
      <c r="P316" t="s">
        <v>37</v>
      </c>
    </row>
    <row r="317" spans="1:16" x14ac:dyDescent="0.2">
      <c r="A317" t="s">
        <v>10</v>
      </c>
      <c r="B317" t="s">
        <v>37</v>
      </c>
      <c r="C317" t="s">
        <v>37</v>
      </c>
      <c r="D317" t="s">
        <v>49</v>
      </c>
      <c r="E317" t="s">
        <v>50</v>
      </c>
      <c r="F317" t="s">
        <v>11</v>
      </c>
      <c r="G317" t="s">
        <v>72</v>
      </c>
      <c r="H317">
        <v>2021</v>
      </c>
      <c r="I317">
        <v>188000000</v>
      </c>
      <c r="J317" t="s">
        <v>6</v>
      </c>
      <c r="K317">
        <v>173000828.19545409</v>
      </c>
      <c r="L317" t="s">
        <v>38</v>
      </c>
      <c r="M317" t="s">
        <v>91</v>
      </c>
      <c r="N317" t="s">
        <v>43</v>
      </c>
      <c r="O317" t="s">
        <v>44</v>
      </c>
      <c r="P317" t="s">
        <v>37</v>
      </c>
    </row>
    <row r="318" spans="1:16" x14ac:dyDescent="0.2">
      <c r="A318" t="s">
        <v>10</v>
      </c>
      <c r="B318" t="s">
        <v>37</v>
      </c>
      <c r="C318" t="s">
        <v>37</v>
      </c>
      <c r="D318" t="s">
        <v>49</v>
      </c>
      <c r="E318" t="s">
        <v>50</v>
      </c>
      <c r="F318" t="s">
        <v>11</v>
      </c>
      <c r="G318" t="s">
        <v>73</v>
      </c>
      <c r="H318">
        <v>2021</v>
      </c>
      <c r="I318">
        <v>282000000</v>
      </c>
      <c r="J318" t="s">
        <v>4</v>
      </c>
      <c r="K318">
        <v>259501242.29318121</v>
      </c>
      <c r="L318" t="s">
        <v>38</v>
      </c>
      <c r="M318" t="s">
        <v>91</v>
      </c>
      <c r="N318" t="s">
        <v>43</v>
      </c>
      <c r="O318" t="s">
        <v>45</v>
      </c>
      <c r="P318" t="s">
        <v>37</v>
      </c>
    </row>
    <row r="319" spans="1:16" x14ac:dyDescent="0.2">
      <c r="A319" t="s">
        <v>10</v>
      </c>
      <c r="B319" t="s">
        <v>37</v>
      </c>
      <c r="C319" t="s">
        <v>37</v>
      </c>
      <c r="D319" t="s">
        <v>49</v>
      </c>
      <c r="E319" t="s">
        <v>50</v>
      </c>
      <c r="F319" t="s">
        <v>11</v>
      </c>
      <c r="G319" t="s">
        <v>74</v>
      </c>
      <c r="H319">
        <v>2021</v>
      </c>
      <c r="I319">
        <v>151000000</v>
      </c>
      <c r="J319" t="s">
        <v>5</v>
      </c>
      <c r="K319">
        <v>138952792.85911471</v>
      </c>
      <c r="L319" t="s">
        <v>38</v>
      </c>
      <c r="M319" t="s">
        <v>91</v>
      </c>
      <c r="N319" t="s">
        <v>43</v>
      </c>
      <c r="O319" t="s">
        <v>46</v>
      </c>
      <c r="P319" t="s">
        <v>37</v>
      </c>
    </row>
    <row r="320" spans="1:16" x14ac:dyDescent="0.2">
      <c r="A320" t="s">
        <v>10</v>
      </c>
      <c r="B320" t="s">
        <v>37</v>
      </c>
      <c r="C320" t="s">
        <v>37</v>
      </c>
      <c r="D320" t="s">
        <v>56</v>
      </c>
      <c r="E320" t="s">
        <v>53</v>
      </c>
      <c r="F320" t="s">
        <v>11</v>
      </c>
      <c r="G320" t="s">
        <v>78</v>
      </c>
      <c r="H320">
        <v>2021</v>
      </c>
      <c r="I320">
        <v>38009688</v>
      </c>
      <c r="J320" t="s">
        <v>3</v>
      </c>
      <c r="K320">
        <v>34977167.571546882</v>
      </c>
      <c r="L320" t="s">
        <v>38</v>
      </c>
      <c r="M320" t="s">
        <v>91</v>
      </c>
      <c r="N320" t="s">
        <v>43</v>
      </c>
      <c r="O320" t="s">
        <v>47</v>
      </c>
      <c r="P320" t="s">
        <v>37</v>
      </c>
    </row>
    <row r="321" spans="1:16" x14ac:dyDescent="0.2">
      <c r="A321" t="s">
        <v>10</v>
      </c>
      <c r="B321" t="s">
        <v>37</v>
      </c>
      <c r="C321" t="s">
        <v>37</v>
      </c>
      <c r="D321" t="s">
        <v>56</v>
      </c>
      <c r="E321" t="s">
        <v>53</v>
      </c>
      <c r="F321" t="s">
        <v>11</v>
      </c>
      <c r="G321" t="s">
        <v>75</v>
      </c>
      <c r="H321">
        <v>2021</v>
      </c>
      <c r="I321">
        <v>1553683544</v>
      </c>
      <c r="J321" t="s">
        <v>3</v>
      </c>
      <c r="K321">
        <v>1429726275.881108</v>
      </c>
      <c r="L321" t="s">
        <v>38</v>
      </c>
      <c r="M321" t="s">
        <v>91</v>
      </c>
      <c r="N321" t="s">
        <v>43</v>
      </c>
      <c r="O321" t="s">
        <v>47</v>
      </c>
      <c r="P321" t="s">
        <v>37</v>
      </c>
    </row>
    <row r="322" spans="1:16" x14ac:dyDescent="0.2">
      <c r="A322" t="s">
        <v>10</v>
      </c>
      <c r="B322" t="s">
        <v>37</v>
      </c>
      <c r="C322" t="s">
        <v>37</v>
      </c>
      <c r="D322" t="s">
        <v>49</v>
      </c>
      <c r="E322" t="s">
        <v>50</v>
      </c>
      <c r="F322" t="s">
        <v>11</v>
      </c>
      <c r="G322" t="s">
        <v>77</v>
      </c>
      <c r="H322">
        <v>2021</v>
      </c>
      <c r="I322">
        <v>1067200000</v>
      </c>
      <c r="J322" t="s">
        <v>3</v>
      </c>
      <c r="K322">
        <v>982055765.16057789</v>
      </c>
      <c r="L322" t="s">
        <v>38</v>
      </c>
      <c r="M322" t="s">
        <v>91</v>
      </c>
      <c r="N322" t="s">
        <v>43</v>
      </c>
      <c r="O322" t="s">
        <v>47</v>
      </c>
      <c r="P322" t="s">
        <v>37</v>
      </c>
    </row>
    <row r="323" spans="1:16" x14ac:dyDescent="0.2">
      <c r="A323" t="s">
        <v>10</v>
      </c>
      <c r="B323" t="s">
        <v>37</v>
      </c>
      <c r="C323" t="s">
        <v>37</v>
      </c>
      <c r="D323" t="s">
        <v>49</v>
      </c>
      <c r="E323" t="s">
        <v>53</v>
      </c>
      <c r="F323" t="s">
        <v>11</v>
      </c>
      <c r="G323" t="s">
        <v>79</v>
      </c>
      <c r="H323">
        <v>2021</v>
      </c>
      <c r="I323">
        <v>1663000000</v>
      </c>
      <c r="J323" t="s">
        <v>3</v>
      </c>
      <c r="K323">
        <v>1530321155.792767</v>
      </c>
      <c r="L323" t="s">
        <v>38</v>
      </c>
      <c r="M323" t="s">
        <v>91</v>
      </c>
      <c r="N323" t="s">
        <v>43</v>
      </c>
      <c r="O323" t="s">
        <v>47</v>
      </c>
      <c r="P323" t="s">
        <v>37</v>
      </c>
    </row>
    <row r="324" spans="1:16" x14ac:dyDescent="0.2">
      <c r="A324" t="s">
        <v>10</v>
      </c>
      <c r="B324" t="s">
        <v>37</v>
      </c>
      <c r="C324" t="s">
        <v>37</v>
      </c>
      <c r="D324" t="s">
        <v>49</v>
      </c>
      <c r="E324" t="s">
        <v>50</v>
      </c>
      <c r="F324" t="s">
        <v>11</v>
      </c>
      <c r="G324" t="s">
        <v>76</v>
      </c>
      <c r="H324">
        <v>2021</v>
      </c>
      <c r="I324">
        <v>10596000000</v>
      </c>
      <c r="J324" t="s">
        <v>3</v>
      </c>
      <c r="K324">
        <v>9750621146.5905952</v>
      </c>
      <c r="L324" t="s">
        <v>38</v>
      </c>
      <c r="M324" t="s">
        <v>91</v>
      </c>
      <c r="N324" t="s">
        <v>43</v>
      </c>
      <c r="O324" t="s">
        <v>47</v>
      </c>
      <c r="P324" t="s">
        <v>37</v>
      </c>
    </row>
    <row r="325" spans="1:16" x14ac:dyDescent="0.2">
      <c r="A325" t="s">
        <v>10</v>
      </c>
      <c r="B325" t="s">
        <v>37</v>
      </c>
      <c r="C325" t="s">
        <v>37</v>
      </c>
      <c r="D325" t="s">
        <v>56</v>
      </c>
      <c r="E325" t="s">
        <v>50</v>
      </c>
      <c r="F325" t="s">
        <v>11</v>
      </c>
      <c r="G325" t="s">
        <v>80</v>
      </c>
      <c r="H325">
        <v>2021</v>
      </c>
      <c r="I325">
        <v>41274000</v>
      </c>
      <c r="J325" t="s">
        <v>3</v>
      </c>
      <c r="K325">
        <v>37981043.5262722</v>
      </c>
      <c r="L325" t="s">
        <v>38</v>
      </c>
      <c r="M325" t="s">
        <v>91</v>
      </c>
      <c r="N325" t="s">
        <v>43</v>
      </c>
      <c r="O325" t="s">
        <v>47</v>
      </c>
      <c r="P325" t="s">
        <v>37</v>
      </c>
    </row>
    <row r="326" spans="1:16" x14ac:dyDescent="0.2">
      <c r="A326" t="s">
        <v>10</v>
      </c>
      <c r="B326" t="s">
        <v>37</v>
      </c>
      <c r="C326" t="s">
        <v>37</v>
      </c>
      <c r="D326" t="s">
        <v>56</v>
      </c>
      <c r="E326" t="s">
        <v>50</v>
      </c>
      <c r="F326" t="s">
        <v>11</v>
      </c>
      <c r="G326" t="s">
        <v>57</v>
      </c>
      <c r="H326">
        <v>2022</v>
      </c>
      <c r="I326">
        <v>7992863106</v>
      </c>
      <c r="J326" t="s">
        <v>2</v>
      </c>
      <c r="K326">
        <v>6995023065.6806545</v>
      </c>
      <c r="L326" t="s">
        <v>38</v>
      </c>
      <c r="M326" t="s">
        <v>92</v>
      </c>
      <c r="N326" t="s">
        <v>43</v>
      </c>
      <c r="O326" t="s">
        <v>39</v>
      </c>
      <c r="P326" t="s">
        <v>37</v>
      </c>
    </row>
    <row r="327" spans="1:16" x14ac:dyDescent="0.2">
      <c r="A327" t="s">
        <v>10</v>
      </c>
      <c r="B327" t="s">
        <v>37</v>
      </c>
      <c r="C327" t="s">
        <v>37</v>
      </c>
      <c r="D327" t="s">
        <v>49</v>
      </c>
      <c r="E327" t="s">
        <v>53</v>
      </c>
      <c r="F327" t="s">
        <v>11</v>
      </c>
      <c r="G327" t="s">
        <v>54</v>
      </c>
      <c r="H327">
        <v>2022</v>
      </c>
      <c r="I327">
        <v>390000000</v>
      </c>
      <c r="J327" t="s">
        <v>2</v>
      </c>
      <c r="K327">
        <v>341311862.77512801</v>
      </c>
      <c r="L327" t="s">
        <v>38</v>
      </c>
      <c r="M327" t="s">
        <v>92</v>
      </c>
      <c r="N327" t="s">
        <v>43</v>
      </c>
      <c r="O327" t="s">
        <v>39</v>
      </c>
      <c r="P327" t="s">
        <v>37</v>
      </c>
    </row>
    <row r="328" spans="1:16" x14ac:dyDescent="0.2">
      <c r="A328" t="s">
        <v>10</v>
      </c>
      <c r="B328" t="s">
        <v>37</v>
      </c>
      <c r="C328" t="s">
        <v>37</v>
      </c>
      <c r="D328" t="s">
        <v>49</v>
      </c>
      <c r="E328" t="s">
        <v>50</v>
      </c>
      <c r="F328" t="s">
        <v>11</v>
      </c>
      <c r="G328" t="s">
        <v>58</v>
      </c>
      <c r="H328">
        <v>2022</v>
      </c>
      <c r="I328">
        <v>5614000000</v>
      </c>
      <c r="J328" t="s">
        <v>2</v>
      </c>
      <c r="K328">
        <v>4913140506.7168427</v>
      </c>
      <c r="L328" t="s">
        <v>38</v>
      </c>
      <c r="M328" t="s">
        <v>92</v>
      </c>
      <c r="N328" t="s">
        <v>43</v>
      </c>
      <c r="O328" t="s">
        <v>39</v>
      </c>
      <c r="P328" t="s">
        <v>37</v>
      </c>
    </row>
    <row r="329" spans="1:16" x14ac:dyDescent="0.2">
      <c r="A329" t="s">
        <v>10</v>
      </c>
      <c r="B329" t="s">
        <v>37</v>
      </c>
      <c r="C329" t="s">
        <v>37</v>
      </c>
      <c r="D329" t="s">
        <v>56</v>
      </c>
      <c r="E329" t="s">
        <v>53</v>
      </c>
      <c r="F329" t="s">
        <v>11</v>
      </c>
      <c r="G329" t="s">
        <v>60</v>
      </c>
      <c r="H329">
        <v>2022</v>
      </c>
      <c r="I329">
        <v>3127082638</v>
      </c>
      <c r="J329" t="s">
        <v>2</v>
      </c>
      <c r="K329">
        <v>2736693333.9167719</v>
      </c>
      <c r="L329" t="s">
        <v>38</v>
      </c>
      <c r="M329" t="s">
        <v>92</v>
      </c>
      <c r="N329" t="s">
        <v>43</v>
      </c>
      <c r="O329" t="s">
        <v>39</v>
      </c>
      <c r="P329" t="s">
        <v>37</v>
      </c>
    </row>
    <row r="330" spans="1:16" x14ac:dyDescent="0.2">
      <c r="A330" t="s">
        <v>10</v>
      </c>
      <c r="B330" t="s">
        <v>37</v>
      </c>
      <c r="C330" t="s">
        <v>37</v>
      </c>
      <c r="D330" t="s">
        <v>49</v>
      </c>
      <c r="E330" t="s">
        <v>50</v>
      </c>
      <c r="F330" t="s">
        <v>11</v>
      </c>
      <c r="G330" t="s">
        <v>59</v>
      </c>
      <c r="H330">
        <v>2022</v>
      </c>
      <c r="I330">
        <v>883000000</v>
      </c>
      <c r="J330" t="s">
        <v>2</v>
      </c>
      <c r="K330">
        <v>772765063.66778982</v>
      </c>
      <c r="L330" t="s">
        <v>38</v>
      </c>
      <c r="M330" t="s">
        <v>92</v>
      </c>
      <c r="N330" t="s">
        <v>43</v>
      </c>
      <c r="O330" t="s">
        <v>39</v>
      </c>
      <c r="P330" t="s">
        <v>37</v>
      </c>
    </row>
    <row r="331" spans="1:16" x14ac:dyDescent="0.2">
      <c r="A331" t="s">
        <v>10</v>
      </c>
      <c r="B331" t="s">
        <v>37</v>
      </c>
      <c r="C331" t="s">
        <v>37</v>
      </c>
      <c r="D331" t="s">
        <v>49</v>
      </c>
      <c r="E331" t="s">
        <v>50</v>
      </c>
      <c r="F331" t="s">
        <v>11</v>
      </c>
      <c r="G331" t="s">
        <v>55</v>
      </c>
      <c r="H331">
        <v>2022</v>
      </c>
      <c r="I331">
        <v>3946000000</v>
      </c>
      <c r="J331" t="s">
        <v>2</v>
      </c>
      <c r="K331">
        <v>3453375924.3862948</v>
      </c>
      <c r="L331" t="s">
        <v>38</v>
      </c>
      <c r="M331" t="s">
        <v>92</v>
      </c>
      <c r="N331" t="s">
        <v>43</v>
      </c>
      <c r="O331" t="s">
        <v>39</v>
      </c>
      <c r="P331" t="s">
        <v>37</v>
      </c>
    </row>
    <row r="332" spans="1:16" x14ac:dyDescent="0.2">
      <c r="A332" t="s">
        <v>10</v>
      </c>
      <c r="B332" t="s">
        <v>37</v>
      </c>
      <c r="C332" t="s">
        <v>37</v>
      </c>
      <c r="D332" t="s">
        <v>49</v>
      </c>
      <c r="E332" t="s">
        <v>50</v>
      </c>
      <c r="F332" t="s">
        <v>11</v>
      </c>
      <c r="G332" t="s">
        <v>51</v>
      </c>
      <c r="H332">
        <v>2022</v>
      </c>
      <c r="I332">
        <v>651000000</v>
      </c>
      <c r="J332" t="s">
        <v>2</v>
      </c>
      <c r="K332">
        <v>569728263.24771369</v>
      </c>
      <c r="L332" t="s">
        <v>38</v>
      </c>
      <c r="M332" t="s">
        <v>92</v>
      </c>
      <c r="N332" t="s">
        <v>43</v>
      </c>
      <c r="O332" t="s">
        <v>39</v>
      </c>
      <c r="P332" t="s">
        <v>37</v>
      </c>
    </row>
    <row r="333" spans="1:16" x14ac:dyDescent="0.2">
      <c r="A333" t="s">
        <v>10</v>
      </c>
      <c r="B333" t="s">
        <v>37</v>
      </c>
      <c r="C333" t="s">
        <v>37</v>
      </c>
      <c r="D333" t="s">
        <v>49</v>
      </c>
      <c r="E333" t="s">
        <v>50</v>
      </c>
      <c r="F333" t="s">
        <v>11</v>
      </c>
      <c r="G333" t="s">
        <v>63</v>
      </c>
      <c r="H333">
        <v>2022</v>
      </c>
      <c r="I333">
        <v>93000000</v>
      </c>
      <c r="J333" t="s">
        <v>40</v>
      </c>
      <c r="K333">
        <v>81389751.892530531</v>
      </c>
      <c r="L333" t="s">
        <v>38</v>
      </c>
      <c r="M333" t="s">
        <v>92</v>
      </c>
      <c r="N333" t="s">
        <v>43</v>
      </c>
      <c r="O333" t="s">
        <v>41</v>
      </c>
      <c r="P333" t="s">
        <v>37</v>
      </c>
    </row>
    <row r="334" spans="1:16" x14ac:dyDescent="0.2">
      <c r="A334" t="s">
        <v>10</v>
      </c>
      <c r="B334" t="s">
        <v>37</v>
      </c>
      <c r="C334" t="s">
        <v>37</v>
      </c>
      <c r="D334" t="s">
        <v>49</v>
      </c>
      <c r="E334" t="s">
        <v>50</v>
      </c>
      <c r="F334" t="s">
        <v>11</v>
      </c>
      <c r="G334" t="s">
        <v>61</v>
      </c>
      <c r="H334">
        <v>2022</v>
      </c>
      <c r="I334">
        <v>167000000</v>
      </c>
      <c r="J334" t="s">
        <v>40</v>
      </c>
      <c r="K334">
        <v>146151489.95755479</v>
      </c>
      <c r="L334" t="s">
        <v>38</v>
      </c>
      <c r="M334" t="s">
        <v>92</v>
      </c>
      <c r="N334" t="s">
        <v>43</v>
      </c>
      <c r="O334" t="s">
        <v>41</v>
      </c>
      <c r="P334" t="s">
        <v>37</v>
      </c>
    </row>
    <row r="335" spans="1:16" x14ac:dyDescent="0.2">
      <c r="A335" t="s">
        <v>10</v>
      </c>
      <c r="B335" t="s">
        <v>37</v>
      </c>
      <c r="C335" t="s">
        <v>37</v>
      </c>
      <c r="D335" t="s">
        <v>49</v>
      </c>
      <c r="E335" t="s">
        <v>53</v>
      </c>
      <c r="F335" t="s">
        <v>11</v>
      </c>
      <c r="G335" t="s">
        <v>64</v>
      </c>
      <c r="H335">
        <v>2022</v>
      </c>
      <c r="I335">
        <v>0</v>
      </c>
      <c r="J335" t="s">
        <v>40</v>
      </c>
      <c r="K335">
        <v>0</v>
      </c>
      <c r="L335" t="s">
        <v>38</v>
      </c>
      <c r="M335" t="s">
        <v>92</v>
      </c>
      <c r="N335" t="s">
        <v>43</v>
      </c>
      <c r="O335" t="s">
        <v>41</v>
      </c>
      <c r="P335" t="s">
        <v>37</v>
      </c>
    </row>
    <row r="336" spans="1:16" x14ac:dyDescent="0.2">
      <c r="A336" t="s">
        <v>10</v>
      </c>
      <c r="B336" t="s">
        <v>37</v>
      </c>
      <c r="C336" t="s">
        <v>37</v>
      </c>
      <c r="D336" t="s">
        <v>49</v>
      </c>
      <c r="E336" t="s">
        <v>50</v>
      </c>
      <c r="F336" t="s">
        <v>11</v>
      </c>
      <c r="G336" t="s">
        <v>62</v>
      </c>
      <c r="H336">
        <v>2022</v>
      </c>
      <c r="I336">
        <v>122000000</v>
      </c>
      <c r="J336" t="s">
        <v>40</v>
      </c>
      <c r="K336">
        <v>106769351.94504</v>
      </c>
      <c r="L336" t="s">
        <v>38</v>
      </c>
      <c r="M336" t="s">
        <v>92</v>
      </c>
      <c r="N336" t="s">
        <v>43</v>
      </c>
      <c r="O336" t="s">
        <v>41</v>
      </c>
      <c r="P336" t="s">
        <v>37</v>
      </c>
    </row>
    <row r="337" spans="1:16" x14ac:dyDescent="0.2">
      <c r="A337" t="s">
        <v>10</v>
      </c>
      <c r="B337" t="s">
        <v>37</v>
      </c>
      <c r="C337" t="s">
        <v>37</v>
      </c>
      <c r="D337" t="s">
        <v>49</v>
      </c>
      <c r="E337" t="s">
        <v>50</v>
      </c>
      <c r="F337" t="s">
        <v>11</v>
      </c>
      <c r="G337" t="s">
        <v>70</v>
      </c>
      <c r="H337">
        <v>2022</v>
      </c>
      <c r="I337">
        <v>452700000</v>
      </c>
      <c r="J337" t="s">
        <v>42</v>
      </c>
      <c r="K337">
        <v>396184308.40589857</v>
      </c>
      <c r="L337" t="s">
        <v>38</v>
      </c>
      <c r="M337" t="s">
        <v>92</v>
      </c>
      <c r="N337" t="s">
        <v>43</v>
      </c>
      <c r="O337" t="s">
        <v>43</v>
      </c>
      <c r="P337" t="s">
        <v>37</v>
      </c>
    </row>
    <row r="338" spans="1:16" x14ac:dyDescent="0.2">
      <c r="A338" t="s">
        <v>10</v>
      </c>
      <c r="B338" t="s">
        <v>37</v>
      </c>
      <c r="C338" t="s">
        <v>37</v>
      </c>
      <c r="D338" t="s">
        <v>56</v>
      </c>
      <c r="E338" t="s">
        <v>53</v>
      </c>
      <c r="F338" t="s">
        <v>11</v>
      </c>
      <c r="G338" t="s">
        <v>65</v>
      </c>
      <c r="H338">
        <v>2022</v>
      </c>
      <c r="I338">
        <v>700000</v>
      </c>
      <c r="J338" t="s">
        <v>42</v>
      </c>
      <c r="K338">
        <v>612611.03575022973</v>
      </c>
      <c r="L338" t="s">
        <v>38</v>
      </c>
      <c r="M338" t="s">
        <v>92</v>
      </c>
      <c r="N338" t="s">
        <v>43</v>
      </c>
      <c r="O338" t="s">
        <v>43</v>
      </c>
      <c r="P338" t="s">
        <v>37</v>
      </c>
    </row>
    <row r="339" spans="1:16" x14ac:dyDescent="0.2">
      <c r="A339" t="s">
        <v>10</v>
      </c>
      <c r="B339" t="s">
        <v>37</v>
      </c>
      <c r="C339" t="s">
        <v>37</v>
      </c>
      <c r="D339" t="s">
        <v>56</v>
      </c>
      <c r="E339" t="s">
        <v>53</v>
      </c>
      <c r="F339" t="s">
        <v>11</v>
      </c>
      <c r="G339" t="s">
        <v>66</v>
      </c>
      <c r="H339">
        <v>2022</v>
      </c>
      <c r="I339">
        <v>270700000.00000012</v>
      </c>
      <c r="J339" t="s">
        <v>42</v>
      </c>
      <c r="K339">
        <v>236905439.11083889</v>
      </c>
      <c r="L339" t="s">
        <v>38</v>
      </c>
      <c r="M339" t="s">
        <v>92</v>
      </c>
      <c r="N339" t="s">
        <v>43</v>
      </c>
      <c r="O339" t="s">
        <v>43</v>
      </c>
      <c r="P339" t="s">
        <v>37</v>
      </c>
    </row>
    <row r="340" spans="1:16" x14ac:dyDescent="0.2">
      <c r="A340" t="s">
        <v>10</v>
      </c>
      <c r="B340" t="s">
        <v>37</v>
      </c>
      <c r="C340" t="s">
        <v>37</v>
      </c>
      <c r="D340" t="s">
        <v>49</v>
      </c>
      <c r="E340" t="s">
        <v>53</v>
      </c>
      <c r="F340" t="s">
        <v>11</v>
      </c>
      <c r="G340" t="s">
        <v>69</v>
      </c>
      <c r="H340">
        <v>2022</v>
      </c>
      <c r="I340">
        <v>107200000</v>
      </c>
      <c r="J340" t="s">
        <v>42</v>
      </c>
      <c r="K340">
        <v>93817004.332035169</v>
      </c>
      <c r="L340" t="s">
        <v>38</v>
      </c>
      <c r="M340" t="s">
        <v>92</v>
      </c>
      <c r="N340" t="s">
        <v>43</v>
      </c>
      <c r="O340" t="s">
        <v>43</v>
      </c>
      <c r="P340" t="s">
        <v>37</v>
      </c>
    </row>
    <row r="341" spans="1:16" x14ac:dyDescent="0.2">
      <c r="A341" t="s">
        <v>10</v>
      </c>
      <c r="B341" t="s">
        <v>37</v>
      </c>
      <c r="C341" t="s">
        <v>37</v>
      </c>
      <c r="D341" t="s">
        <v>56</v>
      </c>
      <c r="E341" t="s">
        <v>50</v>
      </c>
      <c r="F341" t="s">
        <v>11</v>
      </c>
      <c r="G341" t="s">
        <v>68</v>
      </c>
      <c r="H341">
        <v>2022</v>
      </c>
      <c r="I341">
        <v>791300000</v>
      </c>
      <c r="J341" t="s">
        <v>42</v>
      </c>
      <c r="K341">
        <v>692513017.98450971</v>
      </c>
      <c r="L341" t="s">
        <v>38</v>
      </c>
      <c r="M341" t="s">
        <v>92</v>
      </c>
      <c r="N341" t="s">
        <v>43</v>
      </c>
      <c r="O341" t="s">
        <v>43</v>
      </c>
      <c r="P341" t="s">
        <v>37</v>
      </c>
    </row>
    <row r="342" spans="1:16" x14ac:dyDescent="0.2">
      <c r="A342" t="s">
        <v>10</v>
      </c>
      <c r="B342" t="s">
        <v>37</v>
      </c>
      <c r="C342" t="s">
        <v>37</v>
      </c>
      <c r="D342" t="s">
        <v>56</v>
      </c>
      <c r="E342" t="s">
        <v>50</v>
      </c>
      <c r="F342" t="s">
        <v>11</v>
      </c>
      <c r="G342" t="s">
        <v>67</v>
      </c>
      <c r="H342">
        <v>2022</v>
      </c>
      <c r="I342">
        <v>1241800000</v>
      </c>
      <c r="J342" t="s">
        <v>42</v>
      </c>
      <c r="K342">
        <v>1086771977.420908</v>
      </c>
      <c r="L342" t="s">
        <v>38</v>
      </c>
      <c r="M342" t="s">
        <v>92</v>
      </c>
      <c r="N342" t="s">
        <v>43</v>
      </c>
      <c r="O342" t="s">
        <v>43</v>
      </c>
      <c r="P342" t="s">
        <v>37</v>
      </c>
    </row>
    <row r="343" spans="1:16" x14ac:dyDescent="0.2">
      <c r="A343" t="s">
        <v>10</v>
      </c>
      <c r="B343" t="s">
        <v>37</v>
      </c>
      <c r="C343" t="s">
        <v>37</v>
      </c>
      <c r="D343" t="s">
        <v>49</v>
      </c>
      <c r="E343" t="s">
        <v>50</v>
      </c>
      <c r="F343" t="s">
        <v>11</v>
      </c>
      <c r="G343" t="s">
        <v>72</v>
      </c>
      <c r="H343">
        <v>2022</v>
      </c>
      <c r="I343">
        <v>188000000</v>
      </c>
      <c r="J343" t="s">
        <v>6</v>
      </c>
      <c r="K343">
        <v>164529821.03006169</v>
      </c>
      <c r="L343" t="s">
        <v>38</v>
      </c>
      <c r="M343" t="s">
        <v>92</v>
      </c>
      <c r="N343" t="s">
        <v>43</v>
      </c>
      <c r="O343" t="s">
        <v>44</v>
      </c>
      <c r="P343" t="s">
        <v>37</v>
      </c>
    </row>
    <row r="344" spans="1:16" x14ac:dyDescent="0.2">
      <c r="A344" t="s">
        <v>10</v>
      </c>
      <c r="B344" t="s">
        <v>37</v>
      </c>
      <c r="C344" t="s">
        <v>37</v>
      </c>
      <c r="D344" t="s">
        <v>56</v>
      </c>
      <c r="E344" t="s">
        <v>50</v>
      </c>
      <c r="F344" t="s">
        <v>11</v>
      </c>
      <c r="G344" t="s">
        <v>71</v>
      </c>
      <c r="H344">
        <v>2022</v>
      </c>
      <c r="I344">
        <v>22000000</v>
      </c>
      <c r="J344" t="s">
        <v>6</v>
      </c>
      <c r="K344">
        <v>19253489.69500722</v>
      </c>
      <c r="L344" t="s">
        <v>38</v>
      </c>
      <c r="M344" t="s">
        <v>92</v>
      </c>
      <c r="N344" t="s">
        <v>43</v>
      </c>
      <c r="O344" t="s">
        <v>44</v>
      </c>
      <c r="P344" t="s">
        <v>37</v>
      </c>
    </row>
    <row r="345" spans="1:16" x14ac:dyDescent="0.2">
      <c r="A345" t="s">
        <v>10</v>
      </c>
      <c r="B345" t="s">
        <v>37</v>
      </c>
      <c r="C345" t="s">
        <v>37</v>
      </c>
      <c r="D345" t="s">
        <v>49</v>
      </c>
      <c r="E345" t="s">
        <v>50</v>
      </c>
      <c r="F345" t="s">
        <v>11</v>
      </c>
      <c r="G345" t="s">
        <v>73</v>
      </c>
      <c r="H345">
        <v>2022</v>
      </c>
      <c r="I345">
        <v>298000000</v>
      </c>
      <c r="J345" t="s">
        <v>4</v>
      </c>
      <c r="K345">
        <v>260797269.50509781</v>
      </c>
      <c r="L345" t="s">
        <v>38</v>
      </c>
      <c r="M345" t="s">
        <v>92</v>
      </c>
      <c r="N345" t="s">
        <v>43</v>
      </c>
      <c r="O345" t="s">
        <v>45</v>
      </c>
      <c r="P345" t="s">
        <v>37</v>
      </c>
    </row>
    <row r="346" spans="1:16" x14ac:dyDescent="0.2">
      <c r="A346" t="s">
        <v>10</v>
      </c>
      <c r="B346" t="s">
        <v>37</v>
      </c>
      <c r="C346" t="s">
        <v>37</v>
      </c>
      <c r="D346" t="s">
        <v>49</v>
      </c>
      <c r="E346" t="s">
        <v>50</v>
      </c>
      <c r="F346" t="s">
        <v>11</v>
      </c>
      <c r="G346" t="s">
        <v>74</v>
      </c>
      <c r="H346">
        <v>2022</v>
      </c>
      <c r="I346">
        <v>45000000</v>
      </c>
      <c r="J346" t="s">
        <v>5</v>
      </c>
      <c r="K346">
        <v>39382138.01251477</v>
      </c>
      <c r="L346" t="s">
        <v>38</v>
      </c>
      <c r="M346" t="s">
        <v>92</v>
      </c>
      <c r="N346" t="s">
        <v>43</v>
      </c>
      <c r="O346" t="s">
        <v>46</v>
      </c>
      <c r="P346" t="s">
        <v>37</v>
      </c>
    </row>
    <row r="347" spans="1:16" x14ac:dyDescent="0.2">
      <c r="A347" t="s">
        <v>10</v>
      </c>
      <c r="B347" t="s">
        <v>37</v>
      </c>
      <c r="C347" t="s">
        <v>37</v>
      </c>
      <c r="D347" t="s">
        <v>56</v>
      </c>
      <c r="E347" t="s">
        <v>53</v>
      </c>
      <c r="F347" t="s">
        <v>11</v>
      </c>
      <c r="G347" t="s">
        <v>78</v>
      </c>
      <c r="H347">
        <v>2022</v>
      </c>
      <c r="I347">
        <v>146666046</v>
      </c>
      <c r="J347" t="s">
        <v>3</v>
      </c>
      <c r="K347">
        <v>128356054.7849298</v>
      </c>
      <c r="L347" t="s">
        <v>38</v>
      </c>
      <c r="M347" t="s">
        <v>92</v>
      </c>
      <c r="N347" t="s">
        <v>43</v>
      </c>
      <c r="O347" t="s">
        <v>47</v>
      </c>
      <c r="P347" t="s">
        <v>37</v>
      </c>
    </row>
    <row r="348" spans="1:16" x14ac:dyDescent="0.2">
      <c r="A348" t="s">
        <v>10</v>
      </c>
      <c r="B348" t="s">
        <v>37</v>
      </c>
      <c r="C348" t="s">
        <v>37</v>
      </c>
      <c r="D348" t="s">
        <v>49</v>
      </c>
      <c r="E348" t="s">
        <v>53</v>
      </c>
      <c r="F348" t="s">
        <v>11</v>
      </c>
      <c r="G348" t="s">
        <v>79</v>
      </c>
      <c r="H348">
        <v>2022</v>
      </c>
      <c r="I348">
        <v>1618000000</v>
      </c>
      <c r="J348" t="s">
        <v>3</v>
      </c>
      <c r="K348">
        <v>1416006651.2055309</v>
      </c>
      <c r="L348" t="s">
        <v>38</v>
      </c>
      <c r="M348" t="s">
        <v>92</v>
      </c>
      <c r="N348" t="s">
        <v>43</v>
      </c>
      <c r="O348" t="s">
        <v>47</v>
      </c>
      <c r="P348" t="s">
        <v>37</v>
      </c>
    </row>
    <row r="349" spans="1:16" x14ac:dyDescent="0.2">
      <c r="A349" t="s">
        <v>10</v>
      </c>
      <c r="B349" t="s">
        <v>37</v>
      </c>
      <c r="C349" t="s">
        <v>37</v>
      </c>
      <c r="D349" t="s">
        <v>56</v>
      </c>
      <c r="E349" t="s">
        <v>50</v>
      </c>
      <c r="F349" t="s">
        <v>11</v>
      </c>
      <c r="G349" t="s">
        <v>80</v>
      </c>
      <c r="H349">
        <v>2022</v>
      </c>
      <c r="I349">
        <v>41274000</v>
      </c>
      <c r="J349" t="s">
        <v>3</v>
      </c>
      <c r="K349">
        <v>36121296.985078551</v>
      </c>
      <c r="L349" t="s">
        <v>38</v>
      </c>
      <c r="M349" t="s">
        <v>92</v>
      </c>
      <c r="N349" t="s">
        <v>43</v>
      </c>
      <c r="O349" t="s">
        <v>47</v>
      </c>
      <c r="P349" t="s">
        <v>37</v>
      </c>
    </row>
    <row r="350" spans="1:16" x14ac:dyDescent="0.2">
      <c r="A350" t="s">
        <v>10</v>
      </c>
      <c r="B350" t="s">
        <v>37</v>
      </c>
      <c r="C350" t="s">
        <v>37</v>
      </c>
      <c r="D350" t="s">
        <v>49</v>
      </c>
      <c r="E350" t="s">
        <v>50</v>
      </c>
      <c r="F350" t="s">
        <v>11</v>
      </c>
      <c r="G350" t="s">
        <v>77</v>
      </c>
      <c r="H350">
        <v>2022</v>
      </c>
      <c r="I350">
        <v>1006400000</v>
      </c>
      <c r="J350" t="s">
        <v>3</v>
      </c>
      <c r="K350">
        <v>880759637.68433034</v>
      </c>
      <c r="L350" t="s">
        <v>38</v>
      </c>
      <c r="M350" t="s">
        <v>92</v>
      </c>
      <c r="N350" t="s">
        <v>43</v>
      </c>
      <c r="O350" t="s">
        <v>47</v>
      </c>
      <c r="P350" t="s">
        <v>37</v>
      </c>
    </row>
    <row r="351" spans="1:16" x14ac:dyDescent="0.2">
      <c r="A351" t="s">
        <v>10</v>
      </c>
      <c r="B351" t="s">
        <v>37</v>
      </c>
      <c r="C351" t="s">
        <v>37</v>
      </c>
      <c r="D351" t="s">
        <v>49</v>
      </c>
      <c r="E351" t="s">
        <v>50</v>
      </c>
      <c r="F351" t="s">
        <v>11</v>
      </c>
      <c r="G351" t="s">
        <v>76</v>
      </c>
      <c r="H351">
        <v>2022</v>
      </c>
      <c r="I351">
        <v>10532000000</v>
      </c>
      <c r="J351" t="s">
        <v>3</v>
      </c>
      <c r="K351">
        <v>9217170612.1734562</v>
      </c>
      <c r="L351" t="s">
        <v>38</v>
      </c>
      <c r="M351" t="s">
        <v>92</v>
      </c>
      <c r="N351" t="s">
        <v>43</v>
      </c>
      <c r="O351" t="s">
        <v>47</v>
      </c>
      <c r="P351" t="s">
        <v>37</v>
      </c>
    </row>
    <row r="352" spans="1:16" x14ac:dyDescent="0.2">
      <c r="A352" t="s">
        <v>10</v>
      </c>
      <c r="B352" t="s">
        <v>37</v>
      </c>
      <c r="C352" t="s">
        <v>37</v>
      </c>
      <c r="D352" t="s">
        <v>56</v>
      </c>
      <c r="E352" t="s">
        <v>53</v>
      </c>
      <c r="F352" t="s">
        <v>11</v>
      </c>
      <c r="G352" t="s">
        <v>75</v>
      </c>
      <c r="H352">
        <v>2022</v>
      </c>
      <c r="I352">
        <v>1746136521</v>
      </c>
      <c r="J352" t="s">
        <v>3</v>
      </c>
      <c r="K352">
        <v>1528146432.415875</v>
      </c>
      <c r="L352" t="s">
        <v>38</v>
      </c>
      <c r="M352" t="s">
        <v>92</v>
      </c>
      <c r="N352" t="s">
        <v>43</v>
      </c>
      <c r="O352" t="s">
        <v>47</v>
      </c>
      <c r="P352" t="s">
        <v>37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3.xml>��< ? x m l   v e r s i o n = " 1 . 0 "   e n c o d i n g = " u t f - 1 6 " ? > < D a t a M a s h u p   s q m i d = " 7 4 4 a 2 f 4 f - 9 2 0 c - 4 a 9 e - 8 a f 8 - f e 6 2 c d d 1 2 f c 2 "   x m l n s = " h t t p : / / s c h e m a s . m i c r o s o f t . c o m / D a t a M a s h u p " > A A A A A B c F A A B Q S w M E F A A C A A g A N H s a W R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D R 7 G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0 e x p Z C P f E J B A C A A D U B A A A E w A c A E Z v c m 1 1 b G F z L 1 N l Y 3 R p b 2 4 x L m 0 g o h g A K K A U A A A A A A A A A A A A A A A A A A A A A A A A A A A A h V N N j 9 o w E L 0 j 8 R + i L L s K U h o W V O 2 h K 1 S p W 1 Z q V f V Q U H u 0 T D I Q V 4 6 d j i d 8 F P H f a x M c C L C q D / b M m 2 T m v R f H Q E p C q 2 B a n 8 P n b q f b M T l H y I K 7 8 I m L v + + 2 8 z + b M B g H E q j b C e y a 6 g p T s M h X o 1 X y W a d V A Y q i X z B P X r Q i G 5 s o z I l K 8 2 E w y D j x Z E 4 m W e r V A M E c 3 h 0 0 j Z P f t s f H 3 j o H h H H K T c 4 W U q / H 9 6 P R Z F O C y g R V C D a 7 H z 1 y l d n d t m E S V i D d M 6 + Q A X J p o 4 e e R h u P t 8 A x L n Q G D z 0 p C k H j 4 e N x h f 1 + X P O / C y 3 N F S B Z j a S D G Z 9 L c A I P Q f K K u v g m D E W 1 z D i Y l l I Q A S a H 4 N P 2 u 6 Z c q G X U j w N V S e n 3 y Y a Q / + S y A p N M E D W e x l k p l r y d 9 q J l V a j h a V h d + Q G p Z V 8 X o 5 v s 4 i D 0 7 8 b B L m y M c g W 9 V s x U Z a m R L C 2 H V A a Q W Z a A L i O s D L F F p T K X w a Z k t C 0 P L R s v X Z K B S V M U p b s G L n d O u n P l J L n A u e r O N O d C Q c a a A h g S B S d g P K W K H 5 s t J C e N r S n M W I r s 8 J 1 8 v w v o R J w t s Q z 3 T u t R d 9 L S 7 M F r 7 b 7 S 9 s C j b S 8 8 e u 6 J x 1 r e e P D S I 4 9 7 r 3 z e W O M B 7 1 0 j 5 t L D h s q 1 l 6 f h J 0 + v W F 4 Y e T 7 3 j d K l 1 2 d / R 8 7 V 0 t 6 + m b O k u a o z 5 M o s N B Z 1 A 1 c 0 0 Y 2 7 H e 9 2 b 8 p 0 J t v f p Z g D t r 7 t / + p H f 7 8 o e n q f u M n 7 f b / b E e o m 4 + d / U E s B A i 0 A F A A C A A g A N H s a W R y k J p C l A A A A 9 w A A A B I A A A A A A A A A A A A A A A A A A A A A A E N v b m Z p Z y 9 Q Y W N r Y W d l L n h t b F B L A Q I t A B Q A A g A I A D R 7 G l k P y u m r p A A A A O k A A A A T A A A A A A A A A A A A A A A A A P E A A A B b Q 2 9 u d G V u d F 9 U e X B l c 1 0 u e G 1 s U E s B A i 0 A F A A C A A g A N H s a W Q j 3 x C Q Q A g A A 1 A Q A A B M A A A A A A A A A A A A A A A A A 4 g E A A E Z v c m 1 1 b G F z L 1 N l Y 3 R p b 2 4 x L m 1 Q S w U G A A A A A A M A A w D C A A A A P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h Q A A A A A A A B g F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N m F p e i 1 5 Y n F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8 2 Y W l 6 X 3 l i c X g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Z h a X o t e W J x e C 9 B d X R v U m V t b 3 Z l Z E N v b H V t b n M x L n t D b 2 x 1 b W 4 x L m N h c 2 h f Z m x v d y w w f S Z x d W 9 0 O y w m c X V v d D t T Z W N 0 a W 9 u M S 8 2 Y W l 6 L X l i c X g v Q X V 0 b 1 J l b W 9 2 Z W R D b 2 x 1 b W 5 z M S 5 7 Q 2 9 s d W 1 u M S 5 v d 2 5 f c 3 V w c G 9 y d G l u Z y w x f S Z x d W 9 0 O y w m c X V v d D t T Z W N 0 a W 9 u M S 8 2 Y W l 6 L X l i c X g v Q X V 0 b 1 J l b W 9 2 Z W R D b 2 x 1 b W 5 z M S 5 7 Q 2 9 s d W 1 u M S 5 1 c 2 V y X 2 9 0 a G V y L D J 9 J n F 1 b 3 Q 7 L C Z x d W 9 0 O 1 N l Y 3 R p b 2 4 x L z Z h a X o t e W J x e C 9 B d X R v U m V t b 3 Z l Z E N v b H V t b n M x L n t D b 2 x 1 b W 4 x L n R y d X N 0 X 2 Z 1 b m Q s M 3 0 m c X V v d D s s J n F 1 b 3 Q 7 U 2 V j d G l v b j E v N m F p e i 1 5 Y n F 4 L 0 F 1 d G 9 S Z W 1 v d m V k Q 2 9 s d W 1 u c z E u e 0 N v b H V t b j E u Z X h w X 3 R 5 c G U s N H 0 m c X V v d D s s J n F 1 b 3 Q 7 U 2 V j d G l v b j E v N m F p e i 1 5 Y n F 4 L 0 F 1 d G 9 S Z W 1 v d m V k Q 2 9 s d W 1 u c z E u e 0 N v b H V t b j E u Z 2 9 2 X 2 x l d m V s L D V 9 J n F 1 b 3 Q 7 L C Z x d W 9 0 O 1 N l Y 3 R p b 2 4 x L z Z h a X o t e W J x e C 9 B d X R v U m V t b 3 Z l Z E N v b H V t b n M x L n t D b 2 x 1 b W 4 x L m R l c 2 N j c m l w d G l v b i w 2 f S Z x d W 9 0 O y w m c X V v d D t T Z W N 0 a W 9 u M S 8 2 Y W l 6 L X l i c X g v Q X V 0 b 1 J l b W 9 2 Z W R D b 2 x 1 b W 5 z M S 5 7 Q 2 9 s d W 1 u M S 5 5 Z W F y L D d 9 J n F 1 b 3 Q 7 L C Z x d W 9 0 O 1 N l Y 3 R p b 2 4 x L z Z h a X o t e W J x e C 9 B d X R v U m V t b 3 Z l Z E N v b H V t b n M x L n t D b 2 x 1 b W 4 x L n Z h b H V l L D h 9 J n F 1 b 3 Q 7 L C Z x d W 9 0 O 1 N l Y 3 R p b 2 4 x L z Z h a X o t e W J x e C 9 B d X R v U m V t b 3 Z l Z E N v b H V t b n M x L n t D b 2 x 1 b W 4 x L m 1 v Z G U s O X 0 m c X V v d D s s J n F 1 b 3 Q 7 U 2 V j d G l v b j E v N m F p e i 1 5 Y n F 4 L 0 F 1 d G 9 S Z W 1 v d m V k Q 2 9 s d W 1 u c z E u e 0 N v b H V t b j E u Y 2 h h a W 5 l Z F 9 2 Y W x 1 Z S w x M H 0 m c X V v d D s s J n F 1 b 3 Q 7 U 2 V j d G l v b j E v N m F p e i 1 5 Y n F 4 L 0 F 1 d G 9 S Z W 1 v d m V k Q 2 9 s d W 1 u c z E u e 0 N v b H V t b j E u Z X N 0 a W 1 h d G V f Y W N 0 d W F s L D E x f S Z x d W 9 0 O y w m c X V v d D t T Z W N 0 a W 9 u M S 8 2 Y W l 6 L X l i c X g v Q X V 0 b 1 J l b W 9 2 Z W R D b 2 x 1 b W 5 z M S 5 7 Q 2 9 s d W 1 u M S 5 k Z W Z s Y X R v c i w x M n 0 m c X V v d D s s J n F 1 b 3 Q 7 U 2 V j d G l v b j E v N m F p e i 1 5 Y n F 4 L 0 F 1 d G 9 S Z W 1 v d m V k Q 2 9 s d W 1 u c z E u e 0 N v b H V t b j E u Z 2 9 2 X 2 x l d m V s X 3 N v c n R f b 3 J k Z X I s M T N 9 J n F 1 b 3 Q 7 L C Z x d W 9 0 O 1 N l Y 3 R p b 2 4 x L z Z h a X o t e W J x e C 9 B d X R v U m V t b 3 Z l Z E N v b H V t b n M x L n t D b 2 x 1 b W 4 x L m 1 v Z G V f c 2 9 y d F 9 v c m R l c i w x N H 0 m c X V v d D s s J n F 1 b 3 Q 7 U 2 V j d G l v b j E v N m F p e i 1 5 Y n F 4 L 0 F 1 d G 9 S Z W 1 v d m V k Q 2 9 s d W 1 u c z E u e 0 N v b H V t b j E u d X N l c l 9 v d G h l c l 9 n c n A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8 2 Y W l 6 L X l i c X g v Q X V 0 b 1 J l b W 9 2 Z W R D b 2 x 1 b W 5 z M S 5 7 Q 2 9 s d W 1 u M S 5 j Y X N o X 2 Z s b 3 c s M H 0 m c X V v d D s s J n F 1 b 3 Q 7 U 2 V j d G l v b j E v N m F p e i 1 5 Y n F 4 L 0 F 1 d G 9 S Z W 1 v d m V k Q 2 9 s d W 1 u c z E u e 0 N v b H V t b j E u b 3 d u X 3 N 1 c H B v c n R p b m c s M X 0 m c X V v d D s s J n F 1 b 3 Q 7 U 2 V j d G l v b j E v N m F p e i 1 5 Y n F 4 L 0 F 1 d G 9 S Z W 1 v d m V k Q 2 9 s d W 1 u c z E u e 0 N v b H V t b j E u d X N l c l 9 v d G h l c i w y f S Z x d W 9 0 O y w m c X V v d D t T Z W N 0 a W 9 u M S 8 2 Y W l 6 L X l i c X g v Q X V 0 b 1 J l b W 9 2 Z W R D b 2 x 1 b W 5 z M S 5 7 Q 2 9 s d W 1 u M S 5 0 c n V z d F 9 m d W 5 k L D N 9 J n F 1 b 3 Q 7 L C Z x d W 9 0 O 1 N l Y 3 R p b 2 4 x L z Z h a X o t e W J x e C 9 B d X R v U m V t b 3 Z l Z E N v b H V t b n M x L n t D b 2 x 1 b W 4 x L m V 4 c F 9 0 e X B l L D R 9 J n F 1 b 3 Q 7 L C Z x d W 9 0 O 1 N l Y 3 R p b 2 4 x L z Z h a X o t e W J x e C 9 B d X R v U m V t b 3 Z l Z E N v b H V t b n M x L n t D b 2 x 1 b W 4 x L m d v d l 9 s Z X Z l b C w 1 f S Z x d W 9 0 O y w m c X V v d D t T Z W N 0 a W 9 u M S 8 2 Y W l 6 L X l i c X g v Q X V 0 b 1 J l b W 9 2 Z W R D b 2 x 1 b W 5 z M S 5 7 Q 2 9 s d W 1 u M S 5 k Z X N j Y 3 J p c H R p b 2 4 s N n 0 m c X V v d D s s J n F 1 b 3 Q 7 U 2 V j d G l v b j E v N m F p e i 1 5 Y n F 4 L 0 F 1 d G 9 S Z W 1 v d m V k Q 2 9 s d W 1 u c z E u e 0 N v b H V t b j E u e W V h c i w 3 f S Z x d W 9 0 O y w m c X V v d D t T Z W N 0 a W 9 u M S 8 2 Y W l 6 L X l i c X g v Q X V 0 b 1 J l b W 9 2 Z W R D b 2 x 1 b W 5 z M S 5 7 Q 2 9 s d W 1 u M S 5 2 Y W x 1 Z S w 4 f S Z x d W 9 0 O y w m c X V v d D t T Z W N 0 a W 9 u M S 8 2 Y W l 6 L X l i c X g v Q X V 0 b 1 J l b W 9 2 Z W R D b 2 x 1 b W 5 z M S 5 7 Q 2 9 s d W 1 u M S 5 t b 2 R l L D l 9 J n F 1 b 3 Q 7 L C Z x d W 9 0 O 1 N l Y 3 R p b 2 4 x L z Z h a X o t e W J x e C 9 B d X R v U m V t b 3 Z l Z E N v b H V t b n M x L n t D b 2 x 1 b W 4 x L m N o Y W l u Z W R f d m F s d W U s M T B 9 J n F 1 b 3 Q 7 L C Z x d W 9 0 O 1 N l Y 3 R p b 2 4 x L z Z h a X o t e W J x e C 9 B d X R v U m V t b 3 Z l Z E N v b H V t b n M x L n t D b 2 x 1 b W 4 x L m V z d G l t Y X R l X 2 F j d H V h b C w x M X 0 m c X V v d D s s J n F 1 b 3 Q 7 U 2 V j d G l v b j E v N m F p e i 1 5 Y n F 4 L 0 F 1 d G 9 S Z W 1 v d m V k Q 2 9 s d W 1 u c z E u e 0 N v b H V t b j E u Z G V m b G F 0 b 3 I s M T J 9 J n F 1 b 3 Q 7 L C Z x d W 9 0 O 1 N l Y 3 R p b 2 4 x L z Z h a X o t e W J x e C 9 B d X R v U m V t b 3 Z l Z E N v b H V t b n M x L n t D b 2 x 1 b W 4 x L m d v d l 9 s Z X Z l b F 9 z b 3 J 0 X 2 9 y Z G V y L D E z f S Z x d W 9 0 O y w m c X V v d D t T Z W N 0 a W 9 u M S 8 2 Y W l 6 L X l i c X g v Q X V 0 b 1 J l b W 9 2 Z W R D b 2 x 1 b W 5 z M S 5 7 Q 2 9 s d W 1 u M S 5 t b 2 R l X 3 N v c n R f b 3 J k Z X I s M T R 9 J n F 1 b 3 Q 7 L C Z x d W 9 0 O 1 N l Y 3 R p b 2 4 x L z Z h a X o t e W J x e C 9 B d X R v U m V t b 3 Z l Z E N v b H V t b n M x L n t D b 2 x 1 b W 4 x L n V z Z X J f b 3 R o Z X J f Z 3 J w L D E 1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Q 2 9 s d W 1 u M S 5 j Y X N o X 2 Z s b 3 c m c X V v d D s s J n F 1 b 3 Q 7 Q 2 9 s d W 1 u M S 5 v d 2 5 f c 3 V w c G 9 y d G l u Z y Z x d W 9 0 O y w m c X V v d D t D b 2 x 1 b W 4 x L n V z Z X J f b 3 R o Z X I m c X V v d D s s J n F 1 b 3 Q 7 Q 2 9 s d W 1 u M S 5 0 c n V z d F 9 m d W 5 k J n F 1 b 3 Q 7 L C Z x d W 9 0 O 0 N v b H V t b j E u Z X h w X 3 R 5 c G U m c X V v d D s s J n F 1 b 3 Q 7 Q 2 9 s d W 1 u M S 5 n b 3 Z f b G V 2 Z W w m c X V v d D s s J n F 1 b 3 Q 7 Q 2 9 s d W 1 u M S 5 k Z X N j Y 3 J p c H R p b 2 4 m c X V v d D s s J n F 1 b 3 Q 7 Q 2 9 s d W 1 u M S 5 5 Z W F y J n F 1 b 3 Q 7 L C Z x d W 9 0 O 0 N v b H V t b j E u d m F s d W U m c X V v d D s s J n F 1 b 3 Q 7 Q 2 9 s d W 1 u M S 5 t b 2 R l J n F 1 b 3 Q 7 L C Z x d W 9 0 O 0 N v b H V t b j E u Y 2 h h a W 5 l Z F 9 2 Y W x 1 Z S Z x d W 9 0 O y w m c X V v d D t D b 2 x 1 b W 4 x L m V z d G l t Y X R l X 2 F j d H V h b C Z x d W 9 0 O y w m c X V v d D t D b 2 x 1 b W 4 x L m R l Z m x h d G 9 y J n F 1 b 3 Q 7 L C Z x d W 9 0 O 0 N v b H V t b j E u Z 2 9 2 X 2 x l d m V s X 3 N v c n R f b 3 J k Z X I m c X V v d D s s J n F 1 b 3 Q 7 Q 2 9 s d W 1 u M S 5 t b 2 R l X 3 N v c n R f b 3 J k Z X I m c X V v d D s s J n F 1 b 3 Q 7 Q 2 9 s d W 1 u M S 5 1 c 2 V y X 2 9 0 a G V y X 2 d y c C Z x d W 9 0 O 1 0 i I C 8 + P E V u d H J 5 I F R 5 c G U 9 I k Z p b G x D b 2 x 1 b W 5 U e X B l c y I g V m F s d W U 9 I n N B Q U F B Q U F B Q U F B T U Z B Q V V B Q U F B Q U F B P T 0 i I C 8 + P E V u d H J 5 I F R 5 c G U 9 I k Z p b G x M Y X N 0 V X B k Y X R l Z C I g V m F s d W U 9 I m Q y M D I 0 L T A 4 L T I 2 V D E 5 O j I 1 O j Q w L j k z O D g y M D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T E i I C 8 + P E V u d H J 5 I F R 5 c G U 9 I k F k Z G V k V G 9 E Y X R h T W 9 k Z W w i I F Z h b H V l P S J s M C I g L z 4 8 R W 5 0 c n k g V H l w Z T 0 i U X V l c n l J R C I g V m F s d W U 9 I n M 4 Y W Y x N T M w Y i 1 m M z Z i L T Q 5 M m M t O T l k M S 0 2 Z D A 5 N m V l N z E 5 N T A i I C 8 + P C 9 T d G F i b G V F b n R y a W V z P j w v S X R l b T 4 8 S X R l b T 4 8 S X R l b U x v Y 2 F 0 a W 9 u P j x J d G V t V H l w Z T 5 G b 3 J t d W x h P C 9 J d G V t V H l w Z T 4 8 S X R l b V B h d G g + U 2 V j d G l v b j E v N m F p e i 1 5 Y n F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Z h a X o t e W J x e C 9 D b 2 5 2 Z X J 0 Z W Q l M j B 0 b y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m F p e i 1 5 Y n F 4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Z h a X o t e W J x e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v 7 m f f y w o k Q q l P F x S L 1 v 7 g A A A A A A I A A A A A A A N m A A D A A A A A E A A A A F P M K Y u 4 v q A K 7 / v v k f J C M u 8 A A A A A B I A A A K A A A A A Q A A A A w w S R H v q P E X J d D p N 0 3 I X v c l A A A A C 6 X Q X k d 2 h 4 v P H F 6 3 y R P u M O K T 0 R 5 1 z b l f V C B b 8 c f l p X 9 I P g y w J A 2 K l Q K c n l t b N r 6 R L Q v p N X g n d L G t G w g j S f A 4 z 5 z 6 t V E s S j 2 X Z P 7 R E k V s X r D R Q A A A A E w Y Y 5 p e z 1 I V c W j Q Q V h X 9 I R + 2 m P w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D9EDE3-6A02-422D-941F-B6DCF97A74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6223E7-FDBB-4CF0-9A5B-CCEEABEA76FC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f6aed4ac-dd4c-4794-87ed-06fc3a0ee92f"/>
    <ds:schemaRef ds:uri="http://schemas.openxmlformats.org/package/2006/metadata/core-properties"/>
    <ds:schemaRef ds:uri="a35715f8-87ef-4d3b-947a-233431d1570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DD0442E-BED1-4569-BB3C-1CA4D4BC9B2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05386CC-F41D-488C-8CA7-70A47980E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</vt:lpstr>
      <vt:lpstr>Data</vt:lpstr>
      <vt:lpstr>Parameters</vt:lpstr>
      <vt:lpstr>Query_New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Sari Kimmel</cp:lastModifiedBy>
  <cp:lastPrinted>2019-08-27T14:38:17Z</cp:lastPrinted>
  <dcterms:created xsi:type="dcterms:W3CDTF">2019-03-21T15:05:33Z</dcterms:created>
  <dcterms:modified xsi:type="dcterms:W3CDTF">2024-12-16T16:17:42Z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