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4 - Econ/"/>
    </mc:Choice>
  </mc:AlternateContent>
  <xr:revisionPtr revIDLastSave="0" documentId="13_ncr:1_{7345768F-9E05-4D7D-8CC8-861A9BE19A5B}" xr6:coauthVersionLast="47" xr6:coauthVersionMax="47" xr10:uidLastSave="{00000000-0000-0000-0000-000000000000}"/>
  <bookViews>
    <workbookView xWindow="0" yWindow="760" windowWidth="23260" windowHeight="12460" xr2:uid="{00000000-000D-0000-FFFF-FFFF00000000}"/>
  </bookViews>
  <sheets>
    <sheet name="figure" sheetId="2" r:id="rId1"/>
    <sheet name="Data" sheetId="1" r:id="rId2"/>
    <sheet name="Query" sheetId="5" r:id="rId3"/>
    <sheet name="Parameters" sheetId="6" r:id="rId4"/>
    <sheet name="Recession" sheetId="3" r:id="rId5"/>
  </sheets>
  <definedNames>
    <definedName name="__123Graph_A" hidden="1">#REF!</definedName>
    <definedName name="__123Graph_X" hidden="1">#REF!</definedName>
    <definedName name="_NST01">#REF!</definedName>
    <definedName name="adsf">#REF!</definedName>
    <definedName name="ExternalData_1" localSheetId="2" hidden="1">Query!$A$1:$I$81</definedName>
    <definedName name="Figure713">#REF!</definedName>
    <definedName name="final">#REF!</definedName>
    <definedName name="NewGraph" hidden="1">#REF!</definedName>
    <definedName name="state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B6" i="6"/>
  <c r="B4" i="6"/>
  <c r="B3" i="6"/>
  <c r="A24" i="2" s="1"/>
  <c r="B5" i="6" l="1"/>
  <c r="D93" i="3" s="1"/>
  <c r="E93" i="3" s="1"/>
  <c r="B15" i="6"/>
  <c r="A17" i="1"/>
  <c r="A4" i="1" l="1"/>
  <c r="C4" i="1" s="1"/>
  <c r="D83" i="3"/>
  <c r="E83" i="3" s="1"/>
  <c r="D86" i="3"/>
  <c r="E86" i="3" s="1"/>
  <c r="A1" i="1"/>
  <c r="D19" i="3"/>
  <c r="E19" i="3" s="1"/>
  <c r="D66" i="3"/>
  <c r="E66" i="3" s="1"/>
  <c r="D71" i="3"/>
  <c r="E71" i="3" s="1"/>
  <c r="A10" i="1"/>
  <c r="C10" i="1" s="1"/>
  <c r="D54" i="3"/>
  <c r="E54" i="3" s="1"/>
  <c r="D11" i="3"/>
  <c r="E11" i="3" s="1"/>
  <c r="D58" i="3"/>
  <c r="E58" i="3" s="1"/>
  <c r="D128" i="3"/>
  <c r="E128" i="3" s="1"/>
  <c r="D47" i="3"/>
  <c r="E47" i="3" s="1"/>
  <c r="D41" i="3"/>
  <c r="E41" i="3" s="1"/>
  <c r="D74" i="3"/>
  <c r="E74" i="3" s="1"/>
  <c r="D38" i="3"/>
  <c r="E38" i="3" s="1"/>
  <c r="D101" i="3"/>
  <c r="E101" i="3" s="1"/>
  <c r="A7" i="1"/>
  <c r="C7" i="1" s="1"/>
  <c r="D27" i="3"/>
  <c r="E27" i="3" s="1"/>
  <c r="D87" i="3"/>
  <c r="E87" i="3" s="1"/>
  <c r="D62" i="3"/>
  <c r="E62" i="3" s="1"/>
  <c r="D28" i="3"/>
  <c r="E28" i="3" s="1"/>
  <c r="D109" i="3"/>
  <c r="E109" i="3" s="1"/>
  <c r="D126" i="3"/>
  <c r="E126" i="3" s="1"/>
  <c r="D53" i="3"/>
  <c r="E53" i="3" s="1"/>
  <c r="D97" i="3"/>
  <c r="E97" i="3" s="1"/>
  <c r="D77" i="3"/>
  <c r="E77" i="3" s="1"/>
  <c r="A9" i="1"/>
  <c r="C9" i="1" s="1"/>
  <c r="D18" i="3"/>
  <c r="E18" i="3" s="1"/>
  <c r="D96" i="3"/>
  <c r="E96" i="3" s="1"/>
  <c r="A8" i="1"/>
  <c r="C8" i="1" s="1"/>
  <c r="D68" i="3"/>
  <c r="E68" i="3" s="1"/>
  <c r="D89" i="3"/>
  <c r="E89" i="3" s="1"/>
  <c r="D40" i="3"/>
  <c r="E40" i="3" s="1"/>
  <c r="D106" i="3"/>
  <c r="E106" i="3" s="1"/>
  <c r="D131" i="3"/>
  <c r="E131" i="3" s="1"/>
  <c r="D52" i="3"/>
  <c r="E52" i="3" s="1"/>
  <c r="D65" i="3"/>
  <c r="E65" i="3" s="1"/>
  <c r="D32" i="3"/>
  <c r="E32" i="3" s="1"/>
  <c r="A12" i="1"/>
  <c r="C12" i="1" s="1"/>
  <c r="D115" i="3"/>
  <c r="E115" i="3" s="1"/>
  <c r="D20" i="3"/>
  <c r="E20" i="3" s="1"/>
  <c r="D57" i="3"/>
  <c r="E57" i="3" s="1"/>
  <c r="D24" i="3"/>
  <c r="E24" i="3" s="1"/>
  <c r="D13" i="3"/>
  <c r="E13" i="3" s="1"/>
  <c r="A11" i="1"/>
  <c r="C11" i="1" s="1"/>
  <c r="D46" i="3"/>
  <c r="E46" i="3" s="1"/>
  <c r="D91" i="3"/>
  <c r="E91" i="3" s="1"/>
  <c r="D3" i="3"/>
  <c r="E3" i="3" s="1"/>
  <c r="D4" i="3"/>
  <c r="E4" i="3" s="1"/>
  <c r="D42" i="3"/>
  <c r="E42" i="3" s="1"/>
  <c r="D49" i="3"/>
  <c r="E49" i="3" s="1"/>
  <c r="D104" i="3"/>
  <c r="E104" i="3" s="1"/>
  <c r="D16" i="3"/>
  <c r="E16" i="3" s="1"/>
  <c r="D39" i="3"/>
  <c r="E39" i="3" s="1"/>
  <c r="D31" i="3"/>
  <c r="E31" i="3" s="1"/>
  <c r="D21" i="3"/>
  <c r="E21" i="3" s="1"/>
  <c r="D118" i="3"/>
  <c r="E118" i="3" s="1"/>
  <c r="D22" i="3"/>
  <c r="E22" i="3" s="1"/>
  <c r="D75" i="3"/>
  <c r="E75" i="3" s="1"/>
  <c r="D108" i="3"/>
  <c r="E108" i="3" s="1"/>
  <c r="D130" i="3"/>
  <c r="E130" i="3" s="1"/>
  <c r="D10" i="3"/>
  <c r="E10" i="3" s="1"/>
  <c r="D25" i="3"/>
  <c r="E25" i="3" s="1"/>
  <c r="D88" i="3"/>
  <c r="E88" i="3" s="1"/>
  <c r="D111" i="3"/>
  <c r="E111" i="3" s="1"/>
  <c r="D23" i="3"/>
  <c r="E23" i="3" s="1"/>
  <c r="D5" i="3"/>
  <c r="E5" i="3" s="1"/>
  <c r="D110" i="3"/>
  <c r="E110" i="3" s="1"/>
  <c r="D84" i="3"/>
  <c r="E84" i="3" s="1"/>
  <c r="D67" i="3"/>
  <c r="E67" i="3" s="1"/>
  <c r="D100" i="3"/>
  <c r="E100" i="3" s="1"/>
  <c r="D114" i="3"/>
  <c r="E114" i="3" s="1"/>
  <c r="D121" i="3"/>
  <c r="E121" i="3" s="1"/>
  <c r="A6" i="1"/>
  <c r="C6" i="1" s="1"/>
  <c r="H7" i="1" s="1"/>
  <c r="D80" i="3"/>
  <c r="E80" i="3" s="1"/>
  <c r="D103" i="3"/>
  <c r="E103" i="3" s="1"/>
  <c r="D7" i="3"/>
  <c r="E7" i="3" s="1"/>
  <c r="D124" i="3"/>
  <c r="E124" i="3" s="1"/>
  <c r="D102" i="3"/>
  <c r="E102" i="3" s="1"/>
  <c r="D12" i="3"/>
  <c r="E12" i="3" s="1"/>
  <c r="D51" i="3"/>
  <c r="E51" i="3" s="1"/>
  <c r="D76" i="3"/>
  <c r="E76" i="3" s="1"/>
  <c r="D82" i="3"/>
  <c r="E82" i="3" s="1"/>
  <c r="D113" i="3"/>
  <c r="E113" i="3" s="1"/>
  <c r="D129" i="3"/>
  <c r="E129" i="3" s="1"/>
  <c r="D64" i="3"/>
  <c r="E64" i="3" s="1"/>
  <c r="D95" i="3"/>
  <c r="E95" i="3" s="1"/>
  <c r="D29" i="3"/>
  <c r="E29" i="3" s="1"/>
  <c r="A1" i="2"/>
  <c r="D117" i="3"/>
  <c r="E117" i="3" s="1"/>
  <c r="D85" i="3"/>
  <c r="E85" i="3" s="1"/>
  <c r="A14" i="1"/>
  <c r="C14" i="1" s="1"/>
  <c r="D94" i="3"/>
  <c r="E94" i="3" s="1"/>
  <c r="D30" i="3"/>
  <c r="E30" i="3" s="1"/>
  <c r="D123" i="3"/>
  <c r="E123" i="3" s="1"/>
  <c r="D59" i="3"/>
  <c r="E59" i="3" s="1"/>
  <c r="D92" i="3"/>
  <c r="E92" i="3" s="1"/>
  <c r="D60" i="3"/>
  <c r="E60" i="3" s="1"/>
  <c r="D122" i="3"/>
  <c r="E122" i="3" s="1"/>
  <c r="D50" i="3"/>
  <c r="E50" i="3" s="1"/>
  <c r="D105" i="3"/>
  <c r="E105" i="3" s="1"/>
  <c r="D33" i="3"/>
  <c r="E33" i="3" s="1"/>
  <c r="A5" i="1"/>
  <c r="C5" i="1" s="1"/>
  <c r="H6" i="1" s="1"/>
  <c r="D72" i="3"/>
  <c r="E72" i="3" s="1"/>
  <c r="D8" i="3"/>
  <c r="E8" i="3" s="1"/>
  <c r="D79" i="3"/>
  <c r="E79" i="3" s="1"/>
  <c r="D15" i="3"/>
  <c r="E15" i="3" s="1"/>
  <c r="D61" i="3"/>
  <c r="E61" i="3" s="1"/>
  <c r="D69" i="3"/>
  <c r="E69" i="3" s="1"/>
  <c r="A13" i="1"/>
  <c r="D13" i="1" s="1"/>
  <c r="D78" i="3"/>
  <c r="E78" i="3" s="1"/>
  <c r="D14" i="3"/>
  <c r="E14" i="3" s="1"/>
  <c r="D107" i="3"/>
  <c r="E107" i="3" s="1"/>
  <c r="D43" i="3"/>
  <c r="E43" i="3" s="1"/>
  <c r="D132" i="3"/>
  <c r="E132" i="3" s="1"/>
  <c r="D44" i="3"/>
  <c r="E44" i="3" s="1"/>
  <c r="D98" i="3"/>
  <c r="E98" i="3" s="1"/>
  <c r="D34" i="3"/>
  <c r="E34" i="3" s="1"/>
  <c r="D81" i="3"/>
  <c r="E81" i="3" s="1"/>
  <c r="D17" i="3"/>
  <c r="E17" i="3" s="1"/>
  <c r="D120" i="3"/>
  <c r="E120" i="3" s="1"/>
  <c r="D56" i="3"/>
  <c r="E56" i="3" s="1"/>
  <c r="D127" i="3"/>
  <c r="E127" i="3" s="1"/>
  <c r="D63" i="3"/>
  <c r="E63" i="3" s="1"/>
  <c r="D37" i="3"/>
  <c r="E37" i="3" s="1"/>
  <c r="D125" i="3"/>
  <c r="E125" i="3" s="1"/>
  <c r="D133" i="3"/>
  <c r="E133" i="3" s="1"/>
  <c r="D2" i="3"/>
  <c r="E2" i="3" s="1"/>
  <c r="D70" i="3"/>
  <c r="E70" i="3" s="1"/>
  <c r="D6" i="3"/>
  <c r="E6" i="3" s="1"/>
  <c r="D99" i="3"/>
  <c r="E99" i="3" s="1"/>
  <c r="D35" i="3"/>
  <c r="E35" i="3" s="1"/>
  <c r="D116" i="3"/>
  <c r="E116" i="3" s="1"/>
  <c r="D36" i="3"/>
  <c r="E36" i="3" s="1"/>
  <c r="D90" i="3"/>
  <c r="E90" i="3" s="1"/>
  <c r="D26" i="3"/>
  <c r="E26" i="3" s="1"/>
  <c r="D73" i="3"/>
  <c r="E73" i="3" s="1"/>
  <c r="D9" i="3"/>
  <c r="E9" i="3" s="1"/>
  <c r="D112" i="3"/>
  <c r="E112" i="3" s="1"/>
  <c r="D48" i="3"/>
  <c r="E48" i="3" s="1"/>
  <c r="D119" i="3"/>
  <c r="E119" i="3" s="1"/>
  <c r="D55" i="3"/>
  <c r="E55" i="3" s="1"/>
  <c r="D45" i="3"/>
  <c r="E45" i="3" s="1"/>
  <c r="D10" i="1"/>
  <c r="B10" i="1"/>
  <c r="E10" i="1"/>
  <c r="E6" i="1"/>
  <c r="D6" i="1"/>
  <c r="B6" i="1"/>
  <c r="E4" i="1"/>
  <c r="B4" i="1"/>
  <c r="D4" i="1"/>
  <c r="B7" i="1"/>
  <c r="E7" i="1"/>
  <c r="D7" i="1"/>
  <c r="E14" i="1"/>
  <c r="B14" i="1"/>
  <c r="D14" i="1"/>
  <c r="B11" i="1"/>
  <c r="D11" i="1"/>
  <c r="E11" i="1"/>
  <c r="E9" i="1"/>
  <c r="J10" i="1" s="1"/>
  <c r="B9" i="1"/>
  <c r="G10" i="1" s="1"/>
  <c r="D9" i="1"/>
  <c r="I10" i="1" s="1"/>
  <c r="E5" i="1" l="1"/>
  <c r="J6" i="1" s="1"/>
  <c r="H12" i="1"/>
  <c r="I7" i="1"/>
  <c r="H11" i="1"/>
  <c r="E13" i="1"/>
  <c r="J14" i="1" s="1"/>
  <c r="C13" i="1"/>
  <c r="D12" i="1"/>
  <c r="I13" i="1" s="1"/>
  <c r="B8" i="1"/>
  <c r="G9" i="1" s="1"/>
  <c r="E12" i="1"/>
  <c r="J13" i="1" s="1"/>
  <c r="D8" i="1"/>
  <c r="I9" i="1" s="1"/>
  <c r="B12" i="1"/>
  <c r="G13" i="1" s="1"/>
  <c r="E8" i="1"/>
  <c r="J9" i="1" s="1"/>
  <c r="H9" i="1"/>
  <c r="H10" i="1"/>
  <c r="G7" i="1"/>
  <c r="J11" i="1"/>
  <c r="B5" i="1"/>
  <c r="G6" i="1" s="1"/>
  <c r="G11" i="1"/>
  <c r="H8" i="1"/>
  <c r="J5" i="1"/>
  <c r="I6" i="1"/>
  <c r="J7" i="1"/>
  <c r="I11" i="1"/>
  <c r="H5" i="1"/>
  <c r="B13" i="1"/>
  <c r="G14" i="1" s="1"/>
  <c r="I14" i="1"/>
  <c r="G8" i="1" l="1"/>
  <c r="I8" i="1"/>
  <c r="J8" i="1"/>
  <c r="J12" i="1"/>
  <c r="G5" i="1"/>
  <c r="G12" i="1"/>
  <c r="H13" i="1"/>
  <c r="H14" i="1"/>
  <c r="I5" i="1"/>
  <c r="I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2B890A-3648-4F31-A657-E6DAF0B98F85}" keepAlive="1" name="Query - Query" description="Connection to the 'Query' query in the workbook." type="5" refreshedVersion="8" background="1" saveData="1">
    <dbPr connection="Provider=Microsoft.Mashup.OleDb.1;Data Source=$Workbook$;Location=Query;Extended Properties=&quot;&quot;" command="SELECT * FROM [Query]"/>
  </connection>
</connections>
</file>

<file path=xl/sharedStrings.xml><?xml version="1.0" encoding="utf-8"?>
<sst xmlns="http://schemas.openxmlformats.org/spreadsheetml/2006/main" count="446" uniqueCount="123">
  <si>
    <t>Year</t>
  </si>
  <si>
    <t>NOTE: Transportation Warehousing Services are defined using the North American Industry Classification System (NAICS). Shaded bars indicate economic recessions.</t>
  </si>
  <si>
    <t>Date</t>
  </si>
  <si>
    <t>Recession</t>
  </si>
  <si>
    <t>Column1.id</t>
  </si>
  <si>
    <t>Column1.year</t>
  </si>
  <si>
    <t>Column1.value</t>
  </si>
  <si>
    <t>Column1.measure</t>
  </si>
  <si>
    <t>Column1.metric</t>
  </si>
  <si>
    <t>Column1.table</t>
  </si>
  <si>
    <t>Column1.source</t>
  </si>
  <si>
    <t>Column1.measurenum</t>
  </si>
  <si>
    <t>Column1.metricnum</t>
  </si>
  <si>
    <t>TET_3.3_0_2004_1_1</t>
  </si>
  <si>
    <t>Air</t>
  </si>
  <si>
    <t>Index (base 2004 = 100)</t>
  </si>
  <si>
    <t>3.3</t>
  </si>
  <si>
    <t>TET_3.3_0_2005_1_1</t>
  </si>
  <si>
    <t>TET_3.3_0_2006_1_1</t>
  </si>
  <si>
    <t>TET_3.3_0_2007_1_1</t>
  </si>
  <si>
    <t>TET_3.3_0_2008_1_1</t>
  </si>
  <si>
    <t>TET_3.3_0_2009_1_1</t>
  </si>
  <si>
    <t>TET_3.3_0_2010_1_1</t>
  </si>
  <si>
    <t>TET_3.3_0_2011_1_1</t>
  </si>
  <si>
    <t>TET_3.3_0_2012_1_1</t>
  </si>
  <si>
    <t>TET_3.3_0_2013_1_1</t>
  </si>
  <si>
    <t>TET_3.3_0_2014_1_1</t>
  </si>
  <si>
    <t>TET_3.3_0_2015_1_1</t>
  </si>
  <si>
    <t>TET_3.3_0_2016_1_1</t>
  </si>
  <si>
    <t>TET_3.3_0_2017_1_1</t>
  </si>
  <si>
    <t>TET_3.3_0_2018_1_1</t>
  </si>
  <si>
    <t>TET_3.3_0_2019_1_1</t>
  </si>
  <si>
    <t>TET_3.3_0_2020_1_1</t>
  </si>
  <si>
    <t>TET_3.3_0_2004_1_3</t>
  </si>
  <si>
    <t>Rail</t>
  </si>
  <si>
    <t>TET_3.3_0_2005_1_3</t>
  </si>
  <si>
    <t>TET_3.3_0_2006_1_3</t>
  </si>
  <si>
    <t>TET_3.3_0_2007_1_3</t>
  </si>
  <si>
    <t>TET_3.3_0_2008_1_3</t>
  </si>
  <si>
    <t>TET_3.3_0_2009_1_3</t>
  </si>
  <si>
    <t>TET_3.3_0_2010_1_3</t>
  </si>
  <si>
    <t>TET_3.3_0_2011_1_3</t>
  </si>
  <si>
    <t>TET_3.3_0_2012_1_3</t>
  </si>
  <si>
    <t>TET_3.3_0_2013_1_3</t>
  </si>
  <si>
    <t>TET_3.3_0_2014_1_3</t>
  </si>
  <si>
    <t>TET_3.3_0_2015_1_3</t>
  </si>
  <si>
    <t>TET_3.3_0_2016_1_3</t>
  </si>
  <si>
    <t>TET_3.3_0_2017_1_3</t>
  </si>
  <si>
    <t>TET_3.3_0_2018_1_3</t>
  </si>
  <si>
    <t>TET_3.3_0_2019_1_3</t>
  </si>
  <si>
    <t>TET_3.3_0_2020_1_3</t>
  </si>
  <si>
    <t>TET_3.3_0_2004_1_4</t>
  </si>
  <si>
    <t>Water</t>
  </si>
  <si>
    <t>TET_3.3_0_2005_1_4</t>
  </si>
  <si>
    <t>TET_3.3_0_2006_1_4</t>
  </si>
  <si>
    <t>TET_3.3_0_2007_1_4</t>
  </si>
  <si>
    <t>TET_3.3_0_2008_1_4</t>
  </si>
  <si>
    <t>TET_3.3_0_2009_1_4</t>
  </si>
  <si>
    <t>TET_3.3_0_2010_1_4</t>
  </si>
  <si>
    <t>TET_3.3_0_2011_1_4</t>
  </si>
  <si>
    <t>TET_3.3_0_2012_1_4</t>
  </si>
  <si>
    <t>TET_3.3_0_2013_1_4</t>
  </si>
  <si>
    <t>TET_3.3_0_2014_1_4</t>
  </si>
  <si>
    <t>TET_3.3_0_2015_1_4</t>
  </si>
  <si>
    <t>TET_3.3_0_2016_1_4</t>
  </si>
  <si>
    <t>TET_3.3_0_2017_1_4</t>
  </si>
  <si>
    <t>TET_3.3_0_2018_1_4</t>
  </si>
  <si>
    <t>TET_3.3_0_2019_1_4</t>
  </si>
  <si>
    <t>TET_3.3_0_2020_1_4</t>
  </si>
  <si>
    <t>TET_3.3_0_2004_1_5</t>
  </si>
  <si>
    <t>Truck</t>
  </si>
  <si>
    <t>TET_3.3_0_2005_1_5</t>
  </si>
  <si>
    <t>TET_3.3_0_2006_1_5</t>
  </si>
  <si>
    <t>TET_3.3_0_2007_1_5</t>
  </si>
  <si>
    <t>TET_3.3_0_2008_1_5</t>
  </si>
  <si>
    <t>TET_3.3_0_2009_1_5</t>
  </si>
  <si>
    <t>TET_3.3_0_2010_1_5</t>
  </si>
  <si>
    <t>TET_3.3_0_2011_1_5</t>
  </si>
  <si>
    <t>TET_3.3_0_2012_1_5</t>
  </si>
  <si>
    <t>TET_3.3_0_2013_1_5</t>
  </si>
  <si>
    <t>TET_3.3_0_2014_1_5</t>
  </si>
  <si>
    <t>TET_3.3_0_2015_1_5</t>
  </si>
  <si>
    <t>TET_3.3_0_2016_1_5</t>
  </si>
  <si>
    <t>TET_3.3_0_2017_1_5</t>
  </si>
  <si>
    <t>TET_3.3_0_2018_1_5</t>
  </si>
  <si>
    <t>TET_3.3_0_2019_1_5</t>
  </si>
  <si>
    <t>TET_3.3_0_2020_1_5</t>
  </si>
  <si>
    <t>Figure Number</t>
  </si>
  <si>
    <t>Source</t>
  </si>
  <si>
    <t>Today</t>
  </si>
  <si>
    <t>Data start date</t>
  </si>
  <si>
    <t>Chart first year</t>
  </si>
  <si>
    <t>Data end date</t>
  </si>
  <si>
    <t>Table</t>
  </si>
  <si>
    <t>Metricnum</t>
  </si>
  <si>
    <t>Measurenum</t>
  </si>
  <si>
    <t>Measure</t>
  </si>
  <si>
    <t>Metric</t>
  </si>
  <si>
    <t>Index</t>
  </si>
  <si>
    <t>—</t>
  </si>
  <si>
    <t>Keep this dash</t>
  </si>
  <si>
    <t xml:space="preserve">SOURCE: U.S. Department of Labor, Bureau of Labor Statistics, Producer Price Index Industry Data, available at www.bls.gov/ppi/ as of </t>
  </si>
  <si>
    <t>Axis Label</t>
  </si>
  <si>
    <t>Date for chart</t>
  </si>
  <si>
    <t>TET_3.3_0_2021_1_1</t>
  </si>
  <si>
    <t>TET_3.3_0_2021_1_3</t>
  </si>
  <si>
    <t>TET_3.3_0_2021_1_4</t>
  </si>
  <si>
    <t>TET_3.3_0_2021_1_5</t>
  </si>
  <si>
    <t>U.S. Department of Labor, Bureau of Labor Statistics, Producer Price Index, PCU481---481--- available at https://www.bls.gov/ppi</t>
  </si>
  <si>
    <t>TET_3.3_0_2022_1_1</t>
  </si>
  <si>
    <t>U.S. Department of Labor, Bureau of Labor Statistics, Producer Price Index, PCU482---482--- available at https://www.bls.gov/ppi</t>
  </si>
  <si>
    <t>TET_3.3_0_2022_1_3</t>
  </si>
  <si>
    <t>U.S. Department of Labor, Bureau of Labor Statistics, Producer Price Index, PCU483---483--- available at https://www.bls.gov/ppi</t>
  </si>
  <si>
    <t>TET_3.3_0_2022_1_4</t>
  </si>
  <si>
    <t>U.S. Department of Labor, Bureau of Labor Statistics, Producer Price Index, PCU484---484--- available at https://www.bls.gov/ppi</t>
  </si>
  <si>
    <t>TET_3.3_0_2022_1_5</t>
  </si>
  <si>
    <t>NOTE: Producer Price Index data come from the U.S. Bureau of Labor Statistics.</t>
  </si>
  <si>
    <t>Percent Change from Previous Year</t>
  </si>
  <si>
    <t>TET_3.3_0_2023_1_1</t>
  </si>
  <si>
    <t>TET_3.3_0_2023_1_3</t>
  </si>
  <si>
    <t>TET_3.3_0_2023_1_4</t>
  </si>
  <si>
    <t>TET_3.3_0_2023_1_5</t>
  </si>
  <si>
    <t>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</si>
</sst>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;@"/>
    <numFmt numFmtId="165" formatCode="0.0"/>
    <numFmt numFmtId="166" formatCode="0.0000"/>
    <numFmt numFmtId="167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10"/>
      <name val="P-AVGARD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6" fillId="0" borderId="0" xfId="0" applyFont="1"/>
    <xf numFmtId="0" fontId="2" fillId="0" borderId="0" xfId="0" applyFont="1"/>
    <xf numFmtId="166" fontId="0" fillId="0" borderId="0" xfId="0" applyNumberFormat="1"/>
    <xf numFmtId="167" fontId="0" fillId="0" borderId="0" xfId="1" applyNumberFormat="1" applyFont="1" applyBorder="1"/>
    <xf numFmtId="14" fontId="0" fillId="0" borderId="0" xfId="0" applyNumberFormat="1"/>
    <xf numFmtId="14" fontId="7" fillId="0" borderId="0" xfId="0" applyNumberFormat="1" applyFont="1"/>
    <xf numFmtId="1" fontId="7" fillId="0" borderId="0" xfId="0" applyNumberFormat="1" applyFont="1"/>
    <xf numFmtId="49" fontId="8" fillId="0" borderId="0" xfId="0" applyNumberFormat="1" applyFont="1" applyAlignment="1">
      <alignment horizontal="right"/>
    </xf>
    <xf numFmtId="14" fontId="1" fillId="0" borderId="0" xfId="0" applyNumberFormat="1" applyFont="1"/>
    <xf numFmtId="1" fontId="1" fillId="0" borderId="0" xfId="0" applyNumberFormat="1" applyFont="1"/>
    <xf numFmtId="167" fontId="5" fillId="0" borderId="0" xfId="1" applyNumberFormat="1" applyFont="1" applyFill="1"/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167" fontId="11" fillId="0" borderId="0" xfId="1" applyNumberFormat="1" applyFont="1" applyFill="1"/>
    <xf numFmtId="165" fontId="4" fillId="0" borderId="0" xfId="0" applyNumberFormat="1" applyFont="1"/>
    <xf numFmtId="0" fontId="0" fillId="0" borderId="0" xfId="0" applyAlignment="1">
      <alignment horizontal="left" vertical="top" wrapText="1"/>
    </xf>
    <xf numFmtId="0" fontId="3" fillId="0" borderId="0" xfId="2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3">
    <cellStyle name="Normal" xfId="0" builtinId="0"/>
    <cellStyle name="Percent" xfId="1" builtinId="5"/>
    <cellStyle name="Title" xfId="2" builtinId="1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DF6BA8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9169611705415E-2"/>
          <c:y val="4.2842864822941203E-2"/>
          <c:w val="0.86564513585633895"/>
          <c:h val="0.86255904694406471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Recession!$E$1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numRef>
              <c:f>Recession!$D$2:$D$121</c:f>
              <c:numCache>
                <c:formatCode>m/d/yy</c:formatCode>
                <c:ptCount val="12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</c:numCache>
            </c:numRef>
          </c:cat>
          <c:val>
            <c:numRef>
              <c:f>Recession!$E$2:$E$133</c:f>
              <c:numCache>
                <c:formatCode>General</c:formatCode>
                <c:ptCount val="1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A-4882-9606-DFA70D291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161600"/>
        <c:axId val="99160064"/>
      </c:barChar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Air</c:v>
                </c:pt>
              </c:strCache>
            </c:strRef>
          </c:tx>
          <c:spPr>
            <a:ln w="38100">
              <a:solidFill>
                <a:srgbClr val="DF6BA8"/>
              </a:solidFill>
            </a:ln>
          </c:spPr>
          <c:marker>
            <c:symbol val="none"/>
          </c:marker>
          <c:cat>
            <c:numRef>
              <c:f>Data!$A$4:$A$14</c:f>
              <c:numCache>
                <c:formatCode>yyyy;@</c:formatCode>
                <c:ptCount val="11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</c:numCache>
            </c:numRef>
          </c:cat>
          <c:val>
            <c:numRef>
              <c:f>Data!$B$4:$B$14</c:f>
              <c:numCache>
                <c:formatCode>0.0</c:formatCode>
                <c:ptCount val="11"/>
                <c:pt idx="0">
                  <c:v>100</c:v>
                </c:pt>
                <c:pt idx="1">
                  <c:v>101.78090778363627</c:v>
                </c:pt>
                <c:pt idx="2">
                  <c:v>98.101102466723162</c:v>
                </c:pt>
                <c:pt idx="3">
                  <c:v>95.881420301611286</c:v>
                </c:pt>
                <c:pt idx="4">
                  <c:v>96.939640868699499</c:v>
                </c:pt>
                <c:pt idx="5">
                  <c:v>99.561225618524347</c:v>
                </c:pt>
                <c:pt idx="6">
                  <c:v>103.20415913867483</c:v>
                </c:pt>
                <c:pt idx="7">
                  <c:v>91.947199587035882</c:v>
                </c:pt>
                <c:pt idx="8">
                  <c:v>92.785885476199255</c:v>
                </c:pt>
                <c:pt idx="9">
                  <c:v>112.86670845470297</c:v>
                </c:pt>
                <c:pt idx="10">
                  <c:v>117.82873050403747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A-4882-9606-DFA70D291A99}"/>
            </c:ext>
          </c:extLst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Rail</c:v>
                </c:pt>
              </c:strCache>
            </c:strRef>
          </c:tx>
          <c:spPr>
            <a:ln w="38100">
              <a:solidFill>
                <a:srgbClr val="FF0066"/>
              </a:solidFill>
            </a:ln>
          </c:spPr>
          <c:marker>
            <c:symbol val="none"/>
          </c:marker>
          <c:cat>
            <c:numRef>
              <c:f>Data!$A$4:$A$14</c:f>
              <c:numCache>
                <c:formatCode>yyyy;@</c:formatCode>
                <c:ptCount val="11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</c:numCache>
            </c:numRef>
          </c:cat>
          <c:val>
            <c:numRef>
              <c:f>Data!$C$4:$C$14</c:f>
              <c:numCache>
                <c:formatCode>0.0</c:formatCode>
                <c:ptCount val="11"/>
                <c:pt idx="0">
                  <c:v>100</c:v>
                </c:pt>
                <c:pt idx="1">
                  <c:v>101.86609621774154</c:v>
                </c:pt>
                <c:pt idx="2">
                  <c:v>98.024668881707726</c:v>
                </c:pt>
                <c:pt idx="3">
                  <c:v>95.830867962313974</c:v>
                </c:pt>
                <c:pt idx="4">
                  <c:v>99.321833325747548</c:v>
                </c:pt>
                <c:pt idx="5">
                  <c:v>104.90646761640346</c:v>
                </c:pt>
                <c:pt idx="6">
                  <c:v>108.06062536980565</c:v>
                </c:pt>
                <c:pt idx="7">
                  <c:v>108.07883118656414</c:v>
                </c:pt>
                <c:pt idx="8">
                  <c:v>113.33389467935007</c:v>
                </c:pt>
                <c:pt idx="9">
                  <c:v>123.91611669928547</c:v>
                </c:pt>
                <c:pt idx="10">
                  <c:v>126.52227936825815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A-4882-9606-DFA70D291A99}"/>
            </c:ext>
          </c:extLst>
        </c:ser>
        <c:ser>
          <c:idx val="2"/>
          <c:order val="2"/>
          <c:tx>
            <c:strRef>
              <c:f>Data!$D$3</c:f>
              <c:strCache>
                <c:ptCount val="1"/>
                <c:pt idx="0">
                  <c:v>Water</c:v>
                </c:pt>
              </c:strCache>
            </c:strRef>
          </c:tx>
          <c:spPr>
            <a:ln w="381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Data!$A$4:$A$14</c:f>
              <c:numCache>
                <c:formatCode>yyyy;@</c:formatCode>
                <c:ptCount val="11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</c:numCache>
            </c:numRef>
          </c:cat>
          <c:val>
            <c:numRef>
              <c:f>Data!$D$4:$D$14</c:f>
              <c:numCache>
                <c:formatCode>0.0</c:formatCode>
                <c:ptCount val="11"/>
                <c:pt idx="0">
                  <c:v>100</c:v>
                </c:pt>
                <c:pt idx="1">
                  <c:v>102.49861188228766</c:v>
                </c:pt>
                <c:pt idx="2">
                  <c:v>102.8070824850392</c:v>
                </c:pt>
                <c:pt idx="3">
                  <c:v>97.464371645382244</c:v>
                </c:pt>
                <c:pt idx="4">
                  <c:v>96.100931581220365</c:v>
                </c:pt>
                <c:pt idx="5">
                  <c:v>101.52384477759269</c:v>
                </c:pt>
                <c:pt idx="6">
                  <c:v>106.2928002961318</c:v>
                </c:pt>
                <c:pt idx="7">
                  <c:v>102.74538836448886</c:v>
                </c:pt>
                <c:pt idx="8">
                  <c:v>110.42235794928747</c:v>
                </c:pt>
                <c:pt idx="9">
                  <c:v>138.33870072182125</c:v>
                </c:pt>
                <c:pt idx="10">
                  <c:v>144.65087297180582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A-4882-9606-DFA70D291A99}"/>
            </c:ext>
          </c:extLst>
        </c:ser>
        <c:ser>
          <c:idx val="3"/>
          <c:order val="3"/>
          <c:tx>
            <c:strRef>
              <c:f>Data!$E$3</c:f>
              <c:strCache>
                <c:ptCount val="1"/>
                <c:pt idx="0">
                  <c:v>Truck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Data!$A$4:$A$14</c:f>
              <c:numCache>
                <c:formatCode>yyyy;@</c:formatCode>
                <c:ptCount val="11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</c:numCache>
            </c:numRef>
          </c:cat>
          <c:val>
            <c:numRef>
              <c:f>Data!$E$4:$E$14</c:f>
              <c:numCache>
                <c:formatCode>0.0</c:formatCode>
                <c:ptCount val="11"/>
                <c:pt idx="0">
                  <c:v>100</c:v>
                </c:pt>
                <c:pt idx="1">
                  <c:v>101.65190628729349</c:v>
                </c:pt>
                <c:pt idx="2">
                  <c:v>99.742478487532139</c:v>
                </c:pt>
                <c:pt idx="3">
                  <c:v>99.057848125117758</c:v>
                </c:pt>
                <c:pt idx="4">
                  <c:v>101.26876452484137</c:v>
                </c:pt>
                <c:pt idx="5">
                  <c:v>107.89523271151312</c:v>
                </c:pt>
                <c:pt idx="6">
                  <c:v>110.53325796118334</c:v>
                </c:pt>
                <c:pt idx="7">
                  <c:v>110.01193392374849</c:v>
                </c:pt>
                <c:pt idx="8">
                  <c:v>124.15300546448084</c:v>
                </c:pt>
                <c:pt idx="9">
                  <c:v>148.93367250800824</c:v>
                </c:pt>
                <c:pt idx="10">
                  <c:v>141.21914452609752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7A-4882-9606-DFA70D291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20480"/>
        <c:axId val="98822016"/>
      </c:lineChart>
      <c:dateAx>
        <c:axId val="98820480"/>
        <c:scaling>
          <c:orientation val="minMax"/>
        </c:scaling>
        <c:delete val="0"/>
        <c:axPos val="b"/>
        <c:numFmt formatCode="yyyy;@" sourceLinked="0"/>
        <c:majorTickMark val="out"/>
        <c:minorTickMark val="none"/>
        <c:tickLblPos val="nextTo"/>
        <c:crossAx val="98822016"/>
        <c:crosses val="autoZero"/>
        <c:auto val="1"/>
        <c:lblOffset val="100"/>
        <c:baseTimeUnit val="months"/>
        <c:majorUnit val="1"/>
        <c:majorTimeUnit val="years"/>
      </c:dateAx>
      <c:valAx>
        <c:axId val="98822016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Parameters!$B$15</c:f>
              <c:strCache>
                <c:ptCount val="1"/>
                <c:pt idx="0">
                  <c:v>Index (base year 2013 = 100)</c:v>
                </c:pt>
              </c:strCache>
            </c:strRef>
          </c:tx>
          <c:layout>
            <c:manualLayout>
              <c:xMode val="edge"/>
              <c:yMode val="edge"/>
              <c:x val="0"/>
              <c:y val="0.20255689406710659"/>
            </c:manualLayout>
          </c:layout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crossAx val="98820480"/>
        <c:crosses val="autoZero"/>
        <c:crossBetween val="between"/>
      </c:valAx>
      <c:valAx>
        <c:axId val="99160064"/>
        <c:scaling>
          <c:orientation val="minMax"/>
          <c:max val="1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99161600"/>
        <c:crosses val="max"/>
        <c:crossBetween val="between"/>
      </c:valAx>
      <c:dateAx>
        <c:axId val="99161600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99160064"/>
        <c:crosses val="autoZero"/>
        <c:auto val="1"/>
        <c:lblOffset val="100"/>
        <c:baseTimeUnit val="months"/>
      </c:dateAx>
    </c:plotArea>
    <c:plotVisOnly val="1"/>
    <c:dispBlanksAs val="span"/>
    <c:showDLblsOverMax val="0"/>
  </c:chart>
  <c:spPr>
    <a:ln>
      <a:noFill/>
    </a:ln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161925</xdr:rowOff>
    </xdr:from>
    <xdr:to>
      <xdr:col>10</xdr:col>
      <xdr:colOff>23813</xdr:colOff>
      <xdr:row>19</xdr:row>
      <xdr:rowOff>111919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0.91971</cdr:x>
      <cdr:y>0.33824</cdr:y>
    </cdr:from>
    <cdr:to>
      <cdr:x>0.98356</cdr:x>
      <cdr:y>0.43383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30793BB-4BD6-436C-B65C-7086272810C5}"/>
            </a:ext>
          </a:extLst>
        </cdr:cNvPr>
        <cdr:cNvSpPr txBox="1"/>
      </cdr:nvSpPr>
      <cdr:spPr>
        <a:xfrm xmlns:a="http://schemas.openxmlformats.org/drawingml/2006/main">
          <a:off x="5389094" y="1102927"/>
          <a:ext cx="374134" cy="311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Rail</a:t>
          </a:r>
        </a:p>
      </cdr:txBody>
    </cdr:sp>
  </cdr:relSizeAnchor>
  <cdr:relSizeAnchor xmlns:cdr="http://schemas.openxmlformats.org/drawingml/2006/chartDrawing">
    <cdr:from>
      <cdr:x>0.79713</cdr:x>
      <cdr:y>0.71005</cdr:y>
    </cdr:from>
    <cdr:to>
      <cdr:x>0.86194</cdr:x>
      <cdr:y>0.78571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73F1DD4-8D36-45BD-BEAE-96A7BA37736E}"/>
            </a:ext>
          </a:extLst>
        </cdr:cNvPr>
        <cdr:cNvSpPr txBox="1"/>
      </cdr:nvSpPr>
      <cdr:spPr>
        <a:xfrm xmlns:a="http://schemas.openxmlformats.org/drawingml/2006/main">
          <a:off x="4670869" y="2315292"/>
          <a:ext cx="379758" cy="246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Air</a:t>
          </a:r>
        </a:p>
      </cdr:txBody>
    </cdr:sp>
  </cdr:relSizeAnchor>
  <cdr:relSizeAnchor xmlns:cdr="http://schemas.openxmlformats.org/drawingml/2006/chartDrawing">
    <cdr:from>
      <cdr:x>0.82554</cdr:x>
      <cdr:y>0.08469</cdr:y>
    </cdr:from>
    <cdr:to>
      <cdr:x>0.9148</cdr:x>
      <cdr:y>0.15448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F73F1DD4-8D36-45BD-BEAE-96A7BA37736E}"/>
            </a:ext>
          </a:extLst>
        </cdr:cNvPr>
        <cdr:cNvSpPr txBox="1"/>
      </cdr:nvSpPr>
      <cdr:spPr>
        <a:xfrm xmlns:a="http://schemas.openxmlformats.org/drawingml/2006/main">
          <a:off x="4837306" y="276149"/>
          <a:ext cx="523025" cy="227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Truck</a:t>
          </a:r>
        </a:p>
      </cdr:txBody>
    </cdr:sp>
  </cdr:relSizeAnchor>
  <cdr:relSizeAnchor xmlns:cdr="http://schemas.openxmlformats.org/drawingml/2006/chartDrawing">
    <cdr:from>
      <cdr:x>0.8629</cdr:x>
      <cdr:y>0.26193</cdr:y>
    </cdr:from>
    <cdr:to>
      <cdr:x>0.95366</cdr:x>
      <cdr:y>0.32639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73F1DD4-8D36-45BD-BEAE-96A7BA37736E}"/>
            </a:ext>
          </a:extLst>
        </cdr:cNvPr>
        <cdr:cNvSpPr txBox="1"/>
      </cdr:nvSpPr>
      <cdr:spPr>
        <a:xfrm xmlns:a="http://schemas.openxmlformats.org/drawingml/2006/main">
          <a:off x="5056239" y="854087"/>
          <a:ext cx="531815" cy="210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latin typeface="Gill Sans MT" panose="020B0502020104020203" pitchFamily="34" charset="0"/>
            </a:rPr>
            <a:t>Water</a:t>
          </a:r>
        </a:p>
      </cdr:txBody>
    </cdr:sp>
  </cdr:relSizeAnchor>
  <cdr:relSizeAnchor xmlns:cdr="http://schemas.openxmlformats.org/drawingml/2006/chartDrawing">
    <cdr:from>
      <cdr:x>0.13496</cdr:x>
      <cdr:y>0.08733</cdr:y>
    </cdr:from>
    <cdr:to>
      <cdr:x>0.70745</cdr:x>
      <cdr:y>0.22163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5A483B9-8C72-4C83-8CEC-75654333740E}"/>
            </a:ext>
          </a:extLst>
        </cdr:cNvPr>
        <cdr:cNvSpPr txBox="1"/>
      </cdr:nvSpPr>
      <cdr:spPr>
        <a:xfrm xmlns:a="http://schemas.openxmlformats.org/drawingml/2006/main">
          <a:off x="790795" y="284765"/>
          <a:ext cx="3354544" cy="437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Gill Sans MT" panose="020B0502020104020203" pitchFamily="34" charset="0"/>
            </a:rPr>
            <a:t>Economic recession (February</a:t>
          </a:r>
          <a:r>
            <a:rPr lang="en-US" sz="1000" baseline="0">
              <a:latin typeface="Gill Sans MT" panose="020B0502020104020203" pitchFamily="34" charset="0"/>
            </a:rPr>
            <a:t> to April 2020) and COVID-19 declaration of national emergency (March 2020)</a:t>
          </a:r>
          <a:endParaRPr lang="en-US" sz="1000"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0.64018</cdr:x>
      <cdr:y>0.1518</cdr:y>
    </cdr:from>
    <cdr:to>
      <cdr:x>0.70296</cdr:x>
      <cdr:y>0.22701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AC1AF4DA-3140-4A80-AEF3-76356248C3AA}"/>
            </a:ext>
          </a:extLst>
        </cdr:cNvPr>
        <cdr:cNvCxnSpPr/>
      </cdr:nvCxnSpPr>
      <cdr:spPr>
        <a:xfrm xmlns:a="http://schemas.openxmlformats.org/drawingml/2006/main">
          <a:off x="3751208" y="494972"/>
          <a:ext cx="367862" cy="24524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D2E5974-F3B6-42E6-A716-77A4FFE10CEA}" autoFormatId="16" applyNumberFormats="0" applyBorderFormats="0" applyFontFormats="0" applyPatternFormats="0" applyAlignmentFormats="0" applyWidthHeightFormats="0">
  <queryTableRefresh nextId="10">
    <queryTableFields count="9">
      <queryTableField id="1" name="Column1.id" tableColumnId="1"/>
      <queryTableField id="2" name="Column1.year" tableColumnId="2"/>
      <queryTableField id="3" name="Column1.value" tableColumnId="3"/>
      <queryTableField id="4" name="Column1.measure" tableColumnId="4"/>
      <queryTableField id="5" name="Column1.metric" tableColumnId="5"/>
      <queryTableField id="6" name="Column1.table" tableColumnId="6"/>
      <queryTableField id="7" name="Column1.source" tableColumnId="7"/>
      <queryTableField id="8" name="Column1.measurenum" tableColumnId="8"/>
      <queryTableField id="9" name="Column1.metricnum" tableColumnId="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3:E14" totalsRowShown="0">
  <autoFilter ref="A3:E14" xr:uid="{00000000-0009-0000-0100-000001000000}"/>
  <tableColumns count="5">
    <tableColumn id="1" xr3:uid="{00000000-0010-0000-0000-000001000000}" name="Year"/>
    <tableColumn id="2" xr3:uid="{00000000-0010-0000-0000-000002000000}" name="Air" dataDxfId="3">
      <calculatedColumnFormula>(VLOOKUP(CONCATENATE("TET_",Parameters!$B$7,"_0_",YEAR($A4),"_",Parameters!$E$10,"_",VLOOKUP(B$3, Parameters!$A$10:$B$13, 2, FALSE)),Query!$A:$C,3,FALSE)/VLOOKUP(CONCATENATE("TET_",Parameters!$B$7,"_0_",YEAR($A$4),"_",Parameters!$E$10,"_",VLOOKUP(B$3, Parameters!$A$10:$B$13, 2, FALSE)),Query!$A:$C,3,FALSE))*100</calculatedColumnFormula>
    </tableColumn>
    <tableColumn id="3" xr3:uid="{00000000-0010-0000-0000-000003000000}" name="Rail" dataDxfId="2">
      <calculatedColumnFormula>(VLOOKUP(CONCATENATE("TET_",Parameters!$B$7,"_0_",YEAR($A4),"_",Parameters!$E$10,"_",VLOOKUP(C$3, Parameters!$A$10:$B$13, 2, FALSE)),Query!$A:$C,3,FALSE)/VLOOKUP(CONCATENATE("TET_",Parameters!$B$7,"_0_",YEAR($A$4),"_",Parameters!$E$10,"_",VLOOKUP(C$3, Parameters!$A$10:$B$13, 2, FALSE)),Query!$A:$C,3,FALSE))*100</calculatedColumnFormula>
    </tableColumn>
    <tableColumn id="4" xr3:uid="{00000000-0010-0000-0000-000004000000}" name="Water" dataDxfId="1">
      <calculatedColumnFormula>(VLOOKUP(CONCATENATE("TET_",Parameters!$B$7,"_0_",YEAR($A4),"_",Parameters!$E$10,"_",VLOOKUP(D$3, Parameters!$A$10:$B$13, 2, FALSE)),Query!$A:$C,3,FALSE)/VLOOKUP(CONCATENATE("TET_",Parameters!$B$7,"_0_",YEAR($A$4),"_",Parameters!$E$10,"_",VLOOKUP(D$3, Parameters!$A$10:$B$13, 2, FALSE)),Query!$A:$C,3,FALSE))*100</calculatedColumnFormula>
    </tableColumn>
    <tableColumn id="5" xr3:uid="{00000000-0010-0000-0000-000005000000}" name="Truck" dataDxfId="0">
      <calculatedColumnFormula>(VLOOKUP(CONCATENATE("TET_",Parameters!$B$7,"_0_",YEAR($A4),"_",Parameters!$E$10,"_",VLOOKUP(E$3, Parameters!$A$10:$B$13, 2, FALSE)),Query!$A:$C,3,FALSE)/VLOOKUP(CONCATENATE("TET_",Parameters!$B$7,"_0_",YEAR($A$4),"_",Parameters!$E$10,"_",VLOOKUP(E$3, Parameters!$A$10:$B$13, 2, FALSE)),Query!$A:$C,3,FALSE))*100</calculatedColumn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AA3CC1-198D-4142-95C3-3A45062A3826}" name="Query" displayName="Query" ref="A1:I81" tableType="queryTable" totalsRowShown="0">
  <autoFilter ref="A1:I81" xr:uid="{16AA3CC1-198D-4142-95C3-3A45062A3826}"/>
  <tableColumns count="9">
    <tableColumn id="1" xr3:uid="{D5DAC4BD-5D29-4B12-BFC1-E5B3E487B98F}" uniqueName="1" name="Column1.id" queryTableFieldId="1"/>
    <tableColumn id="2" xr3:uid="{F07883A9-D3A2-46D2-A9C1-241423CE01DD}" uniqueName="2" name="Column1.year" queryTableFieldId="2"/>
    <tableColumn id="3" xr3:uid="{C753BF6C-24F8-4589-94C0-D108E15D4115}" uniqueName="3" name="Column1.value" queryTableFieldId="3"/>
    <tableColumn id="4" xr3:uid="{A6EB9284-11F2-4934-906A-FBE4467542B9}" uniqueName="4" name="Column1.measure" queryTableFieldId="4"/>
    <tableColumn id="5" xr3:uid="{DC49A996-1FC6-41F5-B485-F454996459ED}" uniqueName="5" name="Column1.metric" queryTableFieldId="5"/>
    <tableColumn id="6" xr3:uid="{4664231F-F4D3-4AEA-83B6-A5747B37F94D}" uniqueName="6" name="Column1.table" queryTableFieldId="6"/>
    <tableColumn id="7" xr3:uid="{FAAB130F-AB85-4F16-A4E1-F46B7DFC2EC0}" uniqueName="7" name="Column1.source" queryTableFieldId="7"/>
    <tableColumn id="8" xr3:uid="{7615D970-EC8C-4AD9-B3B7-9378DCB41F78}" uniqueName="8" name="Column1.measurenum" queryTableFieldId="8"/>
    <tableColumn id="9" xr3:uid="{20DCFC6B-EEB4-4F72-A2AC-5DE98CC1A64D}" uniqueName="9" name="Column1.metricnum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87" zoomScaleNormal="87" workbookViewId="0"/>
  </sheetViews>
  <sheetFormatPr baseColWidth="10" defaultColWidth="8.83203125" defaultRowHeight="15"/>
  <sheetData>
    <row r="1" spans="1:8" ht="19">
      <c r="A1" s="15" t="str">
        <f>CONCATENATE("FIGURE ",Parameters!$B$1,"    Producer Price Indices for Producers of Selected Transportation and Warehousing Services: ", Parameters!$B$5,Parameters!$C$5,Parameters!$B$6)</f>
        <v>FIGURE 4-19    Producer Price Indices for Producers of Selected Transportation and Warehousing Services: 2013—2023</v>
      </c>
      <c r="B1" s="14"/>
      <c r="C1" s="14"/>
      <c r="D1" s="14"/>
      <c r="E1" s="14"/>
      <c r="F1" s="14"/>
      <c r="G1" s="14"/>
      <c r="H1" s="14"/>
    </row>
    <row r="22" spans="1:10" ht="19.25" customHeight="1">
      <c r="A22" s="18" t="s">
        <v>116</v>
      </c>
      <c r="B22" s="18"/>
      <c r="C22" s="18"/>
      <c r="D22" s="18"/>
      <c r="E22" s="18"/>
      <c r="F22" s="18"/>
      <c r="G22" s="18"/>
      <c r="H22" s="18"/>
      <c r="I22" s="18"/>
      <c r="J22" s="18"/>
    </row>
    <row r="24" spans="1:10" ht="31.5" customHeight="1">
      <c r="A24" s="18" t="str">
        <f ca="1">CONCATENATE(Parameters!$B$2," ",TEXT(Parameters!$B$3,"mmmm yyyy"),".")</f>
        <v>SOURCE: U.S. Department of Labor, Bureau of Labor Statistics, Producer Price Index Industry Data, available at www.bls.gov/ppi/ as of  December 2024.</v>
      </c>
      <c r="B24" s="18"/>
      <c r="C24" s="18"/>
      <c r="D24" s="18"/>
      <c r="E24" s="18"/>
      <c r="F24" s="18"/>
      <c r="G24" s="18"/>
      <c r="H24" s="18"/>
      <c r="I24" s="18"/>
      <c r="J24" s="18"/>
    </row>
    <row r="25" spans="1:10">
      <c r="B25" s="4"/>
      <c r="C25" s="4"/>
      <c r="D25" s="4"/>
      <c r="E25" s="4"/>
    </row>
  </sheetData>
  <mergeCells count="2">
    <mergeCell ref="A22:J22"/>
    <mergeCell ref="A24:J24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zoomScale="80" zoomScaleNormal="80" workbookViewId="0">
      <selection activeCell="D14" sqref="D14"/>
    </sheetView>
  </sheetViews>
  <sheetFormatPr baseColWidth="10" defaultColWidth="9" defaultRowHeight="15"/>
  <cols>
    <col min="1" max="1" width="16.33203125" customWidth="1"/>
  </cols>
  <sheetData>
    <row r="1" spans="1:13" ht="94.5" customHeight="1">
      <c r="A1" s="19" t="str">
        <f>CONCATENATE("FIGURE ",Parameters!$B$1,"    Producer Price Indices for Producers of Selected Transportation and Warehousing Services, ", Parameters!$B$5,Parameters!$C$5,Parameters!$B$6)</f>
        <v>FIGURE 4-19    Producer Price Indices for Producers of Selected Transportation and Warehousing Services, 2013—2023</v>
      </c>
      <c r="B1" s="19"/>
      <c r="C1" s="19"/>
      <c r="D1" s="19"/>
      <c r="E1" s="19"/>
    </row>
    <row r="2" spans="1:13">
      <c r="G2" s="21" t="s">
        <v>117</v>
      </c>
      <c r="H2" s="21"/>
      <c r="I2" s="21"/>
      <c r="J2" s="21"/>
    </row>
    <row r="3" spans="1:13">
      <c r="A3" t="s">
        <v>0</v>
      </c>
      <c r="B3" t="s">
        <v>14</v>
      </c>
      <c r="C3" t="s">
        <v>34</v>
      </c>
      <c r="D3" t="s">
        <v>52</v>
      </c>
      <c r="E3" t="s">
        <v>70</v>
      </c>
      <c r="F3" s="1"/>
      <c r="G3" s="16" t="s">
        <v>14</v>
      </c>
      <c r="H3" s="16" t="s">
        <v>34</v>
      </c>
      <c r="I3" s="16" t="s">
        <v>52</v>
      </c>
      <c r="J3" s="16" t="s">
        <v>70</v>
      </c>
      <c r="K3" s="1"/>
      <c r="L3" s="1"/>
      <c r="M3" s="1"/>
    </row>
    <row r="4" spans="1:13">
      <c r="A4" s="1">
        <f>DATE(Parameters!$B$5+ROW($A4)-ROW($A$4),1,1)</f>
        <v>41275</v>
      </c>
      <c r="B4" s="17">
        <f>(VLOOKUP(CONCATENATE("TET_",Parameters!$B$7,"_0_",YEAR($A4),"_",Parameters!$E$10,"_",VLOOKUP(B$3, Parameters!$A$10:$B$13, 2, FALSE)),Query!$A:$C,3,FALSE)/VLOOKUP(CONCATENATE("TET_",Parameters!$B$7,"_0_",YEAR($A$4),"_",Parameters!$E$10,"_",VLOOKUP(B$3, Parameters!$A$10:$B$13, 2, FALSE)),Query!$A:$C,3,FALSE))*100</f>
        <v>100</v>
      </c>
      <c r="C4" s="17">
        <f>(VLOOKUP(CONCATENATE("TET_",Parameters!$B$7,"_0_",YEAR($A4),"_",Parameters!$E$10,"_",VLOOKUP(C$3, Parameters!$A$10:$B$13, 2, FALSE)),Query!$A:$C,3,FALSE)/VLOOKUP(CONCATENATE("TET_",Parameters!$B$7,"_0_",YEAR($A$4),"_",Parameters!$E$10,"_",VLOOKUP(C$3, Parameters!$A$10:$B$13, 2, FALSE)),Query!$A:$C,3,FALSE))*100</f>
        <v>100</v>
      </c>
      <c r="D4" s="17">
        <f>(VLOOKUP(CONCATENATE("TET_",Parameters!$B$7,"_0_",YEAR($A4),"_",Parameters!$E$10,"_",VLOOKUP(D$3, Parameters!$A$10:$B$13, 2, FALSE)),Query!$A:$C,3,FALSE)/VLOOKUP(CONCATENATE("TET_",Parameters!$B$7,"_0_",YEAR($A$4),"_",Parameters!$E$10,"_",VLOOKUP(D$3, Parameters!$A$10:$B$13, 2, FALSE)),Query!$A:$C,3,FALSE))*100</f>
        <v>100</v>
      </c>
      <c r="E4" s="17">
        <f>(VLOOKUP(CONCATENATE("TET_",Parameters!$B$7,"_0_",YEAR($A4),"_",Parameters!$E$10,"_",VLOOKUP(E$3, Parameters!$A$10:$B$13, 2, FALSE)),Query!$A:$C,3,FALSE)/VLOOKUP(CONCATENATE("TET_",Parameters!$B$7,"_0_",YEAR($A$4),"_",Parameters!$E$10,"_",VLOOKUP(E$3, Parameters!$A$10:$B$13, 2, FALSE)),Query!$A:$C,3,FALSE))*100</f>
        <v>100</v>
      </c>
      <c r="F4" s="2"/>
      <c r="K4" s="2"/>
      <c r="L4" s="2"/>
      <c r="M4" s="2"/>
    </row>
    <row r="5" spans="1:13">
      <c r="A5" s="1">
        <f>DATE(Parameters!$B$5+ROW($A5)-ROW($A$4),1,1)</f>
        <v>41640</v>
      </c>
      <c r="B5" s="17">
        <f>(VLOOKUP(CONCATENATE("TET_",Parameters!$B$7,"_0_",YEAR($A5),"_",Parameters!$E$10,"_",VLOOKUP(B$3, Parameters!$A$10:$B$13, 2, FALSE)),Query!$A:$C,3,FALSE)/VLOOKUP(CONCATENATE("TET_",Parameters!$B$7,"_0_",YEAR($A$4),"_",Parameters!$E$10,"_",VLOOKUP(B$3, Parameters!$A$10:$B$13, 2, FALSE)),Query!$A:$C,3,FALSE))*100</f>
        <v>101.78090778363627</v>
      </c>
      <c r="C5" s="17">
        <f>(VLOOKUP(CONCATENATE("TET_",Parameters!$B$7,"_0_",YEAR($A5),"_",Parameters!$E$10,"_",VLOOKUP(C$3, Parameters!$A$10:$B$13, 2, FALSE)),Query!$A:$C,3,FALSE)/VLOOKUP(CONCATENATE("TET_",Parameters!$B$7,"_0_",YEAR($A$4),"_",Parameters!$E$10,"_",VLOOKUP(C$3, Parameters!$A$10:$B$13, 2, FALSE)),Query!$A:$C,3,FALSE))*100</f>
        <v>101.86609621774154</v>
      </c>
      <c r="D5" s="17">
        <f>(VLOOKUP(CONCATENATE("TET_",Parameters!$B$7,"_0_",YEAR($A5),"_",Parameters!$E$10,"_",VLOOKUP(D$3, Parameters!$A$10:$B$13, 2, FALSE)),Query!$A:$C,3,FALSE)/VLOOKUP(CONCATENATE("TET_",Parameters!$B$7,"_0_",YEAR($A$4),"_",Parameters!$E$10,"_",VLOOKUP(D$3, Parameters!$A$10:$B$13, 2, FALSE)),Query!$A:$C,3,FALSE))*100</f>
        <v>102.49861188228766</v>
      </c>
      <c r="E5" s="17">
        <f>(VLOOKUP(CONCATENATE("TET_",Parameters!$B$7,"_0_",YEAR($A5),"_",Parameters!$E$10,"_",VLOOKUP(E$3, Parameters!$A$10:$B$13, 2, FALSE)),Query!$A:$C,3,FALSE)/VLOOKUP(CONCATENATE("TET_",Parameters!$B$7,"_0_",YEAR($A$4),"_",Parameters!$E$10,"_",VLOOKUP(E$3, Parameters!$A$10:$B$13, 2, FALSE)),Query!$A:$C,3,FALSE))*100</f>
        <v>101.65190628729349</v>
      </c>
      <c r="F5" s="2"/>
      <c r="G5" s="13">
        <f>(Table2[[#This Row],[Air]]-B4)/B4</f>
        <v>1.7809077836362663E-2</v>
      </c>
      <c r="H5" s="13">
        <f>(Table2[[#This Row],[Rail]]-C4)/C4</f>
        <v>1.8660962177415429E-2</v>
      </c>
      <c r="I5" s="13">
        <f>(Table2[[#This Row],[Water]]-D4)/D4</f>
        <v>2.4986118822876619E-2</v>
      </c>
      <c r="J5" s="13">
        <f>(Table2[[#This Row],[Truck]]-E4)/E4</f>
        <v>1.6519062872934854E-2</v>
      </c>
      <c r="K5" s="2"/>
      <c r="L5" s="2"/>
      <c r="M5" s="2"/>
    </row>
    <row r="6" spans="1:13">
      <c r="A6" s="1">
        <f>DATE(Parameters!$B$5+ROW($A6)-ROW($A$4),1,1)</f>
        <v>42005</v>
      </c>
      <c r="B6" s="17">
        <f>(VLOOKUP(CONCATENATE("TET_",Parameters!$B$7,"_0_",YEAR($A6),"_",Parameters!$E$10,"_",VLOOKUP(B$3, Parameters!$A$10:$B$13, 2, FALSE)),Query!$A:$C,3,FALSE)/VLOOKUP(CONCATENATE("TET_",Parameters!$B$7,"_0_",YEAR($A$4),"_",Parameters!$E$10,"_",VLOOKUP(B$3, Parameters!$A$10:$B$13, 2, FALSE)),Query!$A:$C,3,FALSE))*100</f>
        <v>98.101102466723162</v>
      </c>
      <c r="C6" s="17">
        <f>(VLOOKUP(CONCATENATE("TET_",Parameters!$B$7,"_0_",YEAR($A6),"_",Parameters!$E$10,"_",VLOOKUP(C$3, Parameters!$A$10:$B$13, 2, FALSE)),Query!$A:$C,3,FALSE)/VLOOKUP(CONCATENATE("TET_",Parameters!$B$7,"_0_",YEAR($A$4),"_",Parameters!$E$10,"_",VLOOKUP(C$3, Parameters!$A$10:$B$13, 2, FALSE)),Query!$A:$C,3,FALSE))*100</f>
        <v>98.024668881707726</v>
      </c>
      <c r="D6" s="17">
        <f>(VLOOKUP(CONCATENATE("TET_",Parameters!$B$7,"_0_",YEAR($A6),"_",Parameters!$E$10,"_",VLOOKUP(D$3, Parameters!$A$10:$B$13, 2, FALSE)),Query!$A:$C,3,FALSE)/VLOOKUP(CONCATENATE("TET_",Parameters!$B$7,"_0_",YEAR($A$4),"_",Parameters!$E$10,"_",VLOOKUP(D$3, Parameters!$A$10:$B$13, 2, FALSE)),Query!$A:$C,3,FALSE))*100</f>
        <v>102.8070824850392</v>
      </c>
      <c r="E6" s="17">
        <f>(VLOOKUP(CONCATENATE("TET_",Parameters!$B$7,"_0_",YEAR($A6),"_",Parameters!$E$10,"_",VLOOKUP(E$3, Parameters!$A$10:$B$13, 2, FALSE)),Query!$A:$C,3,FALSE)/VLOOKUP(CONCATENATE("TET_",Parameters!$B$7,"_0_",YEAR($A$4),"_",Parameters!$E$10,"_",VLOOKUP(E$3, Parameters!$A$10:$B$13, 2, FALSE)),Query!$A:$C,3,FALSE))*100</f>
        <v>99.742478487532139</v>
      </c>
      <c r="F6" s="2"/>
      <c r="G6" s="13">
        <f>(Table2[[#This Row],[Air]]-B5)/B5</f>
        <v>-3.615418055354308E-2</v>
      </c>
      <c r="H6" s="13">
        <f>(Table2[[#This Row],[Rail]]-C5)/C5</f>
        <v>-3.771055806264198E-2</v>
      </c>
      <c r="I6" s="13">
        <f>(Table2[[#This Row],[Water]]-D5)/D5</f>
        <v>3.0095100517634073E-3</v>
      </c>
      <c r="J6" s="13">
        <f>(Table2[[#This Row],[Truck]]-E5)/E5</f>
        <v>-1.8783984181908304E-2</v>
      </c>
      <c r="K6" s="2"/>
      <c r="L6" s="2"/>
      <c r="M6" s="2"/>
    </row>
    <row r="7" spans="1:13">
      <c r="A7" s="1">
        <f>DATE(Parameters!$B$5+ROW($A7)-ROW($A$4),1,1)</f>
        <v>42370</v>
      </c>
      <c r="B7" s="17">
        <f>(VLOOKUP(CONCATENATE("TET_",Parameters!$B$7,"_0_",YEAR($A7),"_",Parameters!$E$10,"_",VLOOKUP(B$3, Parameters!$A$10:$B$13, 2, FALSE)),Query!$A:$C,3,FALSE)/VLOOKUP(CONCATENATE("TET_",Parameters!$B$7,"_0_",YEAR($A$4),"_",Parameters!$E$10,"_",VLOOKUP(B$3, Parameters!$A$10:$B$13, 2, FALSE)),Query!$A:$C,3,FALSE))*100</f>
        <v>95.881420301611286</v>
      </c>
      <c r="C7" s="17">
        <f>(VLOOKUP(CONCATENATE("TET_",Parameters!$B$7,"_0_",YEAR($A7),"_",Parameters!$E$10,"_",VLOOKUP(C$3, Parameters!$A$10:$B$13, 2, FALSE)),Query!$A:$C,3,FALSE)/VLOOKUP(CONCATENATE("TET_",Parameters!$B$7,"_0_",YEAR($A$4),"_",Parameters!$E$10,"_",VLOOKUP(C$3, Parameters!$A$10:$B$13, 2, FALSE)),Query!$A:$C,3,FALSE))*100</f>
        <v>95.830867962313974</v>
      </c>
      <c r="D7" s="17">
        <f>(VLOOKUP(CONCATENATE("TET_",Parameters!$B$7,"_0_",YEAR($A7),"_",Parameters!$E$10,"_",VLOOKUP(D$3, Parameters!$A$10:$B$13, 2, FALSE)),Query!$A:$C,3,FALSE)/VLOOKUP(CONCATENATE("TET_",Parameters!$B$7,"_0_",YEAR($A$4),"_",Parameters!$E$10,"_",VLOOKUP(D$3, Parameters!$A$10:$B$13, 2, FALSE)),Query!$A:$C,3,FALSE))*100</f>
        <v>97.464371645382244</v>
      </c>
      <c r="E7" s="17">
        <f>(VLOOKUP(CONCATENATE("TET_",Parameters!$B$7,"_0_",YEAR($A7),"_",Parameters!$E$10,"_",VLOOKUP(E$3, Parameters!$A$10:$B$13, 2, FALSE)),Query!$A:$C,3,FALSE)/VLOOKUP(CONCATENATE("TET_",Parameters!$B$7,"_0_",YEAR($A$4),"_",Parameters!$E$10,"_",VLOOKUP(E$3, Parameters!$A$10:$B$13, 2, FALSE)),Query!$A:$C,3,FALSE))*100</f>
        <v>99.057848125117758</v>
      </c>
      <c r="F7" s="2"/>
      <c r="G7" s="13">
        <f>(Table2[[#This Row],[Air]]-B6)/B6</f>
        <v>-2.2626475231150581E-2</v>
      </c>
      <c r="H7" s="13">
        <f>(Table2[[#This Row],[Rail]]-C6)/C6</f>
        <v>-2.2380090077541027E-2</v>
      </c>
      <c r="I7" s="13">
        <f>(Table2[[#This Row],[Water]]-D6)/D6</f>
        <v>-5.1968314930388643E-2</v>
      </c>
      <c r="J7" s="13">
        <f>(Table2[[#This Row],[Truck]]-E6)/E6</f>
        <v>-6.8639798488661042E-3</v>
      </c>
      <c r="K7" s="2"/>
      <c r="L7" s="2"/>
      <c r="M7" s="2"/>
    </row>
    <row r="8" spans="1:13">
      <c r="A8" s="1">
        <f>DATE(Parameters!$B$5+ROW($A8)-ROW($A$4),1,1)</f>
        <v>42736</v>
      </c>
      <c r="B8" s="17">
        <f>(VLOOKUP(CONCATENATE("TET_",Parameters!$B$7,"_0_",YEAR($A8),"_",Parameters!$E$10,"_",VLOOKUP(B$3, Parameters!$A$10:$B$13, 2, FALSE)),Query!$A:$C,3,FALSE)/VLOOKUP(CONCATENATE("TET_",Parameters!$B$7,"_0_",YEAR($A$4),"_",Parameters!$E$10,"_",VLOOKUP(B$3, Parameters!$A$10:$B$13, 2, FALSE)),Query!$A:$C,3,FALSE))*100</f>
        <v>96.939640868699499</v>
      </c>
      <c r="C8" s="17">
        <f>(VLOOKUP(CONCATENATE("TET_",Parameters!$B$7,"_0_",YEAR($A8),"_",Parameters!$E$10,"_",VLOOKUP(C$3, Parameters!$A$10:$B$13, 2, FALSE)),Query!$A:$C,3,FALSE)/VLOOKUP(CONCATENATE("TET_",Parameters!$B$7,"_0_",YEAR($A$4),"_",Parameters!$E$10,"_",VLOOKUP(C$3, Parameters!$A$10:$B$13, 2, FALSE)),Query!$A:$C,3,FALSE))*100</f>
        <v>99.321833325747548</v>
      </c>
      <c r="D8" s="17">
        <f>(VLOOKUP(CONCATENATE("TET_",Parameters!$B$7,"_0_",YEAR($A8),"_",Parameters!$E$10,"_",VLOOKUP(D$3, Parameters!$A$10:$B$13, 2, FALSE)),Query!$A:$C,3,FALSE)/VLOOKUP(CONCATENATE("TET_",Parameters!$B$7,"_0_",YEAR($A$4),"_",Parameters!$E$10,"_",VLOOKUP(D$3, Parameters!$A$10:$B$13, 2, FALSE)),Query!$A:$C,3,FALSE))*100</f>
        <v>96.100931581220365</v>
      </c>
      <c r="E8" s="17">
        <f>(VLOOKUP(CONCATENATE("TET_",Parameters!$B$7,"_0_",YEAR($A8),"_",Parameters!$E$10,"_",VLOOKUP(E$3, Parameters!$A$10:$B$13, 2, FALSE)),Query!$A:$C,3,FALSE)/VLOOKUP(CONCATENATE("TET_",Parameters!$B$7,"_0_",YEAR($A$4),"_",Parameters!$E$10,"_",VLOOKUP(E$3, Parameters!$A$10:$B$13, 2, FALSE)),Query!$A:$C,3,FALSE))*100</f>
        <v>101.26876452484137</v>
      </c>
      <c r="F8" s="2"/>
      <c r="G8" s="13">
        <f>(Table2[[#This Row],[Air]]-B7)/B7</f>
        <v>1.1036763574834423E-2</v>
      </c>
      <c r="H8" s="13">
        <f>(Table2[[#This Row],[Rail]]-C7)/C7</f>
        <v>3.6428401804796506E-2</v>
      </c>
      <c r="I8" s="13">
        <f>(Table2[[#This Row],[Water]]-D7)/D7</f>
        <v>-1.3989112545891805E-2</v>
      </c>
      <c r="J8" s="13">
        <f>(Table2[[#This Row],[Truck]]-E7)/E7</f>
        <v>2.2319447086424249E-2</v>
      </c>
      <c r="K8" s="2"/>
      <c r="L8" s="2"/>
      <c r="M8" s="2"/>
    </row>
    <row r="9" spans="1:13">
      <c r="A9" s="1">
        <f>DATE(Parameters!$B$5+ROW($A9)-ROW($A$4),1,1)</f>
        <v>43101</v>
      </c>
      <c r="B9" s="17">
        <f>(VLOOKUP(CONCATENATE("TET_",Parameters!$B$7,"_0_",YEAR($A9),"_",Parameters!$E$10,"_",VLOOKUP(B$3, Parameters!$A$10:$B$13, 2, FALSE)),Query!$A:$C,3,FALSE)/VLOOKUP(CONCATENATE("TET_",Parameters!$B$7,"_0_",YEAR($A$4),"_",Parameters!$E$10,"_",VLOOKUP(B$3, Parameters!$A$10:$B$13, 2, FALSE)),Query!$A:$C,3,FALSE))*100</f>
        <v>99.561225618524347</v>
      </c>
      <c r="C9" s="17">
        <f>(VLOOKUP(CONCATENATE("TET_",Parameters!$B$7,"_0_",YEAR($A9),"_",Parameters!$E$10,"_",VLOOKUP(C$3, Parameters!$A$10:$B$13, 2, FALSE)),Query!$A:$C,3,FALSE)/VLOOKUP(CONCATENATE("TET_",Parameters!$B$7,"_0_",YEAR($A$4),"_",Parameters!$E$10,"_",VLOOKUP(C$3, Parameters!$A$10:$B$13, 2, FALSE)),Query!$A:$C,3,FALSE))*100</f>
        <v>104.90646761640346</v>
      </c>
      <c r="D9" s="17">
        <f>(VLOOKUP(CONCATENATE("TET_",Parameters!$B$7,"_0_",YEAR($A9),"_",Parameters!$E$10,"_",VLOOKUP(D$3, Parameters!$A$10:$B$13, 2, FALSE)),Query!$A:$C,3,FALSE)/VLOOKUP(CONCATENATE("TET_",Parameters!$B$7,"_0_",YEAR($A$4),"_",Parameters!$E$10,"_",VLOOKUP(D$3, Parameters!$A$10:$B$13, 2, FALSE)),Query!$A:$C,3,FALSE))*100</f>
        <v>101.52384477759269</v>
      </c>
      <c r="E9" s="17">
        <f>(VLOOKUP(CONCATENATE("TET_",Parameters!$B$7,"_0_",YEAR($A9),"_",Parameters!$E$10,"_",VLOOKUP(E$3, Parameters!$A$10:$B$13, 2, FALSE)),Query!$A:$C,3,FALSE)/VLOOKUP(CONCATENATE("TET_",Parameters!$B$7,"_0_",YEAR($A$4),"_",Parameters!$E$10,"_",VLOOKUP(E$3, Parameters!$A$10:$B$13, 2, FALSE)),Query!$A:$C,3,FALSE))*100</f>
        <v>107.89523271151312</v>
      </c>
      <c r="G9" s="13">
        <f>(Table2[[#This Row],[Air]]-B8)/B8</f>
        <v>2.7043474953406005E-2</v>
      </c>
      <c r="H9" s="13">
        <f>(Table2[[#This Row],[Rail]]-C8)/C8</f>
        <v>5.6227660159472594E-2</v>
      </c>
      <c r="I9" s="13">
        <f>(Table2[[#This Row],[Water]]-D8)/D8</f>
        <v>5.6429350966167358E-2</v>
      </c>
      <c r="J9" s="13">
        <f>(Table2[[#This Row],[Truck]]-E8)/E8</f>
        <v>6.5434472492712809E-2</v>
      </c>
    </row>
    <row r="10" spans="1:13">
      <c r="A10" s="1">
        <f>DATE(Parameters!$B$5+ROW($A10)-ROW($A$4),1,1)</f>
        <v>43466</v>
      </c>
      <c r="B10" s="17">
        <f>(VLOOKUP(CONCATENATE("TET_",Parameters!$B$7,"_0_",YEAR($A10),"_",Parameters!$E$10,"_",VLOOKUP(B$3, Parameters!$A$10:$B$13, 2, FALSE)),Query!$A:$C,3,FALSE)/VLOOKUP(CONCATENATE("TET_",Parameters!$B$7,"_0_",YEAR($A$4),"_",Parameters!$E$10,"_",VLOOKUP(B$3, Parameters!$A$10:$B$13, 2, FALSE)),Query!$A:$C,3,FALSE))*100</f>
        <v>103.20415913867483</v>
      </c>
      <c r="C10" s="17">
        <f>(VLOOKUP(CONCATENATE("TET_",Parameters!$B$7,"_0_",YEAR($A10),"_",Parameters!$E$10,"_",VLOOKUP(C$3, Parameters!$A$10:$B$13, 2, FALSE)),Query!$A:$C,3,FALSE)/VLOOKUP(CONCATENATE("TET_",Parameters!$B$7,"_0_",YEAR($A$4),"_",Parameters!$E$10,"_",VLOOKUP(C$3, Parameters!$A$10:$B$13, 2, FALSE)),Query!$A:$C,3,FALSE))*100</f>
        <v>108.06062536980565</v>
      </c>
      <c r="D10" s="17">
        <f>(VLOOKUP(CONCATENATE("TET_",Parameters!$B$7,"_0_",YEAR($A10),"_",Parameters!$E$10,"_",VLOOKUP(D$3, Parameters!$A$10:$B$13, 2, FALSE)),Query!$A:$C,3,FALSE)/VLOOKUP(CONCATENATE("TET_",Parameters!$B$7,"_0_",YEAR($A$4),"_",Parameters!$E$10,"_",VLOOKUP(D$3, Parameters!$A$10:$B$13, 2, FALSE)),Query!$A:$C,3,FALSE))*100</f>
        <v>106.2928002961318</v>
      </c>
      <c r="E10" s="17">
        <f>(VLOOKUP(CONCATENATE("TET_",Parameters!$B$7,"_0_",YEAR($A10),"_",Parameters!$E$10,"_",VLOOKUP(E$3, Parameters!$A$10:$B$13, 2, FALSE)),Query!$A:$C,3,FALSE)/VLOOKUP(CONCATENATE("TET_",Parameters!$B$7,"_0_",YEAR($A$4),"_",Parameters!$E$10,"_",VLOOKUP(E$3, Parameters!$A$10:$B$13, 2, FALSE)),Query!$A:$C,3,FALSE))*100</f>
        <v>110.53325796118334</v>
      </c>
      <c r="F10" s="3"/>
      <c r="G10" s="13">
        <f>(Table2[[#This Row],[Air]]-B9)/B9</f>
        <v>3.6589882230946287E-2</v>
      </c>
      <c r="H10" s="13">
        <f>(Table2[[#This Row],[Rail]]-C9)/C9</f>
        <v>3.0066380320187196E-2</v>
      </c>
      <c r="I10" s="13">
        <f>(Table2[[#This Row],[Water]]-D9)/D9</f>
        <v>4.6973748176957056E-2</v>
      </c>
      <c r="J10" s="13">
        <f>(Table2[[#This Row],[Truck]]-E9)/E9</f>
        <v>2.4449877750611006E-2</v>
      </c>
    </row>
    <row r="11" spans="1:13">
      <c r="A11" s="1">
        <f>DATE(Parameters!$B$5+ROW($A11)-ROW($A$4),1,1)</f>
        <v>43831</v>
      </c>
      <c r="B11" s="17">
        <f>(VLOOKUP(CONCATENATE("TET_",Parameters!$B$7,"_0_",YEAR($A11),"_",Parameters!$E$10,"_",VLOOKUP(B$3, Parameters!$A$10:$B$13, 2, FALSE)),Query!$A:$C,3,FALSE)/VLOOKUP(CONCATENATE("TET_",Parameters!$B$7,"_0_",YEAR($A$4),"_",Parameters!$E$10,"_",VLOOKUP(B$3, Parameters!$A$10:$B$13, 2, FALSE)),Query!$A:$C,3,FALSE))*100</f>
        <v>91.947199587035882</v>
      </c>
      <c r="C11" s="17">
        <f>(VLOOKUP(CONCATENATE("TET_",Parameters!$B$7,"_0_",YEAR($A11),"_",Parameters!$E$10,"_",VLOOKUP(C$3, Parameters!$A$10:$B$13, 2, FALSE)),Query!$A:$C,3,FALSE)/VLOOKUP(CONCATENATE("TET_",Parameters!$B$7,"_0_",YEAR($A$4),"_",Parameters!$E$10,"_",VLOOKUP(C$3, Parameters!$A$10:$B$13, 2, FALSE)),Query!$A:$C,3,FALSE))*100</f>
        <v>108.07883118656414</v>
      </c>
      <c r="D11" s="17">
        <f>(VLOOKUP(CONCATENATE("TET_",Parameters!$B$7,"_0_",YEAR($A11),"_",Parameters!$E$10,"_",VLOOKUP(D$3, Parameters!$A$10:$B$13, 2, FALSE)),Query!$A:$C,3,FALSE)/VLOOKUP(CONCATENATE("TET_",Parameters!$B$7,"_0_",YEAR($A$4),"_",Parameters!$E$10,"_",VLOOKUP(D$3, Parameters!$A$10:$B$13, 2, FALSE)),Query!$A:$C,3,FALSE))*100</f>
        <v>102.74538836448886</v>
      </c>
      <c r="E11" s="17">
        <f>(VLOOKUP(CONCATENATE("TET_",Parameters!$B$7,"_0_",YEAR($A11),"_",Parameters!$E$10,"_",VLOOKUP(E$3, Parameters!$A$10:$B$13, 2, FALSE)),Query!$A:$C,3,FALSE)/VLOOKUP(CONCATENATE("TET_",Parameters!$B$7,"_0_",YEAR($A$4),"_",Parameters!$E$10,"_",VLOOKUP(E$3, Parameters!$A$10:$B$13, 2, FALSE)),Query!$A:$C,3,FALSE))*100</f>
        <v>110.01193392374849</v>
      </c>
      <c r="F11" s="2"/>
      <c r="G11" s="13">
        <f>(Table2[[#This Row],[Air]]-B10)/B10</f>
        <v>-0.10907466952483022</v>
      </c>
      <c r="H11" s="13">
        <f>(Table2[[#This Row],[Rail]]-C10)/C10</f>
        <v>1.6847780304982954E-4</v>
      </c>
      <c r="I11" s="13">
        <f>(Table2[[#This Row],[Water]]-D10)/D10</f>
        <v>-3.3373962505078889E-2</v>
      </c>
      <c r="J11" s="13">
        <f>(Table2[[#This Row],[Truck]]-E10)/E10</f>
        <v>-4.7164450505740836E-3</v>
      </c>
    </row>
    <row r="12" spans="1:13">
      <c r="A12" s="1">
        <f>DATE(Parameters!$B$5+ROW($A12)-ROW($A$4),1,1)</f>
        <v>44197</v>
      </c>
      <c r="B12" s="17">
        <f>(VLOOKUP(CONCATENATE("TET_",Parameters!$B$7,"_0_",YEAR($A12),"_",Parameters!$E$10,"_",VLOOKUP(B$3, Parameters!$A$10:$B$13, 2, FALSE)),Query!$A:$C,3,FALSE)/VLOOKUP(CONCATENATE("TET_",Parameters!$B$7,"_0_",YEAR($A$4),"_",Parameters!$E$10,"_",VLOOKUP(B$3, Parameters!$A$10:$B$13, 2, FALSE)),Query!$A:$C,3,FALSE))*100</f>
        <v>92.785885476199255</v>
      </c>
      <c r="C12" s="17">
        <f>(VLOOKUP(CONCATENATE("TET_",Parameters!$B$7,"_0_",YEAR($A12),"_",Parameters!$E$10,"_",VLOOKUP(C$3, Parameters!$A$10:$B$13, 2, FALSE)),Query!$A:$C,3,FALSE)/VLOOKUP(CONCATENATE("TET_",Parameters!$B$7,"_0_",YEAR($A$4),"_",Parameters!$E$10,"_",VLOOKUP(C$3, Parameters!$A$10:$B$13, 2, FALSE)),Query!$A:$C,3,FALSE))*100</f>
        <v>113.33389467935007</v>
      </c>
      <c r="D12" s="17">
        <f>(VLOOKUP(CONCATENATE("TET_",Parameters!$B$7,"_0_",YEAR($A12),"_",Parameters!$E$10,"_",VLOOKUP(D$3, Parameters!$A$10:$B$13, 2, FALSE)),Query!$A:$C,3,FALSE)/VLOOKUP(CONCATENATE("TET_",Parameters!$B$7,"_0_",YEAR($A$4),"_",Parameters!$E$10,"_",VLOOKUP(D$3, Parameters!$A$10:$B$13, 2, FALSE)),Query!$A:$C,3,FALSE))*100</f>
        <v>110.42235794928747</v>
      </c>
      <c r="E12" s="17">
        <f>(VLOOKUP(CONCATENATE("TET_",Parameters!$B$7,"_0_",YEAR($A12),"_",Parameters!$E$10,"_",VLOOKUP(E$3, Parameters!$A$10:$B$13, 2, FALSE)),Query!$A:$C,3,FALSE)/VLOOKUP(CONCATENATE("TET_",Parameters!$B$7,"_0_",YEAR($A$4),"_",Parameters!$E$10,"_",VLOOKUP(E$3, Parameters!$A$10:$B$13, 2, FALSE)),Query!$A:$C,3,FALSE))*100</f>
        <v>124.15300546448084</v>
      </c>
      <c r="F12" s="2"/>
      <c r="G12" s="13">
        <f>(Table2[[#This Row],[Air]]-B11)/B11</f>
        <v>9.121385892448897E-3</v>
      </c>
      <c r="H12" s="13">
        <f>(Table2[[#This Row],[Rail]]-C11)/C11</f>
        <v>4.8622504842920682E-2</v>
      </c>
      <c r="I12" s="13">
        <f>(Table2[[#This Row],[Water]]-D11)/D11</f>
        <v>7.4718385973340171E-2</v>
      </c>
      <c r="J12" s="13">
        <f>(Table2[[#This Row],[Truck]]-E11)/E11</f>
        <v>0.12854125035683692</v>
      </c>
    </row>
    <row r="13" spans="1:13">
      <c r="A13" s="1">
        <f>DATE(Parameters!$B$5+ROW($A13)-ROW($A$4),1,1)</f>
        <v>44562</v>
      </c>
      <c r="B13" s="17">
        <f>(VLOOKUP(CONCATENATE("TET_",Parameters!$B$7,"_0_",YEAR($A13),"_",Parameters!$E$10,"_",VLOOKUP(B$3, Parameters!$A$10:$B$13, 2, FALSE)),Query!$A:$C,3,FALSE)/VLOOKUP(CONCATENATE("TET_",Parameters!$B$7,"_0_",YEAR($A$4),"_",Parameters!$E$10,"_",VLOOKUP(B$3, Parameters!$A$10:$B$13, 2, FALSE)),Query!$A:$C,3,FALSE))*100</f>
        <v>112.86670845470297</v>
      </c>
      <c r="C13" s="17">
        <f>(VLOOKUP(CONCATENATE("TET_",Parameters!$B$7,"_0_",YEAR($A13),"_",Parameters!$E$10,"_",VLOOKUP(C$3, Parameters!$A$10:$B$13, 2, FALSE)),Query!$A:$C,3,FALSE)/VLOOKUP(CONCATENATE("TET_",Parameters!$B$7,"_0_",YEAR($A$4),"_",Parameters!$E$10,"_",VLOOKUP(C$3, Parameters!$A$10:$B$13, 2, FALSE)),Query!$A:$C,3,FALSE))*100</f>
        <v>123.91611669928547</v>
      </c>
      <c r="D13" s="17">
        <f>(VLOOKUP(CONCATENATE("TET_",Parameters!$B$7,"_0_",YEAR($A13),"_",Parameters!$E$10,"_",VLOOKUP(D$3, Parameters!$A$10:$B$13, 2, FALSE)),Query!$A:$C,3,FALSE)/VLOOKUP(CONCATENATE("TET_",Parameters!$B$7,"_0_",YEAR($A$4),"_",Parameters!$E$10,"_",VLOOKUP(D$3, Parameters!$A$10:$B$13, 2, FALSE)),Query!$A:$C,3,FALSE))*100</f>
        <v>138.33870072182125</v>
      </c>
      <c r="E13" s="17">
        <f>(VLOOKUP(CONCATENATE("TET_",Parameters!$B$7,"_0_",YEAR($A13),"_",Parameters!$E$10,"_",VLOOKUP(E$3, Parameters!$A$10:$B$13, 2, FALSE)),Query!$A:$C,3,FALSE)/VLOOKUP(CONCATENATE("TET_",Parameters!$B$7,"_0_",YEAR($A$4),"_",Parameters!$E$10,"_",VLOOKUP(E$3, Parameters!$A$10:$B$13, 2, FALSE)),Query!$A:$C,3,FALSE))*100</f>
        <v>148.93367250800824</v>
      </c>
      <c r="F13" s="2"/>
      <c r="G13" s="13">
        <f>(Table2[[#This Row],[Air]]-B12)/B12</f>
        <v>0.21642109546558891</v>
      </c>
      <c r="H13" s="13">
        <f>(Table2[[#This Row],[Rail]]-C12)/C12</f>
        <v>9.3372084757831306E-2</v>
      </c>
      <c r="I13" s="13">
        <f>(Table2[[#This Row],[Water]]-D12)/D12</f>
        <v>0.25281422431999351</v>
      </c>
      <c r="J13" s="13">
        <f>(Table2[[#This Row],[Truck]]-E12)/E12</f>
        <v>0.19959780233122867</v>
      </c>
    </row>
    <row r="14" spans="1:13">
      <c r="A14" s="1">
        <f>DATE(Parameters!$B$5+ROW($A14)-ROW($A$4),1,1)</f>
        <v>44927</v>
      </c>
      <c r="B14" s="17">
        <f>(VLOOKUP(CONCATENATE("TET_",Parameters!$B$7,"_0_",YEAR($A14),"_",Parameters!$E$10,"_",VLOOKUP(B$3, Parameters!$A$10:$B$13, 2, FALSE)),Query!$A:$C,3,FALSE)/VLOOKUP(CONCATENATE("TET_",Parameters!$B$7,"_0_",YEAR($A$4),"_",Parameters!$E$10,"_",VLOOKUP(B$3, Parameters!$A$10:$B$13, 2, FALSE)),Query!$A:$C,3,FALSE))*100</f>
        <v>117.82873050403747</v>
      </c>
      <c r="C14" s="17">
        <f>(VLOOKUP(CONCATENATE("TET_",Parameters!$B$7,"_0_",YEAR($A14),"_",Parameters!$E$10,"_",VLOOKUP(C$3, Parameters!$A$10:$B$13, 2, FALSE)),Query!$A:$C,3,FALSE)/VLOOKUP(CONCATENATE("TET_",Parameters!$B$7,"_0_",YEAR($A$4),"_",Parameters!$E$10,"_",VLOOKUP(C$3, Parameters!$A$10:$B$13, 2, FALSE)),Query!$A:$C,3,FALSE))*100</f>
        <v>126.52227936825815</v>
      </c>
      <c r="D14" s="17">
        <f>(VLOOKUP(CONCATENATE("TET_",Parameters!$B$7,"_0_",YEAR($A14),"_",Parameters!$E$10,"_",VLOOKUP(D$3, Parameters!$A$10:$B$13, 2, FALSE)),Query!$A:$C,3,FALSE)/VLOOKUP(CONCATENATE("TET_",Parameters!$B$7,"_0_",YEAR($A$4),"_",Parameters!$E$10,"_",VLOOKUP(D$3, Parameters!$A$10:$B$13, 2, FALSE)),Query!$A:$C,3,FALSE))*100</f>
        <v>144.65087297180582</v>
      </c>
      <c r="E14" s="17">
        <f>(VLOOKUP(CONCATENATE("TET_",Parameters!$B$7,"_0_",YEAR($A14),"_",Parameters!$E$10,"_",VLOOKUP(E$3, Parameters!$A$10:$B$13, 2, FALSE)),Query!$A:$C,3,FALSE)/VLOOKUP(CONCATENATE("TET_",Parameters!$B$7,"_0_",YEAR($A$4),"_",Parameters!$E$10,"_",VLOOKUP(E$3, Parameters!$A$10:$B$13, 2, FALSE)),Query!$A:$C,3,FALSE))*100</f>
        <v>141.21914452609752</v>
      </c>
      <c r="F14" s="2"/>
      <c r="G14" s="13">
        <f>(Table2[[#This Row],[Air]]-B13)/B13</f>
        <v>4.3963557698024937E-2</v>
      </c>
      <c r="H14" s="13">
        <f>(Table2[[#This Row],[Rail]]-C13)/C13</f>
        <v>2.10316683446207E-2</v>
      </c>
      <c r="I14" s="13">
        <f>(Table2[[#This Row],[Water]]-D13)/D13</f>
        <v>4.562839044352035E-2</v>
      </c>
      <c r="J14" s="13">
        <f>(Table2[[#This Row],[Truck]]-E13)/E13</f>
        <v>-5.1798413696512495E-2</v>
      </c>
    </row>
    <row r="15" spans="1:13" ht="63" customHeight="1">
      <c r="A15" s="20" t="s">
        <v>1</v>
      </c>
      <c r="B15" s="20"/>
      <c r="C15" s="20"/>
      <c r="D15" s="20"/>
      <c r="E15" s="20"/>
      <c r="F15" s="2"/>
    </row>
    <row r="16" spans="1:13">
      <c r="F16" s="2"/>
    </row>
    <row r="17" spans="1:10" ht="54" customHeight="1">
      <c r="A17" s="18" t="str">
        <f ca="1">CONCATENATE(Parameters!$B$2," ",TEXT(Parameters!$B$3,"mmmm yyyy"),".")</f>
        <v>SOURCE: U.S. Department of Labor, Bureau of Labor Statistics, Producer Price Index Industry Data, available at www.bls.gov/ppi/ as of  December 2024.</v>
      </c>
      <c r="B17" s="18"/>
      <c r="C17" s="18"/>
      <c r="D17" s="18"/>
      <c r="E17" s="18"/>
      <c r="F17" s="2"/>
    </row>
    <row r="18" spans="1:10">
      <c r="B18" s="2"/>
      <c r="C18" s="2"/>
      <c r="D18" s="2"/>
      <c r="E18" s="2"/>
      <c r="F18" s="2"/>
      <c r="G18" s="5"/>
      <c r="H18" s="5"/>
      <c r="I18" s="5"/>
      <c r="J18" s="5"/>
    </row>
    <row r="19" spans="1:10">
      <c r="B19" s="2"/>
      <c r="C19" s="6"/>
      <c r="D19" s="2"/>
      <c r="E19" s="2"/>
      <c r="F19" s="2"/>
      <c r="G19" s="5"/>
      <c r="H19" s="5"/>
      <c r="I19" s="5"/>
      <c r="J19" s="5"/>
    </row>
    <row r="20" spans="1:10">
      <c r="B20" s="2"/>
      <c r="C20" s="2"/>
      <c r="D20" s="2"/>
      <c r="E20" s="2"/>
      <c r="G20" s="5"/>
      <c r="H20" s="5"/>
      <c r="I20" s="5"/>
      <c r="J20" s="5"/>
    </row>
    <row r="21" spans="1:10">
      <c r="B21" s="2"/>
      <c r="C21" s="2"/>
      <c r="D21" s="2"/>
      <c r="E21" s="2"/>
      <c r="G21" s="5"/>
      <c r="H21" s="5"/>
      <c r="I21" s="5"/>
      <c r="J21" s="5"/>
    </row>
    <row r="22" spans="1:10">
      <c r="B22" s="2"/>
      <c r="C22" s="2"/>
      <c r="D22" s="2"/>
      <c r="E22" s="2"/>
      <c r="G22" s="5"/>
      <c r="H22" s="5"/>
      <c r="I22" s="5"/>
      <c r="J22" s="5"/>
    </row>
    <row r="23" spans="1:10">
      <c r="B23" s="2"/>
      <c r="C23" s="2"/>
      <c r="D23" s="2"/>
      <c r="E23" s="2"/>
      <c r="G23" s="5"/>
      <c r="H23" s="5"/>
      <c r="I23" s="5"/>
      <c r="J23" s="5"/>
    </row>
    <row r="24" spans="1:10">
      <c r="B24" s="2"/>
      <c r="C24" s="2"/>
      <c r="D24" s="2"/>
      <c r="E24" s="2"/>
      <c r="G24" s="5"/>
      <c r="H24" s="5"/>
      <c r="I24" s="5"/>
      <c r="J24" s="5"/>
    </row>
    <row r="25" spans="1:10">
      <c r="B25" s="2"/>
      <c r="C25" s="2"/>
      <c r="D25" s="2"/>
      <c r="E25" s="2"/>
      <c r="G25" s="5"/>
      <c r="H25" s="5"/>
      <c r="I25" s="5"/>
      <c r="J25" s="5"/>
    </row>
    <row r="26" spans="1:10">
      <c r="B26" s="2"/>
      <c r="C26" s="2"/>
      <c r="D26" s="2"/>
      <c r="E26" s="2"/>
      <c r="G26" s="5"/>
      <c r="H26" s="5"/>
      <c r="I26" s="5"/>
      <c r="J26" s="5"/>
    </row>
    <row r="27" spans="1:10">
      <c r="B27" s="2"/>
      <c r="C27" s="2"/>
      <c r="D27" s="2"/>
      <c r="E27" s="2"/>
      <c r="G27" s="5"/>
      <c r="H27" s="5"/>
      <c r="I27" s="5"/>
      <c r="J27" s="5"/>
    </row>
    <row r="28" spans="1:10">
      <c r="B28" s="2"/>
      <c r="C28" s="2"/>
      <c r="D28" s="2"/>
      <c r="E28" s="2"/>
      <c r="G28" s="5"/>
      <c r="H28" s="5"/>
      <c r="I28" s="5"/>
      <c r="J28" s="5"/>
    </row>
  </sheetData>
  <mergeCells count="4">
    <mergeCell ref="A1:E1"/>
    <mergeCell ref="A15:E15"/>
    <mergeCell ref="A17:E17"/>
    <mergeCell ref="G2:J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F3DED-90DA-4C0B-943E-8E147B004E61}">
  <dimension ref="A1:I81"/>
  <sheetViews>
    <sheetView topLeftCell="A17" workbookViewId="0">
      <selection activeCell="G21" sqref="G21"/>
    </sheetView>
  </sheetViews>
  <sheetFormatPr baseColWidth="10" defaultColWidth="8.83203125" defaultRowHeight="15"/>
  <cols>
    <col min="1" max="1" width="18.83203125" bestFit="1" customWidth="1"/>
    <col min="2" max="2" width="15" bestFit="1" customWidth="1"/>
    <col min="3" max="3" width="16" bestFit="1" customWidth="1"/>
    <col min="4" max="4" width="18.6640625" bestFit="1" customWidth="1"/>
    <col min="5" max="5" width="20.33203125" bestFit="1" customWidth="1"/>
    <col min="6" max="6" width="15.6640625" bestFit="1" customWidth="1"/>
    <col min="7" max="7" width="80.83203125" bestFit="1" customWidth="1"/>
    <col min="8" max="8" width="22.6640625" bestFit="1" customWidth="1"/>
    <col min="9" max="9" width="20.83203125" bestFit="1" customWidth="1"/>
  </cols>
  <sheetData>
    <row r="1" spans="1:9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</row>
    <row r="2" spans="1:9">
      <c r="A2" t="s">
        <v>13</v>
      </c>
      <c r="B2">
        <v>2004</v>
      </c>
      <c r="C2">
        <v>100</v>
      </c>
      <c r="D2" t="s">
        <v>14</v>
      </c>
      <c r="E2" t="s">
        <v>15</v>
      </c>
      <c r="F2" t="s">
        <v>16</v>
      </c>
      <c r="G2" t="s">
        <v>108</v>
      </c>
      <c r="H2">
        <v>1</v>
      </c>
      <c r="I2">
        <v>1</v>
      </c>
    </row>
    <row r="3" spans="1:9">
      <c r="A3" t="s">
        <v>17</v>
      </c>
      <c r="B3">
        <v>2005</v>
      </c>
      <c r="C3">
        <v>105.37529520484649</v>
      </c>
      <c r="D3" t="s">
        <v>14</v>
      </c>
      <c r="E3" t="s">
        <v>15</v>
      </c>
      <c r="F3" t="s">
        <v>16</v>
      </c>
      <c r="G3" t="s">
        <v>108</v>
      </c>
      <c r="H3">
        <v>1</v>
      </c>
      <c r="I3">
        <v>1</v>
      </c>
    </row>
    <row r="4" spans="1:9">
      <c r="A4" t="s">
        <v>18</v>
      </c>
      <c r="B4">
        <v>2006</v>
      </c>
      <c r="C4">
        <v>111.14590820412771</v>
      </c>
      <c r="D4" t="s">
        <v>14</v>
      </c>
      <c r="E4" t="s">
        <v>15</v>
      </c>
      <c r="F4" t="s">
        <v>16</v>
      </c>
      <c r="G4" t="s">
        <v>108</v>
      </c>
      <c r="H4">
        <v>1</v>
      </c>
      <c r="I4">
        <v>1</v>
      </c>
    </row>
    <row r="5" spans="1:9">
      <c r="A5" t="s">
        <v>19</v>
      </c>
      <c r="B5">
        <v>2007</v>
      </c>
      <c r="C5">
        <v>113.178971146935</v>
      </c>
      <c r="D5" t="s">
        <v>14</v>
      </c>
      <c r="E5" t="s">
        <v>15</v>
      </c>
      <c r="F5" t="s">
        <v>16</v>
      </c>
      <c r="G5" t="s">
        <v>108</v>
      </c>
      <c r="H5">
        <v>1</v>
      </c>
      <c r="I5">
        <v>1</v>
      </c>
    </row>
    <row r="6" spans="1:9">
      <c r="A6" t="s">
        <v>20</v>
      </c>
      <c r="B6">
        <v>2008</v>
      </c>
      <c r="C6">
        <v>125.57244070233089</v>
      </c>
      <c r="D6" t="s">
        <v>14</v>
      </c>
      <c r="E6" t="s">
        <v>15</v>
      </c>
      <c r="F6" t="s">
        <v>16</v>
      </c>
      <c r="G6" t="s">
        <v>108</v>
      </c>
      <c r="H6">
        <v>1</v>
      </c>
      <c r="I6">
        <v>1</v>
      </c>
    </row>
    <row r="7" spans="1:9">
      <c r="A7" t="s">
        <v>21</v>
      </c>
      <c r="B7">
        <v>2009</v>
      </c>
      <c r="C7">
        <v>116.1053496252182</v>
      </c>
      <c r="D7" t="s">
        <v>14</v>
      </c>
      <c r="E7" t="s">
        <v>15</v>
      </c>
      <c r="F7" t="s">
        <v>16</v>
      </c>
      <c r="G7" t="s">
        <v>108</v>
      </c>
      <c r="H7">
        <v>1</v>
      </c>
      <c r="I7">
        <v>1</v>
      </c>
    </row>
    <row r="8" spans="1:9">
      <c r="A8" t="s">
        <v>22</v>
      </c>
      <c r="B8">
        <v>2010</v>
      </c>
      <c r="C8">
        <v>125.0333709826471</v>
      </c>
      <c r="D8" t="s">
        <v>14</v>
      </c>
      <c r="E8" t="s">
        <v>15</v>
      </c>
      <c r="F8" t="s">
        <v>16</v>
      </c>
      <c r="G8" t="s">
        <v>108</v>
      </c>
      <c r="H8">
        <v>1</v>
      </c>
      <c r="I8">
        <v>1</v>
      </c>
    </row>
    <row r="9" spans="1:9">
      <c r="A9" t="s">
        <v>23</v>
      </c>
      <c r="B9">
        <v>2011</v>
      </c>
      <c r="C9">
        <v>134.47992607043841</v>
      </c>
      <c r="D9" t="s">
        <v>14</v>
      </c>
      <c r="E9" t="s">
        <v>15</v>
      </c>
      <c r="F9" t="s">
        <v>16</v>
      </c>
      <c r="G9" t="s">
        <v>108</v>
      </c>
      <c r="H9">
        <v>1</v>
      </c>
      <c r="I9">
        <v>1</v>
      </c>
    </row>
    <row r="10" spans="1:9">
      <c r="A10" t="s">
        <v>24</v>
      </c>
      <c r="B10">
        <v>2012</v>
      </c>
      <c r="C10">
        <v>140.1889311017558</v>
      </c>
      <c r="D10" t="s">
        <v>14</v>
      </c>
      <c r="E10" t="s">
        <v>15</v>
      </c>
      <c r="F10" t="s">
        <v>16</v>
      </c>
      <c r="G10" t="s">
        <v>108</v>
      </c>
      <c r="H10">
        <v>1</v>
      </c>
      <c r="I10">
        <v>1</v>
      </c>
    </row>
    <row r="11" spans="1:9">
      <c r="A11" t="s">
        <v>25</v>
      </c>
      <c r="B11">
        <v>2013</v>
      </c>
      <c r="C11">
        <v>139.2391415956464</v>
      </c>
      <c r="D11" t="s">
        <v>14</v>
      </c>
      <c r="E11" t="s">
        <v>15</v>
      </c>
      <c r="F11" t="s">
        <v>16</v>
      </c>
      <c r="G11" t="s">
        <v>108</v>
      </c>
      <c r="H11">
        <v>1</v>
      </c>
      <c r="I11">
        <v>1</v>
      </c>
    </row>
    <row r="12" spans="1:9">
      <c r="A12" t="s">
        <v>26</v>
      </c>
      <c r="B12">
        <v>2014</v>
      </c>
      <c r="C12">
        <v>141.7188623061916</v>
      </c>
      <c r="D12" t="s">
        <v>14</v>
      </c>
      <c r="E12" t="s">
        <v>15</v>
      </c>
      <c r="F12" t="s">
        <v>16</v>
      </c>
      <c r="G12" t="s">
        <v>108</v>
      </c>
      <c r="H12">
        <v>1</v>
      </c>
      <c r="I12">
        <v>1</v>
      </c>
    </row>
    <row r="13" spans="1:9">
      <c r="A13" t="s">
        <v>27</v>
      </c>
      <c r="B13">
        <v>2015</v>
      </c>
      <c r="C13">
        <v>136.59513297053081</v>
      </c>
      <c r="D13" t="s">
        <v>14</v>
      </c>
      <c r="E13" t="s">
        <v>15</v>
      </c>
      <c r="F13" t="s">
        <v>16</v>
      </c>
      <c r="G13" t="s">
        <v>108</v>
      </c>
      <c r="H13">
        <v>1</v>
      </c>
      <c r="I13">
        <v>1</v>
      </c>
    </row>
    <row r="14" spans="1:9">
      <c r="A14" t="s">
        <v>28</v>
      </c>
      <c r="B14">
        <v>2016</v>
      </c>
      <c r="C14">
        <v>133.50446657767739</v>
      </c>
      <c r="D14" t="s">
        <v>14</v>
      </c>
      <c r="E14" t="s">
        <v>15</v>
      </c>
      <c r="F14" t="s">
        <v>16</v>
      </c>
      <c r="G14" t="s">
        <v>108</v>
      </c>
      <c r="H14">
        <v>1</v>
      </c>
      <c r="I14">
        <v>1</v>
      </c>
    </row>
    <row r="15" spans="1:9">
      <c r="A15" t="s">
        <v>29</v>
      </c>
      <c r="B15">
        <v>2017</v>
      </c>
      <c r="C15">
        <v>134.9779238114796</v>
      </c>
      <c r="D15" t="s">
        <v>14</v>
      </c>
      <c r="E15" t="s">
        <v>15</v>
      </c>
      <c r="F15" t="s">
        <v>16</v>
      </c>
      <c r="G15" t="s">
        <v>108</v>
      </c>
      <c r="H15">
        <v>1</v>
      </c>
      <c r="I15">
        <v>1</v>
      </c>
    </row>
    <row r="16" spans="1:9">
      <c r="A16" t="s">
        <v>30</v>
      </c>
      <c r="B16">
        <v>2018</v>
      </c>
      <c r="C16">
        <v>138.62819591333809</v>
      </c>
      <c r="D16" t="s">
        <v>14</v>
      </c>
      <c r="E16" t="s">
        <v>15</v>
      </c>
      <c r="F16" t="s">
        <v>16</v>
      </c>
      <c r="G16" t="s">
        <v>108</v>
      </c>
      <c r="H16">
        <v>1</v>
      </c>
      <c r="I16">
        <v>1</v>
      </c>
    </row>
    <row r="17" spans="1:9">
      <c r="A17" t="s">
        <v>31</v>
      </c>
      <c r="B17">
        <v>2019</v>
      </c>
      <c r="C17">
        <v>143.70058527569569</v>
      </c>
      <c r="D17" t="s">
        <v>14</v>
      </c>
      <c r="E17" t="s">
        <v>15</v>
      </c>
      <c r="F17" t="s">
        <v>16</v>
      </c>
      <c r="G17" t="s">
        <v>108</v>
      </c>
      <c r="H17">
        <v>1</v>
      </c>
      <c r="I17">
        <v>1</v>
      </c>
    </row>
    <row r="18" spans="1:9">
      <c r="A18" t="s">
        <v>32</v>
      </c>
      <c r="B18">
        <v>2020</v>
      </c>
      <c r="C18">
        <v>128.02649142622451</v>
      </c>
      <c r="D18" t="s">
        <v>14</v>
      </c>
      <c r="E18" t="s">
        <v>15</v>
      </c>
      <c r="F18" t="s">
        <v>16</v>
      </c>
      <c r="G18" t="s">
        <v>108</v>
      </c>
      <c r="H18">
        <v>1</v>
      </c>
      <c r="I18">
        <v>1</v>
      </c>
    </row>
    <row r="19" spans="1:9">
      <c r="A19" t="s">
        <v>104</v>
      </c>
      <c r="B19">
        <v>2021</v>
      </c>
      <c r="C19">
        <v>129.19427045897939</v>
      </c>
      <c r="D19" t="s">
        <v>14</v>
      </c>
      <c r="E19" t="s">
        <v>15</v>
      </c>
      <c r="F19" t="s">
        <v>16</v>
      </c>
      <c r="G19" t="s">
        <v>108</v>
      </c>
      <c r="H19">
        <v>1</v>
      </c>
      <c r="I19">
        <v>1</v>
      </c>
    </row>
    <row r="20" spans="1:9">
      <c r="A20" t="s">
        <v>109</v>
      </c>
      <c r="B20">
        <v>2022</v>
      </c>
      <c r="C20">
        <v>157.15463599958929</v>
      </c>
      <c r="D20" t="s">
        <v>14</v>
      </c>
      <c r="E20" t="s">
        <v>15</v>
      </c>
      <c r="F20" t="s">
        <v>16</v>
      </c>
      <c r="G20" t="s">
        <v>108</v>
      </c>
      <c r="H20">
        <v>1</v>
      </c>
      <c r="I20">
        <v>1</v>
      </c>
    </row>
    <row r="21" spans="1:9">
      <c r="A21" t="s">
        <v>118</v>
      </c>
      <c r="B21">
        <v>2023</v>
      </c>
      <c r="C21">
        <v>164.06371290686931</v>
      </c>
      <c r="D21" t="s">
        <v>14</v>
      </c>
      <c r="E21" t="s">
        <v>15</v>
      </c>
      <c r="F21" t="s">
        <v>16</v>
      </c>
      <c r="G21" t="s">
        <v>108</v>
      </c>
      <c r="H21">
        <v>1</v>
      </c>
      <c r="I21">
        <v>1</v>
      </c>
    </row>
    <row r="22" spans="1:9">
      <c r="A22" t="s">
        <v>33</v>
      </c>
      <c r="B22">
        <v>2004</v>
      </c>
      <c r="C22">
        <v>100</v>
      </c>
      <c r="D22" t="s">
        <v>34</v>
      </c>
      <c r="E22" t="s">
        <v>15</v>
      </c>
      <c r="F22" t="s">
        <v>16</v>
      </c>
      <c r="G22" t="s">
        <v>110</v>
      </c>
      <c r="H22">
        <v>3</v>
      </c>
      <c r="I22">
        <v>1</v>
      </c>
    </row>
    <row r="23" spans="1:9">
      <c r="A23" t="s">
        <v>35</v>
      </c>
      <c r="B23">
        <v>2005</v>
      </c>
      <c r="C23">
        <v>110.4299889746417</v>
      </c>
      <c r="D23" t="s">
        <v>34</v>
      </c>
      <c r="E23" t="s">
        <v>15</v>
      </c>
      <c r="F23" t="s">
        <v>16</v>
      </c>
      <c r="G23" t="s">
        <v>110</v>
      </c>
      <c r="H23">
        <v>3</v>
      </c>
      <c r="I23">
        <v>1</v>
      </c>
    </row>
    <row r="24" spans="1:9">
      <c r="A24" t="s">
        <v>36</v>
      </c>
      <c r="B24">
        <v>2006</v>
      </c>
      <c r="C24">
        <v>119.8676957001103</v>
      </c>
      <c r="D24" t="s">
        <v>34</v>
      </c>
      <c r="E24" t="s">
        <v>15</v>
      </c>
      <c r="F24" t="s">
        <v>16</v>
      </c>
      <c r="G24" t="s">
        <v>110</v>
      </c>
      <c r="H24">
        <v>3</v>
      </c>
      <c r="I24">
        <v>1</v>
      </c>
    </row>
    <row r="25" spans="1:9">
      <c r="A25" t="s">
        <v>37</v>
      </c>
      <c r="B25">
        <v>2007</v>
      </c>
      <c r="C25">
        <v>124.292539507534</v>
      </c>
      <c r="D25" t="s">
        <v>34</v>
      </c>
      <c r="E25" t="s">
        <v>15</v>
      </c>
      <c r="F25" t="s">
        <v>16</v>
      </c>
      <c r="G25" t="s">
        <v>110</v>
      </c>
      <c r="H25">
        <v>3</v>
      </c>
      <c r="I25">
        <v>1</v>
      </c>
    </row>
    <row r="26" spans="1:9">
      <c r="A26" t="s">
        <v>38</v>
      </c>
      <c r="B26">
        <v>2008</v>
      </c>
      <c r="C26">
        <v>138.72105843439911</v>
      </c>
      <c r="D26" t="s">
        <v>34</v>
      </c>
      <c r="E26" t="s">
        <v>15</v>
      </c>
      <c r="F26" t="s">
        <v>16</v>
      </c>
      <c r="G26" t="s">
        <v>110</v>
      </c>
      <c r="H26">
        <v>3</v>
      </c>
      <c r="I26">
        <v>1</v>
      </c>
    </row>
    <row r="27" spans="1:9">
      <c r="A27" t="s">
        <v>39</v>
      </c>
      <c r="B27">
        <v>2009</v>
      </c>
      <c r="C27">
        <v>130.9665564130834</v>
      </c>
      <c r="D27" t="s">
        <v>34</v>
      </c>
      <c r="E27" t="s">
        <v>15</v>
      </c>
      <c r="F27" t="s">
        <v>16</v>
      </c>
      <c r="G27" t="s">
        <v>110</v>
      </c>
      <c r="H27">
        <v>3</v>
      </c>
      <c r="I27">
        <v>1</v>
      </c>
    </row>
    <row r="28" spans="1:9">
      <c r="A28" t="s">
        <v>40</v>
      </c>
      <c r="B28">
        <v>2010</v>
      </c>
      <c r="C28">
        <v>137.80227857405359</v>
      </c>
      <c r="D28" t="s">
        <v>34</v>
      </c>
      <c r="E28" t="s">
        <v>15</v>
      </c>
      <c r="F28" t="s">
        <v>16</v>
      </c>
      <c r="G28" t="s">
        <v>110</v>
      </c>
      <c r="H28">
        <v>3</v>
      </c>
      <c r="I28">
        <v>1</v>
      </c>
    </row>
    <row r="29" spans="1:9">
      <c r="A29" t="s">
        <v>41</v>
      </c>
      <c r="B29">
        <v>2011</v>
      </c>
      <c r="C29">
        <v>149.76846747519289</v>
      </c>
      <c r="D29" t="s">
        <v>34</v>
      </c>
      <c r="E29" t="s">
        <v>15</v>
      </c>
      <c r="F29" t="s">
        <v>16</v>
      </c>
      <c r="G29" t="s">
        <v>110</v>
      </c>
      <c r="H29">
        <v>3</v>
      </c>
      <c r="I29">
        <v>1</v>
      </c>
    </row>
    <row r="30" spans="1:9">
      <c r="A30" t="s">
        <v>42</v>
      </c>
      <c r="B30">
        <v>2012</v>
      </c>
      <c r="C30">
        <v>156.52333700845281</v>
      </c>
      <c r="D30" t="s">
        <v>34</v>
      </c>
      <c r="E30" t="s">
        <v>15</v>
      </c>
      <c r="F30" t="s">
        <v>16</v>
      </c>
      <c r="G30" t="s">
        <v>110</v>
      </c>
      <c r="H30">
        <v>3</v>
      </c>
      <c r="I30">
        <v>1</v>
      </c>
    </row>
    <row r="31" spans="1:9">
      <c r="A31" t="s">
        <v>43</v>
      </c>
      <c r="B31">
        <v>2013</v>
      </c>
      <c r="C31">
        <v>161.49209849320101</v>
      </c>
      <c r="D31" t="s">
        <v>34</v>
      </c>
      <c r="E31" t="s">
        <v>15</v>
      </c>
      <c r="F31" t="s">
        <v>16</v>
      </c>
      <c r="G31" t="s">
        <v>110</v>
      </c>
      <c r="H31">
        <v>3</v>
      </c>
      <c r="I31">
        <v>1</v>
      </c>
    </row>
    <row r="32" spans="1:9">
      <c r="A32" t="s">
        <v>44</v>
      </c>
      <c r="B32">
        <v>2014</v>
      </c>
      <c r="C32">
        <v>164.5056964351341</v>
      </c>
      <c r="D32" t="s">
        <v>34</v>
      </c>
      <c r="E32" t="s">
        <v>15</v>
      </c>
      <c r="F32" t="s">
        <v>16</v>
      </c>
      <c r="G32" t="s">
        <v>110</v>
      </c>
      <c r="H32">
        <v>3</v>
      </c>
      <c r="I32">
        <v>1</v>
      </c>
    </row>
    <row r="33" spans="1:9">
      <c r="A33" t="s">
        <v>45</v>
      </c>
      <c r="B33">
        <v>2015</v>
      </c>
      <c r="C33">
        <v>158.3020948180816</v>
      </c>
      <c r="D33" t="s">
        <v>34</v>
      </c>
      <c r="E33" t="s">
        <v>15</v>
      </c>
      <c r="F33" t="s">
        <v>16</v>
      </c>
      <c r="G33" t="s">
        <v>110</v>
      </c>
      <c r="H33">
        <v>3</v>
      </c>
      <c r="I33">
        <v>1</v>
      </c>
    </row>
    <row r="34" spans="1:9">
      <c r="A34" t="s">
        <v>46</v>
      </c>
      <c r="B34">
        <v>2016</v>
      </c>
      <c r="C34">
        <v>154.7592796765895</v>
      </c>
      <c r="D34" t="s">
        <v>34</v>
      </c>
      <c r="E34" t="s">
        <v>15</v>
      </c>
      <c r="F34" t="s">
        <v>16</v>
      </c>
      <c r="G34" t="s">
        <v>110</v>
      </c>
      <c r="H34">
        <v>3</v>
      </c>
      <c r="I34">
        <v>1</v>
      </c>
    </row>
    <row r="35" spans="1:9">
      <c r="A35" t="s">
        <v>47</v>
      </c>
      <c r="B35">
        <v>2017</v>
      </c>
      <c r="C35">
        <v>160.39691289966919</v>
      </c>
      <c r="D35" t="s">
        <v>34</v>
      </c>
      <c r="E35" t="s">
        <v>15</v>
      </c>
      <c r="F35" t="s">
        <v>16</v>
      </c>
      <c r="G35" t="s">
        <v>110</v>
      </c>
      <c r="H35">
        <v>3</v>
      </c>
      <c r="I35">
        <v>1</v>
      </c>
    </row>
    <row r="36" spans="1:9">
      <c r="A36" t="s">
        <v>48</v>
      </c>
      <c r="B36">
        <v>2018</v>
      </c>
      <c r="C36">
        <v>169.41565600882029</v>
      </c>
      <c r="D36" t="s">
        <v>34</v>
      </c>
      <c r="E36" t="s">
        <v>15</v>
      </c>
      <c r="F36" t="s">
        <v>16</v>
      </c>
      <c r="G36" t="s">
        <v>110</v>
      </c>
      <c r="H36">
        <v>3</v>
      </c>
      <c r="I36">
        <v>1</v>
      </c>
    </row>
    <row r="37" spans="1:9">
      <c r="A37" t="s">
        <v>49</v>
      </c>
      <c r="B37">
        <v>2019</v>
      </c>
      <c r="C37">
        <v>174.50937155457549</v>
      </c>
      <c r="D37" t="s">
        <v>34</v>
      </c>
      <c r="E37" t="s">
        <v>15</v>
      </c>
      <c r="F37" t="s">
        <v>16</v>
      </c>
      <c r="G37" t="s">
        <v>110</v>
      </c>
      <c r="H37">
        <v>3</v>
      </c>
      <c r="I37">
        <v>1</v>
      </c>
    </row>
    <row r="38" spans="1:9">
      <c r="A38" t="s">
        <v>50</v>
      </c>
      <c r="B38">
        <v>2020</v>
      </c>
      <c r="C38">
        <v>174.53877251010661</v>
      </c>
      <c r="D38" t="s">
        <v>34</v>
      </c>
      <c r="E38" t="s">
        <v>15</v>
      </c>
      <c r="F38" t="s">
        <v>16</v>
      </c>
      <c r="G38" t="s">
        <v>110</v>
      </c>
      <c r="H38">
        <v>3</v>
      </c>
      <c r="I38">
        <v>1</v>
      </c>
    </row>
    <row r="39" spans="1:9">
      <c r="A39" t="s">
        <v>105</v>
      </c>
      <c r="B39">
        <v>2021</v>
      </c>
      <c r="C39">
        <v>183.02528482175671</v>
      </c>
      <c r="D39" t="s">
        <v>34</v>
      </c>
      <c r="E39" t="s">
        <v>15</v>
      </c>
      <c r="F39" t="s">
        <v>16</v>
      </c>
      <c r="G39" t="s">
        <v>110</v>
      </c>
      <c r="H39">
        <v>3</v>
      </c>
      <c r="I39">
        <v>1</v>
      </c>
    </row>
    <row r="40" spans="1:9">
      <c r="A40" t="s">
        <v>111</v>
      </c>
      <c r="B40">
        <v>2022</v>
      </c>
      <c r="C40">
        <v>200.11473722896</v>
      </c>
      <c r="D40" t="s">
        <v>34</v>
      </c>
      <c r="E40" t="s">
        <v>15</v>
      </c>
      <c r="F40" t="s">
        <v>16</v>
      </c>
      <c r="G40" t="s">
        <v>110</v>
      </c>
      <c r="H40">
        <v>3</v>
      </c>
      <c r="I40">
        <v>1</v>
      </c>
    </row>
    <row r="41" spans="1:9">
      <c r="A41" t="s">
        <v>119</v>
      </c>
      <c r="B41">
        <v>2023</v>
      </c>
      <c r="C41">
        <v>204.3234840132304</v>
      </c>
      <c r="D41" t="s">
        <v>34</v>
      </c>
      <c r="E41" t="s">
        <v>15</v>
      </c>
      <c r="F41" t="s">
        <v>16</v>
      </c>
      <c r="G41" t="s">
        <v>110</v>
      </c>
      <c r="H41">
        <v>3</v>
      </c>
      <c r="I41">
        <v>1</v>
      </c>
    </row>
    <row r="42" spans="1:9">
      <c r="A42" t="s">
        <v>51</v>
      </c>
      <c r="B42">
        <v>2004</v>
      </c>
      <c r="C42">
        <v>100</v>
      </c>
      <c r="D42" t="s">
        <v>52</v>
      </c>
      <c r="E42" t="s">
        <v>15</v>
      </c>
      <c r="F42" t="s">
        <v>16</v>
      </c>
      <c r="G42" t="s">
        <v>112</v>
      </c>
      <c r="H42">
        <v>4</v>
      </c>
      <c r="I42">
        <v>1</v>
      </c>
    </row>
    <row r="43" spans="1:9">
      <c r="A43" t="s">
        <v>53</v>
      </c>
      <c r="B43">
        <v>2005</v>
      </c>
      <c r="C43">
        <v>105.0172725777266</v>
      </c>
      <c r="D43" t="s">
        <v>52</v>
      </c>
      <c r="E43" t="s">
        <v>15</v>
      </c>
      <c r="F43" t="s">
        <v>16</v>
      </c>
      <c r="G43" t="s">
        <v>112</v>
      </c>
      <c r="H43">
        <v>4</v>
      </c>
      <c r="I43">
        <v>1</v>
      </c>
    </row>
    <row r="44" spans="1:9">
      <c r="A44" t="s">
        <v>54</v>
      </c>
      <c r="B44">
        <v>2006</v>
      </c>
      <c r="C44">
        <v>109.6890936009212</v>
      </c>
      <c r="D44" t="s">
        <v>52</v>
      </c>
      <c r="E44" t="s">
        <v>15</v>
      </c>
      <c r="F44" t="s">
        <v>16</v>
      </c>
      <c r="G44" t="s">
        <v>112</v>
      </c>
      <c r="H44">
        <v>4</v>
      </c>
      <c r="I44">
        <v>1</v>
      </c>
    </row>
    <row r="45" spans="1:9">
      <c r="A45" t="s">
        <v>55</v>
      </c>
      <c r="B45">
        <v>2007</v>
      </c>
      <c r="C45">
        <v>111.98387892745519</v>
      </c>
      <c r="D45" t="s">
        <v>52</v>
      </c>
      <c r="E45" t="s">
        <v>15</v>
      </c>
      <c r="F45" t="s">
        <v>16</v>
      </c>
      <c r="G45" t="s">
        <v>112</v>
      </c>
      <c r="H45">
        <v>4</v>
      </c>
      <c r="I45">
        <v>1</v>
      </c>
    </row>
    <row r="46" spans="1:9">
      <c r="A46" t="s">
        <v>56</v>
      </c>
      <c r="B46">
        <v>2008</v>
      </c>
      <c r="C46">
        <v>125.38246422108899</v>
      </c>
      <c r="D46" t="s">
        <v>52</v>
      </c>
      <c r="E46" t="s">
        <v>15</v>
      </c>
      <c r="F46" t="s">
        <v>16</v>
      </c>
      <c r="G46" t="s">
        <v>112</v>
      </c>
      <c r="H46">
        <v>4</v>
      </c>
      <c r="I46">
        <v>1</v>
      </c>
    </row>
    <row r="47" spans="1:9">
      <c r="A47" t="s">
        <v>57</v>
      </c>
      <c r="B47">
        <v>2009</v>
      </c>
      <c r="C47">
        <v>114.6076657344958</v>
      </c>
      <c r="D47" t="s">
        <v>52</v>
      </c>
      <c r="E47" t="s">
        <v>15</v>
      </c>
      <c r="F47" t="s">
        <v>16</v>
      </c>
      <c r="G47" t="s">
        <v>112</v>
      </c>
      <c r="H47">
        <v>4</v>
      </c>
      <c r="I47">
        <v>1</v>
      </c>
    </row>
    <row r="48" spans="1:9">
      <c r="A48" t="s">
        <v>58</v>
      </c>
      <c r="B48">
        <v>2010</v>
      </c>
      <c r="C48">
        <v>123.91018259582169</v>
      </c>
      <c r="D48" t="s">
        <v>52</v>
      </c>
      <c r="E48" t="s">
        <v>15</v>
      </c>
      <c r="F48" t="s">
        <v>16</v>
      </c>
      <c r="G48" t="s">
        <v>112</v>
      </c>
      <c r="H48">
        <v>4</v>
      </c>
      <c r="I48">
        <v>1</v>
      </c>
    </row>
    <row r="49" spans="1:9">
      <c r="A49" t="s">
        <v>59</v>
      </c>
      <c r="B49">
        <v>2011</v>
      </c>
      <c r="C49">
        <v>131.6992926468169</v>
      </c>
      <c r="D49" t="s">
        <v>52</v>
      </c>
      <c r="E49" t="s">
        <v>15</v>
      </c>
      <c r="F49" t="s">
        <v>16</v>
      </c>
      <c r="G49" t="s">
        <v>112</v>
      </c>
      <c r="H49">
        <v>4</v>
      </c>
      <c r="I49">
        <v>1</v>
      </c>
    </row>
    <row r="50" spans="1:9">
      <c r="A50" t="s">
        <v>60</v>
      </c>
      <c r="B50">
        <v>2012</v>
      </c>
      <c r="C50">
        <v>134.59450567527551</v>
      </c>
      <c r="D50" t="s">
        <v>52</v>
      </c>
      <c r="E50" t="s">
        <v>15</v>
      </c>
      <c r="F50" t="s">
        <v>16</v>
      </c>
      <c r="G50" t="s">
        <v>112</v>
      </c>
      <c r="H50">
        <v>4</v>
      </c>
      <c r="I50">
        <v>1</v>
      </c>
    </row>
    <row r="51" spans="1:9">
      <c r="A51" t="s">
        <v>61</v>
      </c>
      <c r="B51">
        <v>2013</v>
      </c>
      <c r="C51">
        <v>133.31962493831219</v>
      </c>
      <c r="D51" t="s">
        <v>52</v>
      </c>
      <c r="E51" t="s">
        <v>15</v>
      </c>
      <c r="F51" t="s">
        <v>16</v>
      </c>
      <c r="G51" t="s">
        <v>112</v>
      </c>
      <c r="H51">
        <v>4</v>
      </c>
      <c r="I51">
        <v>1</v>
      </c>
    </row>
    <row r="52" spans="1:9">
      <c r="A52" t="s">
        <v>62</v>
      </c>
      <c r="B52">
        <v>2014</v>
      </c>
      <c r="C52">
        <v>136.65076492844219</v>
      </c>
      <c r="D52" t="s">
        <v>52</v>
      </c>
      <c r="E52" t="s">
        <v>15</v>
      </c>
      <c r="F52" t="s">
        <v>16</v>
      </c>
      <c r="G52" t="s">
        <v>112</v>
      </c>
      <c r="H52">
        <v>4</v>
      </c>
      <c r="I52">
        <v>1</v>
      </c>
    </row>
    <row r="53" spans="1:9">
      <c r="A53" t="s">
        <v>63</v>
      </c>
      <c r="B53">
        <v>2015</v>
      </c>
      <c r="C53">
        <v>137.06201677907549</v>
      </c>
      <c r="D53" t="s">
        <v>52</v>
      </c>
      <c r="E53" t="s">
        <v>15</v>
      </c>
      <c r="F53" t="s">
        <v>16</v>
      </c>
      <c r="G53" t="s">
        <v>112</v>
      </c>
      <c r="H53">
        <v>4</v>
      </c>
      <c r="I53">
        <v>1</v>
      </c>
    </row>
    <row r="54" spans="1:9">
      <c r="A54" t="s">
        <v>64</v>
      </c>
      <c r="B54">
        <v>2016</v>
      </c>
      <c r="C54">
        <v>129.93913472610629</v>
      </c>
      <c r="D54" t="s">
        <v>52</v>
      </c>
      <c r="E54" t="s">
        <v>15</v>
      </c>
      <c r="F54" t="s">
        <v>16</v>
      </c>
      <c r="G54" t="s">
        <v>112</v>
      </c>
      <c r="H54">
        <v>4</v>
      </c>
      <c r="I54">
        <v>1</v>
      </c>
    </row>
    <row r="55" spans="1:9">
      <c r="A55" t="s">
        <v>65</v>
      </c>
      <c r="B55">
        <v>2017</v>
      </c>
      <c r="C55">
        <v>128.121401546307</v>
      </c>
      <c r="D55" t="s">
        <v>52</v>
      </c>
      <c r="E55" t="s">
        <v>15</v>
      </c>
      <c r="F55" t="s">
        <v>16</v>
      </c>
      <c r="G55" t="s">
        <v>112</v>
      </c>
      <c r="H55">
        <v>4</v>
      </c>
      <c r="I55">
        <v>1</v>
      </c>
    </row>
    <row r="56" spans="1:9">
      <c r="A56" t="s">
        <v>66</v>
      </c>
      <c r="B56">
        <v>2018</v>
      </c>
      <c r="C56">
        <v>135.35120908044081</v>
      </c>
      <c r="D56" t="s">
        <v>52</v>
      </c>
      <c r="E56" t="s">
        <v>15</v>
      </c>
      <c r="F56" t="s">
        <v>16</v>
      </c>
      <c r="G56" t="s">
        <v>112</v>
      </c>
      <c r="H56">
        <v>4</v>
      </c>
      <c r="I56">
        <v>1</v>
      </c>
    </row>
    <row r="57" spans="1:9">
      <c r="A57" t="s">
        <v>67</v>
      </c>
      <c r="B57">
        <v>2019</v>
      </c>
      <c r="C57">
        <v>141.70916269123211</v>
      </c>
      <c r="D57" t="s">
        <v>52</v>
      </c>
      <c r="E57" t="s">
        <v>15</v>
      </c>
      <c r="F57" t="s">
        <v>16</v>
      </c>
      <c r="G57" t="s">
        <v>112</v>
      </c>
      <c r="H57">
        <v>4</v>
      </c>
      <c r="I57">
        <v>1</v>
      </c>
    </row>
    <row r="58" spans="1:9">
      <c r="A58" t="s">
        <v>68</v>
      </c>
      <c r="B58">
        <v>2020</v>
      </c>
      <c r="C58">
        <v>136.97976640894879</v>
      </c>
      <c r="D58" t="s">
        <v>52</v>
      </c>
      <c r="E58" t="s">
        <v>15</v>
      </c>
      <c r="F58" t="s">
        <v>16</v>
      </c>
      <c r="G58" t="s">
        <v>112</v>
      </c>
      <c r="H58">
        <v>4</v>
      </c>
      <c r="I58">
        <v>1</v>
      </c>
    </row>
    <row r="59" spans="1:9">
      <c r="A59" t="s">
        <v>106</v>
      </c>
      <c r="B59">
        <v>2021</v>
      </c>
      <c r="C59">
        <v>147.2146734660306</v>
      </c>
      <c r="D59" t="s">
        <v>52</v>
      </c>
      <c r="E59" t="s">
        <v>15</v>
      </c>
      <c r="F59" t="s">
        <v>16</v>
      </c>
      <c r="G59" t="s">
        <v>112</v>
      </c>
      <c r="H59">
        <v>4</v>
      </c>
      <c r="I59">
        <v>1</v>
      </c>
    </row>
    <row r="60" spans="1:9">
      <c r="A60" t="s">
        <v>113</v>
      </c>
      <c r="B60">
        <v>2022</v>
      </c>
      <c r="C60">
        <v>184.4326369468663</v>
      </c>
      <c r="D60" t="s">
        <v>52</v>
      </c>
      <c r="E60" t="s">
        <v>15</v>
      </c>
      <c r="F60" t="s">
        <v>16</v>
      </c>
      <c r="G60" t="s">
        <v>112</v>
      </c>
      <c r="H60">
        <v>4</v>
      </c>
      <c r="I60">
        <v>1</v>
      </c>
    </row>
    <row r="61" spans="1:9">
      <c r="A61" t="s">
        <v>120</v>
      </c>
      <c r="B61">
        <v>2023</v>
      </c>
      <c r="C61">
        <v>192.84800131600591</v>
      </c>
      <c r="D61" t="s">
        <v>52</v>
      </c>
      <c r="E61" t="s">
        <v>15</v>
      </c>
      <c r="F61" t="s">
        <v>16</v>
      </c>
      <c r="G61" t="s">
        <v>112</v>
      </c>
      <c r="H61">
        <v>4</v>
      </c>
      <c r="I61">
        <v>1</v>
      </c>
    </row>
    <row r="62" spans="1:9">
      <c r="A62" t="s">
        <v>69</v>
      </c>
      <c r="B62">
        <v>2004</v>
      </c>
      <c r="C62">
        <v>100</v>
      </c>
      <c r="D62" t="s">
        <v>70</v>
      </c>
      <c r="E62" t="s">
        <v>15</v>
      </c>
      <c r="F62" t="s">
        <v>16</v>
      </c>
      <c r="G62" t="s">
        <v>114</v>
      </c>
      <c r="H62">
        <v>5</v>
      </c>
      <c r="I62">
        <v>1</v>
      </c>
    </row>
    <row r="63" spans="1:9">
      <c r="A63" t="s">
        <v>71</v>
      </c>
      <c r="B63">
        <v>2005</v>
      </c>
      <c r="C63">
        <v>105.6893486342331</v>
      </c>
      <c r="D63" t="s">
        <v>70</v>
      </c>
      <c r="E63" t="s">
        <v>15</v>
      </c>
      <c r="F63" t="s">
        <v>16</v>
      </c>
      <c r="G63" t="s">
        <v>114</v>
      </c>
      <c r="H63">
        <v>5</v>
      </c>
      <c r="I63">
        <v>1</v>
      </c>
    </row>
    <row r="64" spans="1:9">
      <c r="A64" t="s">
        <v>72</v>
      </c>
      <c r="B64">
        <v>2006</v>
      </c>
      <c r="C64">
        <v>109.7381606594472</v>
      </c>
      <c r="D64" t="s">
        <v>70</v>
      </c>
      <c r="E64" t="s">
        <v>15</v>
      </c>
      <c r="F64" t="s">
        <v>16</v>
      </c>
      <c r="G64" t="s">
        <v>114</v>
      </c>
      <c r="H64">
        <v>5</v>
      </c>
      <c r="I64">
        <v>1</v>
      </c>
    </row>
    <row r="65" spans="1:9">
      <c r="A65" t="s">
        <v>73</v>
      </c>
      <c r="B65">
        <v>2007</v>
      </c>
      <c r="C65">
        <v>111.887829319541</v>
      </c>
      <c r="D65" t="s">
        <v>70</v>
      </c>
      <c r="E65" t="s">
        <v>15</v>
      </c>
      <c r="F65" t="s">
        <v>16</v>
      </c>
      <c r="G65" t="s">
        <v>114</v>
      </c>
      <c r="H65">
        <v>5</v>
      </c>
      <c r="I65">
        <v>1</v>
      </c>
    </row>
    <row r="66" spans="1:9">
      <c r="A66" t="s">
        <v>74</v>
      </c>
      <c r="B66">
        <v>2008</v>
      </c>
      <c r="C66">
        <v>119.3227735574592</v>
      </c>
      <c r="D66" t="s">
        <v>70</v>
      </c>
      <c r="E66" t="s">
        <v>15</v>
      </c>
      <c r="F66" t="s">
        <v>16</v>
      </c>
      <c r="G66" t="s">
        <v>114</v>
      </c>
      <c r="H66">
        <v>5</v>
      </c>
      <c r="I66">
        <v>1</v>
      </c>
    </row>
    <row r="67" spans="1:9">
      <c r="A67" t="s">
        <v>75</v>
      </c>
      <c r="B67">
        <v>2009</v>
      </c>
      <c r="C67">
        <v>113.77889122353319</v>
      </c>
      <c r="D67" t="s">
        <v>70</v>
      </c>
      <c r="E67" t="s">
        <v>15</v>
      </c>
      <c r="F67" t="s">
        <v>16</v>
      </c>
      <c r="G67" t="s">
        <v>114</v>
      </c>
      <c r="H67">
        <v>5</v>
      </c>
      <c r="I67">
        <v>1</v>
      </c>
    </row>
    <row r="68" spans="1:9">
      <c r="A68" t="s">
        <v>76</v>
      </c>
      <c r="B68">
        <v>2010</v>
      </c>
      <c r="C68">
        <v>115.7507677388072</v>
      </c>
      <c r="D68" t="s">
        <v>70</v>
      </c>
      <c r="E68" t="s">
        <v>15</v>
      </c>
      <c r="F68" t="s">
        <v>16</v>
      </c>
      <c r="G68" t="s">
        <v>114</v>
      </c>
      <c r="H68">
        <v>5</v>
      </c>
      <c r="I68">
        <v>1</v>
      </c>
    </row>
    <row r="69" spans="1:9">
      <c r="A69" t="s">
        <v>77</v>
      </c>
      <c r="B69">
        <v>2011</v>
      </c>
      <c r="C69">
        <v>122.56343946985611</v>
      </c>
      <c r="D69" t="s">
        <v>70</v>
      </c>
      <c r="E69" t="s">
        <v>15</v>
      </c>
      <c r="F69" t="s">
        <v>16</v>
      </c>
      <c r="G69" t="s">
        <v>114</v>
      </c>
      <c r="H69">
        <v>5</v>
      </c>
      <c r="I69">
        <v>1</v>
      </c>
    </row>
    <row r="70" spans="1:9">
      <c r="A70" t="s">
        <v>78</v>
      </c>
      <c r="B70">
        <v>2012</v>
      </c>
      <c r="C70">
        <v>126.8627767900436</v>
      </c>
      <c r="D70" t="s">
        <v>70</v>
      </c>
      <c r="E70" t="s">
        <v>15</v>
      </c>
      <c r="F70" t="s">
        <v>16</v>
      </c>
      <c r="G70" t="s">
        <v>114</v>
      </c>
      <c r="H70">
        <v>5</v>
      </c>
      <c r="I70">
        <v>1</v>
      </c>
    </row>
    <row r="71" spans="1:9">
      <c r="A71" t="s">
        <v>79</v>
      </c>
      <c r="B71">
        <v>2013</v>
      </c>
      <c r="C71">
        <v>128.66494262162601</v>
      </c>
      <c r="D71" t="s">
        <v>70</v>
      </c>
      <c r="E71" t="s">
        <v>15</v>
      </c>
      <c r="F71" t="s">
        <v>16</v>
      </c>
      <c r="G71" t="s">
        <v>114</v>
      </c>
      <c r="H71">
        <v>5</v>
      </c>
      <c r="I71">
        <v>1</v>
      </c>
    </row>
    <row r="72" spans="1:9">
      <c r="A72" t="s">
        <v>80</v>
      </c>
      <c r="B72">
        <v>2014</v>
      </c>
      <c r="C72">
        <v>130.79036689833521</v>
      </c>
      <c r="D72" t="s">
        <v>70</v>
      </c>
      <c r="E72" t="s">
        <v>15</v>
      </c>
      <c r="F72" t="s">
        <v>16</v>
      </c>
      <c r="G72" t="s">
        <v>114</v>
      </c>
      <c r="H72">
        <v>5</v>
      </c>
      <c r="I72">
        <v>1</v>
      </c>
    </row>
    <row r="73" spans="1:9">
      <c r="A73" t="s">
        <v>81</v>
      </c>
      <c r="B73">
        <v>2015</v>
      </c>
      <c r="C73">
        <v>128.33360271537089</v>
      </c>
      <c r="D73" t="s">
        <v>70</v>
      </c>
      <c r="E73" t="s">
        <v>15</v>
      </c>
      <c r="F73" t="s">
        <v>16</v>
      </c>
      <c r="G73" t="s">
        <v>114</v>
      </c>
      <c r="H73">
        <v>5</v>
      </c>
      <c r="I73">
        <v>1</v>
      </c>
    </row>
    <row r="74" spans="1:9">
      <c r="A74" t="s">
        <v>82</v>
      </c>
      <c r="B74">
        <v>2016</v>
      </c>
      <c r="C74">
        <v>127.45272345240021</v>
      </c>
      <c r="D74" t="s">
        <v>70</v>
      </c>
      <c r="E74" t="s">
        <v>15</v>
      </c>
      <c r="F74" t="s">
        <v>16</v>
      </c>
      <c r="G74" t="s">
        <v>114</v>
      </c>
      <c r="H74">
        <v>5</v>
      </c>
      <c r="I74">
        <v>1</v>
      </c>
    </row>
    <row r="75" spans="1:9">
      <c r="A75" t="s">
        <v>83</v>
      </c>
      <c r="B75">
        <v>2017</v>
      </c>
      <c r="C75">
        <v>130.29739776951669</v>
      </c>
      <c r="D75" t="s">
        <v>70</v>
      </c>
      <c r="E75" t="s">
        <v>15</v>
      </c>
      <c r="F75" t="s">
        <v>16</v>
      </c>
      <c r="G75" t="s">
        <v>114</v>
      </c>
      <c r="H75">
        <v>5</v>
      </c>
      <c r="I75">
        <v>1</v>
      </c>
    </row>
    <row r="76" spans="1:9">
      <c r="A76" t="s">
        <v>84</v>
      </c>
      <c r="B76">
        <v>2018</v>
      </c>
      <c r="C76">
        <v>138.82333925973819</v>
      </c>
      <c r="D76" t="s">
        <v>70</v>
      </c>
      <c r="E76" t="s">
        <v>15</v>
      </c>
      <c r="F76" t="s">
        <v>16</v>
      </c>
      <c r="G76" t="s">
        <v>114</v>
      </c>
      <c r="H76">
        <v>5</v>
      </c>
      <c r="I76">
        <v>1</v>
      </c>
    </row>
    <row r="77" spans="1:9">
      <c r="A77" t="s">
        <v>85</v>
      </c>
      <c r="B77">
        <v>2019</v>
      </c>
      <c r="C77">
        <v>142.2175529335704</v>
      </c>
      <c r="D77" t="s">
        <v>70</v>
      </c>
      <c r="E77" t="s">
        <v>15</v>
      </c>
      <c r="F77" t="s">
        <v>16</v>
      </c>
      <c r="G77" t="s">
        <v>114</v>
      </c>
      <c r="H77">
        <v>5</v>
      </c>
      <c r="I77">
        <v>1</v>
      </c>
    </row>
    <row r="78" spans="1:9">
      <c r="A78" t="s">
        <v>86</v>
      </c>
      <c r="B78">
        <v>2020</v>
      </c>
      <c r="C78">
        <v>141.5467916599321</v>
      </c>
      <c r="D78" t="s">
        <v>70</v>
      </c>
      <c r="E78" t="s">
        <v>15</v>
      </c>
      <c r="F78" t="s">
        <v>16</v>
      </c>
      <c r="G78" t="s">
        <v>114</v>
      </c>
      <c r="H78">
        <v>5</v>
      </c>
      <c r="I78">
        <v>1</v>
      </c>
    </row>
    <row r="79" spans="1:9">
      <c r="A79" t="s">
        <v>107</v>
      </c>
      <c r="B79">
        <v>2021</v>
      </c>
      <c r="C79">
        <v>159.7413932438985</v>
      </c>
      <c r="D79" t="s">
        <v>70</v>
      </c>
      <c r="E79" t="s">
        <v>15</v>
      </c>
      <c r="F79" t="s">
        <v>16</v>
      </c>
      <c r="G79" t="s">
        <v>114</v>
      </c>
      <c r="H79">
        <v>5</v>
      </c>
      <c r="I79">
        <v>1</v>
      </c>
    </row>
    <row r="80" spans="1:9">
      <c r="A80" t="s">
        <v>115</v>
      </c>
      <c r="B80">
        <v>2022</v>
      </c>
      <c r="C80">
        <v>191.6254242767092</v>
      </c>
      <c r="D80" t="s">
        <v>70</v>
      </c>
      <c r="E80" t="s">
        <v>15</v>
      </c>
      <c r="F80" t="s">
        <v>16</v>
      </c>
      <c r="G80" t="s">
        <v>114</v>
      </c>
      <c r="H80">
        <v>5</v>
      </c>
      <c r="I80">
        <v>1</v>
      </c>
    </row>
    <row r="81" spans="1:9">
      <c r="A81" t="s">
        <v>121</v>
      </c>
      <c r="B81">
        <v>2023</v>
      </c>
      <c r="C81">
        <v>181.69953127525449</v>
      </c>
      <c r="D81" t="s">
        <v>70</v>
      </c>
      <c r="E81" t="s">
        <v>15</v>
      </c>
      <c r="F81" t="s">
        <v>16</v>
      </c>
      <c r="G81" t="s">
        <v>114</v>
      </c>
      <c r="H81">
        <v>5</v>
      </c>
      <c r="I81">
        <v>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A8A4-2B19-4167-B273-5CB80BFCAE31}">
  <dimension ref="A1:E15"/>
  <sheetViews>
    <sheetView workbookViewId="0">
      <selection activeCell="B1" sqref="B1"/>
    </sheetView>
  </sheetViews>
  <sheetFormatPr baseColWidth="10" defaultColWidth="8.83203125" defaultRowHeight="15"/>
  <cols>
    <col min="1" max="1" width="13.33203125" bestFit="1" customWidth="1"/>
    <col min="2" max="2" width="10.1640625" customWidth="1"/>
  </cols>
  <sheetData>
    <row r="1" spans="1:5">
      <c r="A1" t="s">
        <v>87</v>
      </c>
      <c r="B1" s="10" t="s">
        <v>122</v>
      </c>
    </row>
    <row r="2" spans="1:5">
      <c r="A2" t="s">
        <v>88</v>
      </c>
      <c r="B2" t="s">
        <v>101</v>
      </c>
    </row>
    <row r="3" spans="1:5">
      <c r="A3" t="s">
        <v>89</v>
      </c>
      <c r="B3" s="7">
        <f ca="1">TODAY()</f>
        <v>45642</v>
      </c>
    </row>
    <row r="4" spans="1:5">
      <c r="A4" t="s">
        <v>90</v>
      </c>
      <c r="B4">
        <f>MIN(Query!B:B)</f>
        <v>2004</v>
      </c>
    </row>
    <row r="5" spans="1:5">
      <c r="A5" t="s">
        <v>91</v>
      </c>
      <c r="B5">
        <f>IF((B6-10)&lt;B4,B4,B6-10)</f>
        <v>2013</v>
      </c>
      <c r="C5" t="s">
        <v>99</v>
      </c>
      <c r="D5" t="s">
        <v>100</v>
      </c>
    </row>
    <row r="6" spans="1:5">
      <c r="A6" t="s">
        <v>92</v>
      </c>
      <c r="B6">
        <f>MAX(Query!B:B)</f>
        <v>2023</v>
      </c>
    </row>
    <row r="7" spans="1:5">
      <c r="A7" t="s">
        <v>93</v>
      </c>
      <c r="B7">
        <v>3.3</v>
      </c>
    </row>
    <row r="9" spans="1:5">
      <c r="A9" t="s">
        <v>96</v>
      </c>
      <c r="B9" t="s">
        <v>95</v>
      </c>
      <c r="D9" t="s">
        <v>97</v>
      </c>
      <c r="E9" t="s">
        <v>94</v>
      </c>
    </row>
    <row r="10" spans="1:5">
      <c r="A10" t="s">
        <v>14</v>
      </c>
      <c r="B10">
        <v>1</v>
      </c>
      <c r="D10" t="s">
        <v>98</v>
      </c>
      <c r="E10">
        <v>1</v>
      </c>
    </row>
    <row r="11" spans="1:5">
      <c r="A11" t="s">
        <v>34</v>
      </c>
      <c r="B11">
        <v>3</v>
      </c>
    </row>
    <row r="12" spans="1:5">
      <c r="A12" t="s">
        <v>52</v>
      </c>
      <c r="B12">
        <v>4</v>
      </c>
    </row>
    <row r="13" spans="1:5">
      <c r="A13" t="s">
        <v>70</v>
      </c>
      <c r="B13">
        <v>5</v>
      </c>
    </row>
    <row r="15" spans="1:5">
      <c r="A15" t="s">
        <v>102</v>
      </c>
      <c r="B15" t="str">
        <f>_xlfn.CONCAT("Index (base year ", B5, " = 100)")</f>
        <v>Index (base year 2013 = 100)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21"/>
  <sheetViews>
    <sheetView workbookViewId="0">
      <selection activeCell="D2" sqref="D2"/>
    </sheetView>
  </sheetViews>
  <sheetFormatPr baseColWidth="10" defaultColWidth="8.83203125" defaultRowHeight="15"/>
  <cols>
    <col min="1" max="1" width="9" style="7" customWidth="1"/>
    <col min="4" max="4" width="11.5" customWidth="1"/>
  </cols>
  <sheetData>
    <row r="1" spans="1:5">
      <c r="A1" s="7" t="s">
        <v>2</v>
      </c>
      <c r="B1" t="s">
        <v>3</v>
      </c>
      <c r="D1" t="s">
        <v>103</v>
      </c>
      <c r="E1" t="s">
        <v>3</v>
      </c>
    </row>
    <row r="2" spans="1:5">
      <c r="A2" s="8">
        <v>32874</v>
      </c>
      <c r="B2" s="9">
        <v>0</v>
      </c>
      <c r="D2" s="7">
        <f>DATE(Parameters!$B$5, ROW(D2)-1, 1)</f>
        <v>41275</v>
      </c>
      <c r="E2">
        <f>VLOOKUP(D2, A:B, 2, FALSE)</f>
        <v>0</v>
      </c>
    </row>
    <row r="3" spans="1:5">
      <c r="A3" s="8">
        <v>32905</v>
      </c>
      <c r="B3" s="9">
        <v>0</v>
      </c>
      <c r="D3" s="7">
        <f>DATE(Parameters!$B$5, ROW(D3)-1, 1)</f>
        <v>41306</v>
      </c>
      <c r="E3">
        <f t="shared" ref="E3:E66" si="0">VLOOKUP(D3, A:B, 2, FALSE)</f>
        <v>0</v>
      </c>
    </row>
    <row r="4" spans="1:5">
      <c r="A4" s="8">
        <v>32933</v>
      </c>
      <c r="B4" s="9">
        <v>0</v>
      </c>
      <c r="D4" s="7">
        <f>DATE(Parameters!$B$5, ROW(D4)-1, 1)</f>
        <v>41334</v>
      </c>
      <c r="E4">
        <f t="shared" si="0"/>
        <v>0</v>
      </c>
    </row>
    <row r="5" spans="1:5">
      <c r="A5" s="8">
        <v>32964</v>
      </c>
      <c r="B5" s="9">
        <v>0</v>
      </c>
      <c r="D5" s="7">
        <f>DATE(Parameters!$B$5, ROW(D5)-1, 1)</f>
        <v>41365</v>
      </c>
      <c r="E5">
        <f t="shared" si="0"/>
        <v>0</v>
      </c>
    </row>
    <row r="6" spans="1:5">
      <c r="A6" s="8">
        <v>32994</v>
      </c>
      <c r="B6" s="9">
        <v>0</v>
      </c>
      <c r="D6" s="7">
        <f>DATE(Parameters!$B$5, ROW(D6)-1, 1)</f>
        <v>41395</v>
      </c>
      <c r="E6">
        <f t="shared" si="0"/>
        <v>0</v>
      </c>
    </row>
    <row r="7" spans="1:5">
      <c r="A7" s="8">
        <v>33025</v>
      </c>
      <c r="B7" s="9">
        <v>0</v>
      </c>
      <c r="D7" s="7">
        <f>DATE(Parameters!$B$5, ROW(D7)-1, 1)</f>
        <v>41426</v>
      </c>
      <c r="E7">
        <f t="shared" si="0"/>
        <v>0</v>
      </c>
    </row>
    <row r="8" spans="1:5">
      <c r="A8" s="8">
        <v>33055</v>
      </c>
      <c r="B8" s="9">
        <v>1</v>
      </c>
      <c r="D8" s="7">
        <f>DATE(Parameters!$B$5, ROW(D8)-1, 1)</f>
        <v>41456</v>
      </c>
      <c r="E8">
        <f t="shared" si="0"/>
        <v>0</v>
      </c>
    </row>
    <row r="9" spans="1:5">
      <c r="A9" s="8">
        <v>33086</v>
      </c>
      <c r="B9" s="9">
        <v>1</v>
      </c>
      <c r="D9" s="7">
        <f>DATE(Parameters!$B$5, ROW(D9)-1, 1)</f>
        <v>41487</v>
      </c>
      <c r="E9">
        <f t="shared" si="0"/>
        <v>0</v>
      </c>
    </row>
    <row r="10" spans="1:5">
      <c r="A10" s="8">
        <v>33117</v>
      </c>
      <c r="B10" s="9">
        <v>1</v>
      </c>
      <c r="D10" s="7">
        <f>DATE(Parameters!$B$5, ROW(D10)-1, 1)</f>
        <v>41518</v>
      </c>
      <c r="E10">
        <f t="shared" si="0"/>
        <v>0</v>
      </c>
    </row>
    <row r="11" spans="1:5">
      <c r="A11" s="8">
        <v>33147</v>
      </c>
      <c r="B11" s="9">
        <v>1</v>
      </c>
      <c r="D11" s="7">
        <f>DATE(Parameters!$B$5, ROW(D11)-1, 1)</f>
        <v>41548</v>
      </c>
      <c r="E11">
        <f t="shared" si="0"/>
        <v>0</v>
      </c>
    </row>
    <row r="12" spans="1:5">
      <c r="A12" s="8">
        <v>33178</v>
      </c>
      <c r="B12" s="9">
        <v>1</v>
      </c>
      <c r="D12" s="7">
        <f>DATE(Parameters!$B$5, ROW(D12)-1, 1)</f>
        <v>41579</v>
      </c>
      <c r="E12">
        <f t="shared" si="0"/>
        <v>0</v>
      </c>
    </row>
    <row r="13" spans="1:5">
      <c r="A13" s="8">
        <v>33208</v>
      </c>
      <c r="B13" s="9">
        <v>1</v>
      </c>
      <c r="D13" s="7">
        <f>DATE(Parameters!$B$5, ROW(D13)-1, 1)</f>
        <v>41609</v>
      </c>
      <c r="E13">
        <f t="shared" si="0"/>
        <v>0</v>
      </c>
    </row>
    <row r="14" spans="1:5">
      <c r="A14" s="8">
        <v>33239</v>
      </c>
      <c r="B14" s="9">
        <v>1</v>
      </c>
      <c r="D14" s="7">
        <f>DATE(Parameters!$B$5, ROW(D14)-1, 1)</f>
        <v>41640</v>
      </c>
      <c r="E14">
        <f t="shared" si="0"/>
        <v>0</v>
      </c>
    </row>
    <row r="15" spans="1:5">
      <c r="A15" s="8">
        <v>33270</v>
      </c>
      <c r="B15" s="9">
        <v>1</v>
      </c>
      <c r="D15" s="7">
        <f>DATE(Parameters!$B$5, ROW(D15)-1, 1)</f>
        <v>41671</v>
      </c>
      <c r="E15">
        <f t="shared" si="0"/>
        <v>0</v>
      </c>
    </row>
    <row r="16" spans="1:5">
      <c r="A16" s="8">
        <v>33298</v>
      </c>
      <c r="B16" s="9">
        <v>1</v>
      </c>
      <c r="D16" s="7">
        <f>DATE(Parameters!$B$5, ROW(D16)-1, 1)</f>
        <v>41699</v>
      </c>
      <c r="E16">
        <f t="shared" si="0"/>
        <v>0</v>
      </c>
    </row>
    <row r="17" spans="1:5">
      <c r="A17" s="8">
        <v>33329</v>
      </c>
      <c r="B17" s="9">
        <v>0</v>
      </c>
      <c r="D17" s="7">
        <f>DATE(Parameters!$B$5, ROW(D17)-1, 1)</f>
        <v>41730</v>
      </c>
      <c r="E17">
        <f t="shared" si="0"/>
        <v>0</v>
      </c>
    </row>
    <row r="18" spans="1:5">
      <c r="A18" s="8">
        <v>33359</v>
      </c>
      <c r="B18" s="9">
        <v>0</v>
      </c>
      <c r="D18" s="7">
        <f>DATE(Parameters!$B$5, ROW(D18)-1, 1)</f>
        <v>41760</v>
      </c>
      <c r="E18">
        <f t="shared" si="0"/>
        <v>0</v>
      </c>
    </row>
    <row r="19" spans="1:5">
      <c r="A19" s="8">
        <v>33390</v>
      </c>
      <c r="B19" s="9">
        <v>0</v>
      </c>
      <c r="D19" s="7">
        <f>DATE(Parameters!$B$5, ROW(D19)-1, 1)</f>
        <v>41791</v>
      </c>
      <c r="E19">
        <f t="shared" si="0"/>
        <v>0</v>
      </c>
    </row>
    <row r="20" spans="1:5">
      <c r="A20" s="8">
        <v>33420</v>
      </c>
      <c r="B20" s="9">
        <v>0</v>
      </c>
      <c r="D20" s="7">
        <f>DATE(Parameters!$B$5, ROW(D20)-1, 1)</f>
        <v>41821</v>
      </c>
      <c r="E20">
        <f t="shared" si="0"/>
        <v>0</v>
      </c>
    </row>
    <row r="21" spans="1:5">
      <c r="A21" s="8">
        <v>33451</v>
      </c>
      <c r="B21" s="9">
        <v>0</v>
      </c>
      <c r="D21" s="7">
        <f>DATE(Parameters!$B$5, ROW(D21)-1, 1)</f>
        <v>41852</v>
      </c>
      <c r="E21">
        <f t="shared" si="0"/>
        <v>0</v>
      </c>
    </row>
    <row r="22" spans="1:5">
      <c r="A22" s="8">
        <v>33482</v>
      </c>
      <c r="B22" s="9">
        <v>0</v>
      </c>
      <c r="D22" s="7">
        <f>DATE(Parameters!$B$5, ROW(D22)-1, 1)</f>
        <v>41883</v>
      </c>
      <c r="E22">
        <f t="shared" si="0"/>
        <v>0</v>
      </c>
    </row>
    <row r="23" spans="1:5">
      <c r="A23" s="8">
        <v>33512</v>
      </c>
      <c r="B23" s="9">
        <v>0</v>
      </c>
      <c r="D23" s="7">
        <f>DATE(Parameters!$B$5, ROW(D23)-1, 1)</f>
        <v>41913</v>
      </c>
      <c r="E23">
        <f t="shared" si="0"/>
        <v>0</v>
      </c>
    </row>
    <row r="24" spans="1:5">
      <c r="A24" s="8">
        <v>33543</v>
      </c>
      <c r="B24" s="9">
        <v>0</v>
      </c>
      <c r="D24" s="7">
        <f>DATE(Parameters!$B$5, ROW(D24)-1, 1)</f>
        <v>41944</v>
      </c>
      <c r="E24">
        <f t="shared" si="0"/>
        <v>0</v>
      </c>
    </row>
    <row r="25" spans="1:5">
      <c r="A25" s="8">
        <v>33573</v>
      </c>
      <c r="B25" s="9">
        <v>0</v>
      </c>
      <c r="D25" s="7">
        <f>DATE(Parameters!$B$5, ROW(D25)-1, 1)</f>
        <v>41974</v>
      </c>
      <c r="E25">
        <f t="shared" si="0"/>
        <v>0</v>
      </c>
    </row>
    <row r="26" spans="1:5">
      <c r="A26" s="8">
        <v>33604</v>
      </c>
      <c r="B26" s="9">
        <v>0</v>
      </c>
      <c r="D26" s="7">
        <f>DATE(Parameters!$B$5, ROW(D26)-1, 1)</f>
        <v>42005</v>
      </c>
      <c r="E26">
        <f t="shared" si="0"/>
        <v>0</v>
      </c>
    </row>
    <row r="27" spans="1:5">
      <c r="A27" s="8">
        <v>33635</v>
      </c>
      <c r="B27" s="9">
        <v>0</v>
      </c>
      <c r="D27" s="7">
        <f>DATE(Parameters!$B$5, ROW(D27)-1, 1)</f>
        <v>42036</v>
      </c>
      <c r="E27">
        <f t="shared" si="0"/>
        <v>0</v>
      </c>
    </row>
    <row r="28" spans="1:5">
      <c r="A28" s="8">
        <v>33664</v>
      </c>
      <c r="B28" s="9">
        <v>0</v>
      </c>
      <c r="D28" s="7">
        <f>DATE(Parameters!$B$5, ROW(D28)-1, 1)</f>
        <v>42064</v>
      </c>
      <c r="E28">
        <f t="shared" si="0"/>
        <v>0</v>
      </c>
    </row>
    <row r="29" spans="1:5">
      <c r="A29" s="8">
        <v>33695</v>
      </c>
      <c r="B29" s="9">
        <v>0</v>
      </c>
      <c r="D29" s="7">
        <f>DATE(Parameters!$B$5, ROW(D29)-1, 1)</f>
        <v>42095</v>
      </c>
      <c r="E29">
        <f t="shared" si="0"/>
        <v>0</v>
      </c>
    </row>
    <row r="30" spans="1:5">
      <c r="A30" s="8">
        <v>33725</v>
      </c>
      <c r="B30" s="9">
        <v>0</v>
      </c>
      <c r="D30" s="7">
        <f>DATE(Parameters!$B$5, ROW(D30)-1, 1)</f>
        <v>42125</v>
      </c>
      <c r="E30">
        <f t="shared" si="0"/>
        <v>0</v>
      </c>
    </row>
    <row r="31" spans="1:5">
      <c r="A31" s="8">
        <v>33756</v>
      </c>
      <c r="B31" s="9">
        <v>0</v>
      </c>
      <c r="D31" s="7">
        <f>DATE(Parameters!$B$5, ROW(D31)-1, 1)</f>
        <v>42156</v>
      </c>
      <c r="E31">
        <f t="shared" si="0"/>
        <v>0</v>
      </c>
    </row>
    <row r="32" spans="1:5">
      <c r="A32" s="8">
        <v>33786</v>
      </c>
      <c r="B32" s="9">
        <v>0</v>
      </c>
      <c r="D32" s="7">
        <f>DATE(Parameters!$B$5, ROW(D32)-1, 1)</f>
        <v>42186</v>
      </c>
      <c r="E32">
        <f t="shared" si="0"/>
        <v>0</v>
      </c>
    </row>
    <row r="33" spans="1:5">
      <c r="A33" s="8">
        <v>33817</v>
      </c>
      <c r="B33" s="9">
        <v>0</v>
      </c>
      <c r="D33" s="7">
        <f>DATE(Parameters!$B$5, ROW(D33)-1, 1)</f>
        <v>42217</v>
      </c>
      <c r="E33">
        <f t="shared" si="0"/>
        <v>0</v>
      </c>
    </row>
    <row r="34" spans="1:5">
      <c r="A34" s="8">
        <v>33848</v>
      </c>
      <c r="B34" s="9">
        <v>0</v>
      </c>
      <c r="D34" s="7">
        <f>DATE(Parameters!$B$5, ROW(D34)-1, 1)</f>
        <v>42248</v>
      </c>
      <c r="E34">
        <f t="shared" si="0"/>
        <v>0</v>
      </c>
    </row>
    <row r="35" spans="1:5">
      <c r="A35" s="8">
        <v>33878</v>
      </c>
      <c r="B35" s="9">
        <v>0</v>
      </c>
      <c r="D35" s="7">
        <f>DATE(Parameters!$B$5, ROW(D35)-1, 1)</f>
        <v>42278</v>
      </c>
      <c r="E35">
        <f t="shared" si="0"/>
        <v>0</v>
      </c>
    </row>
    <row r="36" spans="1:5">
      <c r="A36" s="8">
        <v>33909</v>
      </c>
      <c r="B36" s="9">
        <v>0</v>
      </c>
      <c r="D36" s="7">
        <f>DATE(Parameters!$B$5, ROW(D36)-1, 1)</f>
        <v>42309</v>
      </c>
      <c r="E36">
        <f t="shared" si="0"/>
        <v>0</v>
      </c>
    </row>
    <row r="37" spans="1:5">
      <c r="A37" s="8">
        <v>33939</v>
      </c>
      <c r="B37" s="9">
        <v>0</v>
      </c>
      <c r="D37" s="7">
        <f>DATE(Parameters!$B$5, ROW(D37)-1, 1)</f>
        <v>42339</v>
      </c>
      <c r="E37">
        <f t="shared" si="0"/>
        <v>0</v>
      </c>
    </row>
    <row r="38" spans="1:5">
      <c r="A38" s="8">
        <v>33970</v>
      </c>
      <c r="B38" s="9">
        <v>0</v>
      </c>
      <c r="D38" s="7">
        <f>DATE(Parameters!$B$5, ROW(D38)-1, 1)</f>
        <v>42370</v>
      </c>
      <c r="E38">
        <f t="shared" si="0"/>
        <v>0</v>
      </c>
    </row>
    <row r="39" spans="1:5">
      <c r="A39" s="8">
        <v>34001</v>
      </c>
      <c r="B39" s="9">
        <v>0</v>
      </c>
      <c r="D39" s="7">
        <f>DATE(Parameters!$B$5, ROW(D39)-1, 1)</f>
        <v>42401</v>
      </c>
      <c r="E39">
        <f t="shared" si="0"/>
        <v>0</v>
      </c>
    </row>
    <row r="40" spans="1:5">
      <c r="A40" s="8">
        <v>34029</v>
      </c>
      <c r="B40" s="9">
        <v>0</v>
      </c>
      <c r="D40" s="7">
        <f>DATE(Parameters!$B$5, ROW(D40)-1, 1)</f>
        <v>42430</v>
      </c>
      <c r="E40">
        <f t="shared" si="0"/>
        <v>0</v>
      </c>
    </row>
    <row r="41" spans="1:5">
      <c r="A41" s="8">
        <v>34060</v>
      </c>
      <c r="B41" s="9">
        <v>0</v>
      </c>
      <c r="D41" s="7">
        <f>DATE(Parameters!$B$5, ROW(D41)-1, 1)</f>
        <v>42461</v>
      </c>
      <c r="E41">
        <f t="shared" si="0"/>
        <v>0</v>
      </c>
    </row>
    <row r="42" spans="1:5">
      <c r="A42" s="8">
        <v>34090</v>
      </c>
      <c r="B42" s="9">
        <v>0</v>
      </c>
      <c r="D42" s="7">
        <f>DATE(Parameters!$B$5, ROW(D42)-1, 1)</f>
        <v>42491</v>
      </c>
      <c r="E42">
        <f t="shared" si="0"/>
        <v>0</v>
      </c>
    </row>
    <row r="43" spans="1:5">
      <c r="A43" s="8">
        <v>34121</v>
      </c>
      <c r="B43" s="9">
        <v>0</v>
      </c>
      <c r="D43" s="7">
        <f>DATE(Parameters!$B$5, ROW(D43)-1, 1)</f>
        <v>42522</v>
      </c>
      <c r="E43">
        <f t="shared" si="0"/>
        <v>0</v>
      </c>
    </row>
    <row r="44" spans="1:5">
      <c r="A44" s="8">
        <v>34151</v>
      </c>
      <c r="B44" s="9">
        <v>0</v>
      </c>
      <c r="D44" s="7">
        <f>DATE(Parameters!$B$5, ROW(D44)-1, 1)</f>
        <v>42552</v>
      </c>
      <c r="E44">
        <f t="shared" si="0"/>
        <v>0</v>
      </c>
    </row>
    <row r="45" spans="1:5">
      <c r="A45" s="8">
        <v>34182</v>
      </c>
      <c r="B45" s="9">
        <v>0</v>
      </c>
      <c r="D45" s="7">
        <f>DATE(Parameters!$B$5, ROW(D45)-1, 1)</f>
        <v>42583</v>
      </c>
      <c r="E45">
        <f t="shared" si="0"/>
        <v>0</v>
      </c>
    </row>
    <row r="46" spans="1:5">
      <c r="A46" s="8">
        <v>34213</v>
      </c>
      <c r="B46" s="9">
        <v>0</v>
      </c>
      <c r="D46" s="7">
        <f>DATE(Parameters!$B$5, ROW(D46)-1, 1)</f>
        <v>42614</v>
      </c>
      <c r="E46">
        <f t="shared" si="0"/>
        <v>0</v>
      </c>
    </row>
    <row r="47" spans="1:5">
      <c r="A47" s="8">
        <v>34243</v>
      </c>
      <c r="B47" s="9">
        <v>0</v>
      </c>
      <c r="D47" s="7">
        <f>DATE(Parameters!$B$5, ROW(D47)-1, 1)</f>
        <v>42644</v>
      </c>
      <c r="E47">
        <f t="shared" si="0"/>
        <v>0</v>
      </c>
    </row>
    <row r="48" spans="1:5">
      <c r="A48" s="8">
        <v>34274</v>
      </c>
      <c r="B48" s="9">
        <v>0</v>
      </c>
      <c r="D48" s="7">
        <f>DATE(Parameters!$B$5, ROW(D48)-1, 1)</f>
        <v>42675</v>
      </c>
      <c r="E48">
        <f t="shared" si="0"/>
        <v>0</v>
      </c>
    </row>
    <row r="49" spans="1:5">
      <c r="A49" s="8">
        <v>34304</v>
      </c>
      <c r="B49" s="9">
        <v>0</v>
      </c>
      <c r="D49" s="7">
        <f>DATE(Parameters!$B$5, ROW(D49)-1, 1)</f>
        <v>42705</v>
      </c>
      <c r="E49">
        <f t="shared" si="0"/>
        <v>0</v>
      </c>
    </row>
    <row r="50" spans="1:5">
      <c r="A50" s="8">
        <v>34335</v>
      </c>
      <c r="B50" s="9">
        <v>0</v>
      </c>
      <c r="D50" s="7">
        <f>DATE(Parameters!$B$5, ROW(D50)-1, 1)</f>
        <v>42736</v>
      </c>
      <c r="E50">
        <f t="shared" si="0"/>
        <v>0</v>
      </c>
    </row>
    <row r="51" spans="1:5">
      <c r="A51" s="8">
        <v>34366</v>
      </c>
      <c r="B51" s="9">
        <v>0</v>
      </c>
      <c r="D51" s="7">
        <f>DATE(Parameters!$B$5, ROW(D51)-1, 1)</f>
        <v>42767</v>
      </c>
      <c r="E51">
        <f t="shared" si="0"/>
        <v>0</v>
      </c>
    </row>
    <row r="52" spans="1:5">
      <c r="A52" s="8">
        <v>34394</v>
      </c>
      <c r="B52" s="9">
        <v>0</v>
      </c>
      <c r="D52" s="7">
        <f>DATE(Parameters!$B$5, ROW(D52)-1, 1)</f>
        <v>42795</v>
      </c>
      <c r="E52">
        <f t="shared" si="0"/>
        <v>0</v>
      </c>
    </row>
    <row r="53" spans="1:5">
      <c r="A53" s="8">
        <v>34425</v>
      </c>
      <c r="B53" s="9">
        <v>0</v>
      </c>
      <c r="D53" s="7">
        <f>DATE(Parameters!$B$5, ROW(D53)-1, 1)</f>
        <v>42826</v>
      </c>
      <c r="E53">
        <f t="shared" si="0"/>
        <v>0</v>
      </c>
    </row>
    <row r="54" spans="1:5">
      <c r="A54" s="8">
        <v>34455</v>
      </c>
      <c r="B54" s="9">
        <v>0</v>
      </c>
      <c r="D54" s="7">
        <f>DATE(Parameters!$B$5, ROW(D54)-1, 1)</f>
        <v>42856</v>
      </c>
      <c r="E54">
        <f t="shared" si="0"/>
        <v>0</v>
      </c>
    </row>
    <row r="55" spans="1:5">
      <c r="A55" s="8">
        <v>34486</v>
      </c>
      <c r="B55" s="9">
        <v>0</v>
      </c>
      <c r="D55" s="7">
        <f>DATE(Parameters!$B$5, ROW(D55)-1, 1)</f>
        <v>42887</v>
      </c>
      <c r="E55">
        <f t="shared" si="0"/>
        <v>0</v>
      </c>
    </row>
    <row r="56" spans="1:5">
      <c r="A56" s="8">
        <v>34516</v>
      </c>
      <c r="B56" s="9">
        <v>0</v>
      </c>
      <c r="D56" s="7">
        <f>DATE(Parameters!$B$5, ROW(D56)-1, 1)</f>
        <v>42917</v>
      </c>
      <c r="E56">
        <f t="shared" si="0"/>
        <v>0</v>
      </c>
    </row>
    <row r="57" spans="1:5">
      <c r="A57" s="8">
        <v>34547</v>
      </c>
      <c r="B57" s="9">
        <v>0</v>
      </c>
      <c r="D57" s="7">
        <f>DATE(Parameters!$B$5, ROW(D57)-1, 1)</f>
        <v>42948</v>
      </c>
      <c r="E57">
        <f t="shared" si="0"/>
        <v>0</v>
      </c>
    </row>
    <row r="58" spans="1:5">
      <c r="A58" s="8">
        <v>34578</v>
      </c>
      <c r="B58" s="9">
        <v>0</v>
      </c>
      <c r="D58" s="7">
        <f>DATE(Parameters!$B$5, ROW(D58)-1, 1)</f>
        <v>42979</v>
      </c>
      <c r="E58">
        <f t="shared" si="0"/>
        <v>0</v>
      </c>
    </row>
    <row r="59" spans="1:5">
      <c r="A59" s="8">
        <v>34608</v>
      </c>
      <c r="B59" s="9">
        <v>0</v>
      </c>
      <c r="D59" s="7">
        <f>DATE(Parameters!$B$5, ROW(D59)-1, 1)</f>
        <v>43009</v>
      </c>
      <c r="E59">
        <f t="shared" si="0"/>
        <v>0</v>
      </c>
    </row>
    <row r="60" spans="1:5">
      <c r="A60" s="8">
        <v>34639</v>
      </c>
      <c r="B60" s="9">
        <v>0</v>
      </c>
      <c r="D60" s="7">
        <f>DATE(Parameters!$B$5, ROW(D60)-1, 1)</f>
        <v>43040</v>
      </c>
      <c r="E60">
        <f t="shared" si="0"/>
        <v>0</v>
      </c>
    </row>
    <row r="61" spans="1:5">
      <c r="A61" s="8">
        <v>34669</v>
      </c>
      <c r="B61" s="9">
        <v>0</v>
      </c>
      <c r="D61" s="7">
        <f>DATE(Parameters!$B$5, ROW(D61)-1, 1)</f>
        <v>43070</v>
      </c>
      <c r="E61">
        <f t="shared" si="0"/>
        <v>0</v>
      </c>
    </row>
    <row r="62" spans="1:5">
      <c r="A62" s="8">
        <v>34700</v>
      </c>
      <c r="B62" s="9">
        <v>0</v>
      </c>
      <c r="D62" s="7">
        <f>DATE(Parameters!$B$5, ROW(D62)-1, 1)</f>
        <v>43101</v>
      </c>
      <c r="E62">
        <f t="shared" si="0"/>
        <v>0</v>
      </c>
    </row>
    <row r="63" spans="1:5">
      <c r="A63" s="8">
        <v>34731</v>
      </c>
      <c r="B63" s="9">
        <v>0</v>
      </c>
      <c r="D63" s="7">
        <f>DATE(Parameters!$B$5, ROW(D63)-1, 1)</f>
        <v>43132</v>
      </c>
      <c r="E63">
        <f t="shared" si="0"/>
        <v>0</v>
      </c>
    </row>
    <row r="64" spans="1:5">
      <c r="A64" s="8">
        <v>34759</v>
      </c>
      <c r="B64" s="9">
        <v>0</v>
      </c>
      <c r="D64" s="7">
        <f>DATE(Parameters!$B$5, ROW(D64)-1, 1)</f>
        <v>43160</v>
      </c>
      <c r="E64">
        <f t="shared" si="0"/>
        <v>0</v>
      </c>
    </row>
    <row r="65" spans="1:5">
      <c r="A65" s="8">
        <v>34790</v>
      </c>
      <c r="B65" s="9">
        <v>0</v>
      </c>
      <c r="D65" s="7">
        <f>DATE(Parameters!$B$5, ROW(D65)-1, 1)</f>
        <v>43191</v>
      </c>
      <c r="E65">
        <f t="shared" si="0"/>
        <v>0</v>
      </c>
    </row>
    <row r="66" spans="1:5">
      <c r="A66" s="8">
        <v>34820</v>
      </c>
      <c r="B66" s="9">
        <v>0</v>
      </c>
      <c r="D66" s="7">
        <f>DATE(Parameters!$B$5, ROW(D66)-1, 1)</f>
        <v>43221</v>
      </c>
      <c r="E66">
        <f t="shared" si="0"/>
        <v>0</v>
      </c>
    </row>
    <row r="67" spans="1:5">
      <c r="A67" s="8">
        <v>34851</v>
      </c>
      <c r="B67" s="9">
        <v>0</v>
      </c>
      <c r="D67" s="7">
        <f>DATE(Parameters!$B$5, ROW(D67)-1, 1)</f>
        <v>43252</v>
      </c>
      <c r="E67">
        <f t="shared" ref="E67:E130" si="1">VLOOKUP(D67, A:B, 2, FALSE)</f>
        <v>0</v>
      </c>
    </row>
    <row r="68" spans="1:5">
      <c r="A68" s="8">
        <v>34881</v>
      </c>
      <c r="B68" s="9">
        <v>0</v>
      </c>
      <c r="D68" s="7">
        <f>DATE(Parameters!$B$5, ROW(D68)-1, 1)</f>
        <v>43282</v>
      </c>
      <c r="E68">
        <f t="shared" si="1"/>
        <v>0</v>
      </c>
    </row>
    <row r="69" spans="1:5">
      <c r="A69" s="8">
        <v>34912</v>
      </c>
      <c r="B69" s="9">
        <v>0</v>
      </c>
      <c r="D69" s="7">
        <f>DATE(Parameters!$B$5, ROW(D69)-1, 1)</f>
        <v>43313</v>
      </c>
      <c r="E69">
        <f t="shared" si="1"/>
        <v>0</v>
      </c>
    </row>
    <row r="70" spans="1:5">
      <c r="A70" s="8">
        <v>34943</v>
      </c>
      <c r="B70" s="9">
        <v>0</v>
      </c>
      <c r="D70" s="7">
        <f>DATE(Parameters!$B$5, ROW(D70)-1, 1)</f>
        <v>43344</v>
      </c>
      <c r="E70">
        <f t="shared" si="1"/>
        <v>0</v>
      </c>
    </row>
    <row r="71" spans="1:5">
      <c r="A71" s="8">
        <v>34973</v>
      </c>
      <c r="B71" s="9">
        <v>0</v>
      </c>
      <c r="D71" s="7">
        <f>DATE(Parameters!$B$5, ROW(D71)-1, 1)</f>
        <v>43374</v>
      </c>
      <c r="E71">
        <f t="shared" si="1"/>
        <v>0</v>
      </c>
    </row>
    <row r="72" spans="1:5">
      <c r="A72" s="8">
        <v>35004</v>
      </c>
      <c r="B72" s="9">
        <v>0</v>
      </c>
      <c r="D72" s="7">
        <f>DATE(Parameters!$B$5, ROW(D72)-1, 1)</f>
        <v>43405</v>
      </c>
      <c r="E72">
        <f t="shared" si="1"/>
        <v>0</v>
      </c>
    </row>
    <row r="73" spans="1:5">
      <c r="A73" s="8">
        <v>35034</v>
      </c>
      <c r="B73" s="9">
        <v>0</v>
      </c>
      <c r="D73" s="7">
        <f>DATE(Parameters!$B$5, ROW(D73)-1, 1)</f>
        <v>43435</v>
      </c>
      <c r="E73">
        <f t="shared" si="1"/>
        <v>0</v>
      </c>
    </row>
    <row r="74" spans="1:5">
      <c r="A74" s="8">
        <v>35065</v>
      </c>
      <c r="B74" s="9">
        <v>0</v>
      </c>
      <c r="D74" s="7">
        <f>DATE(Parameters!$B$5, ROW(D74)-1, 1)</f>
        <v>43466</v>
      </c>
      <c r="E74">
        <f t="shared" si="1"/>
        <v>0</v>
      </c>
    </row>
    <row r="75" spans="1:5">
      <c r="A75" s="8">
        <v>35096</v>
      </c>
      <c r="B75" s="9">
        <v>0</v>
      </c>
      <c r="D75" s="7">
        <f>DATE(Parameters!$B$5, ROW(D75)-1, 1)</f>
        <v>43497</v>
      </c>
      <c r="E75">
        <f t="shared" si="1"/>
        <v>0</v>
      </c>
    </row>
    <row r="76" spans="1:5">
      <c r="A76" s="8">
        <v>35125</v>
      </c>
      <c r="B76" s="9">
        <v>0</v>
      </c>
      <c r="D76" s="7">
        <f>DATE(Parameters!$B$5, ROW(D76)-1, 1)</f>
        <v>43525</v>
      </c>
      <c r="E76">
        <f t="shared" si="1"/>
        <v>0</v>
      </c>
    </row>
    <row r="77" spans="1:5">
      <c r="A77" s="8">
        <v>35156</v>
      </c>
      <c r="B77" s="9">
        <v>0</v>
      </c>
      <c r="D77" s="7">
        <f>DATE(Parameters!$B$5, ROW(D77)-1, 1)</f>
        <v>43556</v>
      </c>
      <c r="E77">
        <f t="shared" si="1"/>
        <v>0</v>
      </c>
    </row>
    <row r="78" spans="1:5">
      <c r="A78" s="8">
        <v>35186</v>
      </c>
      <c r="B78" s="9">
        <v>0</v>
      </c>
      <c r="D78" s="7">
        <f>DATE(Parameters!$B$5, ROW(D78)-1, 1)</f>
        <v>43586</v>
      </c>
      <c r="E78">
        <f t="shared" si="1"/>
        <v>0</v>
      </c>
    </row>
    <row r="79" spans="1:5">
      <c r="A79" s="8">
        <v>35217</v>
      </c>
      <c r="B79" s="9">
        <v>0</v>
      </c>
      <c r="D79" s="7">
        <f>DATE(Parameters!$B$5, ROW(D79)-1, 1)</f>
        <v>43617</v>
      </c>
      <c r="E79">
        <f t="shared" si="1"/>
        <v>0</v>
      </c>
    </row>
    <row r="80" spans="1:5">
      <c r="A80" s="8">
        <v>35247</v>
      </c>
      <c r="B80" s="9">
        <v>0</v>
      </c>
      <c r="D80" s="7">
        <f>DATE(Parameters!$B$5, ROW(D80)-1, 1)</f>
        <v>43647</v>
      </c>
      <c r="E80">
        <f t="shared" si="1"/>
        <v>0</v>
      </c>
    </row>
    <row r="81" spans="1:5">
      <c r="A81" s="8">
        <v>35278</v>
      </c>
      <c r="B81" s="9">
        <v>0</v>
      </c>
      <c r="D81" s="7">
        <f>DATE(Parameters!$B$5, ROW(D81)-1, 1)</f>
        <v>43678</v>
      </c>
      <c r="E81">
        <f t="shared" si="1"/>
        <v>0</v>
      </c>
    </row>
    <row r="82" spans="1:5">
      <c r="A82" s="8">
        <v>35309</v>
      </c>
      <c r="B82" s="9">
        <v>0</v>
      </c>
      <c r="D82" s="7">
        <f>DATE(Parameters!$B$5, ROW(D82)-1, 1)</f>
        <v>43709</v>
      </c>
      <c r="E82">
        <f t="shared" si="1"/>
        <v>0</v>
      </c>
    </row>
    <row r="83" spans="1:5">
      <c r="A83" s="8">
        <v>35339</v>
      </c>
      <c r="B83" s="9">
        <v>0</v>
      </c>
      <c r="D83" s="7">
        <f>DATE(Parameters!$B$5, ROW(D83)-1, 1)</f>
        <v>43739</v>
      </c>
      <c r="E83">
        <f t="shared" si="1"/>
        <v>0</v>
      </c>
    </row>
    <row r="84" spans="1:5">
      <c r="A84" s="8">
        <v>35370</v>
      </c>
      <c r="B84" s="9">
        <v>0</v>
      </c>
      <c r="D84" s="7">
        <f>DATE(Parameters!$B$5, ROW(D84)-1, 1)</f>
        <v>43770</v>
      </c>
      <c r="E84">
        <f t="shared" si="1"/>
        <v>0</v>
      </c>
    </row>
    <row r="85" spans="1:5">
      <c r="A85" s="8">
        <v>35400</v>
      </c>
      <c r="B85" s="9">
        <v>0</v>
      </c>
      <c r="D85" s="7">
        <f>DATE(Parameters!$B$5, ROW(D85)-1, 1)</f>
        <v>43800</v>
      </c>
      <c r="E85">
        <f t="shared" si="1"/>
        <v>0</v>
      </c>
    </row>
    <row r="86" spans="1:5">
      <c r="A86" s="8">
        <v>35431</v>
      </c>
      <c r="B86" s="9">
        <v>0</v>
      </c>
      <c r="D86" s="7">
        <f>DATE(Parameters!$B$5, ROW(D86)-1, 1)</f>
        <v>43831</v>
      </c>
      <c r="E86">
        <f t="shared" si="1"/>
        <v>0</v>
      </c>
    </row>
    <row r="87" spans="1:5">
      <c r="A87" s="8">
        <v>35462</v>
      </c>
      <c r="B87" s="9">
        <v>0</v>
      </c>
      <c r="D87" s="7">
        <f>DATE(Parameters!$B$5, ROW(D87)-1, 1)</f>
        <v>43862</v>
      </c>
      <c r="E87">
        <f t="shared" si="1"/>
        <v>1</v>
      </c>
    </row>
    <row r="88" spans="1:5">
      <c r="A88" s="8">
        <v>35490</v>
      </c>
      <c r="B88" s="9">
        <v>0</v>
      </c>
      <c r="D88" s="7">
        <f>DATE(Parameters!$B$5, ROW(D88)-1, 1)</f>
        <v>43891</v>
      </c>
      <c r="E88">
        <f t="shared" si="1"/>
        <v>1</v>
      </c>
    </row>
    <row r="89" spans="1:5">
      <c r="A89" s="8">
        <v>35521</v>
      </c>
      <c r="B89" s="9">
        <v>0</v>
      </c>
      <c r="D89" s="7">
        <f>DATE(Parameters!$B$5, ROW(D89)-1, 1)</f>
        <v>43922</v>
      </c>
      <c r="E89">
        <f t="shared" si="1"/>
        <v>1</v>
      </c>
    </row>
    <row r="90" spans="1:5">
      <c r="A90" s="8">
        <v>35551</v>
      </c>
      <c r="B90" s="9">
        <v>0</v>
      </c>
      <c r="D90" s="7">
        <f>DATE(Parameters!$B$5, ROW(D90)-1, 1)</f>
        <v>43952</v>
      </c>
      <c r="E90">
        <f t="shared" si="1"/>
        <v>0</v>
      </c>
    </row>
    <row r="91" spans="1:5">
      <c r="A91" s="8">
        <v>35582</v>
      </c>
      <c r="B91" s="9">
        <v>0</v>
      </c>
      <c r="D91" s="7">
        <f>DATE(Parameters!$B$5, ROW(D91)-1, 1)</f>
        <v>43983</v>
      </c>
      <c r="E91">
        <f t="shared" si="1"/>
        <v>0</v>
      </c>
    </row>
    <row r="92" spans="1:5">
      <c r="A92" s="8">
        <v>35612</v>
      </c>
      <c r="B92" s="9">
        <v>0</v>
      </c>
      <c r="D92" s="7">
        <f>DATE(Parameters!$B$5, ROW(D92)-1, 1)</f>
        <v>44013</v>
      </c>
      <c r="E92">
        <f t="shared" si="1"/>
        <v>0</v>
      </c>
    </row>
    <row r="93" spans="1:5">
      <c r="A93" s="8">
        <v>35643</v>
      </c>
      <c r="B93" s="9">
        <v>0</v>
      </c>
      <c r="D93" s="7">
        <f>DATE(Parameters!$B$5, ROW(D93)-1, 1)</f>
        <v>44044</v>
      </c>
      <c r="E93">
        <f t="shared" si="1"/>
        <v>0</v>
      </c>
    </row>
    <row r="94" spans="1:5">
      <c r="A94" s="8">
        <v>35674</v>
      </c>
      <c r="B94" s="9">
        <v>0</v>
      </c>
      <c r="D94" s="7">
        <f>DATE(Parameters!$B$5, ROW(D94)-1, 1)</f>
        <v>44075</v>
      </c>
      <c r="E94">
        <f t="shared" si="1"/>
        <v>0</v>
      </c>
    </row>
    <row r="95" spans="1:5">
      <c r="A95" s="8">
        <v>35704</v>
      </c>
      <c r="B95" s="9">
        <v>0</v>
      </c>
      <c r="D95" s="7">
        <f>DATE(Parameters!$B$5, ROW(D95)-1, 1)</f>
        <v>44105</v>
      </c>
      <c r="E95">
        <f t="shared" si="1"/>
        <v>0</v>
      </c>
    </row>
    <row r="96" spans="1:5">
      <c r="A96" s="8">
        <v>35735</v>
      </c>
      <c r="B96" s="9">
        <v>0</v>
      </c>
      <c r="D96" s="7">
        <f>DATE(Parameters!$B$5, ROW(D96)-1, 1)</f>
        <v>44136</v>
      </c>
      <c r="E96">
        <f t="shared" si="1"/>
        <v>0</v>
      </c>
    </row>
    <row r="97" spans="1:5">
      <c r="A97" s="8">
        <v>35765</v>
      </c>
      <c r="B97" s="9">
        <v>0</v>
      </c>
      <c r="D97" s="7">
        <f>DATE(Parameters!$B$5, ROW(D97)-1, 1)</f>
        <v>44166</v>
      </c>
      <c r="E97">
        <f t="shared" si="1"/>
        <v>0</v>
      </c>
    </row>
    <row r="98" spans="1:5">
      <c r="A98" s="8">
        <v>35796</v>
      </c>
      <c r="B98" s="9">
        <v>0</v>
      </c>
      <c r="D98" s="7">
        <f>DATE(Parameters!$B$5, ROW(D98)-1, 1)</f>
        <v>44197</v>
      </c>
      <c r="E98">
        <f t="shared" si="1"/>
        <v>0</v>
      </c>
    </row>
    <row r="99" spans="1:5">
      <c r="A99" s="8">
        <v>35827</v>
      </c>
      <c r="B99" s="9">
        <v>0</v>
      </c>
      <c r="D99" s="7">
        <f>DATE(Parameters!$B$5, ROW(D99)-1, 1)</f>
        <v>44228</v>
      </c>
      <c r="E99">
        <f t="shared" si="1"/>
        <v>0</v>
      </c>
    </row>
    <row r="100" spans="1:5">
      <c r="A100" s="8">
        <v>35855</v>
      </c>
      <c r="B100" s="9">
        <v>0</v>
      </c>
      <c r="D100" s="7">
        <f>DATE(Parameters!$B$5, ROW(D100)-1, 1)</f>
        <v>44256</v>
      </c>
      <c r="E100">
        <f t="shared" si="1"/>
        <v>0</v>
      </c>
    </row>
    <row r="101" spans="1:5">
      <c r="A101" s="8">
        <v>35886</v>
      </c>
      <c r="B101" s="9">
        <v>0</v>
      </c>
      <c r="D101" s="7">
        <f>DATE(Parameters!$B$5, ROW(D101)-1, 1)</f>
        <v>44287</v>
      </c>
      <c r="E101">
        <f t="shared" si="1"/>
        <v>0</v>
      </c>
    </row>
    <row r="102" spans="1:5">
      <c r="A102" s="8">
        <v>35916</v>
      </c>
      <c r="B102" s="9">
        <v>0</v>
      </c>
      <c r="D102" s="7">
        <f>DATE(Parameters!$B$5, ROW(D102)-1, 1)</f>
        <v>44317</v>
      </c>
      <c r="E102">
        <f t="shared" si="1"/>
        <v>0</v>
      </c>
    </row>
    <row r="103" spans="1:5">
      <c r="A103" s="8">
        <v>35947</v>
      </c>
      <c r="B103" s="9">
        <v>0</v>
      </c>
      <c r="D103" s="7">
        <f>DATE(Parameters!$B$5, ROW(D103)-1, 1)</f>
        <v>44348</v>
      </c>
      <c r="E103">
        <f t="shared" si="1"/>
        <v>0</v>
      </c>
    </row>
    <row r="104" spans="1:5">
      <c r="A104" s="8">
        <v>35977</v>
      </c>
      <c r="B104" s="9">
        <v>0</v>
      </c>
      <c r="D104" s="7">
        <f>DATE(Parameters!$B$5, ROW(D104)-1, 1)</f>
        <v>44378</v>
      </c>
      <c r="E104">
        <f t="shared" si="1"/>
        <v>0</v>
      </c>
    </row>
    <row r="105" spans="1:5">
      <c r="A105" s="8">
        <v>36008</v>
      </c>
      <c r="B105" s="9">
        <v>0</v>
      </c>
      <c r="D105" s="7">
        <f>DATE(Parameters!$B$5, ROW(D105)-1, 1)</f>
        <v>44409</v>
      </c>
      <c r="E105">
        <f t="shared" si="1"/>
        <v>0</v>
      </c>
    </row>
    <row r="106" spans="1:5">
      <c r="A106" s="8">
        <v>36039</v>
      </c>
      <c r="B106" s="9">
        <v>0</v>
      </c>
      <c r="D106" s="7">
        <f>DATE(Parameters!$B$5, ROW(D106)-1, 1)</f>
        <v>44440</v>
      </c>
      <c r="E106">
        <f t="shared" si="1"/>
        <v>0</v>
      </c>
    </row>
    <row r="107" spans="1:5">
      <c r="A107" s="8">
        <v>36069</v>
      </c>
      <c r="B107" s="9">
        <v>0</v>
      </c>
      <c r="D107" s="7">
        <f>DATE(Parameters!$B$5, ROW(D107)-1, 1)</f>
        <v>44470</v>
      </c>
      <c r="E107">
        <f t="shared" si="1"/>
        <v>0</v>
      </c>
    </row>
    <row r="108" spans="1:5">
      <c r="A108" s="8">
        <v>36100</v>
      </c>
      <c r="B108" s="9">
        <v>0</v>
      </c>
      <c r="D108" s="7">
        <f>DATE(Parameters!$B$5, ROW(D108)-1, 1)</f>
        <v>44501</v>
      </c>
      <c r="E108">
        <f t="shared" si="1"/>
        <v>0</v>
      </c>
    </row>
    <row r="109" spans="1:5">
      <c r="A109" s="8">
        <v>36130</v>
      </c>
      <c r="B109" s="9">
        <v>0</v>
      </c>
      <c r="D109" s="7">
        <f>DATE(Parameters!$B$5, ROW(D109)-1, 1)</f>
        <v>44531</v>
      </c>
      <c r="E109">
        <f t="shared" si="1"/>
        <v>0</v>
      </c>
    </row>
    <row r="110" spans="1:5">
      <c r="A110" s="8">
        <v>36161</v>
      </c>
      <c r="B110" s="9">
        <v>0</v>
      </c>
      <c r="D110" s="7">
        <f>DATE(Parameters!$B$5, ROW(D110)-1, 1)</f>
        <v>44562</v>
      </c>
      <c r="E110">
        <f t="shared" si="1"/>
        <v>0</v>
      </c>
    </row>
    <row r="111" spans="1:5">
      <c r="A111" s="8">
        <v>36192</v>
      </c>
      <c r="B111" s="9">
        <v>0</v>
      </c>
      <c r="D111" s="7">
        <f>DATE(Parameters!$B$5, ROW(D111)-1, 1)</f>
        <v>44593</v>
      </c>
      <c r="E111">
        <f t="shared" si="1"/>
        <v>0</v>
      </c>
    </row>
    <row r="112" spans="1:5">
      <c r="A112" s="8">
        <v>36220</v>
      </c>
      <c r="B112" s="9">
        <v>0</v>
      </c>
      <c r="D112" s="7">
        <f>DATE(Parameters!$B$5, ROW(D112)-1, 1)</f>
        <v>44621</v>
      </c>
      <c r="E112">
        <f t="shared" si="1"/>
        <v>0</v>
      </c>
    </row>
    <row r="113" spans="1:5">
      <c r="A113" s="8">
        <v>36251</v>
      </c>
      <c r="B113" s="9">
        <v>0</v>
      </c>
      <c r="D113" s="7">
        <f>DATE(Parameters!$B$5, ROW(D113)-1, 1)</f>
        <v>44652</v>
      </c>
      <c r="E113">
        <f t="shared" si="1"/>
        <v>0</v>
      </c>
    </row>
    <row r="114" spans="1:5">
      <c r="A114" s="8">
        <v>36281</v>
      </c>
      <c r="B114" s="9">
        <v>0</v>
      </c>
      <c r="D114" s="7">
        <f>DATE(Parameters!$B$5, ROW(D114)-1, 1)</f>
        <v>44682</v>
      </c>
      <c r="E114">
        <f t="shared" si="1"/>
        <v>0</v>
      </c>
    </row>
    <row r="115" spans="1:5">
      <c r="A115" s="8">
        <v>36312</v>
      </c>
      <c r="B115" s="9">
        <v>0</v>
      </c>
      <c r="D115" s="7">
        <f>DATE(Parameters!$B$5, ROW(D115)-1, 1)</f>
        <v>44713</v>
      </c>
      <c r="E115">
        <f t="shared" si="1"/>
        <v>0</v>
      </c>
    </row>
    <row r="116" spans="1:5">
      <c r="A116" s="8">
        <v>36342</v>
      </c>
      <c r="B116" s="9">
        <v>0</v>
      </c>
      <c r="D116" s="7">
        <f>DATE(Parameters!$B$5, ROW(D116)-1, 1)</f>
        <v>44743</v>
      </c>
      <c r="E116">
        <f t="shared" si="1"/>
        <v>0</v>
      </c>
    </row>
    <row r="117" spans="1:5">
      <c r="A117" s="8">
        <v>36373</v>
      </c>
      <c r="B117" s="9">
        <v>0</v>
      </c>
      <c r="D117" s="7">
        <f>DATE(Parameters!$B$5, ROW(D117)-1, 1)</f>
        <v>44774</v>
      </c>
      <c r="E117">
        <f t="shared" si="1"/>
        <v>0</v>
      </c>
    </row>
    <row r="118" spans="1:5">
      <c r="A118" s="8">
        <v>36404</v>
      </c>
      <c r="B118" s="9">
        <v>0</v>
      </c>
      <c r="D118" s="7">
        <f>DATE(Parameters!$B$5, ROW(D118)-1, 1)</f>
        <v>44805</v>
      </c>
      <c r="E118">
        <f t="shared" si="1"/>
        <v>0</v>
      </c>
    </row>
    <row r="119" spans="1:5">
      <c r="A119" s="8">
        <v>36434</v>
      </c>
      <c r="B119" s="9">
        <v>0</v>
      </c>
      <c r="D119" s="7">
        <f>DATE(Parameters!$B$5, ROW(D119)-1, 1)</f>
        <v>44835</v>
      </c>
      <c r="E119">
        <f t="shared" si="1"/>
        <v>0</v>
      </c>
    </row>
    <row r="120" spans="1:5">
      <c r="A120" s="8">
        <v>36465</v>
      </c>
      <c r="B120" s="9">
        <v>0</v>
      </c>
      <c r="D120" s="7">
        <f>DATE(Parameters!$B$5, ROW(D120)-1, 1)</f>
        <v>44866</v>
      </c>
      <c r="E120">
        <f t="shared" si="1"/>
        <v>0</v>
      </c>
    </row>
    <row r="121" spans="1:5">
      <c r="A121" s="8">
        <v>36495</v>
      </c>
      <c r="B121" s="9">
        <v>0</v>
      </c>
      <c r="D121" s="7">
        <f>DATE(Parameters!$B$5, ROW(D121)-1, 1)</f>
        <v>44896</v>
      </c>
      <c r="E121">
        <f t="shared" si="1"/>
        <v>0</v>
      </c>
    </row>
    <row r="122" spans="1:5">
      <c r="A122" s="8">
        <v>36526</v>
      </c>
      <c r="B122" s="9">
        <v>0</v>
      </c>
      <c r="D122" s="7">
        <f>DATE(Parameters!$B$5, ROW(D122)-1, 1)</f>
        <v>44927</v>
      </c>
      <c r="E122">
        <f t="shared" si="1"/>
        <v>0</v>
      </c>
    </row>
    <row r="123" spans="1:5">
      <c r="A123" s="8">
        <v>36557</v>
      </c>
      <c r="B123" s="9">
        <v>0</v>
      </c>
      <c r="D123" s="7">
        <f>DATE(Parameters!$B$5, ROW(D123)-1, 1)</f>
        <v>44958</v>
      </c>
      <c r="E123">
        <f t="shared" si="1"/>
        <v>0</v>
      </c>
    </row>
    <row r="124" spans="1:5">
      <c r="A124" s="8">
        <v>36586</v>
      </c>
      <c r="B124" s="9">
        <v>0</v>
      </c>
      <c r="D124" s="7">
        <f>DATE(Parameters!$B$5, ROW(D124)-1, 1)</f>
        <v>44986</v>
      </c>
      <c r="E124">
        <f t="shared" si="1"/>
        <v>0</v>
      </c>
    </row>
    <row r="125" spans="1:5">
      <c r="A125" s="8">
        <v>36617</v>
      </c>
      <c r="B125" s="9">
        <v>0</v>
      </c>
      <c r="D125" s="7">
        <f>DATE(Parameters!$B$5, ROW(D125)-1, 1)</f>
        <v>45017</v>
      </c>
      <c r="E125">
        <f t="shared" si="1"/>
        <v>0</v>
      </c>
    </row>
    <row r="126" spans="1:5">
      <c r="A126" s="8">
        <v>36647</v>
      </c>
      <c r="B126" s="9">
        <v>0</v>
      </c>
      <c r="D126" s="7">
        <f>DATE(Parameters!$B$5, ROW(D126)-1, 1)</f>
        <v>45047</v>
      </c>
      <c r="E126">
        <f t="shared" si="1"/>
        <v>0</v>
      </c>
    </row>
    <row r="127" spans="1:5">
      <c r="A127" s="8">
        <v>36678</v>
      </c>
      <c r="B127" s="9">
        <v>0</v>
      </c>
      <c r="D127" s="7">
        <f>DATE(Parameters!$B$5, ROW(D127)-1, 1)</f>
        <v>45078</v>
      </c>
      <c r="E127">
        <f t="shared" si="1"/>
        <v>0</v>
      </c>
    </row>
    <row r="128" spans="1:5">
      <c r="A128" s="8">
        <v>36708</v>
      </c>
      <c r="B128" s="9">
        <v>0</v>
      </c>
      <c r="D128" s="7">
        <f>DATE(Parameters!$B$5, ROW(D128)-1, 1)</f>
        <v>45108</v>
      </c>
      <c r="E128">
        <f t="shared" si="1"/>
        <v>0</v>
      </c>
    </row>
    <row r="129" spans="1:5">
      <c r="A129" s="8">
        <v>36739</v>
      </c>
      <c r="B129" s="9">
        <v>0</v>
      </c>
      <c r="D129" s="7">
        <f>DATE(Parameters!$B$5, ROW(D129)-1, 1)</f>
        <v>45139</v>
      </c>
      <c r="E129">
        <f t="shared" si="1"/>
        <v>0</v>
      </c>
    </row>
    <row r="130" spans="1:5">
      <c r="A130" s="8">
        <v>36770</v>
      </c>
      <c r="B130" s="9">
        <v>0</v>
      </c>
      <c r="D130" s="7">
        <f>DATE(Parameters!$B$5, ROW(D130)-1, 1)</f>
        <v>45170</v>
      </c>
      <c r="E130">
        <f t="shared" si="1"/>
        <v>0</v>
      </c>
    </row>
    <row r="131" spans="1:5">
      <c r="A131" s="8">
        <v>36800</v>
      </c>
      <c r="B131" s="9">
        <v>0</v>
      </c>
      <c r="D131" s="7">
        <f>DATE(Parameters!$B$5, ROW(D131)-1, 1)</f>
        <v>45200</v>
      </c>
      <c r="E131">
        <f t="shared" ref="E131:E133" si="2">VLOOKUP(D131, A:B, 2, FALSE)</f>
        <v>0</v>
      </c>
    </row>
    <row r="132" spans="1:5">
      <c r="A132" s="8">
        <v>36831</v>
      </c>
      <c r="B132" s="9">
        <v>0</v>
      </c>
      <c r="D132" s="7">
        <f>DATE(Parameters!$B$5, ROW(D132)-1, 1)</f>
        <v>45231</v>
      </c>
      <c r="E132">
        <f t="shared" si="2"/>
        <v>0</v>
      </c>
    </row>
    <row r="133" spans="1:5">
      <c r="A133" s="8">
        <v>36861</v>
      </c>
      <c r="B133" s="9">
        <v>0</v>
      </c>
      <c r="D133" s="7">
        <f>DATE(Parameters!$B$5, ROW(D133)-1, 1)</f>
        <v>45261</v>
      </c>
      <c r="E133">
        <f t="shared" si="2"/>
        <v>0</v>
      </c>
    </row>
    <row r="134" spans="1:5">
      <c r="A134" s="8">
        <v>36892</v>
      </c>
      <c r="B134" s="9">
        <v>0</v>
      </c>
      <c r="D134" s="7"/>
    </row>
    <row r="135" spans="1:5">
      <c r="A135" s="8">
        <v>36923</v>
      </c>
      <c r="B135" s="9">
        <v>0</v>
      </c>
      <c r="D135" s="7"/>
    </row>
    <row r="136" spans="1:5">
      <c r="A136" s="8">
        <v>36951</v>
      </c>
      <c r="B136" s="9">
        <v>1</v>
      </c>
      <c r="D136" s="7"/>
    </row>
    <row r="137" spans="1:5">
      <c r="A137" s="8">
        <v>36982</v>
      </c>
      <c r="B137" s="9">
        <v>1</v>
      </c>
      <c r="D137" s="7"/>
    </row>
    <row r="138" spans="1:5">
      <c r="A138" s="8">
        <v>37012</v>
      </c>
      <c r="B138" s="9">
        <v>1</v>
      </c>
      <c r="D138" s="7"/>
    </row>
    <row r="139" spans="1:5">
      <c r="A139" s="8">
        <v>37043</v>
      </c>
      <c r="B139" s="9">
        <v>1</v>
      </c>
      <c r="D139" s="7"/>
    </row>
    <row r="140" spans="1:5">
      <c r="A140" s="8">
        <v>37073</v>
      </c>
      <c r="B140" s="9">
        <v>1</v>
      </c>
      <c r="D140" s="7"/>
    </row>
    <row r="141" spans="1:5">
      <c r="A141" s="8">
        <v>37104</v>
      </c>
      <c r="B141" s="9">
        <v>1</v>
      </c>
      <c r="D141" s="7"/>
    </row>
    <row r="142" spans="1:5">
      <c r="A142" s="8">
        <v>37135</v>
      </c>
      <c r="B142" s="9">
        <v>1</v>
      </c>
      <c r="D142" s="7"/>
    </row>
    <row r="143" spans="1:5">
      <c r="A143" s="8">
        <v>37165</v>
      </c>
      <c r="B143" s="9">
        <v>1</v>
      </c>
      <c r="D143" s="7"/>
    </row>
    <row r="144" spans="1:5">
      <c r="A144" s="8">
        <v>37196</v>
      </c>
      <c r="B144" s="9">
        <v>1</v>
      </c>
    </row>
    <row r="145" spans="1:2">
      <c r="A145" s="8">
        <v>37226</v>
      </c>
      <c r="B145" s="9">
        <v>0</v>
      </c>
    </row>
    <row r="146" spans="1:2">
      <c r="A146" s="8">
        <v>37257</v>
      </c>
      <c r="B146" s="9">
        <v>0</v>
      </c>
    </row>
    <row r="147" spans="1:2">
      <c r="A147" s="8">
        <v>37288</v>
      </c>
      <c r="B147" s="9">
        <v>0</v>
      </c>
    </row>
    <row r="148" spans="1:2">
      <c r="A148" s="8">
        <v>37316</v>
      </c>
      <c r="B148" s="9">
        <v>0</v>
      </c>
    </row>
    <row r="149" spans="1:2">
      <c r="A149" s="8">
        <v>37347</v>
      </c>
      <c r="B149" s="9">
        <v>0</v>
      </c>
    </row>
    <row r="150" spans="1:2">
      <c r="A150" s="8">
        <v>37377</v>
      </c>
      <c r="B150" s="9">
        <v>0</v>
      </c>
    </row>
    <row r="151" spans="1:2">
      <c r="A151" s="8">
        <v>37408</v>
      </c>
      <c r="B151" s="9">
        <v>0</v>
      </c>
    </row>
    <row r="152" spans="1:2">
      <c r="A152" s="8">
        <v>37438</v>
      </c>
      <c r="B152" s="9">
        <v>0</v>
      </c>
    </row>
    <row r="153" spans="1:2">
      <c r="A153" s="8">
        <v>37469</v>
      </c>
      <c r="B153" s="9">
        <v>0</v>
      </c>
    </row>
    <row r="154" spans="1:2">
      <c r="A154" s="8">
        <v>37500</v>
      </c>
      <c r="B154" s="9">
        <v>0</v>
      </c>
    </row>
    <row r="155" spans="1:2">
      <c r="A155" s="8">
        <v>37530</v>
      </c>
      <c r="B155" s="9">
        <v>0</v>
      </c>
    </row>
    <row r="156" spans="1:2">
      <c r="A156" s="8">
        <v>37561</v>
      </c>
      <c r="B156" s="9">
        <v>0</v>
      </c>
    </row>
    <row r="157" spans="1:2">
      <c r="A157" s="8">
        <v>37591</v>
      </c>
      <c r="B157" s="9">
        <v>0</v>
      </c>
    </row>
    <row r="158" spans="1:2">
      <c r="A158" s="8">
        <v>37622</v>
      </c>
      <c r="B158" s="9">
        <v>0</v>
      </c>
    </row>
    <row r="159" spans="1:2">
      <c r="A159" s="8">
        <v>37653</v>
      </c>
      <c r="B159" s="9">
        <v>0</v>
      </c>
    </row>
    <row r="160" spans="1:2">
      <c r="A160" s="8">
        <v>37681</v>
      </c>
      <c r="B160" s="9">
        <v>0</v>
      </c>
    </row>
    <row r="161" spans="1:2">
      <c r="A161" s="8">
        <v>37712</v>
      </c>
      <c r="B161" s="9">
        <v>0</v>
      </c>
    </row>
    <row r="162" spans="1:2">
      <c r="A162" s="8">
        <v>37742</v>
      </c>
      <c r="B162" s="9">
        <v>0</v>
      </c>
    </row>
    <row r="163" spans="1:2">
      <c r="A163" s="8">
        <v>37773</v>
      </c>
      <c r="B163" s="9">
        <v>0</v>
      </c>
    </row>
    <row r="164" spans="1:2">
      <c r="A164" s="8">
        <v>37803</v>
      </c>
      <c r="B164" s="9">
        <v>0</v>
      </c>
    </row>
    <row r="165" spans="1:2">
      <c r="A165" s="8">
        <v>37834</v>
      </c>
      <c r="B165" s="9">
        <v>0</v>
      </c>
    </row>
    <row r="166" spans="1:2">
      <c r="A166" s="8">
        <v>37865</v>
      </c>
      <c r="B166" s="9">
        <v>0</v>
      </c>
    </row>
    <row r="167" spans="1:2">
      <c r="A167" s="8">
        <v>37895</v>
      </c>
      <c r="B167" s="9">
        <v>0</v>
      </c>
    </row>
    <row r="168" spans="1:2">
      <c r="A168" s="8">
        <v>37926</v>
      </c>
      <c r="B168" s="9">
        <v>0</v>
      </c>
    </row>
    <row r="169" spans="1:2">
      <c r="A169" s="8">
        <v>37956</v>
      </c>
      <c r="B169" s="9">
        <v>0</v>
      </c>
    </row>
    <row r="170" spans="1:2">
      <c r="A170" s="8">
        <v>37987</v>
      </c>
      <c r="B170" s="9">
        <v>0</v>
      </c>
    </row>
    <row r="171" spans="1:2">
      <c r="A171" s="8">
        <v>38018</v>
      </c>
      <c r="B171" s="9">
        <v>0</v>
      </c>
    </row>
    <row r="172" spans="1:2">
      <c r="A172" s="8">
        <v>38047</v>
      </c>
      <c r="B172" s="9">
        <v>0</v>
      </c>
    </row>
    <row r="173" spans="1:2">
      <c r="A173" s="8">
        <v>38078</v>
      </c>
      <c r="B173" s="9">
        <v>0</v>
      </c>
    </row>
    <row r="174" spans="1:2">
      <c r="A174" s="8">
        <v>38108</v>
      </c>
      <c r="B174" s="9">
        <v>0</v>
      </c>
    </row>
    <row r="175" spans="1:2">
      <c r="A175" s="8">
        <v>38139</v>
      </c>
      <c r="B175" s="9">
        <v>0</v>
      </c>
    </row>
    <row r="176" spans="1:2">
      <c r="A176" s="8">
        <v>38169</v>
      </c>
      <c r="B176" s="9">
        <v>0</v>
      </c>
    </row>
    <row r="177" spans="1:2">
      <c r="A177" s="8">
        <v>38200</v>
      </c>
      <c r="B177" s="9">
        <v>0</v>
      </c>
    </row>
    <row r="178" spans="1:2">
      <c r="A178" s="8">
        <v>38231</v>
      </c>
      <c r="B178" s="9">
        <v>0</v>
      </c>
    </row>
    <row r="179" spans="1:2">
      <c r="A179" s="8">
        <v>38261</v>
      </c>
      <c r="B179" s="9">
        <v>0</v>
      </c>
    </row>
    <row r="180" spans="1:2">
      <c r="A180" s="8">
        <v>38292</v>
      </c>
      <c r="B180" s="9">
        <v>0</v>
      </c>
    </row>
    <row r="181" spans="1:2">
      <c r="A181" s="8">
        <v>38322</v>
      </c>
      <c r="B181" s="9">
        <v>0</v>
      </c>
    </row>
    <row r="182" spans="1:2">
      <c r="A182" s="8">
        <v>38353</v>
      </c>
      <c r="B182" s="9">
        <v>0</v>
      </c>
    </row>
    <row r="183" spans="1:2">
      <c r="A183" s="8">
        <v>38384</v>
      </c>
      <c r="B183" s="9">
        <v>0</v>
      </c>
    </row>
    <row r="184" spans="1:2">
      <c r="A184" s="8">
        <v>38412</v>
      </c>
      <c r="B184" s="9">
        <v>0</v>
      </c>
    </row>
    <row r="185" spans="1:2">
      <c r="A185" s="8">
        <v>38443</v>
      </c>
      <c r="B185" s="9">
        <v>0</v>
      </c>
    </row>
    <row r="186" spans="1:2">
      <c r="A186" s="8">
        <v>38473</v>
      </c>
      <c r="B186" s="9">
        <v>0</v>
      </c>
    </row>
    <row r="187" spans="1:2">
      <c r="A187" s="8">
        <v>38504</v>
      </c>
      <c r="B187" s="9">
        <v>0</v>
      </c>
    </row>
    <row r="188" spans="1:2">
      <c r="A188" s="8">
        <v>38534</v>
      </c>
      <c r="B188" s="9">
        <v>0</v>
      </c>
    </row>
    <row r="189" spans="1:2">
      <c r="A189" s="8">
        <v>38565</v>
      </c>
      <c r="B189" s="9">
        <v>0</v>
      </c>
    </row>
    <row r="190" spans="1:2">
      <c r="A190" s="8">
        <v>38596</v>
      </c>
      <c r="B190" s="9">
        <v>0</v>
      </c>
    </row>
    <row r="191" spans="1:2">
      <c r="A191" s="8">
        <v>38626</v>
      </c>
      <c r="B191" s="9">
        <v>0</v>
      </c>
    </row>
    <row r="192" spans="1:2">
      <c r="A192" s="8">
        <v>38657</v>
      </c>
      <c r="B192" s="9">
        <v>0</v>
      </c>
    </row>
    <row r="193" spans="1:2">
      <c r="A193" s="8">
        <v>38687</v>
      </c>
      <c r="B193" s="9">
        <v>0</v>
      </c>
    </row>
    <row r="194" spans="1:2">
      <c r="A194" s="8">
        <v>38718</v>
      </c>
      <c r="B194" s="9">
        <v>0</v>
      </c>
    </row>
    <row r="195" spans="1:2">
      <c r="A195" s="8">
        <v>38749</v>
      </c>
      <c r="B195" s="9">
        <v>0</v>
      </c>
    </row>
    <row r="196" spans="1:2">
      <c r="A196" s="8">
        <v>38777</v>
      </c>
      <c r="B196" s="9">
        <v>0</v>
      </c>
    </row>
    <row r="197" spans="1:2">
      <c r="A197" s="8">
        <v>38808</v>
      </c>
      <c r="B197" s="9">
        <v>0</v>
      </c>
    </row>
    <row r="198" spans="1:2">
      <c r="A198" s="8">
        <v>38838</v>
      </c>
      <c r="B198" s="9">
        <v>0</v>
      </c>
    </row>
    <row r="199" spans="1:2">
      <c r="A199" s="8">
        <v>38869</v>
      </c>
      <c r="B199" s="9">
        <v>0</v>
      </c>
    </row>
    <row r="200" spans="1:2">
      <c r="A200" s="8">
        <v>38899</v>
      </c>
      <c r="B200" s="9">
        <v>0</v>
      </c>
    </row>
    <row r="201" spans="1:2">
      <c r="A201" s="8">
        <v>38930</v>
      </c>
      <c r="B201" s="9">
        <v>0</v>
      </c>
    </row>
    <row r="202" spans="1:2">
      <c r="A202" s="8">
        <v>38961</v>
      </c>
      <c r="B202" s="9">
        <v>0</v>
      </c>
    </row>
    <row r="203" spans="1:2">
      <c r="A203" s="8">
        <v>38991</v>
      </c>
      <c r="B203" s="9">
        <v>0</v>
      </c>
    </row>
    <row r="204" spans="1:2">
      <c r="A204" s="8">
        <v>39022</v>
      </c>
      <c r="B204" s="9">
        <v>0</v>
      </c>
    </row>
    <row r="205" spans="1:2">
      <c r="A205" s="8">
        <v>39052</v>
      </c>
      <c r="B205" s="9">
        <v>0</v>
      </c>
    </row>
    <row r="206" spans="1:2">
      <c r="A206" s="8">
        <v>39083</v>
      </c>
      <c r="B206" s="9">
        <v>0</v>
      </c>
    </row>
    <row r="207" spans="1:2">
      <c r="A207" s="8">
        <v>39114</v>
      </c>
      <c r="B207" s="9">
        <v>0</v>
      </c>
    </row>
    <row r="208" spans="1:2">
      <c r="A208" s="8">
        <v>39142</v>
      </c>
      <c r="B208" s="9">
        <v>0</v>
      </c>
    </row>
    <row r="209" spans="1:2">
      <c r="A209" s="8">
        <v>39173</v>
      </c>
      <c r="B209" s="9">
        <v>0</v>
      </c>
    </row>
    <row r="210" spans="1:2">
      <c r="A210" s="8">
        <v>39203</v>
      </c>
      <c r="B210" s="9">
        <v>0</v>
      </c>
    </row>
    <row r="211" spans="1:2">
      <c r="A211" s="8">
        <v>39234</v>
      </c>
      <c r="B211" s="9">
        <v>0</v>
      </c>
    </row>
    <row r="212" spans="1:2">
      <c r="A212" s="8">
        <v>39264</v>
      </c>
      <c r="B212" s="9">
        <v>0</v>
      </c>
    </row>
    <row r="213" spans="1:2">
      <c r="A213" s="8">
        <v>39295</v>
      </c>
      <c r="B213" s="9">
        <v>0</v>
      </c>
    </row>
    <row r="214" spans="1:2">
      <c r="A214" s="8">
        <v>39326</v>
      </c>
      <c r="B214" s="9">
        <v>0</v>
      </c>
    </row>
    <row r="215" spans="1:2">
      <c r="A215" s="8">
        <v>39356</v>
      </c>
      <c r="B215" s="9">
        <v>0</v>
      </c>
    </row>
    <row r="216" spans="1:2">
      <c r="A216" s="8">
        <v>39387</v>
      </c>
      <c r="B216" s="9">
        <v>0</v>
      </c>
    </row>
    <row r="217" spans="1:2">
      <c r="A217" s="8">
        <v>39417</v>
      </c>
      <c r="B217" s="9">
        <v>1</v>
      </c>
    </row>
    <row r="218" spans="1:2">
      <c r="A218" s="8">
        <v>39448</v>
      </c>
      <c r="B218" s="9">
        <v>1</v>
      </c>
    </row>
    <row r="219" spans="1:2">
      <c r="A219" s="8">
        <v>39479</v>
      </c>
      <c r="B219" s="9">
        <v>1</v>
      </c>
    </row>
    <row r="220" spans="1:2">
      <c r="A220" s="8">
        <v>39508</v>
      </c>
      <c r="B220" s="9">
        <v>1</v>
      </c>
    </row>
    <row r="221" spans="1:2">
      <c r="A221" s="8">
        <v>39539</v>
      </c>
      <c r="B221" s="9">
        <v>1</v>
      </c>
    </row>
    <row r="222" spans="1:2">
      <c r="A222" s="8">
        <v>39569</v>
      </c>
      <c r="B222" s="9">
        <v>1</v>
      </c>
    </row>
    <row r="223" spans="1:2">
      <c r="A223" s="8">
        <v>39600</v>
      </c>
      <c r="B223" s="9">
        <v>1</v>
      </c>
    </row>
    <row r="224" spans="1:2">
      <c r="A224" s="8">
        <v>39630</v>
      </c>
      <c r="B224" s="9">
        <v>1</v>
      </c>
    </row>
    <row r="225" spans="1:2">
      <c r="A225" s="8">
        <v>39661</v>
      </c>
      <c r="B225" s="9">
        <v>1</v>
      </c>
    </row>
    <row r="226" spans="1:2">
      <c r="A226" s="8">
        <v>39692</v>
      </c>
      <c r="B226" s="9">
        <v>1</v>
      </c>
    </row>
    <row r="227" spans="1:2">
      <c r="A227" s="8">
        <v>39722</v>
      </c>
      <c r="B227" s="9">
        <v>1</v>
      </c>
    </row>
    <row r="228" spans="1:2">
      <c r="A228" s="8">
        <v>39753</v>
      </c>
      <c r="B228" s="9">
        <v>1</v>
      </c>
    </row>
    <row r="229" spans="1:2">
      <c r="A229" s="8">
        <v>39783</v>
      </c>
      <c r="B229" s="9">
        <v>1</v>
      </c>
    </row>
    <row r="230" spans="1:2">
      <c r="A230" s="8">
        <v>39814</v>
      </c>
      <c r="B230" s="9">
        <v>1</v>
      </c>
    </row>
    <row r="231" spans="1:2">
      <c r="A231" s="8">
        <v>39845</v>
      </c>
      <c r="B231" s="9">
        <v>1</v>
      </c>
    </row>
    <row r="232" spans="1:2">
      <c r="A232" s="8">
        <v>39873</v>
      </c>
      <c r="B232" s="9">
        <v>1</v>
      </c>
    </row>
    <row r="233" spans="1:2">
      <c r="A233" s="8">
        <v>39904</v>
      </c>
      <c r="B233" s="9">
        <v>1</v>
      </c>
    </row>
    <row r="234" spans="1:2">
      <c r="A234" s="8">
        <v>39934</v>
      </c>
      <c r="B234" s="9">
        <v>1</v>
      </c>
    </row>
    <row r="235" spans="1:2">
      <c r="A235" s="8">
        <v>39965</v>
      </c>
      <c r="B235" s="9">
        <v>1</v>
      </c>
    </row>
    <row r="236" spans="1:2">
      <c r="A236" s="8">
        <v>39995</v>
      </c>
      <c r="B236" s="9">
        <v>0</v>
      </c>
    </row>
    <row r="237" spans="1:2">
      <c r="A237" s="8">
        <v>40026</v>
      </c>
      <c r="B237" s="9">
        <v>0</v>
      </c>
    </row>
    <row r="238" spans="1:2">
      <c r="A238" s="8">
        <v>40057</v>
      </c>
      <c r="B238" s="9">
        <v>0</v>
      </c>
    </row>
    <row r="239" spans="1:2">
      <c r="A239" s="8">
        <v>40087</v>
      </c>
      <c r="B239" s="9">
        <v>0</v>
      </c>
    </row>
    <row r="240" spans="1:2">
      <c r="A240" s="8">
        <v>40118</v>
      </c>
      <c r="B240" s="9">
        <v>0</v>
      </c>
    </row>
    <row r="241" spans="1:2">
      <c r="A241" s="8">
        <v>40148</v>
      </c>
      <c r="B241" s="9">
        <v>0</v>
      </c>
    </row>
    <row r="242" spans="1:2">
      <c r="A242" s="8">
        <v>40179</v>
      </c>
      <c r="B242" s="9">
        <v>0</v>
      </c>
    </row>
    <row r="243" spans="1:2">
      <c r="A243" s="8">
        <v>40210</v>
      </c>
      <c r="B243" s="9">
        <v>0</v>
      </c>
    </row>
    <row r="244" spans="1:2">
      <c r="A244" s="8">
        <v>40238</v>
      </c>
      <c r="B244" s="9">
        <v>0</v>
      </c>
    </row>
    <row r="245" spans="1:2">
      <c r="A245" s="8">
        <v>40269</v>
      </c>
      <c r="B245" s="9">
        <v>0</v>
      </c>
    </row>
    <row r="246" spans="1:2">
      <c r="A246" s="8">
        <v>40299</v>
      </c>
      <c r="B246" s="9">
        <v>0</v>
      </c>
    </row>
    <row r="247" spans="1:2">
      <c r="A247" s="8">
        <v>40330</v>
      </c>
      <c r="B247" s="9">
        <v>0</v>
      </c>
    </row>
    <row r="248" spans="1:2">
      <c r="A248" s="8">
        <v>40360</v>
      </c>
      <c r="B248" s="9">
        <v>0</v>
      </c>
    </row>
    <row r="249" spans="1:2">
      <c r="A249" s="8">
        <v>40391</v>
      </c>
      <c r="B249" s="9">
        <v>0</v>
      </c>
    </row>
    <row r="250" spans="1:2">
      <c r="A250" s="8">
        <v>40422</v>
      </c>
      <c r="B250" s="9">
        <v>0</v>
      </c>
    </row>
    <row r="251" spans="1:2">
      <c r="A251" s="8">
        <v>40452</v>
      </c>
      <c r="B251" s="9">
        <v>0</v>
      </c>
    </row>
    <row r="252" spans="1:2">
      <c r="A252" s="8">
        <v>40483</v>
      </c>
      <c r="B252" s="9">
        <v>0</v>
      </c>
    </row>
    <row r="253" spans="1:2">
      <c r="A253" s="8">
        <v>40513</v>
      </c>
      <c r="B253" s="9">
        <v>0</v>
      </c>
    </row>
    <row r="254" spans="1:2">
      <c r="A254" s="8">
        <v>40544</v>
      </c>
      <c r="B254" s="9">
        <v>0</v>
      </c>
    </row>
    <row r="255" spans="1:2">
      <c r="A255" s="8">
        <v>40575</v>
      </c>
      <c r="B255" s="9">
        <v>0</v>
      </c>
    </row>
    <row r="256" spans="1:2">
      <c r="A256" s="8">
        <v>40603</v>
      </c>
      <c r="B256" s="9">
        <v>0</v>
      </c>
    </row>
    <row r="257" spans="1:2">
      <c r="A257" s="8">
        <v>40634</v>
      </c>
      <c r="B257" s="9">
        <v>0</v>
      </c>
    </row>
    <row r="258" spans="1:2">
      <c r="A258" s="8">
        <v>40664</v>
      </c>
      <c r="B258" s="9">
        <v>0</v>
      </c>
    </row>
    <row r="259" spans="1:2">
      <c r="A259" s="8">
        <v>40695</v>
      </c>
      <c r="B259" s="9">
        <v>0</v>
      </c>
    </row>
    <row r="260" spans="1:2">
      <c r="A260" s="8">
        <v>40725</v>
      </c>
      <c r="B260" s="9">
        <v>0</v>
      </c>
    </row>
    <row r="261" spans="1:2">
      <c r="A261" s="8">
        <v>40756</v>
      </c>
      <c r="B261" s="9">
        <v>0</v>
      </c>
    </row>
    <row r="262" spans="1:2">
      <c r="A262" s="8">
        <v>40787</v>
      </c>
      <c r="B262" s="9">
        <v>0</v>
      </c>
    </row>
    <row r="263" spans="1:2">
      <c r="A263" s="8">
        <v>40817</v>
      </c>
      <c r="B263" s="9">
        <v>0</v>
      </c>
    </row>
    <row r="264" spans="1:2">
      <c r="A264" s="8">
        <v>40848</v>
      </c>
      <c r="B264" s="9">
        <v>0</v>
      </c>
    </row>
    <row r="265" spans="1:2">
      <c r="A265" s="8">
        <v>40878</v>
      </c>
      <c r="B265" s="9">
        <v>0</v>
      </c>
    </row>
    <row r="266" spans="1:2">
      <c r="A266" s="8">
        <v>40909</v>
      </c>
      <c r="B266" s="9">
        <v>0</v>
      </c>
    </row>
    <row r="267" spans="1:2">
      <c r="A267" s="8">
        <v>40940</v>
      </c>
      <c r="B267" s="9">
        <v>0</v>
      </c>
    </row>
    <row r="268" spans="1:2">
      <c r="A268" s="8">
        <v>40969</v>
      </c>
      <c r="B268" s="9">
        <v>0</v>
      </c>
    </row>
    <row r="269" spans="1:2">
      <c r="A269" s="8">
        <v>41000</v>
      </c>
      <c r="B269" s="9">
        <v>0</v>
      </c>
    </row>
    <row r="270" spans="1:2">
      <c r="A270" s="8">
        <v>41030</v>
      </c>
      <c r="B270" s="9">
        <v>0</v>
      </c>
    </row>
    <row r="271" spans="1:2">
      <c r="A271" s="8">
        <v>41061</v>
      </c>
      <c r="B271" s="9">
        <v>0</v>
      </c>
    </row>
    <row r="272" spans="1:2">
      <c r="A272" s="8">
        <v>41091</v>
      </c>
      <c r="B272" s="9">
        <v>0</v>
      </c>
    </row>
    <row r="273" spans="1:2">
      <c r="A273" s="8">
        <v>41122</v>
      </c>
      <c r="B273" s="9">
        <v>0</v>
      </c>
    </row>
    <row r="274" spans="1:2">
      <c r="A274" s="8">
        <v>41153</v>
      </c>
      <c r="B274" s="9">
        <v>0</v>
      </c>
    </row>
    <row r="275" spans="1:2">
      <c r="A275" s="8">
        <v>41183</v>
      </c>
      <c r="B275" s="9">
        <v>0</v>
      </c>
    </row>
    <row r="276" spans="1:2">
      <c r="A276" s="8">
        <v>41214</v>
      </c>
      <c r="B276" s="9">
        <v>0</v>
      </c>
    </row>
    <row r="277" spans="1:2">
      <c r="A277" s="8">
        <v>41244</v>
      </c>
      <c r="B277" s="9">
        <v>0</v>
      </c>
    </row>
    <row r="278" spans="1:2">
      <c r="A278" s="8">
        <v>41275</v>
      </c>
      <c r="B278" s="9">
        <v>0</v>
      </c>
    </row>
    <row r="279" spans="1:2">
      <c r="A279" s="8">
        <v>41306</v>
      </c>
      <c r="B279" s="9">
        <v>0</v>
      </c>
    </row>
    <row r="280" spans="1:2">
      <c r="A280" s="8">
        <v>41334</v>
      </c>
      <c r="B280" s="9">
        <v>0</v>
      </c>
    </row>
    <row r="281" spans="1:2">
      <c r="A281" s="8">
        <v>41365</v>
      </c>
      <c r="B281" s="9">
        <v>0</v>
      </c>
    </row>
    <row r="282" spans="1:2">
      <c r="A282" s="8">
        <v>41395</v>
      </c>
      <c r="B282" s="9">
        <v>0</v>
      </c>
    </row>
    <row r="283" spans="1:2">
      <c r="A283" s="8">
        <v>41426</v>
      </c>
      <c r="B283" s="9">
        <v>0</v>
      </c>
    </row>
    <row r="284" spans="1:2">
      <c r="A284" s="8">
        <v>41456</v>
      </c>
      <c r="B284" s="9">
        <v>0</v>
      </c>
    </row>
    <row r="285" spans="1:2">
      <c r="A285" s="8">
        <v>41487</v>
      </c>
      <c r="B285" s="9">
        <v>0</v>
      </c>
    </row>
    <row r="286" spans="1:2">
      <c r="A286" s="8">
        <v>41518</v>
      </c>
      <c r="B286" s="9">
        <v>0</v>
      </c>
    </row>
    <row r="287" spans="1:2">
      <c r="A287" s="8">
        <v>41548</v>
      </c>
      <c r="B287" s="9">
        <v>0</v>
      </c>
    </row>
    <row r="288" spans="1:2">
      <c r="A288" s="8">
        <v>41579</v>
      </c>
      <c r="B288" s="9">
        <v>0</v>
      </c>
    </row>
    <row r="289" spans="1:2">
      <c r="A289" s="8">
        <v>41609</v>
      </c>
      <c r="B289" s="9">
        <v>0</v>
      </c>
    </row>
    <row r="290" spans="1:2">
      <c r="A290" s="8">
        <v>41640</v>
      </c>
      <c r="B290" s="9">
        <v>0</v>
      </c>
    </row>
    <row r="291" spans="1:2">
      <c r="A291" s="8">
        <v>41671</v>
      </c>
      <c r="B291" s="9">
        <v>0</v>
      </c>
    </row>
    <row r="292" spans="1:2">
      <c r="A292" s="8">
        <v>41699</v>
      </c>
      <c r="B292" s="9">
        <v>0</v>
      </c>
    </row>
    <row r="293" spans="1:2">
      <c r="A293" s="8">
        <v>41730</v>
      </c>
      <c r="B293" s="9">
        <v>0</v>
      </c>
    </row>
    <row r="294" spans="1:2">
      <c r="A294" s="8">
        <v>41760</v>
      </c>
      <c r="B294" s="9">
        <v>0</v>
      </c>
    </row>
    <row r="295" spans="1:2">
      <c r="A295" s="8">
        <v>41791</v>
      </c>
      <c r="B295" s="9">
        <v>0</v>
      </c>
    </row>
    <row r="296" spans="1:2">
      <c r="A296" s="8">
        <v>41821</v>
      </c>
      <c r="B296" s="9">
        <v>0</v>
      </c>
    </row>
    <row r="297" spans="1:2">
      <c r="A297" s="8">
        <v>41852</v>
      </c>
      <c r="B297" s="9">
        <v>0</v>
      </c>
    </row>
    <row r="298" spans="1:2">
      <c r="A298" s="8">
        <v>41883</v>
      </c>
      <c r="B298" s="9">
        <v>0</v>
      </c>
    </row>
    <row r="299" spans="1:2">
      <c r="A299" s="8">
        <v>41913</v>
      </c>
      <c r="B299" s="9">
        <v>0</v>
      </c>
    </row>
    <row r="300" spans="1:2">
      <c r="A300" s="8">
        <v>41944</v>
      </c>
      <c r="B300" s="9">
        <v>0</v>
      </c>
    </row>
    <row r="301" spans="1:2">
      <c r="A301" s="8">
        <v>41974</v>
      </c>
      <c r="B301" s="9">
        <v>0</v>
      </c>
    </row>
    <row r="302" spans="1:2">
      <c r="A302" s="8">
        <v>42005</v>
      </c>
      <c r="B302" s="9">
        <v>0</v>
      </c>
    </row>
    <row r="303" spans="1:2">
      <c r="A303" s="8">
        <v>42036</v>
      </c>
      <c r="B303" s="9">
        <v>0</v>
      </c>
    </row>
    <row r="304" spans="1:2">
      <c r="A304" s="8">
        <v>42064</v>
      </c>
      <c r="B304" s="9">
        <v>0</v>
      </c>
    </row>
    <row r="305" spans="1:2">
      <c r="A305" s="8">
        <v>42095</v>
      </c>
      <c r="B305" s="9">
        <v>0</v>
      </c>
    </row>
    <row r="306" spans="1:2">
      <c r="A306" s="8">
        <v>42125</v>
      </c>
      <c r="B306" s="9">
        <v>0</v>
      </c>
    </row>
    <row r="307" spans="1:2">
      <c r="A307" s="8">
        <v>42156</v>
      </c>
      <c r="B307" s="9">
        <v>0</v>
      </c>
    </row>
    <row r="308" spans="1:2">
      <c r="A308" s="8">
        <v>42186</v>
      </c>
      <c r="B308" s="9">
        <v>0</v>
      </c>
    </row>
    <row r="309" spans="1:2">
      <c r="A309" s="8">
        <v>42217</v>
      </c>
      <c r="B309" s="9">
        <v>0</v>
      </c>
    </row>
    <row r="310" spans="1:2">
      <c r="A310" s="8">
        <v>42248</v>
      </c>
      <c r="B310" s="9">
        <v>0</v>
      </c>
    </row>
    <row r="311" spans="1:2">
      <c r="A311" s="8">
        <v>42278</v>
      </c>
      <c r="B311" s="9">
        <v>0</v>
      </c>
    </row>
    <row r="312" spans="1:2">
      <c r="A312" s="8">
        <v>42309</v>
      </c>
      <c r="B312" s="9">
        <v>0</v>
      </c>
    </row>
    <row r="313" spans="1:2">
      <c r="A313" s="8">
        <v>42339</v>
      </c>
      <c r="B313" s="9">
        <v>0</v>
      </c>
    </row>
    <row r="314" spans="1:2">
      <c r="A314" s="8">
        <v>42370</v>
      </c>
      <c r="B314" s="9">
        <v>0</v>
      </c>
    </row>
    <row r="315" spans="1:2">
      <c r="A315" s="8">
        <v>42401</v>
      </c>
      <c r="B315" s="9">
        <v>0</v>
      </c>
    </row>
    <row r="316" spans="1:2">
      <c r="A316" s="8">
        <v>42430</v>
      </c>
      <c r="B316" s="9">
        <v>0</v>
      </c>
    </row>
    <row r="317" spans="1:2">
      <c r="A317" s="8">
        <v>42461</v>
      </c>
      <c r="B317" s="9">
        <v>0</v>
      </c>
    </row>
    <row r="318" spans="1:2">
      <c r="A318" s="8">
        <v>42491</v>
      </c>
      <c r="B318" s="9">
        <v>0</v>
      </c>
    </row>
    <row r="319" spans="1:2">
      <c r="A319" s="8">
        <v>42522</v>
      </c>
      <c r="B319" s="9">
        <v>0</v>
      </c>
    </row>
    <row r="320" spans="1:2">
      <c r="A320" s="8">
        <v>42552</v>
      </c>
      <c r="B320" s="9">
        <v>0</v>
      </c>
    </row>
    <row r="321" spans="1:2">
      <c r="A321" s="8">
        <v>42583</v>
      </c>
      <c r="B321" s="9">
        <v>0</v>
      </c>
    </row>
    <row r="322" spans="1:2">
      <c r="A322" s="8">
        <v>42614</v>
      </c>
      <c r="B322" s="9">
        <v>0</v>
      </c>
    </row>
    <row r="323" spans="1:2">
      <c r="A323" s="8">
        <v>42644</v>
      </c>
      <c r="B323" s="9">
        <v>0</v>
      </c>
    </row>
    <row r="324" spans="1:2">
      <c r="A324" s="8">
        <v>42675</v>
      </c>
      <c r="B324" s="9">
        <v>0</v>
      </c>
    </row>
    <row r="325" spans="1:2">
      <c r="A325" s="8">
        <v>42705</v>
      </c>
      <c r="B325" s="9">
        <v>0</v>
      </c>
    </row>
    <row r="326" spans="1:2">
      <c r="A326" s="8">
        <v>42736</v>
      </c>
      <c r="B326" s="9">
        <v>0</v>
      </c>
    </row>
    <row r="327" spans="1:2">
      <c r="A327" s="8">
        <v>42767</v>
      </c>
      <c r="B327" s="9">
        <v>0</v>
      </c>
    </row>
    <row r="328" spans="1:2">
      <c r="A328" s="8">
        <v>42795</v>
      </c>
      <c r="B328" s="9">
        <v>0</v>
      </c>
    </row>
    <row r="329" spans="1:2">
      <c r="A329" s="8">
        <v>42826</v>
      </c>
      <c r="B329" s="9">
        <v>0</v>
      </c>
    </row>
    <row r="330" spans="1:2">
      <c r="A330" s="8">
        <v>42856</v>
      </c>
      <c r="B330" s="9">
        <v>0</v>
      </c>
    </row>
    <row r="331" spans="1:2">
      <c r="A331" s="8">
        <v>42887</v>
      </c>
      <c r="B331" s="9">
        <v>0</v>
      </c>
    </row>
    <row r="332" spans="1:2">
      <c r="A332" s="8">
        <v>42917</v>
      </c>
      <c r="B332" s="9">
        <v>0</v>
      </c>
    </row>
    <row r="333" spans="1:2">
      <c r="A333" s="8">
        <v>42948</v>
      </c>
      <c r="B333" s="9">
        <v>0</v>
      </c>
    </row>
    <row r="334" spans="1:2">
      <c r="A334" s="8">
        <v>42979</v>
      </c>
      <c r="B334" s="9">
        <v>0</v>
      </c>
    </row>
    <row r="335" spans="1:2">
      <c r="A335" s="8">
        <v>43009</v>
      </c>
      <c r="B335" s="9">
        <v>0</v>
      </c>
    </row>
    <row r="336" spans="1:2">
      <c r="A336" s="8">
        <v>43040</v>
      </c>
      <c r="B336" s="9">
        <v>0</v>
      </c>
    </row>
    <row r="337" spans="1:2">
      <c r="A337" s="8">
        <v>43070</v>
      </c>
      <c r="B337" s="9">
        <v>0</v>
      </c>
    </row>
    <row r="338" spans="1:2">
      <c r="A338" s="8">
        <v>43101</v>
      </c>
      <c r="B338" s="9">
        <v>0</v>
      </c>
    </row>
    <row r="339" spans="1:2">
      <c r="A339" s="8">
        <v>43132</v>
      </c>
      <c r="B339" s="9">
        <v>0</v>
      </c>
    </row>
    <row r="340" spans="1:2">
      <c r="A340" s="8">
        <v>43160</v>
      </c>
      <c r="B340" s="9">
        <v>0</v>
      </c>
    </row>
    <row r="341" spans="1:2">
      <c r="A341" s="8">
        <v>43191</v>
      </c>
      <c r="B341" s="9">
        <v>0</v>
      </c>
    </row>
    <row r="342" spans="1:2">
      <c r="A342" s="8">
        <v>43221</v>
      </c>
      <c r="B342" s="9">
        <v>0</v>
      </c>
    </row>
    <row r="343" spans="1:2">
      <c r="A343" s="8">
        <v>43252</v>
      </c>
      <c r="B343" s="9">
        <v>0</v>
      </c>
    </row>
    <row r="344" spans="1:2">
      <c r="A344" s="8">
        <v>43282</v>
      </c>
      <c r="B344" s="9">
        <v>0</v>
      </c>
    </row>
    <row r="345" spans="1:2">
      <c r="A345" s="8">
        <v>43313</v>
      </c>
      <c r="B345" s="9">
        <v>0</v>
      </c>
    </row>
    <row r="346" spans="1:2">
      <c r="A346" s="8">
        <v>43344</v>
      </c>
      <c r="B346" s="9">
        <v>0</v>
      </c>
    </row>
    <row r="347" spans="1:2">
      <c r="A347" s="8">
        <v>43374</v>
      </c>
      <c r="B347" s="9">
        <v>0</v>
      </c>
    </row>
    <row r="348" spans="1:2">
      <c r="A348" s="8">
        <v>43405</v>
      </c>
      <c r="B348" s="9">
        <v>0</v>
      </c>
    </row>
    <row r="349" spans="1:2">
      <c r="A349" s="8">
        <v>43435</v>
      </c>
      <c r="B349" s="9">
        <v>0</v>
      </c>
    </row>
    <row r="350" spans="1:2">
      <c r="A350" s="11">
        <v>43466</v>
      </c>
      <c r="B350" s="12">
        <v>0</v>
      </c>
    </row>
    <row r="351" spans="1:2">
      <c r="A351" s="11">
        <v>43497</v>
      </c>
      <c r="B351" s="12">
        <v>0</v>
      </c>
    </row>
    <row r="352" spans="1:2">
      <c r="A352" s="11">
        <v>43525</v>
      </c>
      <c r="B352" s="12">
        <v>0</v>
      </c>
    </row>
    <row r="353" spans="1:2">
      <c r="A353" s="11">
        <v>43556</v>
      </c>
      <c r="B353" s="12">
        <v>0</v>
      </c>
    </row>
    <row r="354" spans="1:2">
      <c r="A354" s="11">
        <v>43586</v>
      </c>
      <c r="B354" s="12">
        <v>0</v>
      </c>
    </row>
    <row r="355" spans="1:2">
      <c r="A355" s="11">
        <v>43617</v>
      </c>
      <c r="B355" s="12">
        <v>0</v>
      </c>
    </row>
    <row r="356" spans="1:2">
      <c r="A356" s="11">
        <v>43647</v>
      </c>
      <c r="B356" s="12">
        <v>0</v>
      </c>
    </row>
    <row r="357" spans="1:2">
      <c r="A357" s="11">
        <v>43678</v>
      </c>
      <c r="B357" s="12">
        <v>0</v>
      </c>
    </row>
    <row r="358" spans="1:2">
      <c r="A358" s="11">
        <v>43709</v>
      </c>
      <c r="B358" s="12">
        <v>0</v>
      </c>
    </row>
    <row r="359" spans="1:2">
      <c r="A359" s="11">
        <v>43739</v>
      </c>
      <c r="B359" s="12">
        <v>0</v>
      </c>
    </row>
    <row r="360" spans="1:2">
      <c r="A360" s="11">
        <v>43770</v>
      </c>
      <c r="B360" s="12">
        <v>0</v>
      </c>
    </row>
    <row r="361" spans="1:2">
      <c r="A361" s="11">
        <v>43800</v>
      </c>
      <c r="B361" s="12">
        <v>0</v>
      </c>
    </row>
    <row r="362" spans="1:2">
      <c r="A362" s="11">
        <v>43831</v>
      </c>
      <c r="B362" s="12">
        <v>0</v>
      </c>
    </row>
    <row r="363" spans="1:2">
      <c r="A363" s="11">
        <v>43862</v>
      </c>
      <c r="B363" s="12">
        <v>1</v>
      </c>
    </row>
    <row r="364" spans="1:2">
      <c r="A364" s="11">
        <v>43891</v>
      </c>
      <c r="B364" s="12">
        <v>1</v>
      </c>
    </row>
    <row r="365" spans="1:2">
      <c r="A365" s="11">
        <v>43922</v>
      </c>
      <c r="B365" s="12">
        <v>1</v>
      </c>
    </row>
    <row r="366" spans="1:2">
      <c r="A366" s="11">
        <v>43952</v>
      </c>
      <c r="B366" s="12">
        <v>0</v>
      </c>
    </row>
    <row r="367" spans="1:2">
      <c r="A367" s="11">
        <v>43983</v>
      </c>
      <c r="B367" s="12">
        <v>0</v>
      </c>
    </row>
    <row r="368" spans="1:2">
      <c r="A368" s="11">
        <v>44013</v>
      </c>
      <c r="B368" s="12">
        <v>0</v>
      </c>
    </row>
    <row r="369" spans="1:2">
      <c r="A369" s="11">
        <v>44044</v>
      </c>
      <c r="B369" s="12">
        <v>0</v>
      </c>
    </row>
    <row r="370" spans="1:2">
      <c r="A370" s="11">
        <v>44075</v>
      </c>
      <c r="B370" s="12">
        <v>0</v>
      </c>
    </row>
    <row r="371" spans="1:2">
      <c r="A371" s="11">
        <v>44105</v>
      </c>
      <c r="B371" s="12">
        <v>0</v>
      </c>
    </row>
    <row r="372" spans="1:2">
      <c r="A372" s="11">
        <v>44136</v>
      </c>
      <c r="B372" s="12">
        <v>0</v>
      </c>
    </row>
    <row r="373" spans="1:2">
      <c r="A373" s="11">
        <v>44166</v>
      </c>
      <c r="B373" s="12">
        <v>0</v>
      </c>
    </row>
    <row r="374" spans="1:2">
      <c r="A374" s="11">
        <v>44197</v>
      </c>
      <c r="B374" s="12">
        <v>0</v>
      </c>
    </row>
    <row r="375" spans="1:2">
      <c r="A375" s="11">
        <v>44228</v>
      </c>
      <c r="B375" s="12">
        <v>0</v>
      </c>
    </row>
    <row r="376" spans="1:2">
      <c r="A376" s="11">
        <v>44256</v>
      </c>
      <c r="B376" s="12">
        <v>0</v>
      </c>
    </row>
    <row r="377" spans="1:2">
      <c r="A377" s="11">
        <v>44287</v>
      </c>
      <c r="B377" s="12">
        <v>0</v>
      </c>
    </row>
    <row r="378" spans="1:2">
      <c r="A378" s="11">
        <v>44317</v>
      </c>
      <c r="B378" s="12">
        <v>0</v>
      </c>
    </row>
    <row r="379" spans="1:2">
      <c r="A379" s="11">
        <v>44348</v>
      </c>
      <c r="B379" s="12">
        <v>0</v>
      </c>
    </row>
    <row r="380" spans="1:2">
      <c r="A380" s="11">
        <v>44378</v>
      </c>
      <c r="B380" s="12">
        <v>0</v>
      </c>
    </row>
    <row r="381" spans="1:2">
      <c r="A381" s="11">
        <v>44409</v>
      </c>
      <c r="B381" s="12">
        <v>0</v>
      </c>
    </row>
    <row r="382" spans="1:2">
      <c r="A382" s="11">
        <v>44440</v>
      </c>
      <c r="B382" s="12">
        <v>0</v>
      </c>
    </row>
    <row r="383" spans="1:2">
      <c r="A383" s="11">
        <v>44470</v>
      </c>
      <c r="B383" s="12">
        <v>0</v>
      </c>
    </row>
    <row r="384" spans="1:2">
      <c r="A384" s="11">
        <v>44501</v>
      </c>
      <c r="B384" s="12">
        <v>0</v>
      </c>
    </row>
    <row r="385" spans="1:2">
      <c r="A385" s="11">
        <v>44531</v>
      </c>
      <c r="B385" s="12">
        <v>0</v>
      </c>
    </row>
    <row r="386" spans="1:2">
      <c r="A386" s="11">
        <v>44562</v>
      </c>
      <c r="B386" s="12">
        <v>0</v>
      </c>
    </row>
    <row r="387" spans="1:2">
      <c r="A387" s="11">
        <v>44593</v>
      </c>
      <c r="B387" s="12">
        <v>0</v>
      </c>
    </row>
    <row r="388" spans="1:2">
      <c r="A388" s="11">
        <v>44621</v>
      </c>
      <c r="B388" s="12">
        <v>0</v>
      </c>
    </row>
    <row r="389" spans="1:2">
      <c r="A389" s="11">
        <v>44652</v>
      </c>
      <c r="B389" s="12">
        <v>0</v>
      </c>
    </row>
    <row r="390" spans="1:2">
      <c r="A390" s="11">
        <v>44682</v>
      </c>
      <c r="B390" s="12">
        <v>0</v>
      </c>
    </row>
    <row r="391" spans="1:2">
      <c r="A391" s="11">
        <v>44713</v>
      </c>
      <c r="B391" s="12">
        <v>0</v>
      </c>
    </row>
    <row r="392" spans="1:2">
      <c r="A392" s="11">
        <v>44743</v>
      </c>
      <c r="B392" s="12">
        <v>0</v>
      </c>
    </row>
    <row r="393" spans="1:2">
      <c r="A393" s="11">
        <v>44774</v>
      </c>
      <c r="B393" s="12">
        <v>0</v>
      </c>
    </row>
    <row r="394" spans="1:2">
      <c r="A394" s="11">
        <v>44805</v>
      </c>
      <c r="B394" s="12">
        <v>0</v>
      </c>
    </row>
    <row r="395" spans="1:2">
      <c r="A395" s="11">
        <v>44835</v>
      </c>
      <c r="B395" s="12">
        <v>0</v>
      </c>
    </row>
    <row r="396" spans="1:2">
      <c r="A396" s="11">
        <v>44866</v>
      </c>
      <c r="B396" s="12">
        <v>0</v>
      </c>
    </row>
    <row r="397" spans="1:2">
      <c r="A397" s="11">
        <v>44896</v>
      </c>
      <c r="B397" s="12">
        <v>0</v>
      </c>
    </row>
    <row r="398" spans="1:2">
      <c r="A398" s="11">
        <v>44927</v>
      </c>
      <c r="B398" s="12">
        <v>0</v>
      </c>
    </row>
    <row r="399" spans="1:2">
      <c r="A399" s="11">
        <v>44958</v>
      </c>
      <c r="B399" s="12">
        <v>0</v>
      </c>
    </row>
    <row r="400" spans="1:2">
      <c r="A400" s="11">
        <v>44986</v>
      </c>
      <c r="B400" s="12">
        <v>0</v>
      </c>
    </row>
    <row r="401" spans="1:2">
      <c r="A401" s="11">
        <v>45017</v>
      </c>
      <c r="B401" s="12">
        <v>0</v>
      </c>
    </row>
    <row r="402" spans="1:2">
      <c r="A402" s="11">
        <v>45047</v>
      </c>
      <c r="B402" s="12">
        <v>0</v>
      </c>
    </row>
    <row r="403" spans="1:2">
      <c r="A403" s="11">
        <v>45078</v>
      </c>
      <c r="B403" s="12">
        <v>0</v>
      </c>
    </row>
    <row r="404" spans="1:2">
      <c r="A404" s="11">
        <v>45108</v>
      </c>
      <c r="B404" s="12">
        <v>0</v>
      </c>
    </row>
    <row r="405" spans="1:2">
      <c r="A405" s="11">
        <v>45139</v>
      </c>
      <c r="B405" s="12">
        <v>0</v>
      </c>
    </row>
    <row r="406" spans="1:2">
      <c r="A406" s="11">
        <v>45170</v>
      </c>
      <c r="B406" s="12">
        <v>0</v>
      </c>
    </row>
    <row r="407" spans="1:2">
      <c r="A407" s="11">
        <v>45200</v>
      </c>
      <c r="B407" s="12">
        <v>0</v>
      </c>
    </row>
    <row r="408" spans="1:2">
      <c r="A408" s="11">
        <v>45231</v>
      </c>
      <c r="B408" s="12">
        <v>0</v>
      </c>
    </row>
    <row r="409" spans="1:2">
      <c r="A409" s="11">
        <v>45261</v>
      </c>
      <c r="B409" s="12">
        <v>0</v>
      </c>
    </row>
    <row r="410" spans="1:2">
      <c r="A410" s="11">
        <v>45292</v>
      </c>
      <c r="B410" s="12">
        <v>0</v>
      </c>
    </row>
    <row r="411" spans="1:2">
      <c r="A411" s="11">
        <v>45323</v>
      </c>
      <c r="B411" s="12">
        <v>0</v>
      </c>
    </row>
    <row r="412" spans="1:2">
      <c r="A412" s="11">
        <v>45352</v>
      </c>
      <c r="B412" s="12">
        <v>0</v>
      </c>
    </row>
    <row r="413" spans="1:2">
      <c r="A413" s="11">
        <v>45383</v>
      </c>
      <c r="B413" s="12">
        <v>0</v>
      </c>
    </row>
    <row r="414" spans="1:2">
      <c r="A414" s="11">
        <v>45413</v>
      </c>
      <c r="B414" s="12">
        <v>0</v>
      </c>
    </row>
    <row r="415" spans="1:2">
      <c r="A415" s="11">
        <v>45444</v>
      </c>
      <c r="B415" s="12">
        <v>0</v>
      </c>
    </row>
    <row r="416" spans="1:2">
      <c r="A416" s="11">
        <v>45474</v>
      </c>
      <c r="B416" s="12">
        <v>0</v>
      </c>
    </row>
    <row r="417" spans="1:2">
      <c r="A417" s="11">
        <v>45505</v>
      </c>
      <c r="B417" s="12">
        <v>0</v>
      </c>
    </row>
    <row r="418" spans="1:2">
      <c r="A418" s="11">
        <v>45536</v>
      </c>
      <c r="B418" s="12">
        <v>0</v>
      </c>
    </row>
    <row r="419" spans="1:2">
      <c r="A419" s="11">
        <v>45566</v>
      </c>
      <c r="B419" s="12">
        <v>0</v>
      </c>
    </row>
    <row r="420" spans="1:2">
      <c r="A420" s="11">
        <v>45597</v>
      </c>
      <c r="B420" s="12">
        <v>0</v>
      </c>
    </row>
    <row r="421" spans="1:2">
      <c r="A421" s="11">
        <v>45627</v>
      </c>
      <c r="B421" s="12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a a 4 4 c 2 c 1 - 5 0 8 a - 4 5 c 2 - a a 8 0 - 7 b 6 3 d c 0 3 8 9 0 8 "   x m l n s = " h t t p : / / s c h e m a s . m i c r o s o f t . c o m / D a t a M a s h u p " > A A A A A L w E A A B Q S w M E F A A C A A g A 6 o w a W R y k J p C l A A A A 9 w A A A B I A H A B D b 2 5 m a W c v U G F j a 2 F n Z S 5 4 b W w g o h g A K K A U A A A A A A A A A A A A A A A A A A A A A A A A A A A A h Y 8 x D o I w G I W v Q r r T l h q M I a U M r p K Y E I 1 r U y o 0 w o + h x X I 3 B 4 / k F c Q o 6 u b 4 v v c N 7 9 2 v N 5 6 N b R N c d G 9 N B y m K M E W B B t W V B q o U D e 4 Y r l A m + F a q k 6 x 0 M M l g k 9 G W K a q d O y e E e O + x X + C u r w i j N C K H f F O o W r c S f W T z X w 4 N W C d B a S T 4 / j V G M B w x i u N 4 G W P K y U x 5 b u B r s G n w s / 2 B f D 0 0 b u i 1 0 B D u C k 7 m y M n 7 h H g A U E s D B B Q A A g A I A O q M G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q j B p Z l L K T S 7 U B A A B h B A A A E w A c A E Z v c m 1 1 b G F z L 1 N l Y 3 R p b 2 4 x L m 0 g o h g A K K A U A A A A A A A A A A A A A A A A A A A A A A A A A A A A z V J f b 9 M w E H + v 1 O 9 g m W p K p e B S b e O B K U K i F A m E k F g r 9 u w m R 2 M U 2 + F 8 K a u q f X f s J l 7 S r r z j h + R 8 5 7 v f H 9 t B T s o a t m r / 8 7 v x a D x y p U Q o 2 P c G c M 8 y V g G N R 8 y v l W 0 w B 5 / 5 4 q w R H 2 3 e a D C U P M B G L K w h H 7 u E l 0 S 1 e z e b F Z K k 2 J A T W 7 u b I b h j 7 4 z y 3 7 e v b + p t I 3 7 5 G e 8 n f 0 p A y E h u K s g 4 v x b X n F 9 N L B a A m Q b p G g T T 6 F Q D o c p D t A e J V 5 N K a U X Z / E 2 3 + H S a t g x f c U 9 k B 0 i e P l m 2 D n O 5 J 3 w M x C e 0 + q t y l L R C U r a q K 0 U E K I 7 B h / 0 3 S 6 U y 2 2 S a M t N U V f w u H w n l D 1 k 1 4 M Q S 0 W I P t 3 y s p S k 8 2 s J W j T b z H q y t 3 E P u 1 b T F 5 C K 7 l P H Y m 7 I D D w J D b h f g Q t D Z 0 I b B h h B R b G 1 t H Z z z J v V H u 4 0 q + F O Y 3 e G I i B H 3 z 1 g x M c D s U x E 7 Z u i M v u i 5 n M 3 p a J y O O k s G j r 2 t 9 3 B 8 A 8 + + u t 7 X r t T l k w t X k B 6 G U w c Y / 4 3 u g d J F K c 3 W k 1 / v 6 8 F L X a M 0 7 q d F 3 f a G Y p D 6 0 p b 0 8 O J a P x t 6 e y N C y 8 m l R 7 H k C / 5 d 6 w 3 g S f 2 E 8 z 9 m D G 9 u c O R p O h 4 p c 1 H R 3 V 9 Q S w E C L Q A U A A I A C A D q j B p Z H K Q m k K U A A A D 3 A A A A E g A A A A A A A A A A A A A A A A A A A A A A Q 2 9 u Z m l n L 1 B h Y 2 t h Z 2 U u e G 1 s U E s B A i 0 A F A A C A A g A 6 o w a W Q / K 6 a u k A A A A 6 Q A A A B M A A A A A A A A A A A A A A A A A 8 Q A A A F t D b 2 5 0 Z W 5 0 X 1 R 5 c G V z X S 5 4 b W x Q S w E C L Q A U A A I A C A D q j B p Z l L K T S 7 U B A A B h B A A A E w A A A A A A A A A A A A A A A A D i A Q A A R m 9 y b X V s Y X M v U 2 V j d G l v b j E u b V B L B Q Y A A A A A A w A D A M I A A A D k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l D w A A A A A A A A M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R d W V y e S I g L z 4 8 R W 5 0 c n k g V H l w Z T 0 i R m l s b G V k Q 2 9 t c G x l d G V S Z X N 1 b H R U b 1 d v c m t z a G V l d C I g V m F s d W U 9 I m w x I i A v P j x F b n R y e S B U e X B l P S J G a W x s Q 2 9 s d W 1 u V H l w Z X M i I F Z h b H V l P S J z Q U F N R k F B Q U F B Q U 1 E I i A v P j x F b n R y e S B U e X B l P S J G a W x s T G F z d F V w Z G F 0 Z W Q i I F Z h b H V l P S J k M j A y N C 0 w O C 0 y N l Q y M T o z O T o y M S 4 z M T c y N z Y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Z m M m V m N j E 2 L T Q 5 N T Q t N G Y 1 O C 0 4 Z W M 0 L W Q 2 N D M 2 Y j V k Z T B l N C I g L z 4 8 R W 5 0 c n k g V H l w Z T 0 i R m l s b E N v b H V t b k 5 h b W V z I i B W Y W x 1 Z T 0 i c 1 s m c X V v d D t D b 2 x 1 b W 4 x L m l k J n F 1 b 3 Q 7 L C Z x d W 9 0 O 0 N v b H V t b j E u e W V h c i Z x d W 9 0 O y w m c X V v d D t D b 2 x 1 b W 4 x L n Z h b H V l J n F 1 b 3 Q 7 L C Z x d W 9 0 O 0 N v b H V t b j E u b W V h c 3 V y Z S Z x d W 9 0 O y w m c X V v d D t D b 2 x 1 b W 4 x L m 1 l d H J p Y y Z x d W 9 0 O y w m c X V v d D t D b 2 x 1 b W 4 x L n R h Y m x l J n F 1 b 3 Q 7 L C Z x d W 9 0 O 0 N v b H V t b j E u c 2 9 1 c m N l J n F 1 b 3 Q 7 L C Z x d W 9 0 O 0 N v b H V t b j E u b W V h c 3 V y Z W 5 1 b S Z x d W 9 0 O y w m c X V v d D t D b 2 x 1 b W 4 x L m 1 l d H J p Y 2 5 1 b S Z x d W 9 0 O 1 0 i I C 8 + P E V u d H J 5 I F R 5 c G U 9 I k Z p b G x D b 3 V u d C I g V m F s d W U 9 I m w 4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S 9 B d X R v U m V t b 3 Z l Z E N v b H V t b n M x L n t D b 2 x 1 b W 4 x L m l k L D B 9 J n F 1 b 3 Q 7 L C Z x d W 9 0 O 1 N l Y 3 R p b 2 4 x L 1 F 1 Z X J 5 L 0 F 1 d G 9 S Z W 1 v d m V k Q 2 9 s d W 1 u c z E u e 0 N v b H V t b j E u e W V h c i w x f S Z x d W 9 0 O y w m c X V v d D t T Z W N 0 a W 9 u M S 9 R d W V y e S 9 B d X R v U m V t b 3 Z l Z E N v b H V t b n M x L n t D b 2 x 1 b W 4 x L n Z h b H V l L D J 9 J n F 1 b 3 Q 7 L C Z x d W 9 0 O 1 N l Y 3 R p b 2 4 x L 1 F 1 Z X J 5 L 0 F 1 d G 9 S Z W 1 v d m V k Q 2 9 s d W 1 u c z E u e 0 N v b H V t b j E u b W V h c 3 V y Z S w z f S Z x d W 9 0 O y w m c X V v d D t T Z W N 0 a W 9 u M S 9 R d W V y e S 9 B d X R v U m V t b 3 Z l Z E N v b H V t b n M x L n t D b 2 x 1 b W 4 x L m 1 l d H J p Y y w 0 f S Z x d W 9 0 O y w m c X V v d D t T Z W N 0 a W 9 u M S 9 R d W V y e S 9 B d X R v U m V t b 3 Z l Z E N v b H V t b n M x L n t D b 2 x 1 b W 4 x L n R h Y m x l L D V 9 J n F 1 b 3 Q 7 L C Z x d W 9 0 O 1 N l Y 3 R p b 2 4 x L 1 F 1 Z X J 5 L 0 F 1 d G 9 S Z W 1 v d m V k Q 2 9 s d W 1 u c z E u e 0 N v b H V t b j E u c 2 9 1 c m N l L D Z 9 J n F 1 b 3 Q 7 L C Z x d W 9 0 O 1 N l Y 3 R p b 2 4 x L 1 F 1 Z X J 5 L 0 F 1 d G 9 S Z W 1 v d m V k Q 2 9 s d W 1 u c z E u e 0 N v b H V t b j E u b W V h c 3 V y Z W 5 1 b S w 3 f S Z x d W 9 0 O y w m c X V v d D t T Z W N 0 a W 9 u M S 9 R d W V y e S 9 B d X R v U m V t b 3 Z l Z E N v b H V t b n M x L n t D b 2 x 1 b W 4 x L m 1 l d H J p Y 2 5 1 b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R d W V y e S 9 B d X R v U m V t b 3 Z l Z E N v b H V t b n M x L n t D b 2 x 1 b W 4 x L m l k L D B 9 J n F 1 b 3 Q 7 L C Z x d W 9 0 O 1 N l Y 3 R p b 2 4 x L 1 F 1 Z X J 5 L 0 F 1 d G 9 S Z W 1 v d m V k Q 2 9 s d W 1 u c z E u e 0 N v b H V t b j E u e W V h c i w x f S Z x d W 9 0 O y w m c X V v d D t T Z W N 0 a W 9 u M S 9 R d W V y e S 9 B d X R v U m V t b 3 Z l Z E N v b H V t b n M x L n t D b 2 x 1 b W 4 x L n Z h b H V l L D J 9 J n F 1 b 3 Q 7 L C Z x d W 9 0 O 1 N l Y 3 R p b 2 4 x L 1 F 1 Z X J 5 L 0 F 1 d G 9 S Z W 1 v d m V k Q 2 9 s d W 1 u c z E u e 0 N v b H V t b j E u b W V h c 3 V y Z S w z f S Z x d W 9 0 O y w m c X V v d D t T Z W N 0 a W 9 u M S 9 R d W V y e S 9 B d X R v U m V t b 3 Z l Z E N v b H V t b n M x L n t D b 2 x 1 b W 4 x L m 1 l d H J p Y y w 0 f S Z x d W 9 0 O y w m c X V v d D t T Z W N 0 a W 9 u M S 9 R d W V y e S 9 B d X R v U m V t b 3 Z l Z E N v b H V t b n M x L n t D b 2 x 1 b W 4 x L n R h Y m x l L D V 9 J n F 1 b 3 Q 7 L C Z x d W 9 0 O 1 N l Y 3 R p b 2 4 x L 1 F 1 Z X J 5 L 0 F 1 d G 9 S Z W 1 v d m V k Q 2 9 s d W 1 u c z E u e 0 N v b H V t b j E u c 2 9 1 c m N l L D Z 9 J n F 1 b 3 Q 7 L C Z x d W 9 0 O 1 N l Y 3 R p b 2 4 x L 1 F 1 Z X J 5 L 0 F 1 d G 9 S Z W 1 v d m V k Q 2 9 s d W 1 u c z E u e 0 N v b H V t b j E u b W V h c 3 V y Z W 5 1 b S w 3 f S Z x d W 9 0 O y w m c X V v d D t T Z W N 0 a W 9 u M S 9 R d W V y e S 9 B d X R v U m V t b 3 Z l Z E N v b H V t b n M x L n t D b 2 x 1 b W 4 x L m 1 l d H J p Y 2 5 1 b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v Q 2 9 u d m V y d G V k J T I w d G 8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L 0 V 4 c G F u Z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v 7 m f f y w o k Q q l P F x S L 1 v 7 g A A A A A A I A A A A A A A N m A A D A A A A A E A A A A E s R / + P F X u s b L B e 7 x N l W W 5 s A A A A A B I A A A K A A A A A Q A A A A / e u 8 i Z v 1 t Q s 5 G j t X b x v U o 1 A A A A C X j P d k r 3 a M Z s u O r M Q 9 i 6 U l c 5 4 4 C a s F e Q T v O 6 p w G m S 6 f K m i B v v Y F 2 K + h / h 0 q q F l 6 e y U 8 2 K p b U g C 1 j 2 F c 5 3 K S W s t y I H g S I h F K f o w X K J 3 l K o k l R Q A A A D 3 K y B J x o r B f c E 0 7 0 P r s u Z h l X r 2 x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Props1.xml><?xml version="1.0" encoding="utf-8"?>
<ds:datastoreItem xmlns:ds="http://schemas.openxmlformats.org/officeDocument/2006/customXml" ds:itemID="{07A8F254-B6A2-4393-8FF4-58C0BB59EB8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79178D0-7843-4C95-A0D3-50826AC7B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A8F3A9-FF8F-49D9-A20B-A77B4A70C32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6DACBD-DE71-4282-990D-E78F941F4F78}">
  <ds:schemaRefs>
    <ds:schemaRef ds:uri="http://purl.org/dc/terms/"/>
    <ds:schemaRef ds:uri="http://schemas.microsoft.com/office/2006/documentManagement/types"/>
    <ds:schemaRef ds:uri="a35715f8-87ef-4d3b-947a-233431d15701"/>
    <ds:schemaRef ds:uri="http://purl.org/dc/elements/1.1/"/>
    <ds:schemaRef ds:uri="http://purl.org/dc/dcmitype/"/>
    <ds:schemaRef ds:uri="f6aed4ac-dd4c-4794-87ed-06fc3a0ee92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</vt:lpstr>
      <vt:lpstr>Data</vt:lpstr>
      <vt:lpstr>Query</vt:lpstr>
      <vt:lpstr>Parameters</vt:lpstr>
      <vt:lpstr>Recession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Sari Kimmel</cp:lastModifiedBy>
  <dcterms:created xsi:type="dcterms:W3CDTF">2019-03-19T12:04:20Z</dcterms:created>
  <dcterms:modified xsi:type="dcterms:W3CDTF">2024-12-16T17:20:51Z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