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0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macrosysllc.sharepoint.com/sites/BTS-ASTSAR2024/Shared Documents/3 TSAR 2024 - Tables and Figures/Tables and Figures/Ch 6 - Energy/"/>
    </mc:Choice>
  </mc:AlternateContent>
  <xr:revisionPtr revIDLastSave="2" documentId="13_ncr:1_{5538A1F6-9F1A-9A46-9A00-E6D3FB3E19F6}" xr6:coauthVersionLast="47" xr6:coauthVersionMax="47" xr10:uidLastSave="{6D742579-2209-7044-B350-74FA62D289EF}"/>
  <bookViews>
    <workbookView xWindow="2460" yWindow="760" windowWidth="21980" windowHeight="15720" xr2:uid="{00000000-000D-0000-FFFF-FFFF00000000}"/>
  </bookViews>
  <sheets>
    <sheet name="Figure 6-10" sheetId="5" r:id="rId1"/>
    <sheet name="Figure 6-10 Data" sheetId="6" r:id="rId2"/>
    <sheet name="Sheet1" sheetId="7" r:id="rId3"/>
  </sheet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2" i="7" l="1"/>
  <c r="C23" i="7"/>
  <c r="X22" i="6"/>
  <c r="AA5" i="6"/>
  <c r="Z5" i="6"/>
  <c r="AC13" i="6"/>
  <c r="AC7" i="6"/>
  <c r="AC8" i="6"/>
  <c r="AC9" i="6"/>
  <c r="AC6" i="6"/>
  <c r="Y5" i="6"/>
  <c r="U5" i="6"/>
  <c r="T5" i="6"/>
  <c r="S5" i="6"/>
  <c r="R5" i="6" l="1"/>
  <c r="P5" i="6"/>
  <c r="N5" i="6"/>
  <c r="Q5" i="6"/>
  <c r="O5" i="6"/>
  <c r="M5" i="6"/>
  <c r="L5" i="6"/>
  <c r="K5" i="6"/>
  <c r="J5" i="6"/>
  <c r="I5" i="6"/>
  <c r="H5" i="6"/>
  <c r="G5" i="6"/>
  <c r="F5" i="6"/>
  <c r="E5" i="6"/>
  <c r="D5" i="6"/>
  <c r="C5" i="6"/>
  <c r="B5" i="6"/>
</calcChain>
</file>

<file path=xl/sharedStrings.xml><?xml version="1.0" encoding="utf-8"?>
<sst xmlns="http://schemas.openxmlformats.org/spreadsheetml/2006/main" count="48" uniqueCount="45">
  <si>
    <t>Through June</t>
  </si>
  <si>
    <t>Total HEV, PHEV, and BEV</t>
  </si>
  <si>
    <t>Hybrid electric vehicle (HEV)</t>
  </si>
  <si>
    <t>“Plug-in” hybrid electric vehicles (PHEV)</t>
  </si>
  <si>
    <t>Battery electric-only vehicles (BEV)</t>
  </si>
  <si>
    <t>Fuel cell vehicles</t>
  </si>
  <si>
    <t>Percent HEV, PHEV, BEV, or Fuel Cell</t>
  </si>
  <si>
    <r>
      <rPr>
        <b/>
        <sz val="10"/>
        <color rgb="FF000000"/>
        <rFont val="Arial"/>
        <family val="2"/>
      </rPr>
      <t xml:space="preserve">SOURCES: </t>
    </r>
    <r>
      <rPr>
        <sz val="10"/>
        <color rgb="FF000000"/>
        <rFont val="Arial"/>
        <family val="2"/>
      </rPr>
      <t>Argonne National Laboratory, Electric Drive Vehicle Sales, available at www.anl.gov/es/light-duty-electric-drive-vehicles-monthly-sales-updates as of August 2023.</t>
    </r>
  </si>
  <si>
    <t>https://www.energy.gov/eere/vehicles/articles/fotw-1276-february-6-2023-us-new-light-duty-vehicle-sales-totaled-138</t>
  </si>
  <si>
    <t xml:space="preserve">  </t>
  </si>
  <si>
    <t>BEV</t>
  </si>
  <si>
    <t>PHEV</t>
  </si>
  <si>
    <t>HEV</t>
  </si>
  <si>
    <t>LDV</t>
  </si>
  <si>
    <r>
      <rPr>
        <sz val="11"/>
        <rFont val="Carlito"/>
        <family val="2"/>
      </rPr>
      <t>Jan-23</t>
    </r>
  </si>
  <si>
    <r>
      <rPr>
        <sz val="11"/>
        <rFont val="Carlito"/>
        <family val="2"/>
      </rPr>
      <t>Jan-22</t>
    </r>
  </si>
  <si>
    <r>
      <rPr>
        <sz val="11"/>
        <rFont val="Carlito"/>
        <family val="2"/>
      </rPr>
      <t>Feb-23</t>
    </r>
  </si>
  <si>
    <r>
      <rPr>
        <sz val="11"/>
        <rFont val="Carlito"/>
        <family val="2"/>
      </rPr>
      <t>Feb-22</t>
    </r>
  </si>
  <si>
    <r>
      <rPr>
        <sz val="11"/>
        <rFont val="Carlito"/>
        <family val="2"/>
      </rPr>
      <t>Mar-23</t>
    </r>
  </si>
  <si>
    <r>
      <rPr>
        <sz val="11"/>
        <rFont val="Carlito"/>
        <family val="2"/>
      </rPr>
      <t>Mar-22</t>
    </r>
  </si>
  <si>
    <r>
      <rPr>
        <sz val="11"/>
        <rFont val="Carlito"/>
        <family val="2"/>
      </rPr>
      <t>Apr-23</t>
    </r>
  </si>
  <si>
    <r>
      <rPr>
        <sz val="11"/>
        <rFont val="Carlito"/>
        <family val="2"/>
      </rPr>
      <t>Apr-22</t>
    </r>
  </si>
  <si>
    <r>
      <rPr>
        <sz val="11"/>
        <rFont val="Carlito"/>
        <family val="2"/>
      </rPr>
      <t>May-23</t>
    </r>
  </si>
  <si>
    <r>
      <rPr>
        <sz val="11"/>
        <rFont val="Carlito"/>
        <family val="2"/>
      </rPr>
      <t>May-22</t>
    </r>
  </si>
  <si>
    <r>
      <rPr>
        <sz val="11"/>
        <rFont val="Carlito"/>
        <family val="2"/>
      </rPr>
      <t>Jun-23</t>
    </r>
  </si>
  <si>
    <r>
      <rPr>
        <sz val="11"/>
        <rFont val="Carlito"/>
        <family val="2"/>
      </rPr>
      <t>Jun-22</t>
    </r>
  </si>
  <si>
    <r>
      <rPr>
        <sz val="11"/>
        <rFont val="Carlito"/>
        <family val="2"/>
      </rPr>
      <t>Jul-23</t>
    </r>
  </si>
  <si>
    <r>
      <rPr>
        <sz val="11"/>
        <rFont val="Carlito"/>
        <family val="2"/>
      </rPr>
      <t>Jul-22</t>
    </r>
  </si>
  <si>
    <r>
      <rPr>
        <sz val="11"/>
        <rFont val="Carlito"/>
        <family val="2"/>
      </rPr>
      <t>Aug-23</t>
    </r>
  </si>
  <si>
    <r>
      <rPr>
        <sz val="11"/>
        <rFont val="Carlito"/>
        <family val="2"/>
      </rPr>
      <t>Aug-22</t>
    </r>
  </si>
  <si>
    <r>
      <rPr>
        <sz val="11"/>
        <rFont val="Carlito"/>
        <family val="2"/>
      </rPr>
      <t>Sep-23</t>
    </r>
  </si>
  <si>
    <r>
      <rPr>
        <sz val="11"/>
        <rFont val="Carlito"/>
        <family val="2"/>
      </rPr>
      <t>Sep-22</t>
    </r>
  </si>
  <si>
    <r>
      <rPr>
        <sz val="11"/>
        <rFont val="Carlito"/>
        <family val="2"/>
      </rPr>
      <t>Oct-23</t>
    </r>
  </si>
  <si>
    <r>
      <rPr>
        <sz val="11"/>
        <rFont val="Carlito"/>
        <family val="2"/>
      </rPr>
      <t>Oct-22</t>
    </r>
  </si>
  <si>
    <r>
      <rPr>
        <sz val="11"/>
        <rFont val="Carlito"/>
        <family val="2"/>
      </rPr>
      <t>Nov-23</t>
    </r>
  </si>
  <si>
    <r>
      <rPr>
        <sz val="11"/>
        <rFont val="Carlito"/>
        <family val="2"/>
      </rPr>
      <t>Nov-22</t>
    </r>
  </si>
  <si>
    <r>
      <rPr>
        <sz val="11"/>
        <rFont val="Carlito"/>
        <family val="2"/>
      </rPr>
      <t>Dec-23</t>
    </r>
  </si>
  <si>
    <r>
      <rPr>
        <sz val="11"/>
        <rFont val="Carlito"/>
        <family val="2"/>
      </rPr>
      <t>Dec-22</t>
    </r>
  </si>
  <si>
    <r>
      <rPr>
        <sz val="11"/>
        <rFont val="Carlito"/>
        <family val="2"/>
      </rPr>
      <t>Jan-24</t>
    </r>
  </si>
  <si>
    <r>
      <rPr>
        <sz val="11"/>
        <rFont val="Carlito"/>
        <family val="2"/>
      </rPr>
      <t>Feb-24</t>
    </r>
  </si>
  <si>
    <r>
      <rPr>
        <sz val="11"/>
        <rFont val="Carlito"/>
        <family val="2"/>
      </rPr>
      <t>Mar-24</t>
    </r>
  </si>
  <si>
    <r>
      <rPr>
        <sz val="11"/>
        <rFont val="Carlito"/>
        <family val="2"/>
      </rPr>
      <t>Apr-24</t>
    </r>
  </si>
  <si>
    <r>
      <rPr>
        <sz val="11"/>
        <rFont val="Carlito"/>
        <family val="2"/>
      </rPr>
      <t>May-24</t>
    </r>
  </si>
  <si>
    <r>
      <rPr>
        <sz val="11"/>
        <rFont val="Carlito"/>
        <family val="2"/>
      </rPr>
      <t>Jun-24</t>
    </r>
  </si>
  <si>
    <t>FIGURE 6-10  Sales of Hybrid, Plug-in Hybrid and Battery Electric Vehicles: 1999-2024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</si>
</sst>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\(\R\)\ #,##0"/>
    <numFmt numFmtId="165" formatCode="0.0%"/>
  </numFmts>
  <fonts count="15">
    <font>
      <sz val="11"/>
      <color theme="1"/>
      <name val="Calibri"/>
      <family val="2"/>
      <scheme val="minor"/>
    </font>
    <font>
      <b/>
      <sz val="9"/>
      <name val="Helv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name val="Carlito"/>
    </font>
    <font>
      <sz val="11"/>
      <name val="Carlito"/>
      <family val="2"/>
    </font>
    <font>
      <sz val="11"/>
      <color rgb="FF000000"/>
      <name val="Carlito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0" fontId="1" fillId="0" borderId="1">
      <alignment horizontal="left"/>
    </xf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9" fontId="2" fillId="0" borderId="0" applyFont="0" applyFill="0" applyBorder="0" applyAlignment="0" applyProtection="0"/>
  </cellStyleXfs>
  <cellXfs count="27">
    <xf numFmtId="0" fontId="0" fillId="0" borderId="0" xfId="0"/>
    <xf numFmtId="0" fontId="5" fillId="0" borderId="0" xfId="0" applyFont="1" applyAlignment="1">
      <alignment horizontal="left" wrapText="1"/>
    </xf>
    <xf numFmtId="0" fontId="6" fillId="0" borderId="0" xfId="0" applyFont="1"/>
    <xf numFmtId="0" fontId="5" fillId="0" borderId="0" xfId="0" applyFont="1" applyAlignment="1">
      <alignment horizontal="left"/>
    </xf>
    <xf numFmtId="3" fontId="5" fillId="0" borderId="0" xfId="0" applyNumberFormat="1" applyFont="1" applyAlignment="1">
      <alignment horizontal="right"/>
    </xf>
    <xf numFmtId="0" fontId="6" fillId="0" borderId="0" xfId="0" applyFont="1" applyAlignment="1">
      <alignment horizontal="left" vertical="top" wrapText="1"/>
    </xf>
    <xf numFmtId="3" fontId="6" fillId="0" borderId="0" xfId="2" applyNumberFormat="1" applyFont="1" applyFill="1"/>
    <xf numFmtId="3" fontId="6" fillId="0" borderId="0" xfId="2" applyNumberFormat="1" applyFont="1" applyFill="1" applyBorder="1"/>
    <xf numFmtId="164" fontId="6" fillId="0" borderId="0" xfId="2" applyNumberFormat="1" applyFont="1" applyFill="1" applyBorder="1"/>
    <xf numFmtId="3" fontId="6" fillId="0" borderId="2" xfId="2" applyNumberFormat="1" applyFont="1" applyFill="1" applyBorder="1"/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left" vertical="top" wrapText="1"/>
    </xf>
    <xf numFmtId="3" fontId="6" fillId="0" borderId="0" xfId="0" applyNumberFormat="1" applyFont="1"/>
    <xf numFmtId="3" fontId="8" fillId="0" borderId="0" xfId="2" applyNumberFormat="1" applyFont="1" applyFill="1"/>
    <xf numFmtId="0" fontId="9" fillId="0" borderId="0" xfId="0" applyFont="1"/>
    <xf numFmtId="165" fontId="6" fillId="0" borderId="0" xfId="9" applyNumberFormat="1" applyFont="1" applyFill="1" applyBorder="1"/>
    <xf numFmtId="0" fontId="10" fillId="0" borderId="3" xfId="0" applyFont="1" applyBorder="1" applyAlignment="1">
      <alignment horizontal="right" vertical="top" wrapText="1"/>
    </xf>
    <xf numFmtId="3" fontId="12" fillId="0" borderId="3" xfId="0" applyNumberFormat="1" applyFont="1" applyBorder="1" applyAlignment="1">
      <alignment horizontal="right" vertical="top" shrinkToFit="1"/>
    </xf>
    <xf numFmtId="3" fontId="12" fillId="0" borderId="3" xfId="0" applyNumberFormat="1" applyFont="1" applyBorder="1" applyAlignment="1">
      <alignment horizontal="left" vertical="top" indent="2" shrinkToFit="1"/>
    </xf>
    <xf numFmtId="0" fontId="10" fillId="0" borderId="0" xfId="0" applyFont="1" applyAlignment="1">
      <alignment horizontal="right" vertical="top" wrapText="1"/>
    </xf>
    <xf numFmtId="3" fontId="12" fillId="0" borderId="0" xfId="0" applyNumberFormat="1" applyFont="1" applyAlignment="1">
      <alignment horizontal="right" vertical="top" shrinkToFit="1"/>
    </xf>
    <xf numFmtId="3" fontId="12" fillId="0" borderId="0" xfId="0" applyNumberFormat="1" applyFont="1" applyAlignment="1">
      <alignment horizontal="left" vertical="top" indent="2" shrinkToFit="1"/>
    </xf>
    <xf numFmtId="3" fontId="0" fillId="0" borderId="0" xfId="0" applyNumberFormat="1"/>
    <xf numFmtId="9" fontId="6" fillId="0" borderId="0" xfId="9" applyFont="1" applyFill="1" applyBorder="1"/>
    <xf numFmtId="0" fontId="5" fillId="0" borderId="0" xfId="0" applyFont="1" applyAlignment="1">
      <alignment horizontal="left" wrapText="1"/>
    </xf>
    <xf numFmtId="0" fontId="13" fillId="0" borderId="0" xfId="0" applyFont="1" applyAlignment="1">
      <alignment wrapText="1"/>
    </xf>
    <xf numFmtId="0" fontId="7" fillId="0" borderId="0" xfId="0" applyFont="1" applyAlignment="1">
      <alignment wrapText="1"/>
    </xf>
  </cellXfs>
  <cellStyles count="10">
    <cellStyle name="Comma" xfId="2" builtinId="3"/>
    <cellStyle name="Followed Hyperlink" xfId="8" builtinId="9" hidden="1"/>
    <cellStyle name="Followed Hyperlink" xfId="6" builtinId="9" hidden="1"/>
    <cellStyle name="Followed Hyperlink" xfId="4" builtinId="9" hidden="1"/>
    <cellStyle name="Hed Side" xfId="1" xr:uid="{00000000-0005-0000-0000-000004000000}"/>
    <cellStyle name="Hyperlink" xfId="7" builtinId="8" hidden="1"/>
    <cellStyle name="Hyperlink" xfId="5" builtinId="8" hidden="1"/>
    <cellStyle name="Hyperlink" xfId="3" builtinId="8" hidden="1"/>
    <cellStyle name="Normal" xfId="0" builtinId="0"/>
    <cellStyle name="Percent" xfId="9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FIGURE 6-10  Sales of Hybrid, Plug-in Hybrid and Battery Electric Vehicles: 1999-June 2024</a:t>
            </a:r>
          </a:p>
        </c:rich>
      </c:tx>
      <c:layout>
        <c:manualLayout>
          <c:xMode val="edge"/>
          <c:yMode val="edge"/>
          <c:x val="0.142668816726081"/>
          <c:y val="1.416482728391110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864174006027518"/>
          <c:y val="0.23569601527081843"/>
          <c:w val="0.79949458733470913"/>
          <c:h val="0.68499546647578147"/>
        </c:manualLayout>
      </c:layout>
      <c:barChart>
        <c:barDir val="col"/>
        <c:grouping val="stacked"/>
        <c:varyColors val="0"/>
        <c:ser>
          <c:idx val="0"/>
          <c:order val="0"/>
          <c:tx>
            <c:v>Hybrid electric vehicle (HEV)</c:v>
          </c:tx>
          <c:spPr>
            <a:solidFill>
              <a:schemeClr val="tx2">
                <a:lumMod val="75000"/>
              </a:schemeClr>
            </a:solidFill>
          </c:spPr>
          <c:invertIfNegative val="0"/>
          <c:cat>
            <c:numRef>
              <c:f>'Figure 6-10 Data'!$B$4:$AA$4</c:f>
              <c:numCache>
                <c:formatCode>General</c:formatCode>
                <c:ptCount val="2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</c:numCache>
            </c:numRef>
          </c:cat>
          <c:val>
            <c:numRef>
              <c:f>'Figure 6-10 Data'!$B$6:$AA$6</c:f>
              <c:numCache>
                <c:formatCode>#,##0</c:formatCode>
                <c:ptCount val="26"/>
                <c:pt idx="0">
                  <c:v>17</c:v>
                </c:pt>
                <c:pt idx="1">
                  <c:v>9350</c:v>
                </c:pt>
                <c:pt idx="2">
                  <c:v>20282</c:v>
                </c:pt>
                <c:pt idx="3">
                  <c:v>36042</c:v>
                </c:pt>
                <c:pt idx="4">
                  <c:v>47566</c:v>
                </c:pt>
                <c:pt idx="5">
                  <c:v>84233</c:v>
                </c:pt>
                <c:pt idx="6">
                  <c:v>205876</c:v>
                </c:pt>
                <c:pt idx="7">
                  <c:v>251864</c:v>
                </c:pt>
                <c:pt idx="8">
                  <c:v>351071</c:v>
                </c:pt>
                <c:pt idx="9">
                  <c:v>315763</c:v>
                </c:pt>
                <c:pt idx="10">
                  <c:v>290273</c:v>
                </c:pt>
                <c:pt idx="11">
                  <c:v>274648</c:v>
                </c:pt>
                <c:pt idx="12">
                  <c:v>266501</c:v>
                </c:pt>
                <c:pt idx="13">
                  <c:v>434648</c:v>
                </c:pt>
                <c:pt idx="14">
                  <c:v>495535</c:v>
                </c:pt>
                <c:pt idx="15">
                  <c:v>452172</c:v>
                </c:pt>
                <c:pt idx="16">
                  <c:v>384400</c:v>
                </c:pt>
                <c:pt idx="17">
                  <c:v>346949</c:v>
                </c:pt>
                <c:pt idx="18">
                  <c:v>362868</c:v>
                </c:pt>
                <c:pt idx="19">
                  <c:v>338149</c:v>
                </c:pt>
                <c:pt idx="20">
                  <c:v>399444</c:v>
                </c:pt>
                <c:pt idx="21">
                  <c:v>455067</c:v>
                </c:pt>
                <c:pt idx="22">
                  <c:v>798992</c:v>
                </c:pt>
                <c:pt idx="23">
                  <c:v>766412</c:v>
                </c:pt>
                <c:pt idx="24">
                  <c:v>1175597</c:v>
                </c:pt>
                <c:pt idx="25">
                  <c:v>713126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34-5941-868F-EE9350894820}"/>
            </c:ext>
          </c:extLst>
        </c:ser>
        <c:ser>
          <c:idx val="1"/>
          <c:order val="1"/>
          <c:tx>
            <c:strRef>
              <c:f>'Figure 6-10 Data'!$A$7</c:f>
              <c:strCache>
                <c:ptCount val="1"/>
                <c:pt idx="0">
                  <c:v>“Plug-in” hybrid electric vehicles (PHEV)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'Figure 6-10 Data'!$B$4:$AA$4</c:f>
              <c:numCache>
                <c:formatCode>General</c:formatCode>
                <c:ptCount val="2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</c:numCache>
            </c:numRef>
          </c:cat>
          <c:val>
            <c:numRef>
              <c:f>'Figure 6-10 Data'!$B$7:$AA$7</c:f>
              <c:numCache>
                <c:formatCode>#,##0</c:formatCode>
                <c:ptCount val="26"/>
                <c:pt idx="11">
                  <c:v>326</c:v>
                </c:pt>
                <c:pt idx="12">
                  <c:v>7671</c:v>
                </c:pt>
                <c:pt idx="13">
                  <c:v>38584</c:v>
                </c:pt>
                <c:pt idx="14">
                  <c:v>49008</c:v>
                </c:pt>
                <c:pt idx="15">
                  <c:v>55357</c:v>
                </c:pt>
                <c:pt idx="16">
                  <c:v>42959</c:v>
                </c:pt>
                <c:pt idx="17">
                  <c:v>72885</c:v>
                </c:pt>
                <c:pt idx="18">
                  <c:v>91089</c:v>
                </c:pt>
                <c:pt idx="19">
                  <c:v>123883</c:v>
                </c:pt>
                <c:pt idx="20">
                  <c:v>85791</c:v>
                </c:pt>
                <c:pt idx="21">
                  <c:v>69049</c:v>
                </c:pt>
                <c:pt idx="22">
                  <c:v>174453</c:v>
                </c:pt>
                <c:pt idx="23">
                  <c:v>183411</c:v>
                </c:pt>
                <c:pt idx="24">
                  <c:v>295937</c:v>
                </c:pt>
                <c:pt idx="25">
                  <c:v>170572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34-5941-868F-EE9350894820}"/>
            </c:ext>
          </c:extLst>
        </c:ser>
        <c:ser>
          <c:idx val="3"/>
          <c:order val="2"/>
          <c:tx>
            <c:strRef>
              <c:f>'Figure 6-10 Data'!$A$8</c:f>
              <c:strCache>
                <c:ptCount val="1"/>
                <c:pt idx="0">
                  <c:v>Battery electric-only vehicles (BEV)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'Figure 6-10 Data'!$B$4:$AA$4</c:f>
              <c:numCache>
                <c:formatCode>General</c:formatCode>
                <c:ptCount val="2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</c:numCache>
            </c:numRef>
          </c:cat>
          <c:val>
            <c:numRef>
              <c:f>'Figure 6-10 Data'!$B$8:$AA$8</c:f>
              <c:numCache>
                <c:formatCode>#,##0</c:formatCode>
                <c:ptCount val="26"/>
                <c:pt idx="11">
                  <c:v>19</c:v>
                </c:pt>
                <c:pt idx="12">
                  <c:v>10092</c:v>
                </c:pt>
                <c:pt idx="13">
                  <c:v>14587</c:v>
                </c:pt>
                <c:pt idx="14">
                  <c:v>48094</c:v>
                </c:pt>
                <c:pt idx="15">
                  <c:v>63525</c:v>
                </c:pt>
                <c:pt idx="16">
                  <c:v>71064</c:v>
                </c:pt>
                <c:pt idx="17">
                  <c:v>86731</c:v>
                </c:pt>
                <c:pt idx="18">
                  <c:v>104492</c:v>
                </c:pt>
                <c:pt idx="19">
                  <c:v>207062</c:v>
                </c:pt>
                <c:pt idx="20">
                  <c:v>233822</c:v>
                </c:pt>
                <c:pt idx="21">
                  <c:v>238540</c:v>
                </c:pt>
                <c:pt idx="22">
                  <c:v>459466</c:v>
                </c:pt>
                <c:pt idx="23">
                  <c:v>747982</c:v>
                </c:pt>
                <c:pt idx="24">
                  <c:v>1145216</c:v>
                </c:pt>
                <c:pt idx="25">
                  <c:v>546262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34-5941-868F-EE9350894820}"/>
            </c:ext>
          </c:extLst>
        </c:ser>
        <c:ser>
          <c:idx val="2"/>
          <c:order val="3"/>
          <c:tx>
            <c:strRef>
              <c:f>'Figure 6-10 Data'!$A$9</c:f>
              <c:strCache>
                <c:ptCount val="1"/>
                <c:pt idx="0">
                  <c:v>Fuel cell vehicles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'Figure 6-10 Data'!$B$4:$AA$4</c:f>
              <c:numCache>
                <c:formatCode>General</c:formatCode>
                <c:ptCount val="2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</c:numCache>
            </c:numRef>
          </c:cat>
          <c:val>
            <c:numRef>
              <c:f>'Figure 6-10 Data'!$B$9:$AA$9</c:f>
              <c:numCache>
                <c:formatCode>#,##0</c:formatCode>
                <c:ptCount val="26"/>
                <c:pt idx="16">
                  <c:v>104</c:v>
                </c:pt>
                <c:pt idx="17">
                  <c:v>1074</c:v>
                </c:pt>
                <c:pt idx="18">
                  <c:v>2313</c:v>
                </c:pt>
                <c:pt idx="19">
                  <c:v>2368</c:v>
                </c:pt>
                <c:pt idx="20">
                  <c:v>2089</c:v>
                </c:pt>
                <c:pt idx="21">
                  <c:v>938</c:v>
                </c:pt>
                <c:pt idx="22">
                  <c:v>3341</c:v>
                </c:pt>
                <c:pt idx="23">
                  <c:v>2762</c:v>
                </c:pt>
                <c:pt idx="24">
                  <c:v>2978</c:v>
                </c:pt>
                <c:pt idx="25">
                  <c:v>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34-5941-868F-EE9350894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459820624"/>
        <c:axId val="1459831984"/>
      </c:barChart>
      <c:lineChart>
        <c:grouping val="standard"/>
        <c:varyColors val="0"/>
        <c:ser>
          <c:idx val="4"/>
          <c:order val="4"/>
          <c:tx>
            <c:strRef>
              <c:f>'Figure 6-10 Data'!$A$10</c:f>
              <c:strCache>
                <c:ptCount val="1"/>
                <c:pt idx="0">
                  <c:v>Percent HEV, PHEV, BEV, or Fuel Cell</c:v>
                </c:pt>
              </c:strCache>
            </c:strRef>
          </c:tx>
          <c:spPr>
            <a:ln w="41275">
              <a:solidFill>
                <a:srgbClr val="00B0F0"/>
              </a:solidFill>
            </a:ln>
          </c:spPr>
          <c:marker>
            <c:symbol val="none"/>
          </c:marker>
          <c:val>
            <c:numRef>
              <c:f>'Figure 6-10 Data'!$B$10:$AA$10</c:f>
              <c:numCache>
                <c:formatCode>0.0%</c:formatCode>
                <c:ptCount val="26"/>
                <c:pt idx="0">
                  <c:v>1.0119047619047619E-6</c:v>
                </c:pt>
                <c:pt idx="1">
                  <c:v>5.4046242774566475E-4</c:v>
                </c:pt>
                <c:pt idx="2">
                  <c:v>1.1860818713450292E-3</c:v>
                </c:pt>
                <c:pt idx="3">
                  <c:v>2.1453571428571429E-3</c:v>
                </c:pt>
                <c:pt idx="4">
                  <c:v>2.8654216867469878E-3</c:v>
                </c:pt>
                <c:pt idx="5">
                  <c:v>5.0138690476190474E-3</c:v>
                </c:pt>
                <c:pt idx="6">
                  <c:v>1.2182011834319526E-2</c:v>
                </c:pt>
                <c:pt idx="7">
                  <c:v>1.5264484848484848E-2</c:v>
                </c:pt>
                <c:pt idx="8">
                  <c:v>2.1941937500000001E-2</c:v>
                </c:pt>
                <c:pt idx="9">
                  <c:v>2.3921439393939394E-2</c:v>
                </c:pt>
                <c:pt idx="10">
                  <c:v>2.8181844660194175E-2</c:v>
                </c:pt>
                <c:pt idx="11">
                  <c:v>2.3706293103448278E-2</c:v>
                </c:pt>
                <c:pt idx="12">
                  <c:v>2.2382992125984252E-2</c:v>
                </c:pt>
                <c:pt idx="13">
                  <c:v>3.3876319444444442E-2</c:v>
                </c:pt>
                <c:pt idx="14">
                  <c:v>3.8234645161290326E-2</c:v>
                </c:pt>
                <c:pt idx="15">
                  <c:v>3.4609333333333332E-2</c:v>
                </c:pt>
                <c:pt idx="16">
                  <c:v>2.8650977011494255E-2</c:v>
                </c:pt>
                <c:pt idx="17">
                  <c:v>2.9007942857142859E-2</c:v>
                </c:pt>
                <c:pt idx="18">
                  <c:v>3.2793099415204675E-2</c:v>
                </c:pt>
                <c:pt idx="19">
                  <c:v>3.9038488372093026E-2</c:v>
                </c:pt>
                <c:pt idx="20">
                  <c:v>4.2172280701754383E-2</c:v>
                </c:pt>
                <c:pt idx="21">
                  <c:v>5.2300958904109587E-2</c:v>
                </c:pt>
                <c:pt idx="22">
                  <c:v>9.511602649006623E-2</c:v>
                </c:pt>
                <c:pt idx="23">
                  <c:v>0.12310586956521739</c:v>
                </c:pt>
                <c:pt idx="24">
                  <c:v>0.16897631638798086</c:v>
                </c:pt>
                <c:pt idx="25" formatCode="0%">
                  <c:v>0.18290120117008882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91-B94A-94A0-F48BB28311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7840095"/>
        <c:axId val="1749973440"/>
      </c:lineChart>
      <c:catAx>
        <c:axId val="1459820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459831984"/>
        <c:crosses val="autoZero"/>
        <c:auto val="1"/>
        <c:lblAlgn val="ctr"/>
        <c:lblOffset val="100"/>
        <c:tickLblSkip val="2"/>
        <c:noMultiLvlLbl val="0"/>
      </c:catAx>
      <c:valAx>
        <c:axId val="14598319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Unit sales</a:t>
                </a:r>
              </a:p>
            </c:rich>
          </c:tx>
          <c:layout>
            <c:manualLayout>
              <c:xMode val="edge"/>
              <c:yMode val="edge"/>
              <c:x val="1.028640650687895E-2"/>
              <c:y val="0.49454314428548174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crossAx val="1459820624"/>
        <c:crosses val="autoZero"/>
        <c:crossBetween val="between"/>
      </c:valAx>
      <c:valAx>
        <c:axId val="1749973440"/>
        <c:scaling>
          <c:orientation val="minMax"/>
        </c:scaling>
        <c:delete val="0"/>
        <c:axPos val="r"/>
        <c:title>
          <c:tx>
            <c:rich>
              <a:bodyPr rot="5400000" vert="horz"/>
              <a:lstStyle/>
              <a:p>
                <a:pPr>
                  <a:defRPr/>
                </a:pPr>
                <a:r>
                  <a:rPr lang="en-US"/>
                  <a:t>EV Share of the LDV Market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crossAx val="1177840095"/>
        <c:crosses val="max"/>
        <c:crossBetween val="between"/>
      </c:valAx>
      <c:catAx>
        <c:axId val="1177840095"/>
        <c:scaling>
          <c:orientation val="minMax"/>
        </c:scaling>
        <c:delete val="1"/>
        <c:axPos val="b"/>
        <c:majorTickMark val="out"/>
        <c:minorTickMark val="none"/>
        <c:tickLblPos val="nextTo"/>
        <c:crossAx val="1749973440"/>
        <c:crosses val="autoZero"/>
        <c:auto val="1"/>
        <c:lblAlgn val="ctr"/>
        <c:lblOffset val="100"/>
        <c:noMultiLvlLbl val="0"/>
      </c:catAx>
    </c:plotArea>
    <c:legend>
      <c:legendPos val="t"/>
      <c:overlay val="1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9DA428F-1A6F-1F44-9B00-B3790E1B3E77}">
  <sheetPr/>
  <sheetViews>
    <sheetView tabSelected="1" zoomScale="112" workbookViewId="0"/>
  </sheetViews>
  <pageMargins left="0.7" right="0.7" top="0.75" bottom="0.75" header="0.3" footer="0.3"/>
  <pageSetup orientation="landscape" verticalDpi="598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4100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64008D4-7014-DB43-9C7D-D1DF2886EF6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0.06117</cdr:x>
      <cdr:y>0.90826</cdr:y>
    </cdr:from>
    <cdr:to>
      <cdr:x>0.5133</cdr:x>
      <cdr:y>0.96881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DCA18CF2-D1BE-1D40-BE89-28A99E35EE57}"/>
            </a:ext>
          </a:extLst>
        </cdr:cNvPr>
        <cdr:cNvSpPr txBox="1"/>
      </cdr:nvSpPr>
      <cdr:spPr>
        <a:xfrm xmlns:a="http://schemas.openxmlformats.org/drawingml/2006/main">
          <a:off x="531091" y="5715000"/>
          <a:ext cx="3925454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0.01064</cdr:x>
      <cdr:y>0.93761</cdr:y>
    </cdr:from>
    <cdr:to>
      <cdr:x>0.54787</cdr:x>
      <cdr:y>1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1F2AF249-F740-3C41-AB96-056BDC0576EA}"/>
            </a:ext>
          </a:extLst>
        </cdr:cNvPr>
        <cdr:cNvSpPr txBox="1"/>
      </cdr:nvSpPr>
      <cdr:spPr>
        <a:xfrm xmlns:a="http://schemas.openxmlformats.org/drawingml/2006/main">
          <a:off x="92364" y="5899727"/>
          <a:ext cx="4664363" cy="3925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30845-1EA9-A641-9E30-8A8EDC133F08}">
  <dimension ref="A1:AC43"/>
  <sheetViews>
    <sheetView zoomScaleNormal="100" zoomScalePageLayoutView="13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2" sqref="A2"/>
    </sheetView>
  </sheetViews>
  <sheetFormatPr baseColWidth="10" defaultColWidth="8.6640625" defaultRowHeight="14" customHeight="1"/>
  <cols>
    <col min="1" max="1" width="33.33203125" style="2" customWidth="1"/>
    <col min="2" max="23" width="7.83203125" style="2" customWidth="1"/>
    <col min="24" max="27" width="9.1640625" style="2" customWidth="1"/>
    <col min="28" max="16384" width="8.6640625" style="2"/>
  </cols>
  <sheetData>
    <row r="1" spans="1:29" ht="14" customHeight="1">
      <c r="A1" s="24" t="s">
        <v>44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29" ht="14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29" ht="14" customHeight="1">
      <c r="AA3" s="2" t="s">
        <v>0</v>
      </c>
    </row>
    <row r="4" spans="1:29" ht="14" customHeight="1">
      <c r="A4" s="10"/>
      <c r="B4" s="10">
        <v>1999</v>
      </c>
      <c r="C4" s="10">
        <v>2000</v>
      </c>
      <c r="D4" s="10">
        <v>2001</v>
      </c>
      <c r="E4" s="10">
        <v>2002</v>
      </c>
      <c r="F4" s="10">
        <v>2003</v>
      </c>
      <c r="G4" s="10">
        <v>2004</v>
      </c>
      <c r="H4" s="10">
        <v>2005</v>
      </c>
      <c r="I4" s="10">
        <v>2006</v>
      </c>
      <c r="J4" s="10">
        <v>2007</v>
      </c>
      <c r="K4" s="10">
        <v>2008</v>
      </c>
      <c r="L4" s="10">
        <v>2009</v>
      </c>
      <c r="M4" s="10">
        <v>2010</v>
      </c>
      <c r="N4" s="10">
        <v>2011</v>
      </c>
      <c r="O4" s="10">
        <v>2012</v>
      </c>
      <c r="P4" s="10">
        <v>2013</v>
      </c>
      <c r="Q4" s="10">
        <v>2014</v>
      </c>
      <c r="R4" s="10">
        <v>2015</v>
      </c>
      <c r="S4" s="10">
        <v>2016</v>
      </c>
      <c r="T4" s="10">
        <v>2017</v>
      </c>
      <c r="U4" s="10">
        <v>2018</v>
      </c>
      <c r="V4" s="10">
        <v>2019</v>
      </c>
      <c r="W4" s="10">
        <v>2020</v>
      </c>
      <c r="X4" s="10">
        <v>2021</v>
      </c>
      <c r="Y4" s="10">
        <v>2022</v>
      </c>
      <c r="Z4" s="10">
        <v>2023</v>
      </c>
      <c r="AA4" s="10">
        <v>2024</v>
      </c>
    </row>
    <row r="5" spans="1:29" ht="14" customHeight="1">
      <c r="A5" s="3" t="s">
        <v>1</v>
      </c>
      <c r="B5" s="4">
        <f>SUM(B6:B9)</f>
        <v>17</v>
      </c>
      <c r="C5" s="4">
        <f t="shared" ref="C5:R5" si="0">SUM(C6:C9)</f>
        <v>9350</v>
      </c>
      <c r="D5" s="4">
        <f t="shared" si="0"/>
        <v>20282</v>
      </c>
      <c r="E5" s="4">
        <f t="shared" si="0"/>
        <v>36042</v>
      </c>
      <c r="F5" s="4">
        <f t="shared" si="0"/>
        <v>47566</v>
      </c>
      <c r="G5" s="4">
        <f t="shared" si="0"/>
        <v>84233</v>
      </c>
      <c r="H5" s="4">
        <f t="shared" si="0"/>
        <v>205876</v>
      </c>
      <c r="I5" s="4">
        <f t="shared" si="0"/>
        <v>251864</v>
      </c>
      <c r="J5" s="4">
        <f t="shared" si="0"/>
        <v>351071</v>
      </c>
      <c r="K5" s="4">
        <f t="shared" si="0"/>
        <v>315763</v>
      </c>
      <c r="L5" s="4">
        <f t="shared" si="0"/>
        <v>290273</v>
      </c>
      <c r="M5" s="4">
        <f t="shared" si="0"/>
        <v>274993</v>
      </c>
      <c r="N5" s="4">
        <f t="shared" si="0"/>
        <v>284264</v>
      </c>
      <c r="O5" s="4">
        <f t="shared" si="0"/>
        <v>487819</v>
      </c>
      <c r="P5" s="4">
        <f t="shared" si="0"/>
        <v>592637</v>
      </c>
      <c r="Q5" s="4">
        <f t="shared" si="0"/>
        <v>571054</v>
      </c>
      <c r="R5" s="4">
        <f t="shared" si="0"/>
        <v>498527</v>
      </c>
      <c r="S5" s="4">
        <f t="shared" ref="S5:U5" si="1">SUM(S6:S9)</f>
        <v>507639</v>
      </c>
      <c r="T5" s="4">
        <f t="shared" si="1"/>
        <v>560762</v>
      </c>
      <c r="U5" s="4">
        <f t="shared" si="1"/>
        <v>671462</v>
      </c>
      <c r="V5" s="4">
        <v>721146</v>
      </c>
      <c r="W5" s="4">
        <v>763594</v>
      </c>
      <c r="X5" s="4">
        <v>1436252</v>
      </c>
      <c r="Y5" s="4">
        <f>SUM(Y6:Y9)</f>
        <v>1700567</v>
      </c>
      <c r="Z5" s="4">
        <f t="shared" ref="Z5:AA5" si="2">SUM(Z6:Z9)</f>
        <v>2619728</v>
      </c>
      <c r="AA5" s="4">
        <f t="shared" si="2"/>
        <v>1430282</v>
      </c>
    </row>
    <row r="6" spans="1:29" ht="14" customHeight="1">
      <c r="A6" s="5" t="s">
        <v>2</v>
      </c>
      <c r="B6" s="6">
        <v>17</v>
      </c>
      <c r="C6" s="6">
        <v>9350</v>
      </c>
      <c r="D6" s="6">
        <v>20282</v>
      </c>
      <c r="E6" s="6">
        <v>36042</v>
      </c>
      <c r="F6" s="6">
        <v>47566</v>
      </c>
      <c r="G6" s="6">
        <v>84233</v>
      </c>
      <c r="H6" s="6">
        <v>205876</v>
      </c>
      <c r="I6" s="6">
        <v>251864</v>
      </c>
      <c r="J6" s="6">
        <v>351071</v>
      </c>
      <c r="K6" s="6">
        <v>315763</v>
      </c>
      <c r="L6" s="6">
        <v>290273</v>
      </c>
      <c r="M6" s="6">
        <v>274648</v>
      </c>
      <c r="N6" s="6">
        <v>266501</v>
      </c>
      <c r="O6" s="6">
        <v>434648</v>
      </c>
      <c r="P6" s="6">
        <v>495535</v>
      </c>
      <c r="Q6" s="6">
        <v>452172</v>
      </c>
      <c r="R6" s="6">
        <v>384400</v>
      </c>
      <c r="S6" s="6">
        <v>346949</v>
      </c>
      <c r="T6" s="6">
        <v>362868</v>
      </c>
      <c r="U6" s="6">
        <v>338149</v>
      </c>
      <c r="V6" s="6">
        <v>399444</v>
      </c>
      <c r="W6" s="6">
        <v>455067</v>
      </c>
      <c r="X6" s="6">
        <v>798992</v>
      </c>
      <c r="Y6" s="6">
        <v>766412</v>
      </c>
      <c r="Z6" s="6">
        <v>1175597</v>
      </c>
      <c r="AA6" s="6">
        <v>713126</v>
      </c>
      <c r="AC6" s="2">
        <f>Y6/X6</f>
        <v>0.95922362176342191</v>
      </c>
    </row>
    <row r="7" spans="1:29" ht="14" customHeight="1">
      <c r="A7" s="5" t="s">
        <v>3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>
        <v>326</v>
      </c>
      <c r="N7" s="6">
        <v>7671</v>
      </c>
      <c r="O7" s="6">
        <v>38584</v>
      </c>
      <c r="P7" s="6">
        <v>49008</v>
      </c>
      <c r="Q7" s="6">
        <v>55357</v>
      </c>
      <c r="R7" s="6">
        <v>42959</v>
      </c>
      <c r="S7" s="6">
        <v>72885</v>
      </c>
      <c r="T7" s="6">
        <v>91089</v>
      </c>
      <c r="U7" s="6">
        <v>123883</v>
      </c>
      <c r="V7" s="6">
        <v>85791</v>
      </c>
      <c r="W7" s="6">
        <v>69049</v>
      </c>
      <c r="X7" s="13">
        <v>174453</v>
      </c>
      <c r="Y7" s="13">
        <v>183411</v>
      </c>
      <c r="Z7" s="6">
        <v>295937</v>
      </c>
      <c r="AA7" s="6">
        <v>170572</v>
      </c>
      <c r="AC7" s="2">
        <f t="shared" ref="AC7:AC9" si="3">Y7/X7</f>
        <v>1.0513490739626146</v>
      </c>
    </row>
    <row r="8" spans="1:29" ht="14" customHeight="1">
      <c r="A8" s="5" t="s">
        <v>4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>
        <v>19</v>
      </c>
      <c r="N8" s="6">
        <v>10092</v>
      </c>
      <c r="O8" s="6">
        <v>14587</v>
      </c>
      <c r="P8" s="6">
        <v>48094</v>
      </c>
      <c r="Q8" s="6">
        <v>63525</v>
      </c>
      <c r="R8" s="6">
        <v>71064</v>
      </c>
      <c r="S8" s="6">
        <v>86731</v>
      </c>
      <c r="T8" s="6">
        <v>104492</v>
      </c>
      <c r="U8" s="6">
        <v>207062</v>
      </c>
      <c r="V8" s="6">
        <v>233822</v>
      </c>
      <c r="W8" s="6">
        <v>238540</v>
      </c>
      <c r="X8" s="13">
        <v>459466</v>
      </c>
      <c r="Y8" s="13">
        <v>747982</v>
      </c>
      <c r="Z8" s="6">
        <v>1145216</v>
      </c>
      <c r="AA8" s="6">
        <v>546262</v>
      </c>
      <c r="AC8" s="2">
        <f t="shared" si="3"/>
        <v>1.6279376493581679</v>
      </c>
    </row>
    <row r="9" spans="1:29" ht="14" customHeight="1">
      <c r="A9" s="11" t="s">
        <v>5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>
        <v>104</v>
      </c>
      <c r="S9" s="9">
        <v>1074</v>
      </c>
      <c r="T9" s="9">
        <v>2313</v>
      </c>
      <c r="U9" s="9">
        <v>2368</v>
      </c>
      <c r="V9" s="9">
        <v>2089</v>
      </c>
      <c r="W9" s="9">
        <v>938</v>
      </c>
      <c r="X9" s="9">
        <v>3341</v>
      </c>
      <c r="Y9" s="9">
        <v>2762</v>
      </c>
      <c r="Z9" s="9">
        <v>2978</v>
      </c>
      <c r="AA9" s="9">
        <v>322</v>
      </c>
      <c r="AC9" s="2">
        <f t="shared" si="3"/>
        <v>0.82669859323555817</v>
      </c>
    </row>
    <row r="10" spans="1:29" ht="14" customHeight="1">
      <c r="A10" s="5" t="s">
        <v>6</v>
      </c>
      <c r="B10" s="15">
        <v>1.0119047619047619E-6</v>
      </c>
      <c r="C10" s="15">
        <v>5.4046242774566475E-4</v>
      </c>
      <c r="D10" s="15">
        <v>1.1860818713450292E-3</v>
      </c>
      <c r="E10" s="15">
        <v>2.1453571428571429E-3</v>
      </c>
      <c r="F10" s="15">
        <v>2.8654216867469878E-3</v>
      </c>
      <c r="G10" s="15">
        <v>5.0138690476190474E-3</v>
      </c>
      <c r="H10" s="15">
        <v>1.2182011834319526E-2</v>
      </c>
      <c r="I10" s="15">
        <v>1.5264484848484848E-2</v>
      </c>
      <c r="J10" s="15">
        <v>2.1941937500000001E-2</v>
      </c>
      <c r="K10" s="15">
        <v>2.3921439393939394E-2</v>
      </c>
      <c r="L10" s="15">
        <v>2.8181844660194175E-2</v>
      </c>
      <c r="M10" s="15">
        <v>2.3706293103448278E-2</v>
      </c>
      <c r="N10" s="15">
        <v>2.2382992125984252E-2</v>
      </c>
      <c r="O10" s="15">
        <v>3.3876319444444442E-2</v>
      </c>
      <c r="P10" s="15">
        <v>3.8234645161290326E-2</v>
      </c>
      <c r="Q10" s="15">
        <v>3.4609333333333332E-2</v>
      </c>
      <c r="R10" s="15">
        <v>2.8650977011494255E-2</v>
      </c>
      <c r="S10" s="15">
        <v>2.9007942857142859E-2</v>
      </c>
      <c r="T10" s="15">
        <v>3.2793099415204675E-2</v>
      </c>
      <c r="U10" s="15">
        <v>3.9038488372093026E-2</v>
      </c>
      <c r="V10" s="15">
        <v>4.2172280701754383E-2</v>
      </c>
      <c r="W10" s="15">
        <v>5.2300958904109587E-2</v>
      </c>
      <c r="X10" s="15">
        <v>9.511602649006623E-2</v>
      </c>
      <c r="Y10" s="15">
        <v>0.12310586956521739</v>
      </c>
      <c r="Z10" s="15">
        <v>0.16897631638798086</v>
      </c>
      <c r="AA10" s="23">
        <v>0.18290120117008882</v>
      </c>
    </row>
    <row r="11" spans="1:29" ht="14" customHeight="1">
      <c r="A11" s="5"/>
      <c r="B11" s="7">
        <v>16800000</v>
      </c>
      <c r="C11" s="7">
        <v>17300000</v>
      </c>
      <c r="D11" s="7">
        <v>17100000</v>
      </c>
      <c r="E11" s="7">
        <v>16800000</v>
      </c>
      <c r="F11" s="7">
        <v>16600000.000000002</v>
      </c>
      <c r="G11" s="7">
        <v>16800000</v>
      </c>
      <c r="H11" s="7">
        <v>16900000</v>
      </c>
      <c r="I11" s="7">
        <v>16500000</v>
      </c>
      <c r="J11" s="7">
        <v>16000000</v>
      </c>
      <c r="K11" s="7">
        <v>13200000</v>
      </c>
      <c r="L11" s="7">
        <v>10300000</v>
      </c>
      <c r="M11" s="7">
        <v>11600000</v>
      </c>
      <c r="N11" s="7">
        <v>12700000</v>
      </c>
      <c r="O11" s="7">
        <v>14400000</v>
      </c>
      <c r="P11" s="7">
        <v>15500000</v>
      </c>
      <c r="Q11" s="7">
        <v>16500000</v>
      </c>
      <c r="R11" s="7">
        <v>17400000</v>
      </c>
      <c r="S11" s="7">
        <v>17500000</v>
      </c>
      <c r="T11" s="7">
        <v>17100000</v>
      </c>
      <c r="U11" s="7">
        <v>17200000</v>
      </c>
      <c r="V11" s="7">
        <v>17100000</v>
      </c>
      <c r="W11" s="7">
        <v>14600000</v>
      </c>
      <c r="X11" s="7">
        <v>15100000</v>
      </c>
      <c r="Y11" s="7">
        <v>13800000</v>
      </c>
    </row>
    <row r="12" spans="1:29" ht="14" customHeight="1">
      <c r="A12" s="5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8"/>
      <c r="S12" s="7"/>
      <c r="T12" s="7"/>
      <c r="U12" s="7"/>
      <c r="V12" s="7"/>
      <c r="W12" s="7"/>
      <c r="X12" s="7"/>
      <c r="Y12" s="7"/>
    </row>
    <row r="13" spans="1:29" ht="14" customHeight="1">
      <c r="A13" s="25" t="s">
        <v>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X13" s="12"/>
      <c r="Y13" s="12"/>
      <c r="AC13" s="2">
        <f>(Y7+Y8)/(X7+X8)</f>
        <v>1.4692618457563191</v>
      </c>
    </row>
    <row r="14" spans="1:29" ht="14" customHeight="1">
      <c r="X14" s="12"/>
      <c r="Y14" s="12"/>
    </row>
    <row r="20" spans="1:24" ht="14" customHeight="1">
      <c r="A20" s="2" t="s">
        <v>8</v>
      </c>
      <c r="B20" s="14"/>
    </row>
    <row r="21" spans="1:24" ht="14" customHeight="1">
      <c r="B21" s="14"/>
    </row>
    <row r="22" spans="1:24" ht="14" customHeight="1">
      <c r="B22" s="14"/>
      <c r="D22" s="2" t="s">
        <v>9</v>
      </c>
      <c r="X22" s="12">
        <f>18289-SUM(R9:AA9)</f>
        <v>0</v>
      </c>
    </row>
    <row r="23" spans="1:24" ht="14" customHeight="1">
      <c r="B23" s="14"/>
    </row>
    <row r="24" spans="1:24" ht="14" customHeight="1">
      <c r="B24" s="14"/>
    </row>
    <row r="25" spans="1:24" ht="14" customHeight="1">
      <c r="B25" s="14"/>
    </row>
    <row r="26" spans="1:24" ht="14" customHeight="1">
      <c r="B26" s="14"/>
    </row>
    <row r="27" spans="1:24" ht="14" customHeight="1">
      <c r="B27" s="14"/>
    </row>
    <row r="28" spans="1:24" ht="14" customHeight="1">
      <c r="B28" s="14"/>
    </row>
    <row r="29" spans="1:24" ht="14" customHeight="1">
      <c r="B29" s="14"/>
    </row>
    <row r="30" spans="1:24" ht="14" customHeight="1">
      <c r="B30" s="14"/>
    </row>
    <row r="31" spans="1:24" ht="14" customHeight="1">
      <c r="B31" s="14"/>
    </row>
    <row r="32" spans="1:24" ht="14" customHeight="1">
      <c r="B32" s="14"/>
    </row>
    <row r="33" spans="2:2" ht="14" customHeight="1">
      <c r="B33" s="14"/>
    </row>
    <row r="34" spans="2:2" ht="14" customHeight="1">
      <c r="B34" s="14"/>
    </row>
    <row r="35" spans="2:2" ht="14" customHeight="1">
      <c r="B35" s="14"/>
    </row>
    <row r="36" spans="2:2" ht="14" customHeight="1">
      <c r="B36" s="14"/>
    </row>
    <row r="37" spans="2:2" ht="14" customHeight="1">
      <c r="B37" s="14"/>
    </row>
    <row r="38" spans="2:2" ht="14" customHeight="1">
      <c r="B38" s="14"/>
    </row>
    <row r="39" spans="2:2" ht="14" customHeight="1">
      <c r="B39" s="14"/>
    </row>
    <row r="40" spans="2:2" ht="14" customHeight="1">
      <c r="B40" s="14"/>
    </row>
    <row r="41" spans="2:2" ht="14" customHeight="1">
      <c r="B41" s="14"/>
    </row>
    <row r="42" spans="2:2" ht="14" customHeight="1">
      <c r="B42" s="14"/>
    </row>
    <row r="43" spans="2:2" ht="14" customHeight="1">
      <c r="B43" s="14"/>
    </row>
  </sheetData>
  <mergeCells count="2">
    <mergeCell ref="A1:P1"/>
    <mergeCell ref="A13:P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EF2E1-987A-6142-9075-5CDDCEACF604}">
  <dimension ref="A9:K32"/>
  <sheetViews>
    <sheetView topLeftCell="A11" workbookViewId="0">
      <selection activeCell="C32" sqref="C32"/>
    </sheetView>
  </sheetViews>
  <sheetFormatPr baseColWidth="10" defaultColWidth="11.5" defaultRowHeight="15"/>
  <sheetData>
    <row r="9" spans="1:11">
      <c r="B9" t="s">
        <v>10</v>
      </c>
      <c r="C9" t="s">
        <v>11</v>
      </c>
      <c r="D9" t="s">
        <v>12</v>
      </c>
      <c r="E9" t="s">
        <v>13</v>
      </c>
      <c r="H9" t="s">
        <v>10</v>
      </c>
      <c r="I9" t="s">
        <v>11</v>
      </c>
      <c r="J9" t="s">
        <v>12</v>
      </c>
    </row>
    <row r="10" spans="1:11">
      <c r="A10" s="16" t="s">
        <v>14</v>
      </c>
      <c r="B10" s="17">
        <v>72944</v>
      </c>
      <c r="C10" s="18">
        <v>15593</v>
      </c>
      <c r="D10" s="17">
        <v>60069</v>
      </c>
      <c r="E10" s="17">
        <v>1046919</v>
      </c>
      <c r="G10" s="16" t="s">
        <v>15</v>
      </c>
      <c r="H10" s="17">
        <v>42780</v>
      </c>
      <c r="I10" s="17">
        <v>11983</v>
      </c>
      <c r="J10" s="17">
        <v>63093</v>
      </c>
      <c r="K10" s="17">
        <v>991573</v>
      </c>
    </row>
    <row r="11" spans="1:11">
      <c r="A11" s="16" t="s">
        <v>16</v>
      </c>
      <c r="B11" s="17">
        <v>81158</v>
      </c>
      <c r="C11" s="18">
        <v>17789</v>
      </c>
      <c r="D11" s="17">
        <v>66320</v>
      </c>
      <c r="E11" s="17">
        <v>1138756</v>
      </c>
      <c r="G11" s="16" t="s">
        <v>17</v>
      </c>
      <c r="H11" s="17">
        <v>46859</v>
      </c>
      <c r="I11" s="18">
        <v>12563</v>
      </c>
      <c r="J11" s="18">
        <v>58175</v>
      </c>
      <c r="K11" s="17">
        <v>1045624</v>
      </c>
    </row>
    <row r="12" spans="1:11">
      <c r="A12" s="16" t="s">
        <v>18</v>
      </c>
      <c r="B12" s="17">
        <v>92077</v>
      </c>
      <c r="C12" s="18">
        <v>21397</v>
      </c>
      <c r="D12" s="17">
        <v>94289</v>
      </c>
      <c r="E12" s="17">
        <v>1374992</v>
      </c>
      <c r="G12" s="16" t="s">
        <v>19</v>
      </c>
      <c r="H12" s="17">
        <v>64160</v>
      </c>
      <c r="I12" s="18">
        <v>16200</v>
      </c>
      <c r="J12" s="18">
        <v>76683</v>
      </c>
      <c r="K12" s="17">
        <v>1257821</v>
      </c>
    </row>
    <row r="13" spans="1:11">
      <c r="A13" s="16" t="s">
        <v>20</v>
      </c>
      <c r="B13" s="17">
        <v>92880</v>
      </c>
      <c r="C13" s="18">
        <v>24165</v>
      </c>
      <c r="D13" s="17">
        <v>100528</v>
      </c>
      <c r="E13" s="17">
        <v>1357844</v>
      </c>
      <c r="G13" s="16" t="s">
        <v>21</v>
      </c>
      <c r="H13" s="17">
        <v>52537</v>
      </c>
      <c r="I13" s="18">
        <v>17875</v>
      </c>
      <c r="J13" s="18">
        <v>71849</v>
      </c>
      <c r="K13" s="17">
        <v>1236432</v>
      </c>
    </row>
    <row r="14" spans="1:11">
      <c r="A14" s="16" t="s">
        <v>22</v>
      </c>
      <c r="B14" s="17">
        <v>95898</v>
      </c>
      <c r="C14" s="18">
        <v>25125</v>
      </c>
      <c r="D14" s="17">
        <v>103832</v>
      </c>
      <c r="E14" s="17">
        <v>1363818</v>
      </c>
      <c r="G14" s="16" t="s">
        <v>23</v>
      </c>
      <c r="H14" s="17">
        <v>52502</v>
      </c>
      <c r="I14" s="18">
        <v>15263</v>
      </c>
      <c r="J14" s="18">
        <v>68737</v>
      </c>
      <c r="K14" s="17">
        <v>1108063</v>
      </c>
    </row>
    <row r="15" spans="1:11">
      <c r="A15" s="16" t="s">
        <v>24</v>
      </c>
      <c r="B15" s="17">
        <v>102525</v>
      </c>
      <c r="C15" s="18">
        <v>22560</v>
      </c>
      <c r="D15" s="17">
        <v>100762</v>
      </c>
      <c r="E15" s="17">
        <v>1368713</v>
      </c>
      <c r="G15" s="16" t="s">
        <v>25</v>
      </c>
      <c r="H15" s="17">
        <v>74262</v>
      </c>
      <c r="I15" s="18">
        <v>14838</v>
      </c>
      <c r="J15" s="18">
        <v>61039</v>
      </c>
      <c r="K15" s="17">
        <v>1143820</v>
      </c>
    </row>
    <row r="16" spans="1:11">
      <c r="A16" s="16" t="s">
        <v>26</v>
      </c>
      <c r="B16" s="17">
        <v>99259</v>
      </c>
      <c r="C16" s="18">
        <v>23840</v>
      </c>
      <c r="D16" s="17">
        <v>103757</v>
      </c>
      <c r="E16" s="17">
        <v>1298913</v>
      </c>
      <c r="G16" s="16" t="s">
        <v>27</v>
      </c>
      <c r="H16" s="17">
        <v>64310</v>
      </c>
      <c r="I16" s="18">
        <v>13932</v>
      </c>
      <c r="J16" s="18">
        <v>59229</v>
      </c>
      <c r="K16" s="17">
        <v>1126523</v>
      </c>
    </row>
    <row r="17" spans="1:11">
      <c r="A17" s="16" t="s">
        <v>28</v>
      </c>
      <c r="B17" s="17">
        <v>92277</v>
      </c>
      <c r="C17" s="18">
        <v>28148</v>
      </c>
      <c r="D17" s="17">
        <v>107325</v>
      </c>
      <c r="E17" s="17">
        <v>1316366</v>
      </c>
      <c r="G17" s="16" t="s">
        <v>29</v>
      </c>
      <c r="H17" s="17">
        <v>59836</v>
      </c>
      <c r="I17" s="18">
        <v>13797</v>
      </c>
      <c r="J17" s="17">
        <v>58869</v>
      </c>
      <c r="K17" s="17">
        <v>1134265</v>
      </c>
    </row>
    <row r="18" spans="1:11">
      <c r="A18" s="16" t="s">
        <v>30</v>
      </c>
      <c r="B18" s="17">
        <v>101719</v>
      </c>
      <c r="C18" s="18">
        <v>29632</v>
      </c>
      <c r="D18" s="17">
        <v>109269</v>
      </c>
      <c r="E18" s="17">
        <v>1331167</v>
      </c>
      <c r="G18" s="16" t="s">
        <v>31</v>
      </c>
      <c r="H18" s="17">
        <v>69811</v>
      </c>
      <c r="I18" s="18">
        <v>13415</v>
      </c>
      <c r="J18" s="17">
        <v>55892</v>
      </c>
      <c r="K18" s="17">
        <v>1124297</v>
      </c>
    </row>
    <row r="19" spans="1:11">
      <c r="A19" s="16" t="s">
        <v>32</v>
      </c>
      <c r="B19" s="17">
        <v>90509</v>
      </c>
      <c r="C19" s="18">
        <v>22037</v>
      </c>
      <c r="D19" s="17">
        <v>103799</v>
      </c>
      <c r="E19" s="17">
        <v>1193974</v>
      </c>
      <c r="G19" s="16" t="s">
        <v>33</v>
      </c>
      <c r="H19" s="17">
        <v>71739</v>
      </c>
      <c r="I19" s="18">
        <v>17603</v>
      </c>
      <c r="J19" s="17">
        <v>66661</v>
      </c>
      <c r="K19" s="17">
        <v>1181540</v>
      </c>
    </row>
    <row r="20" spans="1:11">
      <c r="A20" s="16" t="s">
        <v>34</v>
      </c>
      <c r="B20" s="17">
        <v>102323</v>
      </c>
      <c r="C20" s="18">
        <v>24530</v>
      </c>
      <c r="D20" s="17">
        <v>108549</v>
      </c>
      <c r="E20" s="17">
        <v>1235583</v>
      </c>
      <c r="G20" s="16" t="s">
        <v>35</v>
      </c>
      <c r="H20" s="17">
        <v>69924</v>
      </c>
      <c r="I20" s="18">
        <v>16183</v>
      </c>
      <c r="J20" s="17">
        <v>57086</v>
      </c>
      <c r="K20" s="17">
        <v>1135484</v>
      </c>
    </row>
    <row r="21" spans="1:11">
      <c r="A21" s="16" t="s">
        <v>36</v>
      </c>
      <c r="B21" s="17">
        <v>121647</v>
      </c>
      <c r="C21" s="18">
        <v>41121</v>
      </c>
      <c r="D21" s="17">
        <v>117098</v>
      </c>
      <c r="E21" s="17">
        <v>1458853</v>
      </c>
      <c r="G21" s="16" t="s">
        <v>37</v>
      </c>
      <c r="H21" s="17">
        <v>79262</v>
      </c>
      <c r="I21" s="18">
        <v>19759</v>
      </c>
      <c r="J21" s="17">
        <v>69099</v>
      </c>
      <c r="K21" s="17">
        <v>1268897</v>
      </c>
    </row>
    <row r="22" spans="1:11">
      <c r="A22" s="16"/>
      <c r="B22" s="17">
        <v>1145216</v>
      </c>
      <c r="C22" s="17">
        <v>295937</v>
      </c>
      <c r="D22" s="17">
        <v>1175597</v>
      </c>
      <c r="E22" s="17">
        <v>15485898</v>
      </c>
      <c r="G22" s="19"/>
      <c r="H22" s="17">
        <v>747982</v>
      </c>
      <c r="I22" s="17">
        <v>183411</v>
      </c>
      <c r="J22" s="17">
        <v>766412</v>
      </c>
      <c r="K22" s="17">
        <v>13754339</v>
      </c>
    </row>
    <row r="23" spans="1:11">
      <c r="A23" s="16"/>
      <c r="B23" s="17"/>
      <c r="C23" s="18">
        <f>SUM(B22:D22)/E22</f>
        <v>0.16897631638798086</v>
      </c>
      <c r="D23" s="17"/>
      <c r="E23" s="17"/>
      <c r="G23" s="19"/>
      <c r="H23" s="20"/>
      <c r="I23" s="21"/>
      <c r="J23" s="20"/>
      <c r="K23" s="20"/>
    </row>
    <row r="24" spans="1:11">
      <c r="A24" s="16"/>
      <c r="B24" s="17"/>
      <c r="C24" s="18"/>
      <c r="D24" s="17"/>
      <c r="E24" s="17"/>
      <c r="G24" s="19"/>
      <c r="H24" s="20"/>
      <c r="I24" s="21"/>
      <c r="J24" s="20"/>
      <c r="K24" s="20"/>
    </row>
    <row r="25" spans="1:11">
      <c r="A25" s="16" t="s">
        <v>38</v>
      </c>
      <c r="B25" s="17">
        <v>81317</v>
      </c>
      <c r="C25" s="18">
        <v>25759</v>
      </c>
      <c r="D25" s="17">
        <v>91929</v>
      </c>
      <c r="E25" s="17">
        <v>1066907</v>
      </c>
    </row>
    <row r="26" spans="1:11">
      <c r="A26" s="16" t="s">
        <v>39</v>
      </c>
      <c r="B26" s="17">
        <v>80715</v>
      </c>
      <c r="C26" s="18">
        <v>28610</v>
      </c>
      <c r="D26" s="17">
        <v>105919</v>
      </c>
      <c r="E26" s="17">
        <v>1239614</v>
      </c>
      <c r="H26" s="17">
        <v>766412</v>
      </c>
      <c r="I26" s="17">
        <v>1175597</v>
      </c>
      <c r="J26" s="22">
        <v>713126</v>
      </c>
    </row>
    <row r="27" spans="1:11">
      <c r="A27" s="16" t="s">
        <v>40</v>
      </c>
      <c r="B27" s="17">
        <v>93468</v>
      </c>
      <c r="C27" s="18">
        <v>35187</v>
      </c>
      <c r="D27" s="17">
        <v>123870</v>
      </c>
      <c r="E27" s="17">
        <v>1436680</v>
      </c>
      <c r="H27" s="17">
        <v>183411</v>
      </c>
      <c r="I27" s="17">
        <v>295937</v>
      </c>
      <c r="J27" s="22">
        <v>170572</v>
      </c>
    </row>
    <row r="28" spans="1:11">
      <c r="A28" s="16" t="s">
        <v>41</v>
      </c>
      <c r="B28" s="17">
        <v>96295</v>
      </c>
      <c r="C28" s="18">
        <v>28297</v>
      </c>
      <c r="D28" s="17">
        <v>118822</v>
      </c>
      <c r="E28" s="17">
        <v>1322031</v>
      </c>
      <c r="H28" s="17">
        <v>747982</v>
      </c>
      <c r="I28" s="17">
        <v>1145216</v>
      </c>
      <c r="J28" s="22">
        <v>546262</v>
      </c>
    </row>
    <row r="29" spans="1:11">
      <c r="A29" s="16" t="s">
        <v>42</v>
      </c>
      <c r="B29" s="17">
        <v>97801</v>
      </c>
      <c r="C29" s="18">
        <v>29071</v>
      </c>
      <c r="D29" s="17">
        <v>139053</v>
      </c>
      <c r="E29" s="17">
        <v>1431046</v>
      </c>
    </row>
    <row r="30" spans="1:11">
      <c r="A30" s="16" t="s">
        <v>43</v>
      </c>
      <c r="B30" s="17">
        <v>96666</v>
      </c>
      <c r="C30" s="18">
        <v>23648</v>
      </c>
      <c r="D30" s="17">
        <v>133533</v>
      </c>
      <c r="E30" s="17">
        <v>1321932</v>
      </c>
    </row>
    <row r="31" spans="1:11">
      <c r="B31" s="22">
        <v>546262</v>
      </c>
      <c r="C31" s="22">
        <v>170572</v>
      </c>
      <c r="D31" s="22">
        <v>713126</v>
      </c>
      <c r="E31" s="22">
        <v>7818210</v>
      </c>
    </row>
    <row r="32" spans="1:11">
      <c r="C32" s="18">
        <f>SUM(B31:D31)/E31</f>
        <v>0.18290120117008882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6aed4ac-dd4c-4794-87ed-06fc3a0ee92f" xsi:nil="true"/>
    <lcf76f155ced4ddcb4097134ff3c332f xmlns="a35715f8-87ef-4d3b-947a-233431d1570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CCE4D5EAB61D418590745CD07CB446" ma:contentTypeVersion="12" ma:contentTypeDescription="Create a new document." ma:contentTypeScope="" ma:versionID="ed78c9e0e2136b03fc6cdcacb7dba58e">
  <xsd:schema xmlns:xsd="http://www.w3.org/2001/XMLSchema" xmlns:xs="http://www.w3.org/2001/XMLSchema" xmlns:p="http://schemas.microsoft.com/office/2006/metadata/properties" xmlns:ns2="a35715f8-87ef-4d3b-947a-233431d15701" xmlns:ns3="f6aed4ac-dd4c-4794-87ed-06fc3a0ee92f" targetNamespace="http://schemas.microsoft.com/office/2006/metadata/properties" ma:root="true" ma:fieldsID="9ec75b75d3aa65e34bd2dccb5e935849" ns2:_="" ns3:_="">
    <xsd:import namespace="a35715f8-87ef-4d3b-947a-233431d15701"/>
    <xsd:import namespace="f6aed4ac-dd4c-4794-87ed-06fc3a0ee9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5715f8-87ef-4d3b-947a-233431d157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dd6f6f4-2ebe-4752-b946-0864209395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aed4ac-dd4c-4794-87ed-06fc3a0ee92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f50cd60-20cf-49ec-8356-31b522e0e15c}" ma:internalName="TaxCatchAll" ma:showField="CatchAllData" ma:web="f6aed4ac-dd4c-4794-87ed-06fc3a0ee9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A18514-1B39-45FD-9134-1D2C22D8FD76}">
  <ds:schemaRefs>
    <ds:schemaRef ds:uri="http://www.w3.org/XML/1998/namespace"/>
    <ds:schemaRef ds:uri="http://purl.org/dc/dcmitype/"/>
    <ds:schemaRef ds:uri="http://purl.org/dc/elements/1.1/"/>
    <ds:schemaRef ds:uri="http://schemas.microsoft.com/office/2006/documentManagement/types"/>
    <ds:schemaRef ds:uri="a35715f8-87ef-4d3b-947a-233431d15701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f6aed4ac-dd4c-4794-87ed-06fc3a0ee92f"/>
  </ds:schemaRefs>
</ds:datastoreItem>
</file>

<file path=customXml/itemProps2.xml><?xml version="1.0" encoding="utf-8"?>
<ds:datastoreItem xmlns:ds="http://schemas.openxmlformats.org/officeDocument/2006/customXml" ds:itemID="{8FFF88C1-E063-4A6C-90AC-581A0025F4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F19DBB-47C7-4FCC-8FE4-B64192A803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5715f8-87ef-4d3b-947a-233431d15701"/>
    <ds:schemaRef ds:uri="f6aed4ac-dd4c-4794-87ed-06fc3a0ee9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Figure 6-10 Data</vt:lpstr>
      <vt:lpstr>Sheet1</vt:lpstr>
      <vt:lpstr>Figure 6-10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Smith, Sonya (OST)</dc:creator>
  <cp:keywords/>
  <dc:description/>
  <cp:lastModifiedBy>Hannah Hocevar</cp:lastModifiedBy>
  <cp:revision/>
  <dcterms:created xsi:type="dcterms:W3CDTF">2010-03-30T18:36:41Z</dcterms:created>
  <dcterms:modified xsi:type="dcterms:W3CDTF">2024-12-04T19:22:36Z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0x010100E7CCE4D5EAB61D418590745CD07CB446</vt:lpwstr>
  </property>
  <property fmtid="{D5CDD505-2E9C-101B-9397-08002B2CF9AE}" pid="3" name="MediaServiceImageTags">
    <vt:lpwstr/>
  </property>
</Properties>
</file>