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6 - Energy/"/>
    </mc:Choice>
  </mc:AlternateContent>
  <xr:revisionPtr revIDLastSave="2" documentId="13_ncr:1_{CCE5CCDD-539E-824C-87F6-D68EFCF71B8D}" xr6:coauthVersionLast="47" xr6:coauthVersionMax="47" xr10:uidLastSave="{81E15953-AEDA-FC42-AD42-8189AAC51AA3}"/>
  <bookViews>
    <workbookView xWindow="1760" yWindow="3320" windowWidth="21600" windowHeight="15580" xr2:uid="{00000000-000D-0000-FFFF-FFFF00000000}"/>
  </bookViews>
  <sheets>
    <sheet name="Figure 6-13" sheetId="2" r:id="rId1"/>
    <sheet name="Table_D_1" sheetId="1"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Table_D_1!$1:$3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 r="F6" i="1"/>
  <c r="G6" i="1"/>
  <c r="H6" i="1"/>
  <c r="F7" i="1"/>
  <c r="G7" i="1"/>
  <c r="H7" i="1"/>
  <c r="F8" i="1"/>
  <c r="G8" i="1"/>
  <c r="H8" i="1"/>
  <c r="F9" i="1"/>
  <c r="G9" i="1"/>
  <c r="H9" i="1"/>
  <c r="F10" i="1"/>
  <c r="G10" i="1"/>
  <c r="H10" i="1"/>
  <c r="G5" i="1"/>
  <c r="H5" i="1"/>
  <c r="F5" i="1"/>
  <c r="J5" i="1"/>
  <c r="L9" i="1"/>
  <c r="L10" i="1"/>
  <c r="L5" i="1"/>
  <c r="J6" i="1"/>
  <c r="L6" i="1" s="1"/>
  <c r="K6" i="1"/>
  <c r="J7" i="1"/>
  <c r="L7" i="1" s="1"/>
  <c r="K7" i="1"/>
  <c r="J8" i="1"/>
  <c r="L8" i="1" s="1"/>
  <c r="K8" i="1"/>
  <c r="J9" i="1"/>
  <c r="K9" i="1"/>
  <c r="J10" i="1"/>
  <c r="K10" i="1"/>
  <c r="K5" i="1"/>
</calcChain>
</file>

<file path=xl/sharedStrings.xml><?xml version="1.0" encoding="utf-8"?>
<sst xmlns="http://schemas.openxmlformats.org/spreadsheetml/2006/main" count="49" uniqueCount="29">
  <si>
    <t>Table D.1. U.S. Estimated Consumption of Electricity by Light-Duty Electric Vehicles Types, 2018 - May 2024</t>
  </si>
  <si>
    <t>(Megawatthours)</t>
  </si>
  <si>
    <t>Period</t>
  </si>
  <si>
    <t>Plug-in Hybrid Electric Vehicle (PHEV)</t>
  </si>
  <si>
    <t>Battery Electric Vehicle  (BEV)</t>
  </si>
  <si>
    <t>Total</t>
  </si>
  <si>
    <t>Annual Totals</t>
  </si>
  <si>
    <t>Year 2022</t>
  </si>
  <si>
    <t>January</t>
  </si>
  <si>
    <t>February</t>
  </si>
  <si>
    <t>March</t>
  </si>
  <si>
    <t>April</t>
  </si>
  <si>
    <t>May</t>
  </si>
  <si>
    <t>June</t>
  </si>
  <si>
    <t>July</t>
  </si>
  <si>
    <t>August</t>
  </si>
  <si>
    <t>September</t>
  </si>
  <si>
    <t>October</t>
  </si>
  <si>
    <t>November</t>
  </si>
  <si>
    <t>December</t>
  </si>
  <si>
    <t>Year 2023</t>
  </si>
  <si>
    <t>Year 2024</t>
  </si>
  <si>
    <t>Year to Date</t>
  </si>
  <si>
    <t>Notes: 
Light-duty vehicles are vehicles weighing less than 8,500 lbs including passenger cars and light trucks.
Plug-in hybrid electric vehicle (PHEV) is a vehicle that can both (1) plug into an electric power source and store power in a   battery pack and (2) use petroleum-based or other liquid- or gas-based fuel to power an Internal combustion engine (ICE).
Battery electric vehicle (BEV) is an all-electric vehicle that receives power by plugging into an electric power source and storing   the power in a battery pack. BEVs do not use any petroleum-based or other liquid- or gas-based fuel during operation.
Note: Values for 2022 and prior are final. Values for 2023 and 2024 are preliminary. Electric Vehicle electricity end-use consumption    is included across multiple end-use sectors in electricity sales to ultimate customers. PHEV consumption only includes electricity consumption,.
it does not include any gasoline consumption.
Totals may not equal sum of components due to independent rounding.
Estimates are model based. These estimates are not discretely allocated to any of the end-use sector balances.    See full data disclaimer and technical notes.
Data source: The estimates published in these tables are based on a model that uses administrative and third-party data from the U.S. Environmental Protection Agency,.
National Oceanic and Atmospheric Administration, U.S. Department of Transportation, S&amp;P Global Mobility, Wards Intelligence, Alliance for Automotive Innovation, Hedges &amp; Co, and Geotab.</t>
  </si>
  <si>
    <t>Quadrillion Btu</t>
  </si>
  <si>
    <t>PHEV</t>
  </si>
  <si>
    <t>BEV</t>
  </si>
  <si>
    <t>TOTAL</t>
  </si>
  <si>
    <t>Gigawatt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</si>
</sst>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sz val="10"/>
      <color indexed="8"/>
      <name val="Arial"/>
      <family val="2"/>
    </font>
    <font>
      <sz val="10"/>
      <name val="Tahoma"/>
      <family val="2"/>
    </font>
    <font>
      <b/>
      <sz val="12"/>
      <color indexed="30"/>
      <name val="Arial"/>
      <family val="2"/>
    </font>
    <font>
      <b/>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CFEAF7"/>
        <bgColor indexed="64"/>
      </patternFill>
    </fill>
    <fill>
      <patternFill patternType="solid">
        <fgColor rgb="FFEBF2FA"/>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0" fillId="33" borderId="0" xfId="0" applyFill="1"/>
    <xf numFmtId="0" fontId="19" fillId="35" borderId="10" xfId="0" applyFont="1" applyFill="1" applyBorder="1" applyAlignment="1">
      <alignment horizontal="left" wrapText="1"/>
    </xf>
    <xf numFmtId="3" fontId="19" fillId="35" borderId="10" xfId="0" applyNumberFormat="1" applyFont="1" applyFill="1" applyBorder="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22" fillId="36" borderId="0" xfId="0" applyFont="1" applyFill="1" applyAlignment="1">
      <alignment horizontal="left" wrapText="1"/>
    </xf>
    <xf numFmtId="0" fontId="20" fillId="34" borderId="0" xfId="0" applyFont="1" applyFill="1" applyAlignment="1">
      <alignment horizontal="left" wrapText="1"/>
    </xf>
    <xf numFmtId="0" fontId="21" fillId="34"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Figure 6-13. Estimated Electricity Use by Plug-in Vehicles: 2018-2023</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297984321024917"/>
          <c:y val="0.11564991101136039"/>
          <c:w val="0.78566746991508363"/>
          <c:h val="0.72549375183121267"/>
        </c:manualLayout>
      </c:layout>
      <c:barChart>
        <c:barDir val="col"/>
        <c:grouping val="stacked"/>
        <c:varyColors val="0"/>
        <c:ser>
          <c:idx val="1"/>
          <c:order val="0"/>
          <c:tx>
            <c:v>PHEV</c:v>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Table_D_1!$A$5:$A$10</c:f>
              <c:numCache>
                <c:formatCode>General</c:formatCode>
                <c:ptCount val="6"/>
                <c:pt idx="0">
                  <c:v>2018</c:v>
                </c:pt>
                <c:pt idx="1">
                  <c:v>2019</c:v>
                </c:pt>
                <c:pt idx="2">
                  <c:v>2020</c:v>
                </c:pt>
                <c:pt idx="3">
                  <c:v>2021</c:v>
                </c:pt>
                <c:pt idx="4">
                  <c:v>2022</c:v>
                </c:pt>
                <c:pt idx="5">
                  <c:v>2023</c:v>
                </c:pt>
              </c:numCache>
            </c:numRef>
          </c:cat>
          <c:val>
            <c:numRef>
              <c:f>Table_D_1!$F$5:$F$10</c:f>
              <c:numCache>
                <c:formatCode>General</c:formatCode>
                <c:ptCount val="6"/>
                <c:pt idx="0">
                  <c:v>756.80600000000004</c:v>
                </c:pt>
                <c:pt idx="1">
                  <c:v>884.16099999999994</c:v>
                </c:pt>
                <c:pt idx="2">
                  <c:v>1073.251</c:v>
                </c:pt>
                <c:pt idx="3">
                  <c:v>1242.674</c:v>
                </c:pt>
                <c:pt idx="4">
                  <c:v>1657.375</c:v>
                </c:pt>
                <c:pt idx="5">
                  <c:v>2151.105</c:v>
                </c:pt>
              </c:numCache>
            </c:numRef>
          </c:val>
          <c:extLst>
            <c:ext xmlns:c16="http://schemas.microsoft.com/office/drawing/2014/chart" uri="{C3380CC4-5D6E-409C-BE32-E72D297353CC}">
              <c16:uniqueId val="{00000000-C198-1946-A17D-3EDE2D8FD960}"/>
            </c:ext>
          </c:extLst>
        </c:ser>
        <c:ser>
          <c:idx val="2"/>
          <c:order val="1"/>
          <c:tx>
            <c:v>BEV</c:v>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Table_D_1!$A$5:$A$10</c:f>
              <c:numCache>
                <c:formatCode>General</c:formatCode>
                <c:ptCount val="6"/>
                <c:pt idx="0">
                  <c:v>2018</c:v>
                </c:pt>
                <c:pt idx="1">
                  <c:v>2019</c:v>
                </c:pt>
                <c:pt idx="2">
                  <c:v>2020</c:v>
                </c:pt>
                <c:pt idx="3">
                  <c:v>2021</c:v>
                </c:pt>
                <c:pt idx="4">
                  <c:v>2022</c:v>
                </c:pt>
                <c:pt idx="5">
                  <c:v>2023</c:v>
                </c:pt>
              </c:numCache>
            </c:numRef>
          </c:cat>
          <c:val>
            <c:numRef>
              <c:f>Table_D_1!$G$5:$G$10</c:f>
              <c:numCache>
                <c:formatCode>General</c:formatCode>
                <c:ptCount val="6"/>
                <c:pt idx="0">
                  <c:v>824.899</c:v>
                </c:pt>
                <c:pt idx="1">
                  <c:v>1175.7139999999999</c:v>
                </c:pt>
                <c:pt idx="2">
                  <c:v>1827.049</c:v>
                </c:pt>
                <c:pt idx="3">
                  <c:v>2276.123</c:v>
                </c:pt>
                <c:pt idx="4">
                  <c:v>3594.4070000000002</c:v>
                </c:pt>
                <c:pt idx="5">
                  <c:v>5444.4080000000004</c:v>
                </c:pt>
              </c:numCache>
            </c:numRef>
          </c:val>
          <c:extLst>
            <c:ext xmlns:c16="http://schemas.microsoft.com/office/drawing/2014/chart" uri="{C3380CC4-5D6E-409C-BE32-E72D297353CC}">
              <c16:uniqueId val="{00000001-C198-1946-A17D-3EDE2D8FD960}"/>
            </c:ext>
          </c:extLst>
        </c:ser>
        <c:dLbls>
          <c:showLegendKey val="0"/>
          <c:showVal val="0"/>
          <c:showCatName val="0"/>
          <c:showSerName val="0"/>
          <c:showPercent val="0"/>
          <c:showBubbleSize val="0"/>
        </c:dLbls>
        <c:gapWidth val="219"/>
        <c:overlap val="100"/>
        <c:axId val="1977418256"/>
        <c:axId val="1982687616"/>
      </c:barChart>
      <c:catAx>
        <c:axId val="197741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82687616"/>
        <c:crosses val="autoZero"/>
        <c:auto val="1"/>
        <c:lblAlgn val="ctr"/>
        <c:lblOffset val="100"/>
        <c:noMultiLvlLbl val="0"/>
      </c:catAx>
      <c:valAx>
        <c:axId val="198268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Gigawatt Hours</a:t>
                </a:r>
              </a:p>
            </c:rich>
          </c:tx>
          <c:layout>
            <c:manualLayout>
              <c:xMode val="edge"/>
              <c:yMode val="edge"/>
              <c:x val="1.4189189944093954E-2"/>
              <c:y val="0.3566581233779840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77418256"/>
        <c:crosses val="autoZero"/>
        <c:crossBetween val="between"/>
      </c:valAx>
      <c:spPr>
        <a:noFill/>
        <a:ln>
          <a:solidFill>
            <a:schemeClr val="tx1"/>
          </a:solid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C72CFA-2ECD-5C4D-A1D6-BA7373998589}">
  <sheetPr/>
  <sheetViews>
    <sheetView tabSelected="1" zoomScale="10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80275" cy="6291743"/>
    <xdr:graphicFrame macro="">
      <xdr:nvGraphicFramePr>
        <xdr:cNvPr id="2" name="Chart 1">
          <a:extLst>
            <a:ext uri="{FF2B5EF4-FFF2-40B4-BE49-F238E27FC236}">
              <a16:creationId xmlns:a16="http://schemas.microsoft.com/office/drawing/2014/main" id="{3ADC6824-0C31-67A4-1FFF-DE37DD70A54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0.0473</cdr:x>
      <cdr:y>0.92725</cdr:y>
    </cdr:from>
    <cdr:to>
      <cdr:x>0.64358</cdr:x>
      <cdr:y>1</cdr:y>
    </cdr:to>
    <cdr:sp macro="" textlink="">
      <cdr:nvSpPr>
        <cdr:cNvPr id="2" name="TextBox 1">
          <a:extLst xmlns:a="http://schemas.openxmlformats.org/drawingml/2006/main">
            <a:ext uri="{FF2B5EF4-FFF2-40B4-BE49-F238E27FC236}">
              <a16:creationId xmlns:a16="http://schemas.microsoft.com/office/drawing/2014/main" id="{C44DD715-0757-4AC4-A27E-03E6A01E9B11}"/>
            </a:ext>
          </a:extLst>
        </cdr:cNvPr>
        <cdr:cNvSpPr txBox="1"/>
      </cdr:nvSpPr>
      <cdr:spPr>
        <a:xfrm xmlns:a="http://schemas.openxmlformats.org/drawingml/2006/main">
          <a:off x="296333" y="3911598"/>
          <a:ext cx="3735917" cy="3069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Source: Energy Information Administration, </a:t>
          </a:r>
          <a:r>
            <a:rPr lang="en-US" sz="1000" i="1">
              <a:latin typeface="Arial" panose="020B0604020202020204" pitchFamily="34" charset="0"/>
              <a:cs typeface="Arial" panose="020B0604020202020204" pitchFamily="34" charset="0"/>
            </a:rPr>
            <a:t>Electric Power</a:t>
          </a:r>
          <a:r>
            <a:rPr lang="en-US" sz="1000" i="1" baseline="0">
              <a:latin typeface="Arial" panose="020B0604020202020204" pitchFamily="34" charset="0"/>
              <a:cs typeface="Arial" panose="020B0604020202020204" pitchFamily="34" charset="0"/>
            </a:rPr>
            <a:t> Monthly, May,</a:t>
          </a:r>
          <a:r>
            <a:rPr lang="en-US" sz="1000">
              <a:latin typeface="Arial" panose="020B0604020202020204" pitchFamily="34" charset="0"/>
              <a:cs typeface="Arial" panose="020B0604020202020204" pitchFamily="34" charset="0"/>
            </a:rPr>
            <a:t> 2024c, Table D.1</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opLeftCell="F1" zoomScale="90" workbookViewId="0">
      <pane ySplit="3" topLeftCell="A4" activePane="bottomLeft" state="frozen"/>
      <selection pane="bottomLeft" activeCell="I21" sqref="I21"/>
    </sheetView>
  </sheetViews>
  <sheetFormatPr baseColWidth="10" defaultColWidth="8.83203125" defaultRowHeight="15" x14ac:dyDescent="0.2"/>
  <cols>
    <col min="1" max="1" width="21.6640625" style="1" bestFit="1" customWidth="1"/>
    <col min="2" max="4" width="25" style="1" bestFit="1" customWidth="1"/>
    <col min="5" max="16384" width="8.83203125" style="1"/>
  </cols>
  <sheetData>
    <row r="1" spans="1:12" ht="30" customHeight="1" x14ac:dyDescent="0.2">
      <c r="A1" s="8" t="s">
        <v>0</v>
      </c>
      <c r="B1" s="8"/>
      <c r="C1" s="8"/>
      <c r="D1" s="8"/>
    </row>
    <row r="2" spans="1:12" ht="15" customHeight="1" x14ac:dyDescent="0.2">
      <c r="A2" s="8" t="s">
        <v>1</v>
      </c>
      <c r="B2" s="8"/>
      <c r="C2" s="8"/>
      <c r="D2" s="8"/>
    </row>
    <row r="3" spans="1:12" ht="29" x14ac:dyDescent="0.2">
      <c r="A3" s="2" t="s">
        <v>2</v>
      </c>
      <c r="B3" s="3" t="s">
        <v>3</v>
      </c>
      <c r="C3" s="3" t="s">
        <v>4</v>
      </c>
      <c r="D3" s="3" t="s">
        <v>5</v>
      </c>
      <c r="F3" s="1" t="s">
        <v>25</v>
      </c>
      <c r="G3" s="1" t="s">
        <v>26</v>
      </c>
      <c r="H3" s="1" t="s">
        <v>5</v>
      </c>
      <c r="J3" s="1" t="s">
        <v>25</v>
      </c>
      <c r="K3" s="1" t="s">
        <v>26</v>
      </c>
      <c r="L3" s="1" t="s">
        <v>27</v>
      </c>
    </row>
    <row r="4" spans="1:12" x14ac:dyDescent="0.2">
      <c r="A4" s="6" t="s">
        <v>6</v>
      </c>
      <c r="B4" s="6"/>
      <c r="C4" s="6"/>
      <c r="D4" s="6"/>
      <c r="F4" s="1" t="s">
        <v>28</v>
      </c>
      <c r="J4" s="1" t="s">
        <v>24</v>
      </c>
    </row>
    <row r="5" spans="1:12" x14ac:dyDescent="0.2">
      <c r="A5" s="4">
        <v>2018</v>
      </c>
      <c r="B5" s="5">
        <v>756806</v>
      </c>
      <c r="C5" s="5">
        <v>824899</v>
      </c>
      <c r="D5" s="5">
        <v>1581706</v>
      </c>
      <c r="F5" s="1">
        <f>B5/1000</f>
        <v>756.80600000000004</v>
      </c>
      <c r="G5" s="1">
        <f t="shared" ref="G5:H5" si="0">C5/1000</f>
        <v>824.899</v>
      </c>
      <c r="H5" s="1">
        <f t="shared" si="0"/>
        <v>1581.7059999999999</v>
      </c>
      <c r="J5" s="1">
        <f t="shared" ref="J5:K10" si="1">B5*3412*1000/1000000000000000</f>
        <v>2.582222072E-3</v>
      </c>
      <c r="K5" s="1">
        <f t="shared" si="1"/>
        <v>2.814555388E-3</v>
      </c>
      <c r="L5" s="1">
        <f>J5+K5</f>
        <v>5.3967774600000001E-3</v>
      </c>
    </row>
    <row r="6" spans="1:12" x14ac:dyDescent="0.2">
      <c r="A6" s="4">
        <v>2019</v>
      </c>
      <c r="B6" s="5">
        <v>884161</v>
      </c>
      <c r="C6" s="5">
        <v>1175714</v>
      </c>
      <c r="D6" s="5">
        <v>2059875</v>
      </c>
      <c r="F6" s="1">
        <f t="shared" ref="F6:F10" si="2">B6/1000</f>
        <v>884.16099999999994</v>
      </c>
      <c r="G6" s="1">
        <f t="shared" ref="G6:G10" si="3">C6/1000</f>
        <v>1175.7139999999999</v>
      </c>
      <c r="H6" s="1">
        <f t="shared" ref="H6:H10" si="4">D6/1000</f>
        <v>2059.875</v>
      </c>
      <c r="J6" s="1">
        <f t="shared" si="1"/>
        <v>3.0167573320000001E-3</v>
      </c>
      <c r="K6" s="1">
        <f t="shared" si="1"/>
        <v>4.0115361679999998E-3</v>
      </c>
      <c r="L6" s="1">
        <f t="shared" ref="L6:L10" si="5">J6+K6</f>
        <v>7.0282934999999994E-3</v>
      </c>
    </row>
    <row r="7" spans="1:12" x14ac:dyDescent="0.2">
      <c r="A7" s="4">
        <v>2020</v>
      </c>
      <c r="B7" s="5">
        <v>1073251</v>
      </c>
      <c r="C7" s="5">
        <v>1827049</v>
      </c>
      <c r="D7" s="5">
        <v>2900300</v>
      </c>
      <c r="F7" s="1">
        <f t="shared" si="2"/>
        <v>1073.251</v>
      </c>
      <c r="G7" s="1">
        <f t="shared" si="3"/>
        <v>1827.049</v>
      </c>
      <c r="H7" s="1">
        <f t="shared" si="4"/>
        <v>2900.3</v>
      </c>
      <c r="J7" s="1">
        <f t="shared" si="1"/>
        <v>3.6619324120000002E-3</v>
      </c>
      <c r="K7" s="1">
        <f t="shared" si="1"/>
        <v>6.2338911880000002E-3</v>
      </c>
      <c r="L7" s="1">
        <f t="shared" si="5"/>
        <v>9.8958236000000008E-3</v>
      </c>
    </row>
    <row r="8" spans="1:12" x14ac:dyDescent="0.2">
      <c r="A8" s="4">
        <v>2021</v>
      </c>
      <c r="B8" s="5">
        <v>1242674</v>
      </c>
      <c r="C8" s="5">
        <v>2276123</v>
      </c>
      <c r="D8" s="5">
        <v>3518797</v>
      </c>
      <c r="F8" s="1">
        <f t="shared" si="2"/>
        <v>1242.674</v>
      </c>
      <c r="G8" s="1">
        <f t="shared" si="3"/>
        <v>2276.123</v>
      </c>
      <c r="H8" s="1">
        <f t="shared" si="4"/>
        <v>3518.797</v>
      </c>
      <c r="J8" s="1">
        <f t="shared" si="1"/>
        <v>4.2400036879999999E-3</v>
      </c>
      <c r="K8" s="1">
        <f t="shared" si="1"/>
        <v>7.7661316759999998E-3</v>
      </c>
      <c r="L8" s="1">
        <f t="shared" si="5"/>
        <v>1.2006135364E-2</v>
      </c>
    </row>
    <row r="9" spans="1:12" x14ac:dyDescent="0.2">
      <c r="A9" s="4">
        <v>2022</v>
      </c>
      <c r="B9" s="5">
        <v>1657375</v>
      </c>
      <c r="C9" s="5">
        <v>3594407</v>
      </c>
      <c r="D9" s="5">
        <v>5251782</v>
      </c>
      <c r="F9" s="1">
        <f t="shared" si="2"/>
        <v>1657.375</v>
      </c>
      <c r="G9" s="1">
        <f t="shared" si="3"/>
        <v>3594.4070000000002</v>
      </c>
      <c r="H9" s="1">
        <f t="shared" si="4"/>
        <v>5251.7820000000002</v>
      </c>
      <c r="J9" s="1">
        <f t="shared" si="1"/>
        <v>5.6549634999999996E-3</v>
      </c>
      <c r="K9" s="1">
        <f t="shared" si="1"/>
        <v>1.2264116683999999E-2</v>
      </c>
      <c r="L9" s="1">
        <f t="shared" si="5"/>
        <v>1.7919080184E-2</v>
      </c>
    </row>
    <row r="10" spans="1:12" x14ac:dyDescent="0.2">
      <c r="A10" s="4">
        <v>2023</v>
      </c>
      <c r="B10" s="5">
        <v>2151105</v>
      </c>
      <c r="C10" s="5">
        <v>5444408</v>
      </c>
      <c r="D10" s="5">
        <v>7595513</v>
      </c>
      <c r="F10" s="1">
        <f t="shared" si="2"/>
        <v>2151.105</v>
      </c>
      <c r="G10" s="1">
        <f t="shared" si="3"/>
        <v>5444.4080000000004</v>
      </c>
      <c r="H10" s="1">
        <f t="shared" si="4"/>
        <v>7595.5129999999999</v>
      </c>
      <c r="J10" s="1">
        <f t="shared" si="1"/>
        <v>7.33957026E-3</v>
      </c>
      <c r="K10" s="1">
        <f t="shared" si="1"/>
        <v>1.8576320096E-2</v>
      </c>
      <c r="L10" s="1">
        <f t="shared" si="5"/>
        <v>2.5915890356000001E-2</v>
      </c>
    </row>
    <row r="11" spans="1:12" x14ac:dyDescent="0.2">
      <c r="A11" s="6" t="s">
        <v>7</v>
      </c>
      <c r="B11" s="6"/>
      <c r="C11" s="6"/>
      <c r="D11" s="6"/>
    </row>
    <row r="12" spans="1:12" x14ac:dyDescent="0.2">
      <c r="A12" s="4" t="s">
        <v>8</v>
      </c>
      <c r="B12" s="5">
        <v>128043</v>
      </c>
      <c r="C12" s="5">
        <v>248829</v>
      </c>
      <c r="D12" s="5">
        <v>376872</v>
      </c>
    </row>
    <row r="13" spans="1:12" x14ac:dyDescent="0.2">
      <c r="A13" s="4" t="s">
        <v>9</v>
      </c>
      <c r="B13" s="5">
        <v>123155</v>
      </c>
      <c r="C13" s="5">
        <v>243185</v>
      </c>
      <c r="D13" s="5">
        <v>366340</v>
      </c>
    </row>
    <row r="14" spans="1:12" x14ac:dyDescent="0.2">
      <c r="A14" s="4" t="s">
        <v>10</v>
      </c>
      <c r="B14" s="5">
        <v>135213</v>
      </c>
      <c r="C14" s="5">
        <v>273811</v>
      </c>
      <c r="D14" s="5">
        <v>409024</v>
      </c>
    </row>
    <row r="15" spans="1:12" x14ac:dyDescent="0.2">
      <c r="A15" s="4" t="s">
        <v>11</v>
      </c>
      <c r="B15" s="5">
        <v>124489</v>
      </c>
      <c r="C15" s="5">
        <v>256923</v>
      </c>
      <c r="D15" s="5">
        <v>381412</v>
      </c>
    </row>
    <row r="16" spans="1:12" x14ac:dyDescent="0.2">
      <c r="A16" s="4" t="s">
        <v>12</v>
      </c>
      <c r="B16" s="5">
        <v>132358</v>
      </c>
      <c r="C16" s="5">
        <v>279488</v>
      </c>
      <c r="D16" s="5">
        <v>411846</v>
      </c>
    </row>
    <row r="17" spans="1:4" x14ac:dyDescent="0.2">
      <c r="A17" s="4" t="s">
        <v>13</v>
      </c>
      <c r="B17" s="5">
        <v>132775</v>
      </c>
      <c r="C17" s="5">
        <v>284487</v>
      </c>
      <c r="D17" s="5">
        <v>417261</v>
      </c>
    </row>
    <row r="18" spans="1:4" x14ac:dyDescent="0.2">
      <c r="A18" s="4" t="s">
        <v>14</v>
      </c>
      <c r="B18" s="5">
        <v>139085</v>
      </c>
      <c r="C18" s="5">
        <v>305261</v>
      </c>
      <c r="D18" s="5">
        <v>444346</v>
      </c>
    </row>
    <row r="19" spans="1:4" x14ac:dyDescent="0.2">
      <c r="A19" s="4" t="s">
        <v>15</v>
      </c>
      <c r="B19" s="5">
        <v>140042</v>
      </c>
      <c r="C19" s="5">
        <v>312622</v>
      </c>
      <c r="D19" s="5">
        <v>452664</v>
      </c>
    </row>
    <row r="20" spans="1:4" x14ac:dyDescent="0.2">
      <c r="A20" s="4" t="s">
        <v>16</v>
      </c>
      <c r="B20" s="5">
        <v>138348</v>
      </c>
      <c r="C20" s="5">
        <v>314167</v>
      </c>
      <c r="D20" s="5">
        <v>452515</v>
      </c>
    </row>
    <row r="21" spans="1:4" x14ac:dyDescent="0.2">
      <c r="A21" s="4" t="s">
        <v>17</v>
      </c>
      <c r="B21" s="5">
        <v>146552</v>
      </c>
      <c r="C21" s="5">
        <v>336361</v>
      </c>
      <c r="D21" s="5">
        <v>482914</v>
      </c>
    </row>
    <row r="22" spans="1:4" x14ac:dyDescent="0.2">
      <c r="A22" s="4" t="s">
        <v>18</v>
      </c>
      <c r="B22" s="5">
        <v>150100</v>
      </c>
      <c r="C22" s="5">
        <v>347848</v>
      </c>
      <c r="D22" s="5">
        <v>497948</v>
      </c>
    </row>
    <row r="23" spans="1:4" x14ac:dyDescent="0.2">
      <c r="A23" s="4" t="s">
        <v>19</v>
      </c>
      <c r="B23" s="5">
        <v>167214</v>
      </c>
      <c r="C23" s="5">
        <v>391425</v>
      </c>
      <c r="D23" s="5">
        <v>558639</v>
      </c>
    </row>
    <row r="24" spans="1:4" x14ac:dyDescent="0.2">
      <c r="A24" s="6" t="s">
        <v>20</v>
      </c>
      <c r="B24" s="6"/>
      <c r="C24" s="6"/>
      <c r="D24" s="6"/>
    </row>
    <row r="25" spans="1:4" x14ac:dyDescent="0.2">
      <c r="A25" s="4" t="s">
        <v>8</v>
      </c>
      <c r="B25" s="5">
        <v>157950</v>
      </c>
      <c r="C25" s="5">
        <v>369161</v>
      </c>
      <c r="D25" s="5">
        <v>527111</v>
      </c>
    </row>
    <row r="26" spans="1:4" x14ac:dyDescent="0.2">
      <c r="A26" s="4" t="s">
        <v>9</v>
      </c>
      <c r="B26" s="5">
        <v>152391</v>
      </c>
      <c r="C26" s="5">
        <v>359976</v>
      </c>
      <c r="D26" s="5">
        <v>512368</v>
      </c>
    </row>
    <row r="27" spans="1:4" x14ac:dyDescent="0.2">
      <c r="A27" s="4" t="s">
        <v>10</v>
      </c>
      <c r="B27" s="5">
        <v>172664</v>
      </c>
      <c r="C27" s="5">
        <v>419305</v>
      </c>
      <c r="D27" s="5">
        <v>591969</v>
      </c>
    </row>
    <row r="28" spans="1:4" x14ac:dyDescent="0.2">
      <c r="A28" s="4" t="s">
        <v>11</v>
      </c>
      <c r="B28" s="5">
        <v>158189</v>
      </c>
      <c r="C28" s="5">
        <v>388018</v>
      </c>
      <c r="D28" s="5">
        <v>546207</v>
      </c>
    </row>
    <row r="29" spans="1:4" x14ac:dyDescent="0.2">
      <c r="A29" s="4" t="s">
        <v>12</v>
      </c>
      <c r="B29" s="5">
        <v>171848</v>
      </c>
      <c r="C29" s="5">
        <v>430398</v>
      </c>
      <c r="D29" s="5">
        <v>602246</v>
      </c>
    </row>
    <row r="30" spans="1:4" x14ac:dyDescent="0.2">
      <c r="A30" s="4" t="s">
        <v>13</v>
      </c>
      <c r="B30" s="5">
        <v>174860</v>
      </c>
      <c r="C30" s="5">
        <v>445804</v>
      </c>
      <c r="D30" s="5">
        <v>620664</v>
      </c>
    </row>
    <row r="31" spans="1:4" x14ac:dyDescent="0.2">
      <c r="A31" s="4" t="s">
        <v>14</v>
      </c>
      <c r="B31" s="5">
        <v>184333</v>
      </c>
      <c r="C31" s="5">
        <v>477799</v>
      </c>
      <c r="D31" s="5">
        <v>662132</v>
      </c>
    </row>
    <row r="32" spans="1:4" x14ac:dyDescent="0.2">
      <c r="A32" s="4" t="s">
        <v>15</v>
      </c>
      <c r="B32" s="5">
        <v>188174</v>
      </c>
      <c r="C32" s="5">
        <v>489342</v>
      </c>
      <c r="D32" s="5">
        <v>677516</v>
      </c>
    </row>
    <row r="33" spans="1:5" x14ac:dyDescent="0.2">
      <c r="A33" s="4" t="s">
        <v>16</v>
      </c>
      <c r="B33" s="5">
        <v>182894</v>
      </c>
      <c r="C33" s="5">
        <v>478333</v>
      </c>
      <c r="D33" s="5">
        <v>661227</v>
      </c>
    </row>
    <row r="34" spans="1:5" x14ac:dyDescent="0.2">
      <c r="A34" s="4" t="s">
        <v>17</v>
      </c>
      <c r="B34" s="5">
        <v>195264</v>
      </c>
      <c r="C34" s="5">
        <v>508795</v>
      </c>
      <c r="D34" s="5">
        <v>704059</v>
      </c>
    </row>
    <row r="35" spans="1:5" x14ac:dyDescent="0.2">
      <c r="A35" s="4" t="s">
        <v>18</v>
      </c>
      <c r="B35" s="5">
        <v>196712</v>
      </c>
      <c r="C35" s="5">
        <v>516825</v>
      </c>
      <c r="D35" s="5">
        <v>713537</v>
      </c>
    </row>
    <row r="36" spans="1:5" x14ac:dyDescent="0.2">
      <c r="A36" s="4" t="s">
        <v>19</v>
      </c>
      <c r="B36" s="5">
        <v>215826</v>
      </c>
      <c r="C36" s="5">
        <v>560652</v>
      </c>
      <c r="D36" s="5">
        <v>776478</v>
      </c>
    </row>
    <row r="37" spans="1:5" x14ac:dyDescent="0.2">
      <c r="A37" s="6" t="s">
        <v>21</v>
      </c>
      <c r="B37" s="6"/>
      <c r="C37" s="6"/>
      <c r="D37" s="6"/>
    </row>
    <row r="38" spans="1:5" x14ac:dyDescent="0.2">
      <c r="A38" s="4" t="s">
        <v>8</v>
      </c>
      <c r="B38" s="5">
        <v>232464</v>
      </c>
      <c r="C38" s="5">
        <v>598683</v>
      </c>
      <c r="D38" s="5">
        <v>831147</v>
      </c>
    </row>
    <row r="39" spans="1:5" x14ac:dyDescent="0.2">
      <c r="A39" s="4" t="s">
        <v>9</v>
      </c>
      <c r="B39" s="5">
        <v>210176</v>
      </c>
      <c r="C39" s="5">
        <v>546217</v>
      </c>
      <c r="D39" s="5">
        <v>756393</v>
      </c>
    </row>
    <row r="40" spans="1:5" x14ac:dyDescent="0.2">
      <c r="A40" s="4" t="s">
        <v>10</v>
      </c>
      <c r="B40" s="5">
        <v>235836</v>
      </c>
      <c r="C40" s="5">
        <v>617236</v>
      </c>
      <c r="D40" s="5">
        <v>853072</v>
      </c>
    </row>
    <row r="41" spans="1:5" x14ac:dyDescent="0.2">
      <c r="A41" s="4" t="s">
        <v>11</v>
      </c>
      <c r="B41" s="5">
        <v>221869</v>
      </c>
      <c r="C41" s="5">
        <v>586459</v>
      </c>
      <c r="D41" s="5">
        <v>808329</v>
      </c>
    </row>
    <row r="42" spans="1:5" x14ac:dyDescent="0.2">
      <c r="A42" s="4" t="s">
        <v>12</v>
      </c>
      <c r="B42" s="5">
        <v>239403</v>
      </c>
      <c r="C42" s="5">
        <v>636802</v>
      </c>
      <c r="D42" s="5">
        <v>876205</v>
      </c>
    </row>
    <row r="43" spans="1:5" x14ac:dyDescent="0.2">
      <c r="A43" s="6" t="s">
        <v>22</v>
      </c>
      <c r="B43" s="6"/>
      <c r="C43" s="6"/>
      <c r="D43" s="6"/>
    </row>
    <row r="44" spans="1:5" x14ac:dyDescent="0.2">
      <c r="A44" s="4">
        <v>2022</v>
      </c>
      <c r="B44" s="5">
        <v>643259</v>
      </c>
      <c r="C44" s="5">
        <v>1302236</v>
      </c>
      <c r="D44" s="5">
        <v>1945495</v>
      </c>
    </row>
    <row r="45" spans="1:5" x14ac:dyDescent="0.2">
      <c r="A45" s="4">
        <v>2023</v>
      </c>
      <c r="B45" s="5">
        <v>813042</v>
      </c>
      <c r="C45" s="5">
        <v>1966858</v>
      </c>
      <c r="D45" s="5">
        <v>2779900</v>
      </c>
    </row>
    <row r="46" spans="1:5" x14ac:dyDescent="0.2">
      <c r="A46" s="4">
        <v>2024</v>
      </c>
      <c r="B46" s="5">
        <v>1139749</v>
      </c>
      <c r="C46" s="5">
        <v>2985397</v>
      </c>
      <c r="D46" s="5">
        <v>4125146</v>
      </c>
      <c r="E46" s="1">
        <f>D46/D45</f>
        <v>1.4839188460016548</v>
      </c>
    </row>
    <row r="47" spans="1:5" ht="252" customHeight="1" x14ac:dyDescent="0.2">
      <c r="A47" s="7" t="s">
        <v>23</v>
      </c>
      <c r="B47" s="7"/>
      <c r="C47" s="7"/>
      <c r="D47" s="7"/>
    </row>
  </sheetData>
  <mergeCells count="8">
    <mergeCell ref="A43:D43"/>
    <mergeCell ref="A47:D47"/>
    <mergeCell ref="A1:D1"/>
    <mergeCell ref="A2:D2"/>
    <mergeCell ref="A4:D4"/>
    <mergeCell ref="A11:D11"/>
    <mergeCell ref="A24:D24"/>
    <mergeCell ref="A37:D37"/>
  </mergeCells>
  <pageMargins left="0.75" right="0.75" top="1" bottom="1" header="0.5" footer="0.5"/>
  <pageSetup scale="64" orientation="portrait" horizontalDpi="300" verticalDpi="300" r:id="rId1"/>
  <headerFooter>
    <oddHeader>&amp;R7/18/2024  3:34:57 PM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51FE6-D1C4-4E04-AB98-B5C13E50B963}">
  <ds:schemaRefs>
    <ds:schemaRef ds:uri="http://schemas.microsoft.com/office/2006/metadata/properties"/>
    <ds:schemaRef ds:uri="http://www.w3.org/XML/1998/namespace"/>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f6aed4ac-dd4c-4794-87ed-06fc3a0ee92f"/>
    <ds:schemaRef ds:uri="a35715f8-87ef-4d3b-947a-233431d15701"/>
  </ds:schemaRefs>
</ds:datastoreItem>
</file>

<file path=customXml/itemProps2.xml><?xml version="1.0" encoding="utf-8"?>
<ds:datastoreItem xmlns:ds="http://schemas.openxmlformats.org/officeDocument/2006/customXml" ds:itemID="{80E5DAC6-EDB7-4E8C-B012-46371A9A1F9F}">
  <ds:schemaRefs>
    <ds:schemaRef ds:uri="http://schemas.microsoft.com/sharepoint/v3/contenttype/forms"/>
  </ds:schemaRefs>
</ds:datastoreItem>
</file>

<file path=customXml/itemProps3.xml><?xml version="1.0" encoding="utf-8"?>
<ds:datastoreItem xmlns:ds="http://schemas.openxmlformats.org/officeDocument/2006/customXml" ds:itemID="{CD47E5AF-1B42-4C19-8565-F649F76E4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Worksheets</vt:lpstr>
      </vt:variant>
      <vt:variant>
        <vt:i4>1</vt:i4>
      </vt:variant>
      <vt:variant>
        <vt:lpstr>Charts</vt:lpstr>
      </vt:variant>
      <vt:variant>
        <vt:i4>1</vt:i4>
      </vt:variant>
      <vt:variant>
        <vt:lpstr>Named Ranges</vt:lpstr>
      </vt:variant>
      <vt:variant>
        <vt:i4>1</vt:i4>
      </vt:variant>
    </vt:vector>
  </HeadingPairs>
  <TitlesOfParts>
    <vt:vector size="3" baseType="lpstr">
      <vt:lpstr>Table_D_1</vt:lpstr>
      <vt:lpstr>Figure 6-13</vt:lpstr>
      <vt:lpstr>Table_D_1!Print_Titles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Greene</dc:creator>
  <cp:lastModifiedBy>Hannah Hocevar</cp:lastModifiedBy>
  <dcterms:created xsi:type="dcterms:W3CDTF">2024-07-18T19:34:57Z</dcterms:created>
  <dcterms:modified xsi:type="dcterms:W3CDTF">2024-12-04T19:57:54Z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{BEAF4BDF-1D8C-4036-9FEA-D27616EEEF88}</vt:lpwstr>
  </property>
  <property fmtid="{D5CDD505-2E9C-101B-9397-08002B2CF9AE}" pid="3" name="ContentTypeId">
    <vt:lpwstr>0x010100E7CCE4D5EAB61D418590745CD07CB446</vt:lpwstr>
  </property>
  <property fmtid="{D5CDD505-2E9C-101B-9397-08002B2CF9AE}" pid="4" name="MediaServiceImageTags">
    <vt:lpwstr/>
  </property>
</Properties>
</file>