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hristopherrick/Downloads/OneDrive_1_12-14-2023-2/"/>
    </mc:Choice>
  </mc:AlternateContent>
  <xr:revisionPtr revIDLastSave="0" documentId="13_ncr:1_{4B09C2FA-9CCE-5241-AC19-B052B7DC3724}" xr6:coauthVersionLast="47" xr6:coauthVersionMax="47" xr10:uidLastSave="{00000000-0000-0000-0000-000000000000}"/>
  <bookViews>
    <workbookView xWindow="1020" yWindow="740" windowWidth="26340" windowHeight="15720" activeTab="1" xr2:uid="{00000000-000D-0000-FFFF-FFFF00000000}"/>
  </bookViews>
  <sheets>
    <sheet name="Figure 6-9" sheetId="5" r:id="rId1"/>
    <sheet name="Figure 6-9 Data" sheetId="6" r:id="rId2"/>
  </sheets>
  <definedNames>
    <definedName name="_xlchart.v1.0" hidden="1">'Figure 6-9 Data'!$A$7</definedName>
    <definedName name="_xlchart.v1.1" hidden="1">'Figure 6-9 Data'!$A$8</definedName>
    <definedName name="_xlchart.v1.10" hidden="1">'Figure 6-9 Data'!$A$8</definedName>
    <definedName name="_xlchart.v1.11" hidden="1">'Figure 6-9 Data'!$A$9</definedName>
    <definedName name="_xlchart.v1.12" hidden="1">'Figure 6-9 Data'!$B$10:$W$10</definedName>
    <definedName name="_xlchart.v1.13" hidden="1">'Figure 6-9 Data'!$B$4:$Y$4</definedName>
    <definedName name="_xlchart.v1.14" hidden="1">'Figure 6-9 Data'!$B$6:$Y$6</definedName>
    <definedName name="_xlchart.v1.15" hidden="1">'Figure 6-9 Data'!$B$7:$Y$7</definedName>
    <definedName name="_xlchart.v1.16" hidden="1">'Figure 6-9 Data'!$B$8:$Y$8</definedName>
    <definedName name="_xlchart.v1.17" hidden="1">'Figure 6-9 Data'!$B$9:$W$9</definedName>
    <definedName name="_xlchart.v1.2" hidden="1">'Figure 6-9 Data'!$A$9</definedName>
    <definedName name="_xlchart.v1.3" hidden="1">'Figure 6-9 Data'!$B$10:$W$10</definedName>
    <definedName name="_xlchart.v1.4" hidden="1">'Figure 6-9 Data'!$B$4:$Y$4</definedName>
    <definedName name="_xlchart.v1.5" hidden="1">'Figure 6-9 Data'!$B$6:$Y$6</definedName>
    <definedName name="_xlchart.v1.6" hidden="1">'Figure 6-9 Data'!$B$7:$Y$7</definedName>
    <definedName name="_xlchart.v1.7" hidden="1">'Figure 6-9 Data'!$B$8:$Y$8</definedName>
    <definedName name="_xlchart.v1.8" hidden="1">'Figure 6-9 Data'!$B$9:$W$9</definedName>
    <definedName name="_xlchart.v1.9" hidden="1">'Figure 6-9 Data'!$A$7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6" l="1"/>
  <c r="AB7" i="6"/>
  <c r="AB8" i="6"/>
  <c r="AB9" i="6"/>
  <c r="AB6" i="6"/>
  <c r="Y5" i="6"/>
  <c r="Z5" i="6"/>
  <c r="U5" i="6"/>
  <c r="T5" i="6"/>
  <c r="S5" i="6"/>
  <c r="R5" i="6" l="1"/>
  <c r="P5" i="6"/>
  <c r="N5" i="6"/>
  <c r="Q5" i="6"/>
  <c r="O5" i="6"/>
  <c r="M5" i="6"/>
  <c r="L5" i="6"/>
  <c r="K5" i="6"/>
  <c r="J5" i="6"/>
  <c r="I5" i="6"/>
  <c r="H5" i="6"/>
  <c r="G5" i="6"/>
  <c r="F5" i="6"/>
  <c r="E5" i="6"/>
  <c r="D5" i="6"/>
  <c r="C5" i="6"/>
  <c r="B5" i="6"/>
</calcChain>
</file>

<file path=xl/sharedStrings.xml><?xml version="1.0" encoding="utf-8"?>
<sst xmlns="http://schemas.openxmlformats.org/spreadsheetml/2006/main" count="11" uniqueCount="11">
  <si>
    <t>FIGURE 5-8  Sales of Hybrid, Plug-in Hybrid and Battery Electric Vehicles: 1999-2022</t>
  </si>
  <si>
    <t>Total HEV, PHEV, and BEV</t>
  </si>
  <si>
    <t>Hybrid electric vehicle (HEV)</t>
  </si>
  <si>
    <t>“Plug-in” hybrid electric vehicles (PHEV)</t>
  </si>
  <si>
    <t>Battery electric-only vehicles (BEV)</t>
  </si>
  <si>
    <t>Fuel cell vehicles</t>
  </si>
  <si>
    <t xml:space="preserve">  </t>
  </si>
  <si>
    <t>Through July</t>
  </si>
  <si>
    <r>
      <t xml:space="preserve">SOURCES: </t>
    </r>
    <r>
      <rPr>
        <sz val="10"/>
        <color rgb="FF000000"/>
        <rFont val="Arial"/>
        <family val="2"/>
      </rPr>
      <t>Argonne National Laboratory, Electric Drive Vehicle Sales, available at www.anl.gov/es/light-duty-electric-drive-vehicles-monthly-sales-updates as of August 2023.</t>
    </r>
  </si>
  <si>
    <t>https://www.energy.gov/eere/vehicles/articles/fotw-1276-february-6-2023-us-new-light-duty-vehicle-sales-totaled-138</t>
  </si>
  <si>
    <t>Percent HEV, PHEV, BEV, or Fuel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</si>
</sst>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(\R\)\ #,##0"/>
    <numFmt numFmtId="171" formatCode="0.0%"/>
  </numFmts>
  <fonts count="12">
    <font>
      <sz val="11"/>
      <color theme="1"/>
      <name val="Calibri"/>
      <family val="2"/>
      <scheme val="minor"/>
    </font>
    <font>
      <b/>
      <sz val="9"/>
      <name val="Helv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1">
      <alignment horizontal="left"/>
    </xf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 wrapText="1"/>
    </xf>
    <xf numFmtId="3" fontId="6" fillId="0" borderId="0" xfId="2" applyNumberFormat="1" applyFont="1" applyFill="1"/>
    <xf numFmtId="3" fontId="6" fillId="0" borderId="0" xfId="2" applyNumberFormat="1" applyFont="1" applyFill="1" applyBorder="1"/>
    <xf numFmtId="164" fontId="6" fillId="0" borderId="0" xfId="2" applyNumberFormat="1" applyFont="1" applyFill="1" applyBorder="1"/>
    <xf numFmtId="3" fontId="6" fillId="0" borderId="2" xfId="2" applyNumberFormat="1" applyFont="1" applyFill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3" fontId="6" fillId="0" borderId="0" xfId="0" applyNumberFormat="1" applyFont="1"/>
    <xf numFmtId="3" fontId="10" fillId="0" borderId="0" xfId="2" applyNumberFormat="1" applyFont="1" applyFill="1"/>
    <xf numFmtId="0" fontId="5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11" fillId="0" borderId="0" xfId="0" applyFont="1"/>
    <xf numFmtId="171" fontId="6" fillId="0" borderId="0" xfId="9" applyNumberFormat="1" applyFont="1" applyFill="1" applyBorder="1"/>
  </cellXfs>
  <cellStyles count="10">
    <cellStyle name="Comma" xfId="2" builtinId="3"/>
    <cellStyle name="Followed Hyperlink" xfId="4" builtinId="9" hidden="1"/>
    <cellStyle name="Followed Hyperlink" xfId="6" builtinId="9" hidden="1"/>
    <cellStyle name="Followed Hyperlink" xfId="8" builtinId="9" hidden="1"/>
    <cellStyle name="Hed Side" xfId="1" xr:uid="{00000000-0005-0000-0000-000004000000}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6-9  Sales of Hybrid, Plug-in Hybrid and Battery Electric Vehicles: 1999-2022</a:t>
            </a:r>
          </a:p>
        </c:rich>
      </c:tx>
      <c:layout>
        <c:manualLayout>
          <c:xMode val="edge"/>
          <c:yMode val="edge"/>
          <c:x val="0.142668816726081"/>
          <c:y val="1.4164827283911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64174006027518"/>
          <c:y val="0.23569601527081843"/>
          <c:w val="0.79949458733470913"/>
          <c:h val="0.68499546647578147"/>
        </c:manualLayout>
      </c:layout>
      <c:barChart>
        <c:barDir val="col"/>
        <c:grouping val="stacked"/>
        <c:varyColors val="0"/>
        <c:ser>
          <c:idx val="0"/>
          <c:order val="0"/>
          <c:tx>
            <c:v>Hybrid electric vehicle (HEV)</c:v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'Figure 6-9 Data'!$B$4:$Y$4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'Figure 6-9 Data'!$B$6:$Y$6</c:f>
              <c:numCache>
                <c:formatCode>#,##0</c:formatCode>
                <c:ptCount val="24"/>
                <c:pt idx="0">
                  <c:v>17</c:v>
                </c:pt>
                <c:pt idx="1">
                  <c:v>9350</c:v>
                </c:pt>
                <c:pt idx="2">
                  <c:v>20282</c:v>
                </c:pt>
                <c:pt idx="3">
                  <c:v>36042</c:v>
                </c:pt>
                <c:pt idx="4">
                  <c:v>47566</c:v>
                </c:pt>
                <c:pt idx="5">
                  <c:v>84233</c:v>
                </c:pt>
                <c:pt idx="6">
                  <c:v>205876</c:v>
                </c:pt>
                <c:pt idx="7">
                  <c:v>251864</c:v>
                </c:pt>
                <c:pt idx="8">
                  <c:v>351071</c:v>
                </c:pt>
                <c:pt idx="9">
                  <c:v>315763</c:v>
                </c:pt>
                <c:pt idx="10">
                  <c:v>290273</c:v>
                </c:pt>
                <c:pt idx="11">
                  <c:v>274648</c:v>
                </c:pt>
                <c:pt idx="12">
                  <c:v>266501</c:v>
                </c:pt>
                <c:pt idx="13">
                  <c:v>434648</c:v>
                </c:pt>
                <c:pt idx="14">
                  <c:v>495535</c:v>
                </c:pt>
                <c:pt idx="15">
                  <c:v>452172</c:v>
                </c:pt>
                <c:pt idx="16">
                  <c:v>384400</c:v>
                </c:pt>
                <c:pt idx="17">
                  <c:v>346949</c:v>
                </c:pt>
                <c:pt idx="18">
                  <c:v>362868</c:v>
                </c:pt>
                <c:pt idx="19">
                  <c:v>338149</c:v>
                </c:pt>
                <c:pt idx="20">
                  <c:v>399444</c:v>
                </c:pt>
                <c:pt idx="21">
                  <c:v>455067</c:v>
                </c:pt>
                <c:pt idx="22">
                  <c:v>798992</c:v>
                </c:pt>
                <c:pt idx="23">
                  <c:v>766169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4-5941-868F-EE9350894820}"/>
            </c:ext>
          </c:extLst>
        </c:ser>
        <c:ser>
          <c:idx val="1"/>
          <c:order val="1"/>
          <c:tx>
            <c:strRef>
              <c:f>'Figure 6-9 Data'!$A$7</c:f>
              <c:strCache>
                <c:ptCount val="1"/>
                <c:pt idx="0">
                  <c:v>“Plug-in” hybrid electric vehicles (PHEV)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'Figure 6-9 Data'!$B$4:$Y$4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'Figure 6-9 Data'!$B$7:$Y$7</c:f>
              <c:numCache>
                <c:formatCode>#,##0</c:formatCode>
                <c:ptCount val="24"/>
                <c:pt idx="11">
                  <c:v>326</c:v>
                </c:pt>
                <c:pt idx="12">
                  <c:v>7671</c:v>
                </c:pt>
                <c:pt idx="13">
                  <c:v>38584</c:v>
                </c:pt>
                <c:pt idx="14">
                  <c:v>49008</c:v>
                </c:pt>
                <c:pt idx="15">
                  <c:v>55357</c:v>
                </c:pt>
                <c:pt idx="16">
                  <c:v>42959</c:v>
                </c:pt>
                <c:pt idx="17">
                  <c:v>72885</c:v>
                </c:pt>
                <c:pt idx="18">
                  <c:v>91089</c:v>
                </c:pt>
                <c:pt idx="19">
                  <c:v>123883</c:v>
                </c:pt>
                <c:pt idx="20">
                  <c:v>85791</c:v>
                </c:pt>
                <c:pt idx="21">
                  <c:v>69049</c:v>
                </c:pt>
                <c:pt idx="22">
                  <c:v>174453</c:v>
                </c:pt>
                <c:pt idx="23">
                  <c:v>183447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4-5941-868F-EE9350894820}"/>
            </c:ext>
          </c:extLst>
        </c:ser>
        <c:ser>
          <c:idx val="3"/>
          <c:order val="2"/>
          <c:tx>
            <c:strRef>
              <c:f>'Figure 6-9 Data'!$A$8</c:f>
              <c:strCache>
                <c:ptCount val="1"/>
                <c:pt idx="0">
                  <c:v>Battery electric-only vehicles (BEV)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'Figure 6-9 Data'!$B$4:$Y$4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'Figure 6-9 Data'!$B$8:$Y$8</c:f>
              <c:numCache>
                <c:formatCode>#,##0</c:formatCode>
                <c:ptCount val="24"/>
                <c:pt idx="11">
                  <c:v>19</c:v>
                </c:pt>
                <c:pt idx="12">
                  <c:v>10092</c:v>
                </c:pt>
                <c:pt idx="13">
                  <c:v>14587</c:v>
                </c:pt>
                <c:pt idx="14">
                  <c:v>48094</c:v>
                </c:pt>
                <c:pt idx="15">
                  <c:v>63525</c:v>
                </c:pt>
                <c:pt idx="16">
                  <c:v>71064</c:v>
                </c:pt>
                <c:pt idx="17">
                  <c:v>86731</c:v>
                </c:pt>
                <c:pt idx="18">
                  <c:v>104492</c:v>
                </c:pt>
                <c:pt idx="19">
                  <c:v>207062</c:v>
                </c:pt>
                <c:pt idx="20">
                  <c:v>233822</c:v>
                </c:pt>
                <c:pt idx="21">
                  <c:v>238540</c:v>
                </c:pt>
                <c:pt idx="22">
                  <c:v>459466</c:v>
                </c:pt>
                <c:pt idx="23">
                  <c:v>746483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4-5941-868F-EE9350894820}"/>
            </c:ext>
          </c:extLst>
        </c:ser>
        <c:ser>
          <c:idx val="2"/>
          <c:order val="3"/>
          <c:tx>
            <c:strRef>
              <c:f>'Figure 6-9 Data'!$A$9</c:f>
              <c:strCache>
                <c:ptCount val="1"/>
                <c:pt idx="0">
                  <c:v>Fuel cell vehicles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'Figure 6-9 Data'!$B$4:$Y$4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'Figure 6-9 Data'!$B$9:$W$9</c:f>
              <c:numCache>
                <c:formatCode>#,##0</c:formatCode>
                <c:ptCount val="22"/>
                <c:pt idx="16">
                  <c:v>104</c:v>
                </c:pt>
                <c:pt idx="17">
                  <c:v>1074</c:v>
                </c:pt>
                <c:pt idx="18">
                  <c:v>2313</c:v>
                </c:pt>
                <c:pt idx="19">
                  <c:v>2368</c:v>
                </c:pt>
                <c:pt idx="20">
                  <c:v>2089</c:v>
                </c:pt>
                <c:pt idx="21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4-5941-868F-EE9350894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9820624"/>
        <c:axId val="1459831984"/>
      </c:barChart>
      <c:lineChart>
        <c:grouping val="standard"/>
        <c:varyColors val="0"/>
        <c:ser>
          <c:idx val="4"/>
          <c:order val="4"/>
          <c:tx>
            <c:strRef>
              <c:f>'Figure 6-9 Data'!$A$10</c:f>
              <c:strCache>
                <c:ptCount val="1"/>
                <c:pt idx="0">
                  <c:v>Percent HEV, PHEV, BEV, or Fuel Cell</c:v>
                </c:pt>
              </c:strCache>
            </c:strRef>
          </c:tx>
          <c:spPr>
            <a:ln w="41275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'Figure 6-9 Data'!$B$10:$Y$10</c:f>
              <c:numCache>
                <c:formatCode>0.0%</c:formatCode>
                <c:ptCount val="24"/>
                <c:pt idx="0">
                  <c:v>1.0119047619047619E-6</c:v>
                </c:pt>
                <c:pt idx="1">
                  <c:v>5.4046242774566475E-4</c:v>
                </c:pt>
                <c:pt idx="2">
                  <c:v>1.1860818713450292E-3</c:v>
                </c:pt>
                <c:pt idx="3">
                  <c:v>2.1453571428571429E-3</c:v>
                </c:pt>
                <c:pt idx="4">
                  <c:v>2.8654216867469878E-3</c:v>
                </c:pt>
                <c:pt idx="5">
                  <c:v>5.0138690476190474E-3</c:v>
                </c:pt>
                <c:pt idx="6">
                  <c:v>1.2182011834319526E-2</c:v>
                </c:pt>
                <c:pt idx="7">
                  <c:v>1.5264484848484848E-2</c:v>
                </c:pt>
                <c:pt idx="8">
                  <c:v>2.1941937500000001E-2</c:v>
                </c:pt>
                <c:pt idx="9">
                  <c:v>2.3921439393939394E-2</c:v>
                </c:pt>
                <c:pt idx="10">
                  <c:v>2.8181844660194175E-2</c:v>
                </c:pt>
                <c:pt idx="11">
                  <c:v>2.3706293103448278E-2</c:v>
                </c:pt>
                <c:pt idx="12">
                  <c:v>2.2382992125984252E-2</c:v>
                </c:pt>
                <c:pt idx="13">
                  <c:v>3.3876319444444442E-2</c:v>
                </c:pt>
                <c:pt idx="14">
                  <c:v>3.8234645161290326E-2</c:v>
                </c:pt>
                <c:pt idx="15">
                  <c:v>3.4609333333333332E-2</c:v>
                </c:pt>
                <c:pt idx="16">
                  <c:v>2.8650977011494255E-2</c:v>
                </c:pt>
                <c:pt idx="17">
                  <c:v>2.9007942857142859E-2</c:v>
                </c:pt>
                <c:pt idx="18">
                  <c:v>3.2793099415204675E-2</c:v>
                </c:pt>
                <c:pt idx="19">
                  <c:v>3.9038488372093026E-2</c:v>
                </c:pt>
                <c:pt idx="20">
                  <c:v>4.2172280701754383E-2</c:v>
                </c:pt>
                <c:pt idx="21">
                  <c:v>5.2300958904109587E-2</c:v>
                </c:pt>
                <c:pt idx="22">
                  <c:v>9.511602649006623E-2</c:v>
                </c:pt>
                <c:pt idx="23">
                  <c:v>0.12310586956521739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1-B94A-94A0-F48BB283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40095"/>
        <c:axId val="1749973440"/>
      </c:lineChart>
      <c:catAx>
        <c:axId val="145982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9831984"/>
        <c:crosses val="autoZero"/>
        <c:auto val="1"/>
        <c:lblAlgn val="ctr"/>
        <c:lblOffset val="100"/>
        <c:tickLblSkip val="2"/>
        <c:noMultiLvlLbl val="0"/>
      </c:catAx>
      <c:valAx>
        <c:axId val="1459831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Unit sales</a:t>
                </a:r>
              </a:p>
            </c:rich>
          </c:tx>
          <c:layout>
            <c:manualLayout>
              <c:xMode val="edge"/>
              <c:yMode val="edge"/>
              <c:x val="1.028640650687895E-2"/>
              <c:y val="0.4945431442854817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459820624"/>
        <c:crosses val="autoZero"/>
        <c:crossBetween val="between"/>
      </c:valAx>
      <c:valAx>
        <c:axId val="174997344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EV Share of the LDV Market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77840095"/>
        <c:crosses val="max"/>
        <c:crossBetween val="between"/>
      </c:valAx>
      <c:catAx>
        <c:axId val="1177840095"/>
        <c:scaling>
          <c:orientation val="minMax"/>
        </c:scaling>
        <c:delete val="1"/>
        <c:axPos val="b"/>
        <c:majorTickMark val="out"/>
        <c:minorTickMark val="none"/>
        <c:tickLblPos val="nextTo"/>
        <c:crossAx val="1749973440"/>
        <c:auto val="1"/>
        <c:lblAlgn val="ctr"/>
        <c:lblOffset val="100"/>
        <c:noMultiLvlLbl val="0"/>
      </c:catAx>
    </c:plotArea>
    <c:legend>
      <c:legendPos val="t"/>
      <c:overlay val="1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DA428F-1A6F-1F44-9B00-B3790E1B3E77}">
  <sheetPr/>
  <sheetViews>
    <sheetView workbookViewId="0"/>
  </sheetViews>
  <pageMargins left="0.7" right="0.7" top="0.75" bottom="0.75" header="0.3" footer="0.3"/>
  <pageSetup orientation="landscape" verticalDpi="598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4008D4-7014-DB43-9C7D-D1DF2886E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0.06117</cdr:x>
      <cdr:y>0.90826</cdr:y>
    </cdr:from>
    <cdr:to>
      <cdr:x>0.5133</cdr:x>
      <cdr:y>0.96881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CA18CF2-D1BE-1D40-BE89-28A99E35EE57}"/>
            </a:ext>
          </a:extLst>
        </cdr:cNvPr>
        <cdr:cNvSpPr txBox="1"/>
      </cdr:nvSpPr>
      <cdr:spPr>
        <a:xfrm xmlns:a="http://schemas.openxmlformats.org/drawingml/2006/main">
          <a:off x="531091" y="5715000"/>
          <a:ext cx="3925454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0.01064</cdr:x>
      <cdr:y>0.93761</cdr:y>
    </cdr:from>
    <cdr:to>
      <cdr:x>0.54787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F2AF249-F740-3C41-AB96-056BDC0576EA}"/>
            </a:ext>
          </a:extLst>
        </cdr:cNvPr>
        <cdr:cNvSpPr txBox="1"/>
      </cdr:nvSpPr>
      <cdr:spPr>
        <a:xfrm xmlns:a="http://schemas.openxmlformats.org/drawingml/2006/main">
          <a:off x="92364" y="5899727"/>
          <a:ext cx="4664363" cy="39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0845-1EA9-A641-9E30-8A8EDC133F08}">
  <dimension ref="A1:AB43"/>
  <sheetViews>
    <sheetView tabSelected="1" zoomScaleNormal="100" zoomScalePageLayoutView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9" sqref="C19"/>
    </sheetView>
  </sheetViews>
  <sheetFormatPr baseColWidth="10" defaultColWidth="8.6640625" defaultRowHeight="14" customHeight="1"/>
  <cols>
    <col min="1" max="1" width="33.33203125" style="2" customWidth="1"/>
    <col min="2" max="26" width="7.83203125" style="2" customWidth="1"/>
    <col min="27" max="16384" width="8.6640625" style="2"/>
  </cols>
  <sheetData>
    <row r="1" spans="1:28" ht="1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8" ht="1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8" ht="14" customHeight="1">
      <c r="Z3" s="2" t="s">
        <v>7</v>
      </c>
    </row>
    <row r="4" spans="1:28" ht="14" customHeight="1">
      <c r="A4" s="10"/>
      <c r="B4" s="10">
        <v>1999</v>
      </c>
      <c r="C4" s="10">
        <v>2000</v>
      </c>
      <c r="D4" s="10">
        <v>2001</v>
      </c>
      <c r="E4" s="10">
        <v>2002</v>
      </c>
      <c r="F4" s="10">
        <v>2003</v>
      </c>
      <c r="G4" s="10">
        <v>2004</v>
      </c>
      <c r="H4" s="10">
        <v>2005</v>
      </c>
      <c r="I4" s="10">
        <v>2006</v>
      </c>
      <c r="J4" s="10">
        <v>2007</v>
      </c>
      <c r="K4" s="10">
        <v>2008</v>
      </c>
      <c r="L4" s="10">
        <v>2009</v>
      </c>
      <c r="M4" s="10">
        <v>2010</v>
      </c>
      <c r="N4" s="10">
        <v>2011</v>
      </c>
      <c r="O4" s="10">
        <v>2012</v>
      </c>
      <c r="P4" s="10">
        <v>2013</v>
      </c>
      <c r="Q4" s="10">
        <v>2014</v>
      </c>
      <c r="R4" s="10">
        <v>2015</v>
      </c>
      <c r="S4" s="10">
        <v>2016</v>
      </c>
      <c r="T4" s="10">
        <v>2017</v>
      </c>
      <c r="U4" s="10">
        <v>2018</v>
      </c>
      <c r="V4" s="10">
        <v>2019</v>
      </c>
      <c r="W4" s="10">
        <v>2020</v>
      </c>
      <c r="X4" s="10">
        <v>2021</v>
      </c>
      <c r="Y4" s="10">
        <v>2022</v>
      </c>
      <c r="Z4" s="10">
        <v>2023</v>
      </c>
    </row>
    <row r="5" spans="1:28" ht="14" customHeight="1">
      <c r="A5" s="3" t="s">
        <v>1</v>
      </c>
      <c r="B5" s="4">
        <f>SUM(B6:B9)</f>
        <v>17</v>
      </c>
      <c r="C5" s="4">
        <f t="shared" ref="C5:R5" si="0">SUM(C6:C9)</f>
        <v>9350</v>
      </c>
      <c r="D5" s="4">
        <f t="shared" si="0"/>
        <v>20282</v>
      </c>
      <c r="E5" s="4">
        <f t="shared" si="0"/>
        <v>36042</v>
      </c>
      <c r="F5" s="4">
        <f t="shared" si="0"/>
        <v>47566</v>
      </c>
      <c r="G5" s="4">
        <f t="shared" si="0"/>
        <v>84233</v>
      </c>
      <c r="H5" s="4">
        <f t="shared" si="0"/>
        <v>205876</v>
      </c>
      <c r="I5" s="4">
        <f t="shared" si="0"/>
        <v>251864</v>
      </c>
      <c r="J5" s="4">
        <f t="shared" si="0"/>
        <v>351071</v>
      </c>
      <c r="K5" s="4">
        <f t="shared" si="0"/>
        <v>315763</v>
      </c>
      <c r="L5" s="4">
        <f t="shared" si="0"/>
        <v>290273</v>
      </c>
      <c r="M5" s="4">
        <f t="shared" si="0"/>
        <v>274993</v>
      </c>
      <c r="N5" s="4">
        <f t="shared" si="0"/>
        <v>284264</v>
      </c>
      <c r="O5" s="4">
        <f t="shared" si="0"/>
        <v>487819</v>
      </c>
      <c r="P5" s="4">
        <f t="shared" si="0"/>
        <v>592637</v>
      </c>
      <c r="Q5" s="4">
        <f t="shared" si="0"/>
        <v>571054</v>
      </c>
      <c r="R5" s="4">
        <f t="shared" si="0"/>
        <v>498527</v>
      </c>
      <c r="S5" s="4">
        <f t="shared" ref="S5:U5" si="1">SUM(S6:S9)</f>
        <v>507639</v>
      </c>
      <c r="T5" s="4">
        <f t="shared" si="1"/>
        <v>560762</v>
      </c>
      <c r="U5" s="4">
        <f t="shared" si="1"/>
        <v>671462</v>
      </c>
      <c r="V5" s="4">
        <v>721146</v>
      </c>
      <c r="W5" s="4">
        <v>763594</v>
      </c>
      <c r="X5" s="4">
        <v>1436252</v>
      </c>
      <c r="Y5" s="4">
        <f>SUM(Y6:Y9)</f>
        <v>1698861</v>
      </c>
      <c r="Z5" s="4">
        <f>SUM(Z6:Z9)</f>
        <v>1412041</v>
      </c>
    </row>
    <row r="6" spans="1:28" ht="14" customHeight="1">
      <c r="A6" s="5" t="s">
        <v>2</v>
      </c>
      <c r="B6" s="6">
        <v>17</v>
      </c>
      <c r="C6" s="6">
        <v>9350</v>
      </c>
      <c r="D6" s="6">
        <v>20282</v>
      </c>
      <c r="E6" s="6">
        <v>36042</v>
      </c>
      <c r="F6" s="6">
        <v>47566</v>
      </c>
      <c r="G6" s="6">
        <v>84233</v>
      </c>
      <c r="H6" s="6">
        <v>205876</v>
      </c>
      <c r="I6" s="6">
        <v>251864</v>
      </c>
      <c r="J6" s="6">
        <v>351071</v>
      </c>
      <c r="K6" s="6">
        <v>315763</v>
      </c>
      <c r="L6" s="6">
        <v>290273</v>
      </c>
      <c r="M6" s="6">
        <v>274648</v>
      </c>
      <c r="N6" s="6">
        <v>266501</v>
      </c>
      <c r="O6" s="6">
        <v>434648</v>
      </c>
      <c r="P6" s="6">
        <v>495535</v>
      </c>
      <c r="Q6" s="6">
        <v>452172</v>
      </c>
      <c r="R6" s="6">
        <v>384400</v>
      </c>
      <c r="S6" s="6">
        <v>346949</v>
      </c>
      <c r="T6" s="6">
        <v>362868</v>
      </c>
      <c r="U6" s="6">
        <v>338149</v>
      </c>
      <c r="V6" s="6">
        <v>399444</v>
      </c>
      <c r="W6" s="6">
        <v>455067</v>
      </c>
      <c r="X6" s="6">
        <v>798992</v>
      </c>
      <c r="Y6" s="6">
        <v>766169</v>
      </c>
      <c r="Z6" s="6">
        <v>629423</v>
      </c>
      <c r="AB6" s="2">
        <f>Y6/X6</f>
        <v>0.95891948855558007</v>
      </c>
    </row>
    <row r="7" spans="1:28" ht="14" customHeight="1">
      <c r="A7" s="5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v>326</v>
      </c>
      <c r="N7" s="6">
        <v>7671</v>
      </c>
      <c r="O7" s="6">
        <v>38584</v>
      </c>
      <c r="P7" s="6">
        <v>49008</v>
      </c>
      <c r="Q7" s="6">
        <v>55357</v>
      </c>
      <c r="R7" s="6">
        <v>42959</v>
      </c>
      <c r="S7" s="6">
        <v>72885</v>
      </c>
      <c r="T7" s="6">
        <v>91089</v>
      </c>
      <c r="U7" s="6">
        <v>123883</v>
      </c>
      <c r="V7" s="6">
        <v>85791</v>
      </c>
      <c r="W7" s="6">
        <v>69049</v>
      </c>
      <c r="X7" s="13">
        <v>174453</v>
      </c>
      <c r="Y7" s="13">
        <v>183447</v>
      </c>
      <c r="Z7" s="6">
        <v>147125</v>
      </c>
      <c r="AB7" s="2">
        <f t="shared" ref="AB7:AB9" si="2">Y7/X7</f>
        <v>1.0515554332685595</v>
      </c>
    </row>
    <row r="8" spans="1:28" ht="14" customHeight="1">
      <c r="A8" s="5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v>19</v>
      </c>
      <c r="N8" s="6">
        <v>10092</v>
      </c>
      <c r="O8" s="6">
        <v>14587</v>
      </c>
      <c r="P8" s="6">
        <v>48094</v>
      </c>
      <c r="Q8" s="6">
        <v>63525</v>
      </c>
      <c r="R8" s="6">
        <v>71064</v>
      </c>
      <c r="S8" s="6">
        <v>86731</v>
      </c>
      <c r="T8" s="6">
        <v>104492</v>
      </c>
      <c r="U8" s="6">
        <v>207062</v>
      </c>
      <c r="V8" s="6">
        <v>233822</v>
      </c>
      <c r="W8" s="6">
        <v>238540</v>
      </c>
      <c r="X8" s="13">
        <v>459466</v>
      </c>
      <c r="Y8" s="13">
        <v>746483</v>
      </c>
      <c r="Z8" s="6">
        <v>633169</v>
      </c>
      <c r="AB8" s="2">
        <f t="shared" si="2"/>
        <v>1.6246751663888079</v>
      </c>
    </row>
    <row r="9" spans="1:28" ht="14" customHeight="1">
      <c r="A9" s="11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104</v>
      </c>
      <c r="S9" s="9">
        <v>1074</v>
      </c>
      <c r="T9" s="9">
        <v>2313</v>
      </c>
      <c r="U9" s="9">
        <v>2368</v>
      </c>
      <c r="V9" s="9">
        <v>2089</v>
      </c>
      <c r="W9" s="9">
        <v>938</v>
      </c>
      <c r="X9" s="9">
        <v>3341</v>
      </c>
      <c r="Y9" s="9">
        <v>2762</v>
      </c>
      <c r="Z9" s="9">
        <v>2324</v>
      </c>
      <c r="AB9" s="2">
        <f t="shared" si="2"/>
        <v>0.82669859323555817</v>
      </c>
    </row>
    <row r="10" spans="1:28" ht="14" customHeight="1">
      <c r="A10" s="17" t="s">
        <v>10</v>
      </c>
      <c r="B10" s="19">
        <v>1.0119047619047619E-6</v>
      </c>
      <c r="C10" s="19">
        <v>5.4046242774566475E-4</v>
      </c>
      <c r="D10" s="19">
        <v>1.1860818713450292E-3</v>
      </c>
      <c r="E10" s="19">
        <v>2.1453571428571429E-3</v>
      </c>
      <c r="F10" s="19">
        <v>2.8654216867469878E-3</v>
      </c>
      <c r="G10" s="19">
        <v>5.0138690476190474E-3</v>
      </c>
      <c r="H10" s="19">
        <v>1.2182011834319526E-2</v>
      </c>
      <c r="I10" s="19">
        <v>1.5264484848484848E-2</v>
      </c>
      <c r="J10" s="19">
        <v>2.1941937500000001E-2</v>
      </c>
      <c r="K10" s="19">
        <v>2.3921439393939394E-2</v>
      </c>
      <c r="L10" s="19">
        <v>2.8181844660194175E-2</v>
      </c>
      <c r="M10" s="19">
        <v>2.3706293103448278E-2</v>
      </c>
      <c r="N10" s="19">
        <v>2.2382992125984252E-2</v>
      </c>
      <c r="O10" s="19">
        <v>3.3876319444444442E-2</v>
      </c>
      <c r="P10" s="19">
        <v>3.8234645161290326E-2</v>
      </c>
      <c r="Q10" s="19">
        <v>3.4609333333333332E-2</v>
      </c>
      <c r="R10" s="19">
        <v>2.8650977011494255E-2</v>
      </c>
      <c r="S10" s="19">
        <v>2.9007942857142859E-2</v>
      </c>
      <c r="T10" s="19">
        <v>3.2793099415204675E-2</v>
      </c>
      <c r="U10" s="19">
        <v>3.9038488372093026E-2</v>
      </c>
      <c r="V10" s="19">
        <v>4.2172280701754383E-2</v>
      </c>
      <c r="W10" s="19">
        <v>5.2300958904109587E-2</v>
      </c>
      <c r="X10" s="19">
        <v>9.511602649006623E-2</v>
      </c>
      <c r="Y10" s="19">
        <v>0.12310586956521739</v>
      </c>
      <c r="Z10" s="7"/>
    </row>
    <row r="11" spans="1:28" ht="14" customHeight="1">
      <c r="A11" s="5"/>
      <c r="B11" s="7">
        <v>16800000</v>
      </c>
      <c r="C11" s="7">
        <v>17300000</v>
      </c>
      <c r="D11" s="7">
        <v>17100000</v>
      </c>
      <c r="E11" s="7">
        <v>16800000</v>
      </c>
      <c r="F11" s="7">
        <v>16600000.000000002</v>
      </c>
      <c r="G11" s="7">
        <v>16800000</v>
      </c>
      <c r="H11" s="7">
        <v>16900000</v>
      </c>
      <c r="I11" s="7">
        <v>16500000</v>
      </c>
      <c r="J11" s="7">
        <v>16000000</v>
      </c>
      <c r="K11" s="7">
        <v>13200000</v>
      </c>
      <c r="L11" s="7">
        <v>10300000</v>
      </c>
      <c r="M11" s="7">
        <v>11600000</v>
      </c>
      <c r="N11" s="7">
        <v>12700000</v>
      </c>
      <c r="O11" s="7">
        <v>14400000</v>
      </c>
      <c r="P11" s="7">
        <v>15500000</v>
      </c>
      <c r="Q11" s="7">
        <v>16500000</v>
      </c>
      <c r="R11" s="7">
        <v>17400000</v>
      </c>
      <c r="S11" s="7">
        <v>17500000</v>
      </c>
      <c r="T11" s="7">
        <v>17100000</v>
      </c>
      <c r="U11" s="7">
        <v>17200000</v>
      </c>
      <c r="V11" s="7">
        <v>17100000</v>
      </c>
      <c r="W11" s="7">
        <v>14600000</v>
      </c>
      <c r="X11" s="7">
        <v>15100000</v>
      </c>
      <c r="Y11" s="7">
        <v>13800000</v>
      </c>
    </row>
    <row r="12" spans="1:28" ht="14" customHeight="1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  <c r="S12" s="7"/>
      <c r="T12" s="7"/>
      <c r="U12" s="7"/>
      <c r="V12" s="7"/>
      <c r="W12" s="7"/>
      <c r="X12" s="7"/>
      <c r="Y12" s="7"/>
    </row>
    <row r="13" spans="1:28" ht="14" customHeight="1">
      <c r="A13" s="15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X13" s="12"/>
      <c r="Y13" s="12"/>
      <c r="AB13" s="2">
        <f>(Y7+Y8)/(X7+X8)</f>
        <v>1.4669539799248801</v>
      </c>
    </row>
    <row r="14" spans="1:28" ht="14" customHeight="1">
      <c r="X14" s="12"/>
      <c r="Y14" s="12"/>
    </row>
    <row r="20" spans="1:4" ht="14" customHeight="1">
      <c r="A20" s="2" t="s">
        <v>9</v>
      </c>
      <c r="B20" s="18"/>
    </row>
    <row r="21" spans="1:4" ht="14" customHeight="1">
      <c r="B21" s="18"/>
    </row>
    <row r="22" spans="1:4" ht="14" customHeight="1">
      <c r="B22" s="18"/>
      <c r="D22" s="2" t="s">
        <v>6</v>
      </c>
    </row>
    <row r="23" spans="1:4" ht="14" customHeight="1">
      <c r="B23" s="18"/>
    </row>
    <row r="24" spans="1:4" ht="14" customHeight="1">
      <c r="B24" s="18"/>
    </row>
    <row r="25" spans="1:4" ht="14" customHeight="1">
      <c r="B25" s="18"/>
    </row>
    <row r="26" spans="1:4" ht="14" customHeight="1">
      <c r="B26" s="18"/>
    </row>
    <row r="27" spans="1:4" ht="14" customHeight="1">
      <c r="B27" s="18"/>
    </row>
    <row r="28" spans="1:4" ht="14" customHeight="1">
      <c r="B28" s="18"/>
    </row>
    <row r="29" spans="1:4" ht="14" customHeight="1">
      <c r="B29" s="18"/>
    </row>
    <row r="30" spans="1:4" ht="14" customHeight="1">
      <c r="B30" s="18"/>
    </row>
    <row r="31" spans="1:4" ht="14" customHeight="1">
      <c r="B31" s="18"/>
    </row>
    <row r="32" spans="1:4" ht="14" customHeight="1">
      <c r="B32" s="18"/>
    </row>
    <row r="33" spans="2:2" ht="14" customHeight="1">
      <c r="B33" s="18"/>
    </row>
    <row r="34" spans="2:2" ht="14" customHeight="1">
      <c r="B34" s="18"/>
    </row>
    <row r="35" spans="2:2" ht="14" customHeight="1">
      <c r="B35" s="18"/>
    </row>
    <row r="36" spans="2:2" ht="14" customHeight="1">
      <c r="B36" s="18"/>
    </row>
    <row r="37" spans="2:2" ht="14" customHeight="1">
      <c r="B37" s="18"/>
    </row>
    <row r="38" spans="2:2" ht="14" customHeight="1">
      <c r="B38" s="18"/>
    </row>
    <row r="39" spans="2:2" ht="14" customHeight="1">
      <c r="B39" s="18"/>
    </row>
    <row r="40" spans="2:2" ht="14" customHeight="1">
      <c r="B40" s="18"/>
    </row>
    <row r="41" spans="2:2" ht="14" customHeight="1">
      <c r="B41" s="18"/>
    </row>
    <row r="42" spans="2:2" ht="14" customHeight="1">
      <c r="B42" s="18"/>
    </row>
    <row r="43" spans="2:2" ht="14" customHeight="1">
      <c r="B43" s="18"/>
    </row>
  </sheetData>
  <mergeCells count="2">
    <mergeCell ref="A1:P1"/>
    <mergeCell ref="A13:P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F88C1-E063-4A6C-90AC-581A0025F4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18514-1B39-45FD-9134-1D2C22D8FD76}">
  <ds:schemaRefs>
    <ds:schemaRef ds:uri="d730d899-84ad-4860-8f6d-6871b0defea8"/>
    <ds:schemaRef ds:uri="d488d37d-865a-4c40-87e6-5084e0bc4e83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4A242D-2BB4-4D83-955F-8ECC68093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Figure 6-9 Data</vt:lpstr>
      <vt:lpstr>Figure 6-9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Sonya (OST)</dc:creator>
  <cp:keywords/>
  <dc:description/>
  <cp:lastModifiedBy>Christopher Rick</cp:lastModifiedBy>
  <cp:revision/>
  <dcterms:created xsi:type="dcterms:W3CDTF">2010-03-30T18:36:41Z</dcterms:created>
  <dcterms:modified xsi:type="dcterms:W3CDTF">2023-12-15T01:51:40Z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