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TempFiles\Temp\temp\Issues to be addressed\2026\Q1\to be submitted\"/>
    </mc:Choice>
  </mc:AlternateContent>
  <xr:revisionPtr revIDLastSave="0" documentId="13_ncr:1_{C4E79F00-9D69-43BA-9A30-80D9373BDBBD}" xr6:coauthVersionLast="47" xr6:coauthVersionMax="47" xr10:uidLastSave="{00000000-0000-0000-0000-000000000000}"/>
  <bookViews>
    <workbookView xWindow="-110" yWindow="-110" windowWidth="19420" windowHeight="11500" tabRatio="864" xr2:uid="{00000000-000D-0000-FFFF-FFFF00000000}"/>
  </bookViews>
  <sheets>
    <sheet name="Table 1" sheetId="27" r:id="rId1"/>
    <sheet name="Table 2" sheetId="28" r:id="rId2"/>
    <sheet name="Table 3" sheetId="29" r:id="rId3"/>
    <sheet name="Table 4" sheetId="30" r:id="rId4"/>
    <sheet name="Table 5" sheetId="31" r:id="rId5"/>
    <sheet name="Table 6" sheetId="32" r:id="rId6"/>
  </sheets>
  <definedNames>
    <definedName name="_xlnm.Print_Area" localSheetId="0">'Table 1'!$A$1:$H$15</definedName>
    <definedName name="_xlnm.Print_Area" localSheetId="1">'Table 2'!$A$1:$H$15</definedName>
    <definedName name="_xlnm.Print_Area" localSheetId="2">'Table 3'!$A$1:$H$15</definedName>
    <definedName name="_xlnm.Print_Area" localSheetId="3">'Table 4'!$A$1:$F$39</definedName>
    <definedName name="_xlnm.Print_Area" localSheetId="4">'Table 5'!$A$1:$F$39</definedName>
    <definedName name="_xlnm.Print_Area" localSheetId="5">'Table 6'!$A$1:$F$39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 i="29" l="1"/>
  <c r="G12" i="29"/>
  <c r="G11" i="29"/>
  <c r="G10" i="29"/>
  <c r="G9" i="29"/>
  <c r="G8" i="29"/>
  <c r="G7" i="29"/>
  <c r="G6" i="29"/>
  <c r="G5" i="29"/>
  <c r="G13" i="28"/>
  <c r="G12" i="28"/>
  <c r="G11" i="28"/>
  <c r="G10" i="28"/>
  <c r="G9" i="28"/>
  <c r="G8" i="28"/>
  <c r="G7" i="28"/>
  <c r="G6" i="28"/>
  <c r="G5" i="28"/>
  <c r="G13" i="27"/>
  <c r="G12" i="27"/>
  <c r="G11" i="27"/>
  <c r="G10" i="27"/>
  <c r="G9" i="27"/>
  <c r="G8" i="27"/>
  <c r="G7" i="27"/>
  <c r="G6" i="27"/>
  <c r="G5" i="27"/>
  <c r="D6" i="32" l="1"/>
  <c r="E6" i="32"/>
  <c r="F6" i="32"/>
  <c r="C24" i="30"/>
  <c r="C25" i="30" s="1"/>
  <c r="B24" i="32"/>
  <c r="B27" i="32" s="1"/>
  <c r="C27" i="30" l="1"/>
  <c r="C30" i="30" s="1"/>
  <c r="C31" i="30" s="1"/>
  <c r="B25" i="32" l="1"/>
  <c r="B24" i="30"/>
  <c r="B25" i="30" s="1"/>
  <c r="B24" i="31"/>
  <c r="B27" i="31" l="1"/>
  <c r="B30" i="32"/>
  <c r="B31" i="32" s="1"/>
  <c r="B25" i="31"/>
  <c r="B27" i="30"/>
  <c r="B30" i="30" s="1"/>
  <c r="B31" i="30" s="1"/>
  <c r="B30" i="31" l="1"/>
  <c r="B31" i="31" s="1"/>
  <c r="C24" i="32"/>
  <c r="C24" i="31"/>
  <c r="C27" i="32" l="1"/>
  <c r="C27" i="31"/>
  <c r="C30" i="32" l="1"/>
  <c r="C30" i="31"/>
  <c r="C25" i="31"/>
  <c r="C25" i="32"/>
  <c r="C31" i="32" l="1"/>
  <c r="C31" i="31"/>
  <c r="E30" i="32" l="1"/>
  <c r="D30" i="32"/>
  <c r="D29" i="32"/>
  <c r="E28" i="32"/>
  <c r="D28" i="32"/>
  <c r="E27" i="32"/>
  <c r="D27" i="32"/>
  <c r="E26" i="32"/>
  <c r="D26" i="32"/>
  <c r="E24" i="32"/>
  <c r="D24" i="32"/>
  <c r="E30" i="31"/>
  <c r="D30" i="31"/>
  <c r="D29" i="31"/>
  <c r="E28" i="31"/>
  <c r="D28" i="31"/>
  <c r="E27" i="31"/>
  <c r="D27" i="31"/>
  <c r="E26" i="31"/>
  <c r="D26" i="31"/>
  <c r="E24" i="31"/>
  <c r="D24" i="31"/>
  <c r="E30" i="30"/>
  <c r="D30" i="30"/>
  <c r="D29" i="30"/>
  <c r="E28" i="30"/>
  <c r="D28" i="30"/>
  <c r="E27" i="30"/>
  <c r="D27" i="30"/>
  <c r="E26" i="30"/>
  <c r="D26" i="30"/>
  <c r="E24" i="30"/>
  <c r="D24" i="30"/>
  <c r="E21" i="30" l="1"/>
  <c r="D21" i="30"/>
  <c r="E20" i="30"/>
  <c r="D20" i="30"/>
  <c r="E19" i="30"/>
  <c r="D19" i="30"/>
  <c r="E18" i="30"/>
  <c r="D18" i="30"/>
  <c r="E17" i="30"/>
  <c r="D17" i="30"/>
  <c r="E16" i="30"/>
  <c r="D16" i="30"/>
  <c r="E15" i="30"/>
  <c r="D15" i="30"/>
  <c r="E14" i="30"/>
  <c r="D14" i="30"/>
  <c r="E11" i="30"/>
  <c r="D11" i="30"/>
  <c r="E10" i="30"/>
  <c r="D10" i="30"/>
  <c r="E9" i="30"/>
  <c r="D9" i="30"/>
  <c r="E8" i="30"/>
  <c r="D8" i="30"/>
  <c r="E7" i="30"/>
  <c r="D7" i="30"/>
  <c r="E6" i="30"/>
  <c r="D6" i="30"/>
  <c r="F21" i="31"/>
  <c r="E21" i="31"/>
  <c r="D21" i="31"/>
  <c r="E20" i="31"/>
  <c r="D20" i="31"/>
  <c r="E19" i="31"/>
  <c r="D19" i="31"/>
  <c r="E18" i="31"/>
  <c r="D18" i="31"/>
  <c r="E17" i="31"/>
  <c r="D17" i="31"/>
  <c r="E16" i="31"/>
  <c r="D16" i="31"/>
  <c r="E15" i="31"/>
  <c r="D15" i="31"/>
  <c r="E14" i="31"/>
  <c r="D14" i="31"/>
  <c r="E11" i="31"/>
  <c r="D11" i="31"/>
  <c r="E10" i="31"/>
  <c r="D10" i="31"/>
  <c r="E9" i="31"/>
  <c r="D9" i="31"/>
  <c r="E8" i="31"/>
  <c r="D8" i="31"/>
  <c r="E7" i="31"/>
  <c r="D7" i="31"/>
  <c r="E6" i="31"/>
  <c r="D6" i="31"/>
  <c r="F15" i="31" l="1"/>
  <c r="F17" i="31"/>
  <c r="F8" i="31"/>
  <c r="F11" i="31"/>
  <c r="D31" i="31"/>
  <c r="F6" i="31"/>
  <c r="F9" i="31"/>
  <c r="F7" i="31"/>
  <c r="F10" i="31"/>
  <c r="F7" i="30"/>
  <c r="F11" i="30"/>
  <c r="E22" i="30"/>
  <c r="D31" i="30"/>
  <c r="F20" i="30"/>
  <c r="F21" i="30"/>
  <c r="F19" i="30"/>
  <c r="F14" i="30"/>
  <c r="F17" i="30"/>
  <c r="D22" i="31"/>
  <c r="F15" i="30"/>
  <c r="F19" i="31"/>
  <c r="F18" i="30"/>
  <c r="F9" i="30"/>
  <c r="F16" i="30"/>
  <c r="D22" i="30"/>
  <c r="E12" i="30"/>
  <c r="D25" i="30"/>
  <c r="F6" i="30"/>
  <c r="F8" i="30"/>
  <c r="F10" i="30"/>
  <c r="D12" i="30"/>
  <c r="D12" i="31"/>
  <c r="E22" i="31"/>
  <c r="D25" i="31"/>
  <c r="E12" i="31"/>
  <c r="F14" i="31"/>
  <c r="F16" i="31"/>
  <c r="F18" i="31"/>
  <c r="F20" i="31"/>
  <c r="F22" i="31" l="1"/>
  <c r="F12" i="31"/>
  <c r="F22" i="30"/>
  <c r="F12" i="30"/>
  <c r="F21" i="32" l="1"/>
  <c r="E21" i="32"/>
  <c r="D21" i="32"/>
  <c r="F20" i="32"/>
  <c r="E20" i="32"/>
  <c r="D20" i="32"/>
  <c r="E19" i="32"/>
  <c r="D19" i="32"/>
  <c r="E18" i="32"/>
  <c r="D18" i="32"/>
  <c r="E17" i="32"/>
  <c r="D17" i="32"/>
  <c r="E16" i="32"/>
  <c r="D16" i="32"/>
  <c r="F15" i="32"/>
  <c r="E15" i="32"/>
  <c r="D15" i="32"/>
  <c r="E14" i="32"/>
  <c r="D14" i="32"/>
  <c r="E11" i="32"/>
  <c r="D11" i="32"/>
  <c r="E10" i="32"/>
  <c r="D10" i="32"/>
  <c r="E9" i="32"/>
  <c r="D9" i="32"/>
  <c r="E8" i="32"/>
  <c r="D8" i="32"/>
  <c r="E7" i="32"/>
  <c r="D7" i="32"/>
  <c r="F18" i="32" l="1"/>
  <c r="F14" i="32"/>
  <c r="F16" i="32"/>
  <c r="F19" i="32"/>
  <c r="E22" i="32"/>
  <c r="F9" i="32"/>
  <c r="F10" i="32"/>
  <c r="F8" i="32"/>
  <c r="F11" i="32"/>
  <c r="D22" i="32"/>
  <c r="D31" i="32"/>
  <c r="D12" i="32"/>
  <c r="F7" i="32"/>
  <c r="E12" i="32"/>
  <c r="F17" i="32"/>
  <c r="F22" i="32" l="1"/>
  <c r="F12" i="32"/>
  <c r="D25" i="32"/>
</calcChain>
</file>

<file path=xl/sharedStrings.xml><?xml version="1.0" encoding="utf-8"?>
<sst xmlns="http://schemas.openxmlformats.org/spreadsheetml/2006/main" count="221" uniqueCount="68">
  <si>
    <t>Net Income</t>
  </si>
  <si>
    <t>Operating Profit/Loss</t>
  </si>
  <si>
    <t>Operating Revenue</t>
  </si>
  <si>
    <t>Operating Expenses</t>
  </si>
  <si>
    <t>Source: Bureau of Transportation Statistics, Form 41; Schedules P1.2 and P6</t>
  </si>
  <si>
    <t>Operating Revenue*</t>
  </si>
  <si>
    <t xml:space="preserve">     Fares</t>
  </si>
  <si>
    <t xml:space="preserve">     Baggage Fees</t>
  </si>
  <si>
    <t xml:space="preserve">     Reservation Change Fees</t>
  </si>
  <si>
    <t xml:space="preserve">     Fuel </t>
  </si>
  <si>
    <t xml:space="preserve">     Labor</t>
  </si>
  <si>
    <t>Change</t>
  </si>
  <si>
    <t>Cargo</t>
  </si>
  <si>
    <t>Baggage</t>
  </si>
  <si>
    <t>Reservation Changes</t>
  </si>
  <si>
    <t>Operating Expense</t>
  </si>
  <si>
    <t>Fuel</t>
  </si>
  <si>
    <t>Labor</t>
  </si>
  <si>
    <t>Rentals</t>
  </si>
  <si>
    <t>Depreciation &amp; Amortization</t>
  </si>
  <si>
    <t>Landing Fees</t>
  </si>
  <si>
    <t>Maintenance Materials</t>
  </si>
  <si>
    <t>Total Operating Expense</t>
  </si>
  <si>
    <t>Operating Profit</t>
  </si>
  <si>
    <t>Pre-Tax Income</t>
  </si>
  <si>
    <t>Profits or Losses</t>
  </si>
  <si>
    <t>Transport-Related*</t>
  </si>
  <si>
    <t>Other**</t>
  </si>
  <si>
    <t xml:space="preserve">* Transport-Related is revenue/expenses from services which grow from and are incidental to the air transportation services performed by the air carrier. Examples are in-flight onboard sales (food, liquor, pillows, etc), code share revenues, revenues and expenses from associated businesses (aircraft maintenance, fuel sales, restaurants, vending machines, etc).  </t>
  </si>
  <si>
    <t>(millions of dollars)</t>
  </si>
  <si>
    <t>** Other revenue includes miscellaneous operating revenue (including pet transportation, sale of frequent flyer award miles to airline business partners and standby passenger fees) and public service revenues subsidy.</t>
  </si>
  <si>
    <t>N/A</t>
  </si>
  <si>
    <t>Passenger Fares (scheduled/charter)</t>
  </si>
  <si>
    <t>Income Tax Benefit/(Expense)</t>
  </si>
  <si>
    <t>Other Income/(Expense)</t>
  </si>
  <si>
    <t>Domestic Operations</t>
  </si>
  <si>
    <t>International Operations</t>
  </si>
  <si>
    <r>
      <t>Total Operating Revenue</t>
    </r>
    <r>
      <rPr>
        <sz val="10"/>
        <color theme="1"/>
        <rFont val="Arial"/>
        <family val="2"/>
      </rPr>
      <t>***</t>
    </r>
  </si>
  <si>
    <t>Other****</t>
  </si>
  <si>
    <t>Operating Margin# (%)</t>
  </si>
  <si>
    <t>Nonoperating Income/(Expense)##</t>
  </si>
  <si>
    <t>Net Margin### (%)</t>
  </si>
  <si>
    <t xml:space="preserve">**** Other expense includes purchase of materials such as passenger food and other materials; and purchase of services such as advertising, communication, insurance, outside flight equipment maintenance, traffic commissions and other services. </t>
  </si>
  <si>
    <t># Operating margin is the operating profit or loss as a percentage of operating revenue</t>
  </si>
  <si>
    <t>## Nonoperating Income and Expense includes interest on long-term debt and capital leases, other interest expense, foreign exchange gains and losses, capital gains and losses and other income and expenses.</t>
  </si>
  <si>
    <t>### Net margin is the net income or loss as a percentage of operating revenue.</t>
  </si>
  <si>
    <t>* Passenger airline operating revenue includes four other categories.  1) Transport-related is revenue from services which grow from and are incidental to the air transportation services performed by the air carrier. Examples are in-flight onboard sales (food, liquor, pillows, etc), code share revenues, revenues from associated businesses (aircraft maintenance, fuel sales, restaurants, vending machines, etc). 2) Miscellaneous operating revenue includes pet transportation, sale of frequent flyer award miles to airline business partners and standby passenger fees.   3)  Cargo revenue from transporting cargo in belly of aircraft.  4)  Mail revenue from transporting mail in belly of aircraft.  See the P1.2 database http://www.transtats.bts.gov/Fields.asp?Table_ID=295.</t>
  </si>
  <si>
    <t>* Passenger airline operating revenue includes four other categories.  1) Transport-related is revenue from services which grow from and are incidental to the air transportation services performed by the air carrier. Examples are in-flight onboard sales (food, liquor, pillows, etc), code share revenues, revenues from associated businesses (aircraft maintenance, fuel sales, restaurants, vending machines, etc). 2) Miscellaneous operating revenue includes pet transportation, sale of frequent flyer award miles to airline business partners and standby passenger fees.   3)  Cargo revenue from transporting cargo in belly of aircraft.   4)  Mail revenue from transporting mail in belly of aircraft.  See the P1.2 database http://www.transtats.bts.gov/Fields.asp?Table_ID=295.</t>
  </si>
  <si>
    <t>*** Based on U.S. Department of Transportation accounting standards, Total Operating Revenues are overstated by code share revenues which are included in both the mainline Transport-Related Revenues and the code share Passenger Revenue. Code share revenues are expensed out in the mainline Transport-Related Expense to allow a true Operating Profit(Loss). This reporting may understate all components of operating revenue, including Passenger Revenue, as a percentage of Total Operating Revenue.</t>
  </si>
  <si>
    <t>1Q                 2025</t>
  </si>
  <si>
    <t>2Q                 2025</t>
  </si>
  <si>
    <t>3Q                 2025</t>
  </si>
  <si>
    <t>4Q                 2025</t>
  </si>
  <si>
    <t>Dollar Change          4Q2024-4Q2025</t>
  </si>
  <si>
    <r>
      <t>Table 1.</t>
    </r>
    <r>
      <rPr>
        <b/>
        <sz val="10"/>
        <color rgb="FF00B050"/>
        <rFont val="Arial"/>
        <family val="2"/>
      </rPr>
      <t xml:space="preserve"> </t>
    </r>
    <r>
      <rPr>
        <b/>
        <sz val="10"/>
        <color theme="1"/>
        <rFont val="Arial"/>
        <family val="2"/>
      </rPr>
      <t>Quarterly U.S. Scheduled Service Passenger Airlines Financial Reports</t>
    </r>
  </si>
  <si>
    <t>Table 2. Domestic Quarterly U.S. Scheduled Service Passenger Airlines Financial Reports</t>
  </si>
  <si>
    <t>Table 3. International Quarterly U.S. Scheduled Service Passenger Airlines Financial Reports</t>
  </si>
  <si>
    <r>
      <t>Table 4.</t>
    </r>
    <r>
      <rPr>
        <b/>
        <sz val="10"/>
        <color rgb="FF00B050"/>
        <rFont val="Arial"/>
        <family val="2"/>
      </rPr>
      <t xml:space="preserve"> </t>
    </r>
    <r>
      <rPr>
        <b/>
        <sz val="10"/>
        <rFont val="Arial"/>
        <family val="2"/>
      </rPr>
      <t>Quarterly U.S. Scheduled Passenger Airlines Revenue, Expenses and Profits</t>
    </r>
  </si>
  <si>
    <t>Table 5. Domestic Quarterly U.S. Scheduled Passenger Airlines Revenue, Expenses and Profits</t>
  </si>
  <si>
    <t>Table 6. International Quarterly U.S. Scheduled Passenger Airlines Revenue, Expenses and Profits</t>
  </si>
  <si>
    <t>1Q                 2026</t>
  </si>
  <si>
    <t>Dollar Change          1Q2026-1Q2025</t>
  </si>
  <si>
    <t>1Q 2025</t>
  </si>
  <si>
    <t>1Q 2026</t>
  </si>
  <si>
    <t>2025-2026 % Change</t>
  </si>
  <si>
    <t>% of 1Q 2026 Revenue or Expense Total</t>
  </si>
  <si>
    <t>Reports from 22 airlines in 1Q 2026</t>
  </si>
  <si>
    <t>Reports from 17 airlines in 1Q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</si>
</sst>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quot;$&quot;#,##0,,_);[Red]\(&quot;$&quot;#,##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0"/>
      <color theme="1"/>
      <name val="Arial"/>
      <family val="2"/>
    </font>
    <font>
      <sz val="10"/>
      <color theme="1"/>
      <name val="Arial"/>
      <family val="2"/>
    </font>
    <font>
      <b/>
      <sz val="10"/>
      <color rgb="FF00B050"/>
      <name val="Arial"/>
      <family val="2"/>
    </font>
    <font>
      <sz val="10"/>
      <color theme="5"/>
      <name val="Arial"/>
      <family val="2"/>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9">
    <xf numFmtId="0" fontId="0" fillId="0" borderId="0"/>
    <xf numFmtId="0" fontId="9" fillId="0" borderId="0"/>
    <xf numFmtId="0" fontId="7" fillId="0" borderId="0"/>
    <xf numFmtId="0" fontId="11" fillId="0" borderId="0"/>
    <xf numFmtId="0" fontId="6" fillId="0" borderId="0"/>
    <xf numFmtId="9" fontId="9" fillId="0" borderId="0" applyFont="0" applyFill="0" applyBorder="0" applyAlignment="0" applyProtection="0"/>
    <xf numFmtId="0" fontId="5" fillId="0" borderId="0"/>
    <xf numFmtId="0" fontId="4" fillId="0" borderId="0"/>
    <xf numFmtId="0" fontId="3" fillId="0" borderId="0"/>
    <xf numFmtId="0" fontId="2" fillId="0" borderId="0"/>
    <xf numFmtId="0" fontId="15" fillId="0" borderId="0" applyNumberFormat="0" applyFill="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2" borderId="0" applyNumberFormat="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5" borderId="7" applyNumberFormat="0" applyAlignment="0" applyProtection="0"/>
    <xf numFmtId="0" fontId="23" fillId="6" borderId="8" applyNumberFormat="0" applyAlignment="0" applyProtection="0"/>
    <xf numFmtId="0" fontId="24" fillId="6" borderId="7" applyNumberFormat="0" applyAlignment="0" applyProtection="0"/>
    <xf numFmtId="0" fontId="25" fillId="0" borderId="9" applyNumberFormat="0" applyFill="0" applyAlignment="0" applyProtection="0"/>
    <xf numFmtId="0" fontId="26" fillId="7" borderId="10"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12" applyNumberFormat="0" applyFill="0" applyAlignment="0" applyProtection="0"/>
    <xf numFmtId="0" fontId="30"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0"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0"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0"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0"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0"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8" borderId="11" applyNumberFormat="0" applyFont="0" applyAlignment="0" applyProtection="0"/>
    <xf numFmtId="0" fontId="14" fillId="0" borderId="0"/>
    <xf numFmtId="0" fontId="1" fillId="0" borderId="0"/>
    <xf numFmtId="0" fontId="1" fillId="0" borderId="0"/>
    <xf numFmtId="0" fontId="1" fillId="0" borderId="0"/>
    <xf numFmtId="0" fontId="1" fillId="0" borderId="0"/>
    <xf numFmtId="0" fontId="1" fillId="0" borderId="0"/>
    <xf numFmtId="0" fontId="1" fillId="0" borderId="0"/>
  </cellStyleXfs>
  <cellXfs count="73">
    <xf numFmtId="0" fontId="0" fillId="0" borderId="0" xfId="0"/>
    <xf numFmtId="0" fontId="10" fillId="0" borderId="0" xfId="3" applyFont="1"/>
    <xf numFmtId="0" fontId="11" fillId="0" borderId="0" xfId="3" applyAlignment="1">
      <alignment horizontal="left" indent="1"/>
    </xf>
    <xf numFmtId="0" fontId="0" fillId="0" borderId="1" xfId="0" applyBorder="1"/>
    <xf numFmtId="0" fontId="10" fillId="0" borderId="3" xfId="3" applyFont="1" applyBorder="1"/>
    <xf numFmtId="166" fontId="11" fillId="0" borderId="3" xfId="3" applyNumberFormat="1" applyBorder="1" applyAlignment="1">
      <alignment horizontal="right"/>
    </xf>
    <xf numFmtId="0" fontId="10" fillId="0" borderId="1" xfId="3" applyFont="1" applyBorder="1"/>
    <xf numFmtId="0" fontId="10" fillId="0" borderId="1" xfId="3" applyFont="1" applyBorder="1" applyAlignment="1">
      <alignment horizontal="center"/>
    </xf>
    <xf numFmtId="0" fontId="10" fillId="0" borderId="1" xfId="3" applyFont="1" applyBorder="1" applyAlignment="1">
      <alignment horizontal="center" wrapText="1"/>
    </xf>
    <xf numFmtId="165" fontId="11" fillId="0" borderId="0" xfId="3" applyNumberFormat="1"/>
    <xf numFmtId="165" fontId="10" fillId="0" borderId="0" xfId="3" applyNumberFormat="1" applyFont="1"/>
    <xf numFmtId="166" fontId="11" fillId="0" borderId="3" xfId="3" applyNumberFormat="1" applyBorder="1"/>
    <xf numFmtId="164" fontId="11" fillId="0" borderId="1" xfId="3" applyNumberFormat="1" applyBorder="1"/>
    <xf numFmtId="164" fontId="11" fillId="0" borderId="3" xfId="3" applyNumberFormat="1" applyBorder="1"/>
    <xf numFmtId="164" fontId="11" fillId="0" borderId="0" xfId="3" applyNumberFormat="1" applyBorder="1" applyAlignment="1">
      <alignment horizontal="right"/>
    </xf>
    <xf numFmtId="164" fontId="10" fillId="0" borderId="0" xfId="3" applyNumberFormat="1" applyFont="1" applyBorder="1" applyAlignment="1">
      <alignment horizontal="right"/>
    </xf>
    <xf numFmtId="4" fontId="11" fillId="0" borderId="0" xfId="3" applyNumberFormat="1"/>
    <xf numFmtId="4" fontId="10" fillId="0" borderId="0" xfId="3" applyNumberFormat="1" applyFont="1"/>
    <xf numFmtId="4" fontId="10" fillId="0" borderId="1" xfId="3" applyNumberFormat="1" applyFont="1" applyBorder="1"/>
    <xf numFmtId="0" fontId="9" fillId="0" borderId="0" xfId="3" applyFont="1" applyAlignment="1">
      <alignment horizontal="left" indent="1"/>
    </xf>
    <xf numFmtId="0" fontId="8" fillId="0" borderId="0" xfId="3" applyFont="1"/>
    <xf numFmtId="0" fontId="0" fillId="0" borderId="0" xfId="0"/>
    <xf numFmtId="0" fontId="9" fillId="0" borderId="0" xfId="1"/>
    <xf numFmtId="0" fontId="3" fillId="0" borderId="0" xfId="8"/>
    <xf numFmtId="0" fontId="11" fillId="0" borderId="1" xfId="8" applyFont="1" applyBorder="1"/>
    <xf numFmtId="0" fontId="10" fillId="0" borderId="1" xfId="8" applyFont="1" applyBorder="1" applyAlignment="1">
      <alignment horizontal="center" wrapText="1"/>
    </xf>
    <xf numFmtId="0" fontId="10" fillId="0" borderId="0" xfId="8" applyFont="1" applyAlignment="1">
      <alignment vertical="center"/>
    </xf>
    <xf numFmtId="3" fontId="11" fillId="0" borderId="0" xfId="8" applyNumberFormat="1" applyFont="1"/>
    <xf numFmtId="0" fontId="10" fillId="0" borderId="1" xfId="8" applyFont="1" applyBorder="1" applyAlignment="1">
      <alignment vertical="center"/>
    </xf>
    <xf numFmtId="3" fontId="11" fillId="0" borderId="1" xfId="8" applyNumberFormat="1" applyFont="1" applyBorder="1"/>
    <xf numFmtId="0" fontId="10" fillId="0" borderId="1" xfId="8" applyFont="1" applyBorder="1" applyAlignment="1">
      <alignment horizontal="center"/>
    </xf>
    <xf numFmtId="0" fontId="0" fillId="0" borderId="0" xfId="0" applyAlignment="1"/>
    <xf numFmtId="0" fontId="9" fillId="0" borderId="0" xfId="3" applyFont="1" applyFill="1" applyAlignment="1">
      <alignment horizontal="left" indent="1"/>
    </xf>
    <xf numFmtId="0" fontId="8" fillId="0" borderId="0" xfId="3" applyFont="1" applyFill="1"/>
    <xf numFmtId="0" fontId="10" fillId="0" borderId="0" xfId="3" applyFont="1" applyFill="1"/>
    <xf numFmtId="0" fontId="10" fillId="0" borderId="1" xfId="3" applyFont="1" applyFill="1" applyBorder="1"/>
    <xf numFmtId="0" fontId="13" fillId="0" borderId="0" xfId="0" applyFont="1" applyAlignment="1"/>
    <xf numFmtId="0" fontId="13" fillId="0" borderId="0" xfId="0" applyFont="1"/>
    <xf numFmtId="0" fontId="0" fillId="0" borderId="0" xfId="0"/>
    <xf numFmtId="0" fontId="10" fillId="0" borderId="1" xfId="3" applyFont="1" applyBorder="1" applyAlignment="1">
      <alignment horizontal="center"/>
    </xf>
    <xf numFmtId="0" fontId="10" fillId="0" borderId="1" xfId="3" applyFont="1" applyBorder="1" applyAlignment="1">
      <alignment horizontal="center" wrapText="1"/>
    </xf>
    <xf numFmtId="0" fontId="9" fillId="0" borderId="0" xfId="1"/>
    <xf numFmtId="166" fontId="11" fillId="0" borderId="1" xfId="3" applyNumberFormat="1" applyFill="1" applyBorder="1"/>
    <xf numFmtId="165" fontId="10" fillId="0" borderId="0" xfId="3" applyNumberFormat="1" applyFont="1" applyFill="1"/>
    <xf numFmtId="165" fontId="11" fillId="0" borderId="0" xfId="3" applyNumberFormat="1" applyFill="1"/>
    <xf numFmtId="165" fontId="10" fillId="0" borderId="1" xfId="3" applyNumberFormat="1" applyFont="1" applyFill="1" applyBorder="1" applyAlignment="1">
      <alignment horizontal="right"/>
    </xf>
    <xf numFmtId="166" fontId="11" fillId="0" borderId="3" xfId="3" applyNumberFormat="1" applyFill="1" applyBorder="1" applyAlignment="1">
      <alignment horizontal="right"/>
    </xf>
    <xf numFmtId="0" fontId="9" fillId="0" borderId="0" xfId="1" applyFill="1"/>
    <xf numFmtId="0" fontId="10" fillId="0" borderId="1" xfId="8" applyFont="1" applyFill="1" applyBorder="1" applyAlignment="1">
      <alignment horizontal="center" wrapText="1"/>
    </xf>
    <xf numFmtId="3" fontId="11" fillId="0" borderId="0" xfId="3" applyNumberFormat="1" applyFont="1" applyFill="1"/>
    <xf numFmtId="3" fontId="11" fillId="0" borderId="0" xfId="57" applyNumberFormat="1" applyFont="1" applyFill="1"/>
    <xf numFmtId="3" fontId="11" fillId="0" borderId="0" xfId="8" applyNumberFormat="1" applyFont="1" applyFill="1"/>
    <xf numFmtId="3" fontId="11" fillId="0" borderId="1" xfId="57" applyNumberFormat="1" applyFont="1" applyFill="1" applyBorder="1"/>
    <xf numFmtId="3" fontId="11" fillId="0" borderId="1" xfId="8" applyNumberFormat="1" applyFont="1" applyFill="1" applyBorder="1"/>
    <xf numFmtId="0" fontId="3" fillId="0" borderId="0" xfId="8" applyFill="1"/>
    <xf numFmtId="0" fontId="10" fillId="0" borderId="1" xfId="3" applyFont="1" applyFill="1" applyBorder="1" applyAlignment="1">
      <alignment horizontal="center"/>
    </xf>
    <xf numFmtId="165" fontId="0" fillId="0" borderId="0" xfId="0" applyNumberFormat="1" applyFill="1"/>
    <xf numFmtId="165" fontId="8" fillId="0" borderId="1" xfId="0" applyNumberFormat="1" applyFont="1" applyFill="1" applyBorder="1"/>
    <xf numFmtId="0" fontId="0" fillId="0" borderId="0" xfId="0" applyFill="1"/>
    <xf numFmtId="0" fontId="9" fillId="0" borderId="0" xfId="1" applyFont="1" applyAlignment="1">
      <alignment wrapText="1"/>
    </xf>
    <xf numFmtId="0" fontId="9" fillId="0" borderId="0" xfId="1" applyAlignment="1">
      <alignment wrapText="1"/>
    </xf>
    <xf numFmtId="0" fontId="10" fillId="0" borderId="0" xfId="8" applyFont="1" applyAlignment="1"/>
    <xf numFmtId="0" fontId="10" fillId="0" borderId="0" xfId="8" applyFont="1" applyAlignment="1">
      <alignment vertical="center"/>
    </xf>
    <xf numFmtId="0" fontId="11" fillId="0" borderId="0" xfId="8" applyFont="1" applyAlignment="1">
      <alignment vertical="center"/>
    </xf>
    <xf numFmtId="0" fontId="11" fillId="0" borderId="2" xfId="8" applyFont="1" applyBorder="1"/>
    <xf numFmtId="0" fontId="11" fillId="0" borderId="0" xfId="8" applyFont="1" applyBorder="1"/>
    <xf numFmtId="0" fontId="11" fillId="0" borderId="0" xfId="8" applyFont="1" applyAlignment="1">
      <alignment wrapText="1"/>
    </xf>
    <xf numFmtId="0" fontId="8" fillId="0" borderId="0" xfId="8" applyFont="1" applyAlignment="1"/>
    <xf numFmtId="0" fontId="9" fillId="0" borderId="0" xfId="0" applyFont="1" applyAlignment="1">
      <alignment wrapText="1"/>
    </xf>
    <xf numFmtId="0" fontId="8" fillId="0" borderId="0" xfId="0" applyFont="1" applyAlignment="1">
      <alignment wrapText="1"/>
    </xf>
    <xf numFmtId="0" fontId="8" fillId="0" borderId="0" xfId="0" applyFont="1"/>
    <xf numFmtId="0" fontId="9" fillId="0" borderId="0" xfId="0" applyFont="1" applyBorder="1"/>
    <xf numFmtId="0" fontId="11" fillId="0" borderId="2" xfId="3" applyFont="1" applyFill="1" applyBorder="1"/>
  </cellXfs>
  <cellStyles count="59">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6" builtinId="27" customBuiltin="1"/>
    <cellStyle name="Calculation" xfId="20" builtinId="22" customBuiltin="1"/>
    <cellStyle name="Check Cell" xfId="22" builtinId="23" customBuiltin="1"/>
    <cellStyle name="Explanatory Text" xfId="24"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8" builtinId="20" customBuiltin="1"/>
    <cellStyle name="Linked Cell" xfId="21" builtinId="24" customBuiltin="1"/>
    <cellStyle name="Neutral" xfId="17" builtinId="28" customBuiltin="1"/>
    <cellStyle name="Normal" xfId="0" builtinId="0"/>
    <cellStyle name="Normal 2" xfId="1" xr:uid="{00000000-0005-0000-0000-000001000000}"/>
    <cellStyle name="Normal 3" xfId="2" xr:uid="{00000000-0005-0000-0000-000002000000}"/>
    <cellStyle name="Normal 3 2" xfId="4" xr:uid="{00000000-0005-0000-0000-000003000000}"/>
    <cellStyle name="Normal 3 2 2" xfId="7" xr:uid="{00000000-0005-0000-0000-000004000000}"/>
    <cellStyle name="Normal 3 2 2 2" xfId="9" xr:uid="{00000000-0005-0000-0000-000005000000}"/>
    <cellStyle name="Normal 3 2 2 2 2" xfId="58" xr:uid="{70E26AE3-4B4E-4769-9550-246B5370BECD}"/>
    <cellStyle name="Normal 3 2 2 3" xfId="56" xr:uid="{35B69087-5995-4D75-93D2-250C41F025B2}"/>
    <cellStyle name="Normal 3 2 3" xfId="54" xr:uid="{7DC819CB-AB4B-460E-AC54-6DF4C7D20DC4}"/>
    <cellStyle name="Normal 3 3" xfId="8" xr:uid="{00000000-0005-0000-0000-000006000000}"/>
    <cellStyle name="Normal 3 3 2" xfId="57" xr:uid="{989D3E1D-DA39-430B-A286-B3E36109B485}"/>
    <cellStyle name="Normal 3 4" xfId="53" xr:uid="{6B00D6B8-A5BE-4111-9961-D47012807644}"/>
    <cellStyle name="Normal 4" xfId="3" xr:uid="{00000000-0005-0000-0000-000007000000}"/>
    <cellStyle name="Normal 5" xfId="6" xr:uid="{00000000-0005-0000-0000-000008000000}"/>
    <cellStyle name="Normal 5 2" xfId="55" xr:uid="{438E31C5-BD8B-497C-A736-3685F970F17F}"/>
    <cellStyle name="Normal 6" xfId="52" xr:uid="{B7239A25-54DF-4EE0-B422-8288E7B2D497}"/>
    <cellStyle name="Normal 7" xfId="50" xr:uid="{70A49B4C-ACB1-455D-A90D-B1868926CF2D}"/>
    <cellStyle name="Note 2" xfId="51" xr:uid="{3CE1054B-865A-4C33-8C2A-A039EF94AEAA}"/>
    <cellStyle name="Output" xfId="19" builtinId="21" customBuiltin="1"/>
    <cellStyle name="Percent 2" xfId="5" xr:uid="{00000000-0005-0000-0000-000009000000}"/>
    <cellStyle name="Title" xfId="10" builtinId="15" customBuiltin="1"/>
    <cellStyle name="Total" xfId="25" builtinId="25" customBuiltin="1"/>
    <cellStyle name="Warning Text" xfId="2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5"/>
  <sheetViews>
    <sheetView tabSelected="1" zoomScale="99" zoomScaleNormal="99" workbookViewId="0">
      <selection activeCell="B5" sqref="B5:F5"/>
    </sheetView>
  </sheetViews>
  <sheetFormatPr defaultColWidth="9.36328125" defaultRowHeight="14.5" x14ac:dyDescent="0.35"/>
  <cols>
    <col min="1" max="1" width="30" style="23" customWidth="1"/>
    <col min="2" max="6" width="9.54296875" style="54" customWidth="1"/>
    <col min="7" max="7" width="14.36328125" style="23" customWidth="1"/>
    <col min="8" max="16384" width="9.36328125" style="23"/>
  </cols>
  <sheetData>
    <row r="1" spans="1:10" ht="25.5" customHeight="1" x14ac:dyDescent="0.35">
      <c r="A1" s="61" t="s">
        <v>54</v>
      </c>
      <c r="B1" s="61"/>
      <c r="C1" s="61"/>
      <c r="D1" s="61"/>
      <c r="E1" s="61"/>
      <c r="F1" s="61"/>
      <c r="G1" s="61"/>
      <c r="H1" s="41"/>
      <c r="I1" s="41"/>
      <c r="J1" s="41"/>
    </row>
    <row r="2" spans="1:10" ht="12.75" customHeight="1" x14ac:dyDescent="0.35">
      <c r="A2" s="62" t="s">
        <v>66</v>
      </c>
      <c r="B2" s="62"/>
      <c r="C2" s="62"/>
      <c r="D2" s="62"/>
      <c r="E2" s="62"/>
      <c r="F2" s="62"/>
      <c r="G2" s="62"/>
      <c r="H2" s="41"/>
      <c r="I2" s="41"/>
      <c r="J2" s="41"/>
    </row>
    <row r="3" spans="1:10" ht="12.75" customHeight="1" x14ac:dyDescent="0.35">
      <c r="A3" s="63" t="s">
        <v>29</v>
      </c>
      <c r="B3" s="63"/>
      <c r="C3" s="63"/>
      <c r="D3" s="63"/>
      <c r="E3" s="63"/>
      <c r="F3" s="63"/>
      <c r="G3" s="63"/>
      <c r="H3" s="41"/>
      <c r="I3" s="41"/>
      <c r="J3" s="41"/>
    </row>
    <row r="4" spans="1:10" ht="51.75" customHeight="1" x14ac:dyDescent="0.35">
      <c r="A4" s="24"/>
      <c r="B4" s="48" t="s">
        <v>49</v>
      </c>
      <c r="C4" s="48" t="s">
        <v>50</v>
      </c>
      <c r="D4" s="48" t="s">
        <v>51</v>
      </c>
      <c r="E4" s="48" t="s">
        <v>52</v>
      </c>
      <c r="F4" s="48" t="s">
        <v>60</v>
      </c>
      <c r="G4" s="25" t="s">
        <v>61</v>
      </c>
      <c r="H4" s="41"/>
      <c r="I4" s="41"/>
      <c r="J4" s="41"/>
    </row>
    <row r="5" spans="1:10" ht="12.75" customHeight="1" x14ac:dyDescent="0.35">
      <c r="A5" s="26" t="s">
        <v>0</v>
      </c>
      <c r="B5" s="49">
        <v>-209.21981099999999</v>
      </c>
      <c r="C5" s="49">
        <v>3999.6455449999999</v>
      </c>
      <c r="D5" s="49">
        <v>1607.9329319999999</v>
      </c>
      <c r="E5" s="49">
        <v>632.97756500000003</v>
      </c>
      <c r="F5" s="49">
        <v>-965.94323399999996</v>
      </c>
      <c r="G5" s="27">
        <f>(F5-B5)</f>
        <v>-756.72342299999991</v>
      </c>
      <c r="H5" s="41"/>
      <c r="I5" s="41"/>
      <c r="J5" s="41"/>
    </row>
    <row r="6" spans="1:10" ht="12.75" customHeight="1" x14ac:dyDescent="0.35">
      <c r="A6" s="26" t="s">
        <v>1</v>
      </c>
      <c r="B6" s="50">
        <v>154.12395000000001</v>
      </c>
      <c r="C6" s="50">
        <v>4961.8605360000001</v>
      </c>
      <c r="D6" s="50">
        <v>2718.8680869999998</v>
      </c>
      <c r="E6" s="51">
        <v>3553.1529740000001</v>
      </c>
      <c r="F6" s="51">
        <v>911.60395300000005</v>
      </c>
      <c r="G6" s="27">
        <f t="shared" ref="G6:G13" si="0">(F6-B6)</f>
        <v>757.48000300000001</v>
      </c>
      <c r="H6" s="41"/>
      <c r="I6" s="41"/>
      <c r="J6" s="41"/>
    </row>
    <row r="7" spans="1:10" ht="12.75" customHeight="1" x14ac:dyDescent="0.35">
      <c r="A7" s="26" t="s">
        <v>5</v>
      </c>
      <c r="B7" s="50">
        <v>57588.769393000002</v>
      </c>
      <c r="C7" s="50">
        <v>65718.472764999999</v>
      </c>
      <c r="D7" s="50">
        <v>64583.830844999997</v>
      </c>
      <c r="E7" s="51">
        <v>64739.613301999998</v>
      </c>
      <c r="F7" s="51">
        <v>63358.759699000002</v>
      </c>
      <c r="G7" s="27">
        <f t="shared" si="0"/>
        <v>5769.9903059999997</v>
      </c>
      <c r="H7" s="41"/>
      <c r="I7" s="41"/>
      <c r="J7" s="41"/>
    </row>
    <row r="8" spans="1:10" ht="12.75" customHeight="1" x14ac:dyDescent="0.35">
      <c r="A8" s="26" t="s">
        <v>6</v>
      </c>
      <c r="B8" s="50">
        <v>42694.578750000001</v>
      </c>
      <c r="C8" s="50">
        <v>49368.584325000003</v>
      </c>
      <c r="D8" s="50">
        <v>47556.184285000003</v>
      </c>
      <c r="E8" s="51">
        <v>47639.334992999997</v>
      </c>
      <c r="F8" s="51">
        <v>46165.401163000002</v>
      </c>
      <c r="G8" s="27">
        <f t="shared" si="0"/>
        <v>3470.8224130000017</v>
      </c>
      <c r="H8" s="41"/>
      <c r="I8" s="41"/>
      <c r="J8" s="41"/>
    </row>
    <row r="9" spans="1:10" ht="12.75" customHeight="1" x14ac:dyDescent="0.35">
      <c r="A9" s="26" t="s">
        <v>7</v>
      </c>
      <c r="B9" s="50">
        <v>1645.098099</v>
      </c>
      <c r="C9" s="50">
        <v>1806.6292639999999</v>
      </c>
      <c r="D9" s="50">
        <v>2016.024944</v>
      </c>
      <c r="E9" s="51">
        <v>1971.9735880000001</v>
      </c>
      <c r="F9" s="51">
        <v>1928.638404</v>
      </c>
      <c r="G9" s="27">
        <f t="shared" si="0"/>
        <v>283.54030499999999</v>
      </c>
      <c r="H9" s="41"/>
      <c r="I9" s="41"/>
      <c r="J9" s="41"/>
    </row>
    <row r="10" spans="1:10" ht="12.75" customHeight="1" x14ac:dyDescent="0.35">
      <c r="A10" s="26" t="s">
        <v>8</v>
      </c>
      <c r="B10" s="50">
        <v>233.04600199999999</v>
      </c>
      <c r="C10" s="50">
        <v>259.60500500000001</v>
      </c>
      <c r="D10" s="50">
        <v>275.19701300000003</v>
      </c>
      <c r="E10" s="51">
        <v>285.60519599999998</v>
      </c>
      <c r="F10" s="51">
        <v>227.156451</v>
      </c>
      <c r="G10" s="27">
        <f t="shared" si="0"/>
        <v>-5.8895509999999831</v>
      </c>
      <c r="H10" s="41"/>
      <c r="I10" s="41"/>
      <c r="J10" s="41"/>
    </row>
    <row r="11" spans="1:10" ht="12.75" customHeight="1" x14ac:dyDescent="0.35">
      <c r="A11" s="26" t="s">
        <v>3</v>
      </c>
      <c r="B11" s="50">
        <v>57434.645441000001</v>
      </c>
      <c r="C11" s="50">
        <v>60756.612231999999</v>
      </c>
      <c r="D11" s="50">
        <v>61864.962762000003</v>
      </c>
      <c r="E11" s="51">
        <v>61186.460332000002</v>
      </c>
      <c r="F11" s="51">
        <v>62447.155744000003</v>
      </c>
      <c r="G11" s="27">
        <f t="shared" si="0"/>
        <v>5012.5103030000028</v>
      </c>
      <c r="H11" s="41"/>
      <c r="I11" s="41"/>
      <c r="J11" s="41"/>
    </row>
    <row r="12" spans="1:10" ht="12.75" customHeight="1" x14ac:dyDescent="0.35">
      <c r="A12" s="26" t="s">
        <v>9</v>
      </c>
      <c r="B12" s="50">
        <v>9786.6846569999998</v>
      </c>
      <c r="C12" s="50">
        <v>10045.854772999999</v>
      </c>
      <c r="D12" s="50">
        <v>10489.110096</v>
      </c>
      <c r="E12" s="51">
        <v>10086.463485</v>
      </c>
      <c r="F12" s="51">
        <v>10928.505278000001</v>
      </c>
      <c r="G12" s="27">
        <f t="shared" si="0"/>
        <v>1141.8206210000008</v>
      </c>
      <c r="H12" s="41"/>
      <c r="I12" s="41"/>
      <c r="J12" s="41"/>
    </row>
    <row r="13" spans="1:10" ht="12.75" customHeight="1" x14ac:dyDescent="0.35">
      <c r="A13" s="28" t="s">
        <v>10</v>
      </c>
      <c r="B13" s="52">
        <v>21507.500306999998</v>
      </c>
      <c r="C13" s="52">
        <v>22925.158007999999</v>
      </c>
      <c r="D13" s="52">
        <v>23333.035832000001</v>
      </c>
      <c r="E13" s="53">
        <v>23426.689709999999</v>
      </c>
      <c r="F13" s="53">
        <v>23298.374163</v>
      </c>
      <c r="G13" s="29">
        <f t="shared" si="0"/>
        <v>1790.873856000002</v>
      </c>
      <c r="H13" s="41"/>
      <c r="I13" s="41"/>
      <c r="J13" s="41"/>
    </row>
    <row r="14" spans="1:10" ht="30" customHeight="1" x14ac:dyDescent="0.35">
      <c r="A14" s="64" t="s">
        <v>4</v>
      </c>
      <c r="B14" s="64"/>
      <c r="C14" s="64"/>
      <c r="D14" s="64"/>
      <c r="E14" s="65"/>
      <c r="F14" s="65"/>
      <c r="G14" s="65"/>
      <c r="I14" s="41"/>
      <c r="J14" s="41"/>
    </row>
    <row r="15" spans="1:10" ht="102" customHeight="1" x14ac:dyDescent="0.35">
      <c r="A15" s="66" t="s">
        <v>46</v>
      </c>
      <c r="B15" s="66"/>
      <c r="C15" s="66"/>
      <c r="D15" s="66"/>
      <c r="E15" s="66"/>
      <c r="F15" s="66"/>
      <c r="G15" s="66"/>
    </row>
  </sheetData>
  <mergeCells count="5">
    <mergeCell ref="A1:G1"/>
    <mergeCell ref="A2:G2"/>
    <mergeCell ref="A3:G3"/>
    <mergeCell ref="A14:G14"/>
    <mergeCell ref="A15:G15"/>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5"/>
  <sheetViews>
    <sheetView zoomScale="101" zoomScaleNormal="101" workbookViewId="0">
      <selection activeCell="B5" sqref="B5:F5"/>
    </sheetView>
  </sheetViews>
  <sheetFormatPr defaultColWidth="9.36328125" defaultRowHeight="14.5" x14ac:dyDescent="0.35"/>
  <cols>
    <col min="1" max="1" width="30" style="23" customWidth="1"/>
    <col min="2" max="6" width="9.54296875" style="54" customWidth="1"/>
    <col min="7" max="7" width="14.36328125" style="23" customWidth="1"/>
    <col min="8" max="16384" width="9.36328125" style="23"/>
  </cols>
  <sheetData>
    <row r="1" spans="1:16" ht="25.5" customHeight="1" x14ac:dyDescent="0.35">
      <c r="A1" s="67" t="s">
        <v>55</v>
      </c>
      <c r="B1" s="67"/>
      <c r="C1" s="67"/>
      <c r="D1" s="67"/>
      <c r="E1" s="67"/>
      <c r="F1" s="67"/>
      <c r="G1" s="67"/>
      <c r="H1" s="41"/>
      <c r="I1" s="41"/>
      <c r="J1" s="41"/>
    </row>
    <row r="2" spans="1:16" ht="12.75" customHeight="1" x14ac:dyDescent="0.35">
      <c r="A2" s="62" t="s">
        <v>66</v>
      </c>
      <c r="B2" s="62"/>
      <c r="C2" s="62"/>
      <c r="D2" s="62"/>
      <c r="E2" s="62"/>
      <c r="F2" s="62"/>
      <c r="G2" s="62"/>
      <c r="H2" s="41"/>
      <c r="I2" s="41"/>
      <c r="J2" s="41"/>
    </row>
    <row r="3" spans="1:16" ht="12.75" customHeight="1" x14ac:dyDescent="0.35">
      <c r="A3" s="63" t="s">
        <v>29</v>
      </c>
      <c r="B3" s="63"/>
      <c r="C3" s="63"/>
      <c r="D3" s="63"/>
      <c r="E3" s="63"/>
      <c r="F3" s="63"/>
      <c r="G3" s="63"/>
      <c r="H3" s="41"/>
      <c r="I3" s="41"/>
      <c r="J3" s="41"/>
    </row>
    <row r="4" spans="1:16" ht="51.75" customHeight="1" x14ac:dyDescent="0.35">
      <c r="A4" s="30" t="s">
        <v>35</v>
      </c>
      <c r="B4" s="48" t="s">
        <v>49</v>
      </c>
      <c r="C4" s="48" t="s">
        <v>50</v>
      </c>
      <c r="D4" s="48" t="s">
        <v>51</v>
      </c>
      <c r="E4" s="48" t="s">
        <v>52</v>
      </c>
      <c r="F4" s="48" t="s">
        <v>60</v>
      </c>
      <c r="G4" s="25" t="s">
        <v>53</v>
      </c>
      <c r="H4" s="41"/>
      <c r="I4" s="41"/>
      <c r="J4" s="41"/>
      <c r="K4" s="41"/>
      <c r="L4" s="41"/>
      <c r="M4" s="41"/>
      <c r="N4" s="41"/>
      <c r="O4" s="41"/>
      <c r="P4" s="41"/>
    </row>
    <row r="5" spans="1:16" ht="12.75" customHeight="1" x14ac:dyDescent="0.35">
      <c r="A5" s="26" t="s">
        <v>0</v>
      </c>
      <c r="B5" s="50">
        <v>-157.50918200000001</v>
      </c>
      <c r="C5" s="49">
        <v>2220.5926140000001</v>
      </c>
      <c r="D5" s="49">
        <v>749.83913299999995</v>
      </c>
      <c r="E5" s="51">
        <v>364.39007800000002</v>
      </c>
      <c r="F5" s="51">
        <v>-531.38763700000004</v>
      </c>
      <c r="G5" s="27">
        <f>(F5-B5)</f>
        <v>-373.87845500000003</v>
      </c>
      <c r="H5" s="41"/>
      <c r="I5" s="41"/>
      <c r="J5" s="41"/>
      <c r="K5" s="41"/>
      <c r="L5" s="41"/>
      <c r="M5" s="41"/>
      <c r="N5" s="41"/>
      <c r="O5" s="41"/>
      <c r="P5" s="41"/>
    </row>
    <row r="6" spans="1:16" ht="12.75" customHeight="1" x14ac:dyDescent="0.35">
      <c r="A6" s="26" t="s">
        <v>1</v>
      </c>
      <c r="B6" s="50">
        <v>-2.6507649999999998</v>
      </c>
      <c r="C6" s="50">
        <v>2947.6006069999999</v>
      </c>
      <c r="D6" s="50">
        <v>1554.6066559999999</v>
      </c>
      <c r="E6" s="51">
        <v>2745.6319699999999</v>
      </c>
      <c r="F6" s="51">
        <v>919.19697099999996</v>
      </c>
      <c r="G6" s="27">
        <f t="shared" ref="G6:G13" si="0">(F6-B6)</f>
        <v>921.84773599999994</v>
      </c>
      <c r="H6" s="41"/>
      <c r="I6" s="41"/>
      <c r="J6" s="41"/>
      <c r="K6" s="41"/>
      <c r="L6" s="41"/>
      <c r="M6" s="41"/>
      <c r="N6" s="41"/>
      <c r="O6" s="41"/>
      <c r="P6" s="41"/>
    </row>
    <row r="7" spans="1:16" ht="12.75" customHeight="1" x14ac:dyDescent="0.35">
      <c r="A7" s="26" t="s">
        <v>5</v>
      </c>
      <c r="B7" s="50">
        <v>43326.593281000001</v>
      </c>
      <c r="C7" s="50">
        <v>48131.753046999998</v>
      </c>
      <c r="D7" s="50">
        <v>47551.817133999997</v>
      </c>
      <c r="E7" s="51">
        <v>48883.763152</v>
      </c>
      <c r="F7" s="51">
        <v>47907.140856999999</v>
      </c>
      <c r="G7" s="27">
        <f t="shared" si="0"/>
        <v>4580.5475759999972</v>
      </c>
      <c r="H7" s="41"/>
      <c r="I7" s="41"/>
      <c r="J7" s="41"/>
      <c r="K7" s="41"/>
      <c r="L7" s="41"/>
      <c r="M7" s="41"/>
      <c r="N7" s="41"/>
      <c r="O7" s="41"/>
      <c r="P7" s="41"/>
    </row>
    <row r="8" spans="1:16" ht="12.75" customHeight="1" x14ac:dyDescent="0.35">
      <c r="A8" s="26" t="s">
        <v>6</v>
      </c>
      <c r="B8" s="50">
        <v>30888.830018000001</v>
      </c>
      <c r="C8" s="50">
        <v>34467.858585000002</v>
      </c>
      <c r="D8" s="50">
        <v>33268.841592999997</v>
      </c>
      <c r="E8" s="51">
        <v>34513.748333000003</v>
      </c>
      <c r="F8" s="51">
        <v>33445.295228000003</v>
      </c>
      <c r="G8" s="27">
        <f t="shared" si="0"/>
        <v>2556.4652100000021</v>
      </c>
      <c r="H8" s="41"/>
      <c r="I8" s="41"/>
      <c r="J8" s="41"/>
      <c r="K8" s="41"/>
      <c r="L8" s="41"/>
      <c r="M8" s="41"/>
      <c r="N8" s="41"/>
      <c r="O8" s="41"/>
      <c r="P8" s="41"/>
    </row>
    <row r="9" spans="1:16" ht="12.75" customHeight="1" x14ac:dyDescent="0.35">
      <c r="A9" s="26" t="s">
        <v>7</v>
      </c>
      <c r="B9" s="50">
        <v>1308.021722</v>
      </c>
      <c r="C9" s="50">
        <v>1455.9114039999999</v>
      </c>
      <c r="D9" s="50">
        <v>1644.796055</v>
      </c>
      <c r="E9" s="51">
        <v>1623.430024</v>
      </c>
      <c r="F9" s="51">
        <v>1570.86709</v>
      </c>
      <c r="G9" s="27">
        <f t="shared" si="0"/>
        <v>262.84536800000001</v>
      </c>
      <c r="H9" s="41"/>
      <c r="I9" s="41"/>
      <c r="J9" s="41"/>
      <c r="K9" s="41"/>
      <c r="L9" s="41"/>
      <c r="M9" s="41"/>
      <c r="N9" s="41"/>
      <c r="O9" s="41"/>
      <c r="P9" s="41"/>
    </row>
    <row r="10" spans="1:16" ht="12.75" customHeight="1" x14ac:dyDescent="0.35">
      <c r="A10" s="26" t="s">
        <v>8</v>
      </c>
      <c r="B10" s="50">
        <v>190.354838</v>
      </c>
      <c r="C10" s="50">
        <v>208.239024</v>
      </c>
      <c r="D10" s="50">
        <v>217.598567</v>
      </c>
      <c r="E10" s="51">
        <v>234.98661000000001</v>
      </c>
      <c r="F10" s="51">
        <v>174.286486</v>
      </c>
      <c r="G10" s="27">
        <f t="shared" si="0"/>
        <v>-16.068352000000004</v>
      </c>
      <c r="H10" s="41"/>
      <c r="I10" s="41"/>
      <c r="J10" s="41"/>
      <c r="K10" s="41"/>
      <c r="L10" s="41"/>
      <c r="M10" s="41"/>
      <c r="N10" s="41"/>
      <c r="O10" s="41"/>
      <c r="P10" s="41"/>
    </row>
    <row r="11" spans="1:16" ht="12.75" customHeight="1" x14ac:dyDescent="0.35">
      <c r="A11" s="26" t="s">
        <v>3</v>
      </c>
      <c r="B11" s="50">
        <v>43329.244046</v>
      </c>
      <c r="C11" s="50">
        <v>45184.152439999998</v>
      </c>
      <c r="D11" s="50">
        <v>45997.211479999998</v>
      </c>
      <c r="E11" s="51">
        <v>46138.131182999998</v>
      </c>
      <c r="F11" s="51">
        <v>46987.943886000001</v>
      </c>
      <c r="G11" s="27">
        <f t="shared" si="0"/>
        <v>3658.6998400000011</v>
      </c>
      <c r="H11" s="41"/>
      <c r="I11" s="41"/>
      <c r="J11" s="41"/>
      <c r="K11" s="41"/>
      <c r="L11" s="41"/>
      <c r="M11" s="41"/>
      <c r="N11" s="41"/>
      <c r="O11" s="41"/>
      <c r="P11" s="41"/>
    </row>
    <row r="12" spans="1:16" ht="12.75" customHeight="1" x14ac:dyDescent="0.35">
      <c r="A12" s="26" t="s">
        <v>9</v>
      </c>
      <c r="B12" s="50">
        <v>6703.0822509999998</v>
      </c>
      <c r="C12" s="50">
        <v>6785.4650600000004</v>
      </c>
      <c r="D12" s="50">
        <v>6988.5090069999997</v>
      </c>
      <c r="E12" s="51">
        <v>6894.2025050000002</v>
      </c>
      <c r="F12" s="51">
        <v>7441.5365769999999</v>
      </c>
      <c r="G12" s="27">
        <f t="shared" si="0"/>
        <v>738.45432600000004</v>
      </c>
      <c r="H12" s="41"/>
      <c r="I12" s="41"/>
      <c r="J12" s="41"/>
      <c r="K12" s="41"/>
      <c r="L12" s="41"/>
      <c r="M12" s="41"/>
      <c r="N12" s="41"/>
      <c r="O12" s="41"/>
      <c r="P12" s="41"/>
    </row>
    <row r="13" spans="1:16" ht="12.75" customHeight="1" x14ac:dyDescent="0.35">
      <c r="A13" s="28" t="s">
        <v>10</v>
      </c>
      <c r="B13" s="52">
        <v>16083.071193</v>
      </c>
      <c r="C13" s="52">
        <v>16924.080184999999</v>
      </c>
      <c r="D13" s="52">
        <v>17196.771264999999</v>
      </c>
      <c r="E13" s="53">
        <v>17541.782350000001</v>
      </c>
      <c r="F13" s="53">
        <v>17319.899491</v>
      </c>
      <c r="G13" s="29">
        <f t="shared" si="0"/>
        <v>1236.8282980000004</v>
      </c>
      <c r="H13" s="41"/>
      <c r="I13" s="41"/>
      <c r="J13" s="41"/>
      <c r="K13" s="41"/>
      <c r="L13" s="41"/>
      <c r="M13" s="41"/>
      <c r="N13" s="41"/>
      <c r="O13" s="41"/>
      <c r="P13" s="41"/>
    </row>
    <row r="14" spans="1:16" ht="30" customHeight="1" x14ac:dyDescent="0.35">
      <c r="A14" s="64" t="s">
        <v>4</v>
      </c>
      <c r="B14" s="64"/>
      <c r="C14" s="64"/>
      <c r="D14" s="64"/>
      <c r="E14" s="65"/>
      <c r="F14" s="65"/>
      <c r="G14" s="65"/>
      <c r="I14" s="41"/>
      <c r="J14" s="41"/>
    </row>
    <row r="15" spans="1:16" ht="106.5" customHeight="1" x14ac:dyDescent="0.35">
      <c r="A15" s="66" t="s">
        <v>46</v>
      </c>
      <c r="B15" s="66"/>
      <c r="C15" s="66"/>
      <c r="D15" s="66"/>
      <c r="E15" s="66"/>
      <c r="F15" s="66"/>
      <c r="G15" s="66"/>
    </row>
  </sheetData>
  <mergeCells count="5">
    <mergeCell ref="A1:G1"/>
    <mergeCell ref="A2:G2"/>
    <mergeCell ref="A3:G3"/>
    <mergeCell ref="A14:G14"/>
    <mergeCell ref="A15:G15"/>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S15"/>
  <sheetViews>
    <sheetView zoomScaleNormal="100" workbookViewId="0">
      <selection activeCell="B5" sqref="B5:F5"/>
    </sheetView>
  </sheetViews>
  <sheetFormatPr defaultColWidth="9.36328125" defaultRowHeight="14.5" x14ac:dyDescent="0.35"/>
  <cols>
    <col min="1" max="1" width="30" style="23" customWidth="1"/>
    <col min="2" max="6" width="9.54296875" style="54" customWidth="1"/>
    <col min="7" max="7" width="14.36328125" style="23" customWidth="1"/>
    <col min="8" max="16384" width="9.36328125" style="23"/>
  </cols>
  <sheetData>
    <row r="1" spans="1:19" ht="25.5" customHeight="1" x14ac:dyDescent="0.35">
      <c r="A1" s="67" t="s">
        <v>56</v>
      </c>
      <c r="B1" s="67"/>
      <c r="C1" s="67"/>
      <c r="D1" s="67"/>
      <c r="E1" s="67"/>
      <c r="F1" s="67"/>
      <c r="G1" s="67"/>
      <c r="H1" s="41"/>
      <c r="I1" s="41"/>
      <c r="J1" s="41"/>
    </row>
    <row r="2" spans="1:19" ht="12.75" customHeight="1" x14ac:dyDescent="0.35">
      <c r="A2" s="62" t="s">
        <v>67</v>
      </c>
      <c r="B2" s="62"/>
      <c r="C2" s="62"/>
      <c r="D2" s="62"/>
      <c r="E2" s="62"/>
      <c r="F2" s="62"/>
      <c r="G2" s="62"/>
      <c r="H2" s="41"/>
      <c r="I2" s="41"/>
      <c r="J2" s="41"/>
    </row>
    <row r="3" spans="1:19" ht="12.75" customHeight="1" x14ac:dyDescent="0.35">
      <c r="A3" s="63" t="s">
        <v>29</v>
      </c>
      <c r="B3" s="63"/>
      <c r="C3" s="63"/>
      <c r="D3" s="63"/>
      <c r="E3" s="63"/>
      <c r="F3" s="63"/>
      <c r="G3" s="63"/>
      <c r="H3" s="41"/>
      <c r="I3" s="41"/>
      <c r="J3" s="41"/>
    </row>
    <row r="4" spans="1:19" ht="51.75" customHeight="1" x14ac:dyDescent="0.35">
      <c r="A4" s="30" t="s">
        <v>36</v>
      </c>
      <c r="B4" s="48" t="s">
        <v>49</v>
      </c>
      <c r="C4" s="48" t="s">
        <v>50</v>
      </c>
      <c r="D4" s="48" t="s">
        <v>51</v>
      </c>
      <c r="E4" s="48" t="s">
        <v>52</v>
      </c>
      <c r="F4" s="48" t="s">
        <v>60</v>
      </c>
      <c r="G4" s="25" t="s">
        <v>53</v>
      </c>
      <c r="H4" s="41"/>
      <c r="I4" s="41"/>
      <c r="J4" s="41"/>
      <c r="K4" s="41"/>
      <c r="L4" s="41"/>
      <c r="M4" s="41"/>
      <c r="N4" s="41"/>
      <c r="O4" s="41"/>
      <c r="P4" s="41"/>
      <c r="Q4" s="41"/>
      <c r="R4" s="41"/>
      <c r="S4" s="41"/>
    </row>
    <row r="5" spans="1:19" ht="12.75" customHeight="1" x14ac:dyDescent="0.35">
      <c r="A5" s="26" t="s">
        <v>0</v>
      </c>
      <c r="B5" s="50">
        <v>-51.710628999999997</v>
      </c>
      <c r="C5" s="49">
        <v>1779.0529309999999</v>
      </c>
      <c r="D5" s="50">
        <v>858.09379899999999</v>
      </c>
      <c r="E5" s="51">
        <v>268.58748700000001</v>
      </c>
      <c r="F5" s="51">
        <v>-434.55559699999998</v>
      </c>
      <c r="G5" s="27">
        <f>(F5-B5)</f>
        <v>-382.84496799999999</v>
      </c>
      <c r="H5" s="41"/>
      <c r="I5" s="41"/>
      <c r="J5" s="41"/>
      <c r="K5" s="41"/>
      <c r="L5" s="41"/>
      <c r="M5" s="41"/>
      <c r="N5" s="41"/>
      <c r="O5" s="41"/>
      <c r="P5" s="41"/>
      <c r="Q5" s="41"/>
      <c r="R5" s="41"/>
      <c r="S5" s="41"/>
    </row>
    <row r="6" spans="1:19" ht="12.75" customHeight="1" x14ac:dyDescent="0.35">
      <c r="A6" s="26" t="s">
        <v>1</v>
      </c>
      <c r="B6" s="50">
        <v>156.77471499999999</v>
      </c>
      <c r="C6" s="50">
        <v>2014.2599290000001</v>
      </c>
      <c r="D6" s="50">
        <v>1164.2614309999999</v>
      </c>
      <c r="E6" s="51">
        <v>807.52100399999995</v>
      </c>
      <c r="F6" s="51">
        <v>-7.5930179999999998</v>
      </c>
      <c r="G6" s="27">
        <f t="shared" ref="G6:G13" si="0">(F6-B6)</f>
        <v>-164.36773299999999</v>
      </c>
      <c r="H6" s="41"/>
      <c r="I6" s="41"/>
      <c r="J6" s="41"/>
      <c r="K6" s="41"/>
      <c r="L6" s="41"/>
      <c r="M6" s="41"/>
      <c r="N6" s="41"/>
      <c r="O6" s="41"/>
      <c r="P6" s="41"/>
      <c r="Q6" s="41"/>
      <c r="R6" s="41"/>
      <c r="S6" s="41"/>
    </row>
    <row r="7" spans="1:19" ht="12.75" customHeight="1" x14ac:dyDescent="0.35">
      <c r="A7" s="26" t="s">
        <v>5</v>
      </c>
      <c r="B7" s="50">
        <v>14262.176111999999</v>
      </c>
      <c r="C7" s="50">
        <v>17586.719718</v>
      </c>
      <c r="D7" s="50">
        <v>17032.013711</v>
      </c>
      <c r="E7" s="51">
        <v>15855.85015</v>
      </c>
      <c r="F7" s="51">
        <v>15451.618842</v>
      </c>
      <c r="G7" s="27">
        <f t="shared" si="0"/>
        <v>1189.4427300000007</v>
      </c>
      <c r="H7" s="41"/>
      <c r="I7" s="41"/>
      <c r="J7" s="41"/>
      <c r="K7" s="41"/>
      <c r="L7" s="41"/>
      <c r="M7" s="41"/>
      <c r="N7" s="41"/>
      <c r="O7" s="41"/>
      <c r="P7" s="41"/>
      <c r="Q7" s="41"/>
      <c r="R7" s="41"/>
      <c r="S7" s="41"/>
    </row>
    <row r="8" spans="1:19" ht="12.75" customHeight="1" x14ac:dyDescent="0.35">
      <c r="A8" s="26" t="s">
        <v>6</v>
      </c>
      <c r="B8" s="50">
        <v>11805.748732</v>
      </c>
      <c r="C8" s="50">
        <v>14900.72574</v>
      </c>
      <c r="D8" s="50">
        <v>14287.342692</v>
      </c>
      <c r="E8" s="51">
        <v>13125.586660000001</v>
      </c>
      <c r="F8" s="51">
        <v>12720.105935</v>
      </c>
      <c r="G8" s="27">
        <f t="shared" si="0"/>
        <v>914.35720299999957</v>
      </c>
      <c r="H8" s="41"/>
      <c r="I8" s="41"/>
      <c r="J8" s="41"/>
      <c r="K8" s="41"/>
      <c r="L8" s="41"/>
      <c r="M8" s="41"/>
      <c r="N8" s="41"/>
      <c r="O8" s="41"/>
      <c r="P8" s="41"/>
      <c r="Q8" s="41"/>
      <c r="R8" s="41"/>
      <c r="S8" s="41"/>
    </row>
    <row r="9" spans="1:19" ht="12.75" customHeight="1" x14ac:dyDescent="0.35">
      <c r="A9" s="26" t="s">
        <v>7</v>
      </c>
      <c r="B9" s="50">
        <v>337.07637699999998</v>
      </c>
      <c r="C9" s="50">
        <v>350.71785999999997</v>
      </c>
      <c r="D9" s="50">
        <v>371.22888899999998</v>
      </c>
      <c r="E9" s="51">
        <v>348.543564</v>
      </c>
      <c r="F9" s="51">
        <v>357.77131400000002</v>
      </c>
      <c r="G9" s="27">
        <f t="shared" si="0"/>
        <v>20.694937000000039</v>
      </c>
      <c r="H9" s="41"/>
      <c r="I9" s="41"/>
      <c r="J9" s="41"/>
      <c r="K9" s="41"/>
      <c r="L9" s="41"/>
      <c r="M9" s="41"/>
      <c r="N9" s="41"/>
      <c r="O9" s="41"/>
      <c r="P9" s="41"/>
      <c r="Q9" s="41"/>
      <c r="R9" s="41"/>
      <c r="S9" s="41"/>
    </row>
    <row r="10" spans="1:19" ht="12.75" customHeight="1" x14ac:dyDescent="0.35">
      <c r="A10" s="26" t="s">
        <v>8</v>
      </c>
      <c r="B10" s="50">
        <v>42.691164000000001</v>
      </c>
      <c r="C10" s="50">
        <v>51.365980999999998</v>
      </c>
      <c r="D10" s="50">
        <v>57.598446000000003</v>
      </c>
      <c r="E10" s="51">
        <v>50.618586000000001</v>
      </c>
      <c r="F10" s="51">
        <v>52.869965000000001</v>
      </c>
      <c r="G10" s="27">
        <f t="shared" si="0"/>
        <v>10.178801</v>
      </c>
      <c r="H10" s="41"/>
      <c r="I10" s="41"/>
      <c r="J10" s="41"/>
      <c r="K10" s="41"/>
      <c r="L10" s="41"/>
      <c r="M10" s="41"/>
      <c r="N10" s="41"/>
      <c r="O10" s="41"/>
      <c r="P10" s="41"/>
      <c r="Q10" s="41"/>
      <c r="R10" s="41"/>
      <c r="S10" s="41"/>
    </row>
    <row r="11" spans="1:19" ht="12.75" customHeight="1" x14ac:dyDescent="0.35">
      <c r="A11" s="26" t="s">
        <v>3</v>
      </c>
      <c r="B11" s="50">
        <v>14105.401395000001</v>
      </c>
      <c r="C11" s="50">
        <v>15572.459792</v>
      </c>
      <c r="D11" s="50">
        <v>15867.751281999999</v>
      </c>
      <c r="E11" s="51">
        <v>15048.329148999999</v>
      </c>
      <c r="F11" s="51">
        <v>15459.211858000001</v>
      </c>
      <c r="G11" s="27">
        <f t="shared" si="0"/>
        <v>1353.8104629999998</v>
      </c>
      <c r="H11" s="41"/>
      <c r="I11" s="41"/>
      <c r="J11" s="41"/>
      <c r="K11" s="41"/>
      <c r="L11" s="41"/>
      <c r="M11" s="41"/>
      <c r="N11" s="41"/>
      <c r="O11" s="41"/>
      <c r="P11" s="41"/>
      <c r="Q11" s="41"/>
      <c r="R11" s="41"/>
      <c r="S11" s="41"/>
    </row>
    <row r="12" spans="1:19" ht="12.75" customHeight="1" x14ac:dyDescent="0.35">
      <c r="A12" s="26" t="s">
        <v>9</v>
      </c>
      <c r="B12" s="50">
        <v>3083.602406</v>
      </c>
      <c r="C12" s="50">
        <v>3260.389713</v>
      </c>
      <c r="D12" s="50">
        <v>3500.6010889999998</v>
      </c>
      <c r="E12" s="51">
        <v>3192.26098</v>
      </c>
      <c r="F12" s="51">
        <v>3486.9687009999998</v>
      </c>
      <c r="G12" s="27">
        <f t="shared" si="0"/>
        <v>403.36629499999981</v>
      </c>
      <c r="H12" s="41"/>
      <c r="I12" s="41"/>
      <c r="J12" s="41"/>
      <c r="K12" s="41"/>
      <c r="L12" s="41"/>
      <c r="M12" s="41"/>
      <c r="N12" s="41"/>
      <c r="O12" s="41"/>
      <c r="P12" s="41"/>
      <c r="Q12" s="41"/>
      <c r="R12" s="41"/>
      <c r="S12" s="41"/>
    </row>
    <row r="13" spans="1:19" ht="12.75" customHeight="1" x14ac:dyDescent="0.35">
      <c r="A13" s="28" t="s">
        <v>10</v>
      </c>
      <c r="B13" s="52">
        <v>5424.4291139999996</v>
      </c>
      <c r="C13" s="52">
        <v>6001.0778229999996</v>
      </c>
      <c r="D13" s="52">
        <v>6136.2645670000002</v>
      </c>
      <c r="E13" s="53">
        <v>5884.9073600000002</v>
      </c>
      <c r="F13" s="53">
        <v>5978.4746720000003</v>
      </c>
      <c r="G13" s="29">
        <f t="shared" si="0"/>
        <v>554.04555800000071</v>
      </c>
      <c r="H13" s="41"/>
      <c r="I13" s="41"/>
      <c r="J13" s="41"/>
      <c r="K13" s="41"/>
      <c r="L13" s="41"/>
      <c r="M13" s="41"/>
      <c r="N13" s="41"/>
      <c r="O13" s="41"/>
      <c r="P13" s="41"/>
      <c r="Q13" s="41"/>
      <c r="R13" s="41"/>
      <c r="S13" s="41"/>
    </row>
    <row r="14" spans="1:19" ht="30" customHeight="1" x14ac:dyDescent="0.35">
      <c r="A14" s="64" t="s">
        <v>4</v>
      </c>
      <c r="B14" s="64"/>
      <c r="C14" s="64"/>
      <c r="D14" s="64"/>
      <c r="E14" s="65"/>
      <c r="F14" s="65"/>
      <c r="G14" s="65"/>
      <c r="I14" s="41"/>
      <c r="J14" s="41"/>
      <c r="K14" s="41"/>
      <c r="L14" s="41"/>
      <c r="M14" s="41"/>
      <c r="N14" s="41"/>
      <c r="O14" s="41"/>
      <c r="P14" s="41"/>
      <c r="Q14" s="41"/>
      <c r="R14" s="41"/>
      <c r="S14" s="41"/>
    </row>
    <row r="15" spans="1:19" ht="103.5" customHeight="1" x14ac:dyDescent="0.35">
      <c r="A15" s="66" t="s">
        <v>47</v>
      </c>
      <c r="B15" s="66"/>
      <c r="C15" s="66"/>
      <c r="D15" s="66"/>
      <c r="E15" s="66"/>
      <c r="F15" s="66"/>
      <c r="G15" s="66"/>
    </row>
  </sheetData>
  <mergeCells count="5">
    <mergeCell ref="A1:G1"/>
    <mergeCell ref="A2:G2"/>
    <mergeCell ref="A3:G3"/>
    <mergeCell ref="A14:G14"/>
    <mergeCell ref="A15:G15"/>
  </mergeCells>
  <pageMargins left="0.7" right="0.7" top="0.75" bottom="0.75" header="0.3" footer="0.3"/>
  <pageSetup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46"/>
  <sheetViews>
    <sheetView zoomScale="96" zoomScaleNormal="96" workbookViewId="0">
      <selection activeCell="J4" sqref="J4"/>
    </sheetView>
  </sheetViews>
  <sheetFormatPr defaultColWidth="9.36328125" defaultRowHeight="12.5" x14ac:dyDescent="0.25"/>
  <cols>
    <col min="1" max="1" width="36.453125" style="21" customWidth="1"/>
    <col min="2" max="3" width="10.6328125" style="58" customWidth="1"/>
    <col min="4" max="4" width="9.36328125" style="21"/>
    <col min="5" max="5" width="9.6328125" style="21" customWidth="1"/>
    <col min="6" max="6" width="11.36328125" style="21" customWidth="1"/>
    <col min="7" max="16384" width="9.36328125" style="21"/>
  </cols>
  <sheetData>
    <row r="1" spans="1:14" ht="25.5" customHeight="1" x14ac:dyDescent="0.3">
      <c r="A1" s="69" t="s">
        <v>57</v>
      </c>
      <c r="B1" s="69"/>
      <c r="C1" s="69"/>
      <c r="D1" s="69"/>
      <c r="E1" s="69"/>
      <c r="F1" s="69"/>
    </row>
    <row r="2" spans="1:14" ht="13" x14ac:dyDescent="0.3">
      <c r="A2" s="70" t="s">
        <v>66</v>
      </c>
      <c r="B2" s="70"/>
      <c r="C2" s="70"/>
      <c r="D2" s="70"/>
      <c r="E2" s="70"/>
      <c r="F2" s="70"/>
    </row>
    <row r="3" spans="1:14" x14ac:dyDescent="0.25">
      <c r="A3" s="71" t="s">
        <v>29</v>
      </c>
      <c r="B3" s="71"/>
      <c r="C3" s="71"/>
      <c r="D3" s="71"/>
      <c r="E3" s="71"/>
      <c r="F3" s="71"/>
    </row>
    <row r="4" spans="1:14" ht="63.75" customHeight="1" x14ac:dyDescent="0.3">
      <c r="A4" s="3"/>
      <c r="B4" s="55" t="s">
        <v>62</v>
      </c>
      <c r="C4" s="55" t="s">
        <v>63</v>
      </c>
      <c r="D4" s="7" t="s">
        <v>11</v>
      </c>
      <c r="E4" s="8" t="s">
        <v>64</v>
      </c>
      <c r="F4" s="8" t="s">
        <v>65</v>
      </c>
      <c r="G4" s="31"/>
    </row>
    <row r="5" spans="1:14" ht="25.5" customHeight="1" x14ac:dyDescent="0.3">
      <c r="A5" s="4" t="s">
        <v>2</v>
      </c>
      <c r="B5" s="46"/>
      <c r="C5" s="46"/>
      <c r="D5" s="5"/>
      <c r="E5" s="5"/>
      <c r="F5" s="5"/>
      <c r="G5" s="31"/>
      <c r="H5" s="38"/>
      <c r="I5" s="38"/>
      <c r="J5" s="38"/>
      <c r="K5" s="38"/>
      <c r="L5" s="38"/>
      <c r="M5" s="38"/>
      <c r="N5" s="38"/>
    </row>
    <row r="6" spans="1:14" x14ac:dyDescent="0.25">
      <c r="A6" s="2" t="s">
        <v>32</v>
      </c>
      <c r="B6" s="56">
        <v>42694.578750000001</v>
      </c>
      <c r="C6" s="56">
        <v>46165.401163000002</v>
      </c>
      <c r="D6" s="9">
        <f t="shared" ref="D6:D12" si="0">(C6-B6)</f>
        <v>3470.8224130000017</v>
      </c>
      <c r="E6" s="16">
        <f t="shared" ref="E6:E12" si="1">(C6-B6)/B6*100</f>
        <v>8.1294218484355021</v>
      </c>
      <c r="F6" s="16">
        <f>(C6/C12)*100</f>
        <v>72.863486252444162</v>
      </c>
      <c r="G6" s="31"/>
      <c r="H6" s="38"/>
      <c r="I6" s="38"/>
      <c r="J6" s="38"/>
      <c r="K6" s="38"/>
      <c r="L6" s="38"/>
      <c r="M6" s="38"/>
      <c r="N6" s="38"/>
    </row>
    <row r="7" spans="1:14" x14ac:dyDescent="0.25">
      <c r="A7" s="2" t="s">
        <v>12</v>
      </c>
      <c r="B7" s="56">
        <v>952.93431499999997</v>
      </c>
      <c r="C7" s="56">
        <v>1010.15353</v>
      </c>
      <c r="D7" s="9">
        <f t="shared" si="0"/>
        <v>57.219215000000077</v>
      </c>
      <c r="E7" s="16">
        <f t="shared" si="1"/>
        <v>6.0045287591516816</v>
      </c>
      <c r="F7" s="16">
        <f>(C7/C12)*100</f>
        <v>1.5943391802474685</v>
      </c>
      <c r="H7" s="38"/>
      <c r="I7" s="38"/>
      <c r="J7" s="38"/>
      <c r="K7" s="38"/>
      <c r="L7" s="38"/>
      <c r="M7" s="38"/>
      <c r="N7" s="38"/>
    </row>
    <row r="8" spans="1:14" x14ac:dyDescent="0.25">
      <c r="A8" s="2" t="s">
        <v>13</v>
      </c>
      <c r="B8" s="56">
        <v>1645.098099</v>
      </c>
      <c r="C8" s="56">
        <v>1928.638404</v>
      </c>
      <c r="D8" s="9">
        <f t="shared" si="0"/>
        <v>283.54030499999999</v>
      </c>
      <c r="E8" s="16">
        <f t="shared" si="1"/>
        <v>17.235464874243949</v>
      </c>
      <c r="F8" s="16">
        <f>(C8/C12)*100</f>
        <v>3.043996462623999</v>
      </c>
      <c r="H8" s="38"/>
      <c r="I8" s="38"/>
      <c r="J8" s="38"/>
      <c r="K8" s="38"/>
      <c r="L8" s="38"/>
      <c r="M8" s="38"/>
      <c r="N8" s="38"/>
    </row>
    <row r="9" spans="1:14" x14ac:dyDescent="0.25">
      <c r="A9" s="2" t="s">
        <v>14</v>
      </c>
      <c r="B9" s="56">
        <v>233.04600199999999</v>
      </c>
      <c r="C9" s="56">
        <v>227.156451</v>
      </c>
      <c r="D9" s="9">
        <f t="shared" si="0"/>
        <v>-5.8895509999999831</v>
      </c>
      <c r="E9" s="16">
        <f t="shared" si="1"/>
        <v>-2.5272053369102565</v>
      </c>
      <c r="F9" s="16">
        <f>(C9/C12)*100</f>
        <v>0.35852414422119006</v>
      </c>
      <c r="H9" s="38"/>
      <c r="I9" s="38"/>
      <c r="J9" s="38"/>
      <c r="K9" s="38"/>
      <c r="L9" s="38"/>
      <c r="M9" s="38"/>
      <c r="N9" s="38"/>
    </row>
    <row r="10" spans="1:14" x14ac:dyDescent="0.25">
      <c r="A10" s="2" t="s">
        <v>26</v>
      </c>
      <c r="B10" s="56">
        <v>8269.5500510000002</v>
      </c>
      <c r="C10" s="56">
        <v>9467.2990950000003</v>
      </c>
      <c r="D10" s="9">
        <f t="shared" si="0"/>
        <v>1197.7490440000001</v>
      </c>
      <c r="E10" s="16">
        <f t="shared" si="1"/>
        <v>14.483847810500421</v>
      </c>
      <c r="F10" s="16">
        <f>(C10/C12)*100</f>
        <v>14.942368095550684</v>
      </c>
      <c r="H10" s="38"/>
      <c r="I10" s="38"/>
      <c r="J10" s="38"/>
      <c r="K10" s="38"/>
      <c r="L10" s="38"/>
      <c r="M10" s="38"/>
      <c r="N10" s="38"/>
    </row>
    <row r="11" spans="1:14" x14ac:dyDescent="0.25">
      <c r="A11" s="2" t="s">
        <v>27</v>
      </c>
      <c r="B11" s="56">
        <v>3793.5621759999995</v>
      </c>
      <c r="C11" s="56">
        <v>4560.1110559999943</v>
      </c>
      <c r="D11" s="9">
        <f t="shared" si="0"/>
        <v>766.54887999999482</v>
      </c>
      <c r="E11" s="16">
        <f t="shared" si="1"/>
        <v>20.206572198804921</v>
      </c>
      <c r="F11" s="16">
        <f>(C11/C12)*100</f>
        <v>7.1972858649124838</v>
      </c>
      <c r="H11" s="38"/>
      <c r="I11" s="38"/>
      <c r="J11" s="38"/>
      <c r="K11" s="38"/>
      <c r="L11" s="38"/>
      <c r="M11" s="38"/>
      <c r="N11" s="38"/>
    </row>
    <row r="12" spans="1:14" ht="13" x14ac:dyDescent="0.3">
      <c r="A12" s="6" t="s">
        <v>37</v>
      </c>
      <c r="B12" s="57">
        <v>57588.769393000002</v>
      </c>
      <c r="C12" s="57">
        <v>63358.759699000002</v>
      </c>
      <c r="D12" s="10">
        <f t="shared" si="0"/>
        <v>5769.9903059999997</v>
      </c>
      <c r="E12" s="17">
        <f t="shared" si="1"/>
        <v>10.019297802014416</v>
      </c>
      <c r="F12" s="18">
        <f>SUM(F6:F11)</f>
        <v>100</v>
      </c>
      <c r="H12" s="38"/>
      <c r="I12" s="38"/>
      <c r="J12" s="38"/>
      <c r="K12" s="38"/>
      <c r="L12" s="38"/>
      <c r="M12" s="38"/>
      <c r="N12" s="38"/>
    </row>
    <row r="13" spans="1:14" ht="25.5" customHeight="1" x14ac:dyDescent="0.3">
      <c r="A13" s="6" t="s">
        <v>15</v>
      </c>
      <c r="B13" s="42"/>
      <c r="C13" s="42"/>
      <c r="D13" s="11"/>
      <c r="E13" s="13"/>
      <c r="F13" s="12"/>
      <c r="H13" s="38"/>
      <c r="I13" s="38"/>
      <c r="J13" s="38"/>
      <c r="K13" s="38"/>
      <c r="L13" s="38"/>
      <c r="M13" s="38"/>
      <c r="N13" s="38"/>
    </row>
    <row r="14" spans="1:14" x14ac:dyDescent="0.25">
      <c r="A14" s="2" t="s">
        <v>16</v>
      </c>
      <c r="B14" s="56">
        <v>9786.6846569999998</v>
      </c>
      <c r="C14" s="56">
        <v>10928.505278000001</v>
      </c>
      <c r="D14" s="9">
        <f t="shared" ref="D14:D22" si="2">(C14-B14)</f>
        <v>1141.8206210000008</v>
      </c>
      <c r="E14" s="16">
        <f t="shared" ref="E14:E22" si="3">(C14-B14)/B14*100</f>
        <v>11.667082991003547</v>
      </c>
      <c r="F14" s="16">
        <f>(C14/C22)*100</f>
        <v>17.500405179062177</v>
      </c>
      <c r="H14" s="38"/>
      <c r="I14" s="38"/>
      <c r="J14" s="38"/>
      <c r="K14" s="38"/>
      <c r="L14" s="38"/>
      <c r="M14" s="38"/>
      <c r="N14" s="38"/>
    </row>
    <row r="15" spans="1:14" x14ac:dyDescent="0.25">
      <c r="A15" s="2" t="s">
        <v>17</v>
      </c>
      <c r="B15" s="56">
        <v>21507.500306999998</v>
      </c>
      <c r="C15" s="56">
        <v>23298.374163</v>
      </c>
      <c r="D15" s="9">
        <f t="shared" si="2"/>
        <v>1790.873856000002</v>
      </c>
      <c r="E15" s="16">
        <f t="shared" si="3"/>
        <v>8.3267410458533409</v>
      </c>
      <c r="F15" s="16">
        <f>(C15/C22)*100</f>
        <v>37.308943674730187</v>
      </c>
      <c r="H15" s="38"/>
      <c r="I15" s="38"/>
      <c r="J15" s="38"/>
      <c r="K15" s="38"/>
      <c r="L15" s="38"/>
      <c r="M15" s="38"/>
      <c r="N15" s="38"/>
    </row>
    <row r="16" spans="1:14" x14ac:dyDescent="0.25">
      <c r="A16" s="2" t="s">
        <v>18</v>
      </c>
      <c r="B16" s="56">
        <v>3552.988609</v>
      </c>
      <c r="C16" s="56">
        <v>3923.674751</v>
      </c>
      <c r="D16" s="9">
        <f t="shared" si="2"/>
        <v>370.68614200000002</v>
      </c>
      <c r="E16" s="16">
        <f t="shared" si="3"/>
        <v>10.433079944614031</v>
      </c>
      <c r="F16" s="16">
        <f>(C16/C22)*100</f>
        <v>6.283192091381987</v>
      </c>
      <c r="H16" s="38"/>
      <c r="I16" s="38"/>
      <c r="J16" s="38"/>
      <c r="K16" s="38"/>
      <c r="L16" s="38"/>
      <c r="M16" s="38"/>
      <c r="N16" s="38"/>
    </row>
    <row r="17" spans="1:14" x14ac:dyDescent="0.25">
      <c r="A17" s="2" t="s">
        <v>19</v>
      </c>
      <c r="B17" s="56">
        <v>2778.9941220000001</v>
      </c>
      <c r="C17" s="56">
        <v>2918.7789870000001</v>
      </c>
      <c r="D17" s="9">
        <f t="shared" si="2"/>
        <v>139.78486500000008</v>
      </c>
      <c r="E17" s="16">
        <f t="shared" si="3"/>
        <v>5.030052560866844</v>
      </c>
      <c r="F17" s="16">
        <f>(C17/C22)*100</f>
        <v>4.6739982825886184</v>
      </c>
      <c r="H17" s="38"/>
      <c r="I17" s="38"/>
      <c r="J17" s="38"/>
      <c r="K17" s="38"/>
      <c r="L17" s="38"/>
      <c r="M17" s="38"/>
      <c r="N17" s="38"/>
    </row>
    <row r="18" spans="1:14" x14ac:dyDescent="0.25">
      <c r="A18" s="2" t="s">
        <v>20</v>
      </c>
      <c r="B18" s="56">
        <v>1252.709235</v>
      </c>
      <c r="C18" s="56">
        <v>1338.799125</v>
      </c>
      <c r="D18" s="9">
        <f t="shared" si="2"/>
        <v>86.089889999999968</v>
      </c>
      <c r="E18" s="16">
        <f t="shared" si="3"/>
        <v>6.8722962675372923</v>
      </c>
      <c r="F18" s="16">
        <f>(C18/C22)*100</f>
        <v>2.1438912774320125</v>
      </c>
      <c r="H18" s="38"/>
      <c r="I18" s="38"/>
      <c r="J18" s="38"/>
      <c r="K18" s="38"/>
      <c r="L18" s="38"/>
      <c r="M18" s="38"/>
      <c r="N18" s="38"/>
    </row>
    <row r="19" spans="1:14" x14ac:dyDescent="0.25">
      <c r="A19" s="2" t="s">
        <v>21</v>
      </c>
      <c r="B19" s="56">
        <v>1227.02871</v>
      </c>
      <c r="C19" s="56">
        <v>1245.2509070000001</v>
      </c>
      <c r="D19" s="9">
        <f t="shared" si="2"/>
        <v>18.222197000000051</v>
      </c>
      <c r="E19" s="16">
        <f t="shared" si="3"/>
        <v>1.4850668816054067</v>
      </c>
      <c r="F19" s="16">
        <f>(C19/C22)*100</f>
        <v>1.9940874682985787</v>
      </c>
      <c r="H19" s="38"/>
      <c r="I19" s="38"/>
      <c r="J19" s="38"/>
      <c r="K19" s="38"/>
      <c r="L19" s="38"/>
      <c r="M19" s="38"/>
      <c r="N19" s="38"/>
    </row>
    <row r="20" spans="1:14" x14ac:dyDescent="0.25">
      <c r="A20" s="2" t="s">
        <v>26</v>
      </c>
      <c r="B20" s="56">
        <v>5759.4506279999996</v>
      </c>
      <c r="C20" s="56">
        <v>6866.440936</v>
      </c>
      <c r="D20" s="9">
        <f t="shared" si="2"/>
        <v>1106.9903080000004</v>
      </c>
      <c r="E20" s="16">
        <f t="shared" si="3"/>
        <v>19.220414923226954</v>
      </c>
      <c r="F20" s="16">
        <f>(C20/C22)*100</f>
        <v>10.995602368422897</v>
      </c>
      <c r="H20" s="38"/>
      <c r="I20" s="38"/>
      <c r="J20" s="38"/>
      <c r="K20" s="38"/>
      <c r="L20" s="38"/>
      <c r="M20" s="38"/>
      <c r="N20" s="38"/>
    </row>
    <row r="21" spans="1:14" x14ac:dyDescent="0.25">
      <c r="A21" s="2" t="s">
        <v>38</v>
      </c>
      <c r="B21" s="56">
        <v>11569.289173000005</v>
      </c>
      <c r="C21" s="56">
        <v>11927.331597000011</v>
      </c>
      <c r="D21" s="9">
        <f t="shared" si="2"/>
        <v>358.04242400000658</v>
      </c>
      <c r="E21" s="16">
        <f t="shared" si="3"/>
        <v>3.094765967433792</v>
      </c>
      <c r="F21" s="16">
        <f>(C21/C22)*100</f>
        <v>19.099879658083552</v>
      </c>
      <c r="H21" s="38"/>
      <c r="I21" s="38"/>
      <c r="J21" s="38"/>
      <c r="K21" s="38"/>
      <c r="L21" s="38"/>
      <c r="M21" s="38"/>
      <c r="N21" s="38"/>
    </row>
    <row r="22" spans="1:14" ht="13" x14ac:dyDescent="0.3">
      <c r="A22" s="6" t="s">
        <v>22</v>
      </c>
      <c r="B22" s="57">
        <v>57434.645441000001</v>
      </c>
      <c r="C22" s="57">
        <v>62447.155744000003</v>
      </c>
      <c r="D22" s="10">
        <f t="shared" si="2"/>
        <v>5012.5103030000028</v>
      </c>
      <c r="E22" s="17">
        <f t="shared" si="3"/>
        <v>8.7273287133793254</v>
      </c>
      <c r="F22" s="18">
        <f>SUM(F14:F21)</f>
        <v>100</v>
      </c>
      <c r="H22" s="38"/>
      <c r="I22" s="38"/>
      <c r="J22" s="38"/>
      <c r="K22" s="38"/>
      <c r="L22" s="38"/>
      <c r="M22" s="38"/>
      <c r="N22" s="38"/>
    </row>
    <row r="23" spans="1:14" ht="25.5" customHeight="1" x14ac:dyDescent="0.3">
      <c r="A23" s="6" t="s">
        <v>25</v>
      </c>
      <c r="B23" s="42"/>
      <c r="C23" s="42"/>
      <c r="D23" s="11"/>
      <c r="E23" s="13"/>
      <c r="F23" s="12"/>
      <c r="H23" s="38"/>
      <c r="I23" s="38"/>
      <c r="J23" s="38"/>
      <c r="K23" s="38"/>
      <c r="L23" s="38"/>
      <c r="M23" s="38"/>
      <c r="N23" s="38"/>
    </row>
    <row r="24" spans="1:14" ht="13" x14ac:dyDescent="0.3">
      <c r="A24" s="1" t="s">
        <v>23</v>
      </c>
      <c r="B24" s="43">
        <f>(B12-B22)</f>
        <v>154.12395200000174</v>
      </c>
      <c r="C24" s="43">
        <f>(C12-C22)</f>
        <v>911.60395499999868</v>
      </c>
      <c r="D24" s="9">
        <f t="shared" ref="D24" si="4">(C24-B24)</f>
        <v>757.48000299999694</v>
      </c>
      <c r="E24" s="16">
        <f t="shared" ref="E24" si="5">(C24-B24)/B24*100</f>
        <v>491.47455224869157</v>
      </c>
      <c r="F24" s="15" t="s">
        <v>31</v>
      </c>
      <c r="H24" s="38"/>
      <c r="I24" s="38"/>
      <c r="J24" s="38"/>
      <c r="K24" s="38"/>
      <c r="L24" s="38"/>
      <c r="M24" s="38"/>
      <c r="N24" s="38"/>
    </row>
    <row r="25" spans="1:14" ht="13" x14ac:dyDescent="0.3">
      <c r="A25" s="1" t="s">
        <v>39</v>
      </c>
      <c r="B25" s="43">
        <f>(B24/B12)*100</f>
        <v>0.26762848663811822</v>
      </c>
      <c r="C25" s="43">
        <f>(C24/C12)*100</f>
        <v>1.4387970334816806</v>
      </c>
      <c r="D25" s="10">
        <f t="shared" ref="D25:D31" si="6">(C25-B25)</f>
        <v>1.1711685468435624</v>
      </c>
      <c r="E25" s="15" t="s">
        <v>31</v>
      </c>
      <c r="F25" s="15" t="s">
        <v>31</v>
      </c>
      <c r="H25" s="38"/>
      <c r="I25" s="38"/>
      <c r="J25" s="38"/>
      <c r="K25" s="38"/>
      <c r="L25" s="38"/>
      <c r="M25" s="38"/>
      <c r="N25" s="38"/>
    </row>
    <row r="26" spans="1:14" x14ac:dyDescent="0.25">
      <c r="A26" s="32" t="s">
        <v>40</v>
      </c>
      <c r="B26" s="44">
        <v>-436.11794300000003</v>
      </c>
      <c r="C26" s="44">
        <v>-1754.217024</v>
      </c>
      <c r="D26" s="9">
        <f t="shared" si="6"/>
        <v>-1318.0990810000001</v>
      </c>
      <c r="E26" s="16">
        <f t="shared" ref="E26:E30" si="7">(C26-B26)/B26*100</f>
        <v>302.2345450712171</v>
      </c>
      <c r="F26" s="14" t="s">
        <v>31</v>
      </c>
      <c r="H26" s="38"/>
      <c r="I26" s="38"/>
      <c r="J26" s="38"/>
      <c r="K26" s="38"/>
      <c r="L26" s="38"/>
      <c r="M26" s="38"/>
      <c r="N26" s="38"/>
    </row>
    <row r="27" spans="1:14" ht="13" x14ac:dyDescent="0.3">
      <c r="A27" s="33" t="s">
        <v>24</v>
      </c>
      <c r="B27" s="43">
        <f>SUM(B24,B26)</f>
        <v>-281.99399099999829</v>
      </c>
      <c r="C27" s="43">
        <f>SUM(C24,C26)</f>
        <v>-842.61306900000136</v>
      </c>
      <c r="D27" s="9">
        <f t="shared" si="6"/>
        <v>-560.61907800000313</v>
      </c>
      <c r="E27" s="16">
        <f t="shared" si="7"/>
        <v>198.80532773480502</v>
      </c>
      <c r="F27" s="15" t="s">
        <v>31</v>
      </c>
      <c r="H27" s="38"/>
      <c r="I27" s="38"/>
      <c r="J27" s="38"/>
      <c r="K27" s="38"/>
      <c r="L27" s="38"/>
      <c r="M27" s="38"/>
      <c r="N27" s="38"/>
    </row>
    <row r="28" spans="1:14" x14ac:dyDescent="0.25">
      <c r="A28" s="32" t="s">
        <v>33</v>
      </c>
      <c r="B28" s="44">
        <v>72.773179999999996</v>
      </c>
      <c r="C28" s="44">
        <v>-123.33016600000001</v>
      </c>
      <c r="D28" s="9">
        <f t="shared" si="6"/>
        <v>-196.10334599999999</v>
      </c>
      <c r="E28" s="16">
        <f t="shared" si="7"/>
        <v>-269.47200328472661</v>
      </c>
      <c r="F28" s="14" t="s">
        <v>31</v>
      </c>
      <c r="H28" s="38"/>
      <c r="I28" s="38"/>
      <c r="J28" s="38"/>
      <c r="K28" s="38"/>
      <c r="L28" s="38"/>
      <c r="M28" s="38"/>
      <c r="N28" s="38"/>
    </row>
    <row r="29" spans="1:14" x14ac:dyDescent="0.25">
      <c r="A29" s="32" t="s">
        <v>34</v>
      </c>
      <c r="B29" s="44">
        <v>0</v>
      </c>
      <c r="C29" s="44">
        <v>0</v>
      </c>
      <c r="D29" s="9">
        <f t="shared" si="6"/>
        <v>0</v>
      </c>
      <c r="E29" s="16">
        <v>0</v>
      </c>
      <c r="F29" s="14" t="s">
        <v>31</v>
      </c>
      <c r="H29" s="38"/>
      <c r="I29" s="38"/>
      <c r="J29" s="38"/>
      <c r="K29" s="38"/>
      <c r="L29" s="38"/>
      <c r="M29" s="38"/>
      <c r="N29" s="38"/>
    </row>
    <row r="30" spans="1:14" ht="13" x14ac:dyDescent="0.3">
      <c r="A30" s="34" t="s">
        <v>0</v>
      </c>
      <c r="B30" s="43">
        <f>SUM(B27:B29)</f>
        <v>-209.22081099999829</v>
      </c>
      <c r="C30" s="43">
        <f>SUM(C27:C29)</f>
        <v>-965.94323500000132</v>
      </c>
      <c r="D30" s="9">
        <f t="shared" si="6"/>
        <v>-756.722424000003</v>
      </c>
      <c r="E30" s="16">
        <f t="shared" si="7"/>
        <v>361.68601984819242</v>
      </c>
      <c r="F30" s="15" t="s">
        <v>31</v>
      </c>
      <c r="H30" s="38"/>
      <c r="I30" s="38"/>
      <c r="J30" s="38"/>
      <c r="K30" s="38"/>
      <c r="L30" s="38"/>
      <c r="M30" s="38"/>
      <c r="N30" s="38"/>
    </row>
    <row r="31" spans="1:14" ht="13" x14ac:dyDescent="0.3">
      <c r="A31" s="35" t="s">
        <v>41</v>
      </c>
      <c r="B31" s="45">
        <f>(B30/B12)*100</f>
        <v>-0.36330140964156354</v>
      </c>
      <c r="C31" s="45">
        <f>(C30/C12)*100</f>
        <v>-1.5245614648849366</v>
      </c>
      <c r="D31" s="10">
        <f t="shared" si="6"/>
        <v>-1.1612600552433729</v>
      </c>
      <c r="E31" s="15" t="s">
        <v>31</v>
      </c>
      <c r="F31" s="15" t="s">
        <v>31</v>
      </c>
      <c r="H31" s="38"/>
      <c r="I31" s="38"/>
      <c r="J31" s="38"/>
      <c r="K31" s="38"/>
      <c r="L31" s="38"/>
      <c r="M31" s="38"/>
      <c r="N31" s="38"/>
    </row>
    <row r="32" spans="1:14" ht="25.5" customHeight="1" x14ac:dyDescent="0.25">
      <c r="A32" s="72" t="s">
        <v>4</v>
      </c>
      <c r="B32" s="72"/>
      <c r="C32" s="72"/>
      <c r="D32" s="72"/>
      <c r="E32" s="72"/>
      <c r="F32" s="72"/>
      <c r="H32" s="38"/>
      <c r="I32" s="38"/>
      <c r="J32" s="38"/>
      <c r="K32" s="38"/>
      <c r="L32" s="38"/>
      <c r="M32" s="38"/>
      <c r="N32" s="38"/>
    </row>
    <row r="33" spans="1:14" ht="63.75" customHeight="1" x14ac:dyDescent="0.25">
      <c r="A33" s="68" t="s">
        <v>28</v>
      </c>
      <c r="B33" s="68"/>
      <c r="C33" s="68"/>
      <c r="D33" s="68"/>
      <c r="E33" s="68"/>
      <c r="F33" s="68"/>
      <c r="H33" s="38"/>
      <c r="I33" s="38"/>
      <c r="J33" s="38"/>
      <c r="K33" s="38"/>
      <c r="L33" s="38"/>
      <c r="M33" s="38"/>
      <c r="N33" s="38"/>
    </row>
    <row r="34" spans="1:14" ht="51" customHeight="1" x14ac:dyDescent="0.25">
      <c r="A34" s="68" t="s">
        <v>30</v>
      </c>
      <c r="B34" s="68"/>
      <c r="C34" s="68"/>
      <c r="D34" s="68"/>
      <c r="E34" s="68"/>
      <c r="F34" s="68"/>
      <c r="H34" s="38"/>
      <c r="I34" s="38"/>
      <c r="J34" s="38"/>
      <c r="K34" s="38"/>
      <c r="L34" s="38"/>
      <c r="M34" s="38"/>
      <c r="N34" s="38"/>
    </row>
    <row r="35" spans="1:14" ht="89.25" customHeight="1" x14ac:dyDescent="0.25">
      <c r="A35" s="59" t="s">
        <v>48</v>
      </c>
      <c r="B35" s="59"/>
      <c r="C35" s="59"/>
      <c r="D35" s="59"/>
      <c r="E35" s="59"/>
      <c r="F35" s="59"/>
      <c r="H35" s="38"/>
      <c r="I35" s="38"/>
      <c r="J35" s="38"/>
      <c r="K35" s="38"/>
      <c r="L35" s="38"/>
      <c r="M35" s="38"/>
      <c r="N35" s="38"/>
    </row>
    <row r="36" spans="1:14" ht="51" customHeight="1" x14ac:dyDescent="0.25">
      <c r="A36" s="59" t="s">
        <v>42</v>
      </c>
      <c r="B36" s="59"/>
      <c r="C36" s="59"/>
      <c r="D36" s="59"/>
      <c r="E36" s="59"/>
      <c r="F36" s="59"/>
      <c r="H36" s="38"/>
      <c r="I36" s="38"/>
      <c r="J36" s="38"/>
      <c r="K36" s="38"/>
      <c r="L36" s="38"/>
      <c r="M36" s="38"/>
      <c r="N36" s="38"/>
    </row>
    <row r="37" spans="1:14" ht="25.5" customHeight="1" x14ac:dyDescent="0.25">
      <c r="A37" s="59" t="s">
        <v>43</v>
      </c>
      <c r="B37" s="59"/>
      <c r="C37" s="59"/>
      <c r="D37" s="59"/>
      <c r="E37" s="59"/>
      <c r="F37" s="59"/>
      <c r="H37" s="38"/>
      <c r="I37" s="38"/>
      <c r="J37" s="38"/>
      <c r="K37" s="38"/>
      <c r="L37" s="38"/>
      <c r="M37" s="38"/>
      <c r="N37" s="38"/>
    </row>
    <row r="38" spans="1:14" ht="51" customHeight="1" x14ac:dyDescent="0.25">
      <c r="A38" s="59" t="s">
        <v>44</v>
      </c>
      <c r="B38" s="60"/>
      <c r="C38" s="60"/>
      <c r="D38" s="60"/>
      <c r="E38" s="60"/>
      <c r="F38" s="60"/>
      <c r="H38" s="38"/>
      <c r="I38" s="38"/>
      <c r="J38" s="38"/>
      <c r="K38" s="38"/>
      <c r="L38" s="38"/>
      <c r="M38" s="38"/>
      <c r="N38" s="38"/>
    </row>
    <row r="39" spans="1:14" ht="38.25" customHeight="1" x14ac:dyDescent="0.25">
      <c r="A39" s="59" t="s">
        <v>45</v>
      </c>
      <c r="B39" s="59"/>
      <c r="C39" s="59"/>
      <c r="D39" s="59"/>
      <c r="E39" s="59"/>
      <c r="F39" s="59"/>
      <c r="H39" s="38"/>
      <c r="I39" s="38"/>
      <c r="J39" s="38"/>
      <c r="K39" s="38"/>
      <c r="L39" s="38"/>
      <c r="M39" s="38"/>
      <c r="N39" s="38"/>
    </row>
    <row r="40" spans="1:14" x14ac:dyDescent="0.25">
      <c r="A40" s="22"/>
      <c r="B40" s="47"/>
      <c r="C40" s="47"/>
      <c r="D40" s="22"/>
      <c r="E40" s="22"/>
      <c r="F40" s="22"/>
      <c r="H40" s="38"/>
      <c r="I40" s="38"/>
      <c r="J40" s="38"/>
      <c r="K40" s="38"/>
      <c r="L40" s="38"/>
      <c r="M40" s="38"/>
      <c r="N40" s="38"/>
    </row>
    <row r="41" spans="1:14" x14ac:dyDescent="0.25">
      <c r="A41" s="22"/>
      <c r="B41" s="47"/>
      <c r="C41" s="47"/>
      <c r="D41" s="22"/>
      <c r="E41" s="22"/>
      <c r="F41" s="22"/>
    </row>
    <row r="42" spans="1:14" x14ac:dyDescent="0.25">
      <c r="A42" s="22"/>
      <c r="B42" s="47"/>
      <c r="C42" s="47"/>
      <c r="D42" s="22"/>
      <c r="E42" s="22"/>
      <c r="F42" s="22"/>
    </row>
    <row r="43" spans="1:14" x14ac:dyDescent="0.25">
      <c r="A43" s="22"/>
      <c r="B43" s="47"/>
      <c r="C43" s="47"/>
      <c r="D43" s="22"/>
      <c r="E43" s="22"/>
      <c r="F43" s="22"/>
    </row>
    <row r="44" spans="1:14" x14ac:dyDescent="0.25">
      <c r="A44" s="22"/>
      <c r="B44" s="47"/>
      <c r="C44" s="47"/>
      <c r="D44" s="22"/>
      <c r="E44" s="22"/>
      <c r="F44" s="22"/>
    </row>
    <row r="45" spans="1:14" x14ac:dyDescent="0.25">
      <c r="A45" s="22"/>
      <c r="B45" s="47"/>
      <c r="C45" s="47"/>
      <c r="D45" s="22"/>
      <c r="E45" s="22"/>
      <c r="F45" s="22"/>
    </row>
    <row r="46" spans="1:14" x14ac:dyDescent="0.25">
      <c r="A46" s="22"/>
      <c r="B46" s="47"/>
      <c r="C46" s="47"/>
      <c r="D46" s="22"/>
      <c r="E46" s="22"/>
      <c r="F46" s="22"/>
    </row>
  </sheetData>
  <mergeCells count="11">
    <mergeCell ref="A35:F35"/>
    <mergeCell ref="A36:F36"/>
    <mergeCell ref="A37:F37"/>
    <mergeCell ref="A38:F38"/>
    <mergeCell ref="A39:F39"/>
    <mergeCell ref="A34:F34"/>
    <mergeCell ref="A1:F1"/>
    <mergeCell ref="A2:F2"/>
    <mergeCell ref="A3:F3"/>
    <mergeCell ref="A32:F32"/>
    <mergeCell ref="A33:F33"/>
  </mergeCells>
  <pageMargins left="0.7" right="0.7" top="0.75" bottom="0.75" header="0.3" footer="0.3"/>
  <pageSetup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6"/>
  <sheetViews>
    <sheetView zoomScale="96" zoomScaleNormal="96" workbookViewId="0">
      <selection activeCell="K7" sqref="K7"/>
    </sheetView>
  </sheetViews>
  <sheetFormatPr defaultColWidth="9.36328125" defaultRowHeight="12.5" x14ac:dyDescent="0.25"/>
  <cols>
    <col min="1" max="1" width="39.36328125" style="21" customWidth="1"/>
    <col min="2" max="2" width="9.36328125" style="58"/>
    <col min="3" max="3" width="10.6328125" style="58" customWidth="1"/>
    <col min="4" max="4" width="9.36328125" style="21"/>
    <col min="5" max="5" width="9.6328125" style="21" customWidth="1"/>
    <col min="6" max="6" width="15.36328125" style="21" customWidth="1"/>
    <col min="7" max="16384" width="9.36328125" style="21"/>
  </cols>
  <sheetData>
    <row r="1" spans="1:10" ht="25.5" customHeight="1" x14ac:dyDescent="0.3">
      <c r="A1" s="69" t="s">
        <v>58</v>
      </c>
      <c r="B1" s="69"/>
      <c r="C1" s="69"/>
      <c r="D1" s="69"/>
      <c r="E1" s="69"/>
      <c r="F1" s="69"/>
    </row>
    <row r="2" spans="1:10" ht="13" x14ac:dyDescent="0.3">
      <c r="A2" s="70" t="s">
        <v>66</v>
      </c>
      <c r="B2" s="70"/>
      <c r="C2" s="70"/>
      <c r="D2" s="70"/>
      <c r="E2" s="70"/>
      <c r="F2" s="70"/>
    </row>
    <row r="3" spans="1:10" x14ac:dyDescent="0.25">
      <c r="A3" s="71" t="s">
        <v>29</v>
      </c>
      <c r="B3" s="71"/>
      <c r="C3" s="71"/>
      <c r="D3" s="71"/>
      <c r="E3" s="71"/>
      <c r="F3" s="71"/>
    </row>
    <row r="4" spans="1:10" ht="63.75" customHeight="1" x14ac:dyDescent="0.3">
      <c r="A4" s="3"/>
      <c r="B4" s="55" t="s">
        <v>62</v>
      </c>
      <c r="C4" s="55" t="s">
        <v>63</v>
      </c>
      <c r="D4" s="39" t="s">
        <v>11</v>
      </c>
      <c r="E4" s="40" t="s">
        <v>64</v>
      </c>
      <c r="F4" s="40" t="s">
        <v>65</v>
      </c>
    </row>
    <row r="5" spans="1:10" ht="25.5" customHeight="1" x14ac:dyDescent="0.3">
      <c r="A5" s="4" t="s">
        <v>2</v>
      </c>
      <c r="B5" s="46"/>
      <c r="C5" s="46"/>
      <c r="D5" s="5"/>
      <c r="E5" s="5"/>
      <c r="F5" s="5"/>
      <c r="G5" s="38"/>
      <c r="H5" s="38"/>
      <c r="I5" s="38"/>
      <c r="J5" s="38"/>
    </row>
    <row r="6" spans="1:10" x14ac:dyDescent="0.25">
      <c r="A6" s="2" t="s">
        <v>32</v>
      </c>
      <c r="B6" s="56">
        <v>30888.830018000001</v>
      </c>
      <c r="C6" s="56">
        <v>33445.295228000003</v>
      </c>
      <c r="D6" s="9">
        <f t="shared" ref="D6:D12" si="0">(C6-B6)</f>
        <v>2556.4652100000021</v>
      </c>
      <c r="E6" s="16">
        <f t="shared" ref="E6:E12" si="1">(C6-B6)/B6*100</f>
        <v>8.2763419932391749</v>
      </c>
      <c r="F6" s="16">
        <f>(C6/C12)*100</f>
        <v>69.812755738924693</v>
      </c>
      <c r="G6" s="38"/>
      <c r="H6" s="38"/>
      <c r="I6" s="38"/>
      <c r="J6" s="38"/>
    </row>
    <row r="7" spans="1:10" x14ac:dyDescent="0.25">
      <c r="A7" s="2" t="s">
        <v>12</v>
      </c>
      <c r="B7" s="56">
        <v>297.067432</v>
      </c>
      <c r="C7" s="56">
        <v>322.37119200000001</v>
      </c>
      <c r="D7" s="9">
        <f t="shared" si="0"/>
        <v>25.303760000000011</v>
      </c>
      <c r="E7" s="16">
        <f t="shared" si="1"/>
        <v>8.5178505868660874</v>
      </c>
      <c r="F7" s="16">
        <f>(C7/C12)*100</f>
        <v>0.67290843542982259</v>
      </c>
      <c r="G7" s="38"/>
      <c r="H7" s="38"/>
      <c r="I7" s="38"/>
      <c r="J7" s="38"/>
    </row>
    <row r="8" spans="1:10" x14ac:dyDescent="0.25">
      <c r="A8" s="2" t="s">
        <v>13</v>
      </c>
      <c r="B8" s="56">
        <v>1308.021722</v>
      </c>
      <c r="C8" s="56">
        <v>1570.86709</v>
      </c>
      <c r="D8" s="9">
        <f t="shared" si="0"/>
        <v>262.84536800000001</v>
      </c>
      <c r="E8" s="16">
        <f t="shared" si="1"/>
        <v>20.094877904481777</v>
      </c>
      <c r="F8" s="16">
        <f>(C8/C12)*100</f>
        <v>3.2789831784972225</v>
      </c>
      <c r="G8" s="38"/>
      <c r="H8" s="38"/>
      <c r="I8" s="38"/>
      <c r="J8" s="38"/>
    </row>
    <row r="9" spans="1:10" x14ac:dyDescent="0.25">
      <c r="A9" s="2" t="s">
        <v>14</v>
      </c>
      <c r="B9" s="56">
        <v>190.354838</v>
      </c>
      <c r="C9" s="56">
        <v>174.286486</v>
      </c>
      <c r="D9" s="9">
        <f t="shared" si="0"/>
        <v>-16.068352000000004</v>
      </c>
      <c r="E9" s="16">
        <f t="shared" si="1"/>
        <v>-8.4412627327076404</v>
      </c>
      <c r="F9" s="16">
        <f>(C9/C12)*100</f>
        <v>0.36380064199663875</v>
      </c>
      <c r="G9" s="38"/>
      <c r="H9" s="38"/>
      <c r="I9" s="38"/>
      <c r="J9" s="38"/>
    </row>
    <row r="10" spans="1:10" x14ac:dyDescent="0.25">
      <c r="A10" s="2" t="s">
        <v>26</v>
      </c>
      <c r="B10" s="56">
        <v>7759.4211079999995</v>
      </c>
      <c r="C10" s="56">
        <v>8899.7366839999995</v>
      </c>
      <c r="D10" s="9">
        <f t="shared" si="0"/>
        <v>1140.315576</v>
      </c>
      <c r="E10" s="16">
        <f t="shared" si="1"/>
        <v>14.695884655935599</v>
      </c>
      <c r="F10" s="16">
        <f>(C10/C12)*100</f>
        <v>18.577056624116207</v>
      </c>
      <c r="G10" s="38"/>
      <c r="H10" s="38"/>
      <c r="I10" s="38"/>
      <c r="J10" s="38"/>
    </row>
    <row r="11" spans="1:10" x14ac:dyDescent="0.25">
      <c r="A11" s="2" t="s">
        <v>27</v>
      </c>
      <c r="B11" s="56">
        <v>2882.898162999998</v>
      </c>
      <c r="C11" s="56">
        <v>3494.5841770000043</v>
      </c>
      <c r="D11" s="9">
        <f t="shared" si="0"/>
        <v>611.68601400000625</v>
      </c>
      <c r="E11" s="16">
        <f t="shared" si="1"/>
        <v>21.217746150404228</v>
      </c>
      <c r="F11" s="16">
        <f>(C11/C12)*100</f>
        <v>7.2944953810354347</v>
      </c>
      <c r="G11" s="38"/>
      <c r="H11" s="38"/>
      <c r="I11" s="38"/>
      <c r="J11" s="38"/>
    </row>
    <row r="12" spans="1:10" ht="13" x14ac:dyDescent="0.3">
      <c r="A12" s="6" t="s">
        <v>37</v>
      </c>
      <c r="B12" s="57">
        <v>43326.593281000001</v>
      </c>
      <c r="C12" s="57">
        <v>47907.140856999999</v>
      </c>
      <c r="D12" s="10">
        <f t="shared" si="0"/>
        <v>4580.5475759999972</v>
      </c>
      <c r="E12" s="17">
        <f t="shared" si="1"/>
        <v>10.572138793124784</v>
      </c>
      <c r="F12" s="18">
        <f>SUM(F6:F11)</f>
        <v>100.00000000000001</v>
      </c>
      <c r="G12" s="38"/>
      <c r="H12" s="38"/>
      <c r="I12" s="38"/>
      <c r="J12" s="38"/>
    </row>
    <row r="13" spans="1:10" ht="25.5" customHeight="1" x14ac:dyDescent="0.3">
      <c r="A13" s="6" t="s">
        <v>15</v>
      </c>
      <c r="B13" s="42"/>
      <c r="C13" s="42"/>
      <c r="D13" s="11"/>
      <c r="E13" s="13"/>
      <c r="F13" s="12"/>
      <c r="G13" s="38"/>
      <c r="H13" s="38"/>
      <c r="I13" s="38"/>
      <c r="J13" s="38"/>
    </row>
    <row r="14" spans="1:10" x14ac:dyDescent="0.25">
      <c r="A14" s="2" t="s">
        <v>16</v>
      </c>
      <c r="B14" s="56">
        <v>6703.0822509999998</v>
      </c>
      <c r="C14" s="56">
        <v>7441.5365769999999</v>
      </c>
      <c r="D14" s="9">
        <f t="shared" ref="D14:D22" si="2">(C14-B14)</f>
        <v>738.45432600000004</v>
      </c>
      <c r="E14" s="16">
        <f t="shared" ref="E14:E22" si="3">(C14-B14)/B14*100</f>
        <v>11.016638291881824</v>
      </c>
      <c r="F14" s="16">
        <f>(C14/C22)*100</f>
        <v>15.837118974718953</v>
      </c>
      <c r="G14" s="38"/>
      <c r="H14" s="38"/>
      <c r="I14" s="38"/>
      <c r="J14" s="38"/>
    </row>
    <row r="15" spans="1:10" x14ac:dyDescent="0.25">
      <c r="A15" s="2" t="s">
        <v>17</v>
      </c>
      <c r="B15" s="56">
        <v>16083.071193</v>
      </c>
      <c r="C15" s="56">
        <v>17319.899491</v>
      </c>
      <c r="D15" s="9">
        <f t="shared" si="2"/>
        <v>1236.8282980000004</v>
      </c>
      <c r="E15" s="16">
        <f t="shared" si="3"/>
        <v>7.6902494751022301</v>
      </c>
      <c r="F15" s="16">
        <f>(C15/C22)*100</f>
        <v>36.860305130653828</v>
      </c>
      <c r="G15" s="38"/>
      <c r="H15" s="38"/>
      <c r="I15" s="38"/>
      <c r="J15" s="38"/>
    </row>
    <row r="16" spans="1:10" x14ac:dyDescent="0.25">
      <c r="A16" s="2" t="s">
        <v>18</v>
      </c>
      <c r="B16" s="56">
        <v>2777.801144</v>
      </c>
      <c r="C16" s="56">
        <v>3003.3976670000002</v>
      </c>
      <c r="D16" s="9">
        <f t="shared" si="2"/>
        <v>225.59652300000016</v>
      </c>
      <c r="E16" s="16">
        <f t="shared" si="3"/>
        <v>8.1214065120278516</v>
      </c>
      <c r="F16" s="16">
        <f>(C16/C22)*100</f>
        <v>6.3918473944863523</v>
      </c>
      <c r="G16" s="38"/>
      <c r="H16" s="38"/>
      <c r="I16" s="38"/>
      <c r="J16" s="38"/>
    </row>
    <row r="17" spans="1:10" x14ac:dyDescent="0.25">
      <c r="A17" s="2" t="s">
        <v>19</v>
      </c>
      <c r="B17" s="56">
        <v>2045.3978360000001</v>
      </c>
      <c r="C17" s="56">
        <v>2158.312801</v>
      </c>
      <c r="D17" s="9">
        <f t="shared" si="2"/>
        <v>112.91496499999994</v>
      </c>
      <c r="E17" s="16">
        <f t="shared" si="3"/>
        <v>5.5204402298976492</v>
      </c>
      <c r="F17" s="16">
        <f>(C17/C22)*100</f>
        <v>4.5933331457030757</v>
      </c>
      <c r="G17" s="38"/>
      <c r="H17" s="38"/>
      <c r="I17" s="38"/>
      <c r="J17" s="38"/>
    </row>
    <row r="18" spans="1:10" x14ac:dyDescent="0.25">
      <c r="A18" s="2" t="s">
        <v>20</v>
      </c>
      <c r="B18" s="56">
        <v>946.44247800000005</v>
      </c>
      <c r="C18" s="56">
        <v>1005.398586</v>
      </c>
      <c r="D18" s="9">
        <f t="shared" si="2"/>
        <v>58.956107999999972</v>
      </c>
      <c r="E18" s="16">
        <f t="shared" si="3"/>
        <v>6.2292330881623812</v>
      </c>
      <c r="F18" s="16">
        <f>(C18/C22)*100</f>
        <v>2.1396947873251317</v>
      </c>
      <c r="G18" s="38"/>
      <c r="H18" s="38"/>
      <c r="I18" s="38"/>
      <c r="J18" s="38"/>
    </row>
    <row r="19" spans="1:10" x14ac:dyDescent="0.25">
      <c r="A19" s="2" t="s">
        <v>21</v>
      </c>
      <c r="B19" s="56">
        <v>936.784268</v>
      </c>
      <c r="C19" s="56">
        <v>950.11299599999995</v>
      </c>
      <c r="D19" s="9">
        <f t="shared" si="2"/>
        <v>13.328727999999956</v>
      </c>
      <c r="E19" s="16">
        <f t="shared" si="3"/>
        <v>1.4228172328786328</v>
      </c>
      <c r="F19" s="16">
        <f>(C19/C22)*100</f>
        <v>2.0220356913363151</v>
      </c>
      <c r="G19" s="38"/>
      <c r="H19" s="38"/>
      <c r="I19" s="38"/>
      <c r="J19" s="38"/>
    </row>
    <row r="20" spans="1:10" x14ac:dyDescent="0.25">
      <c r="A20" s="2" t="s">
        <v>26</v>
      </c>
      <c r="B20" s="56">
        <v>5524.8093980000003</v>
      </c>
      <c r="C20" s="56">
        <v>6579.9320250000001</v>
      </c>
      <c r="D20" s="9">
        <f t="shared" si="2"/>
        <v>1055.1226269999997</v>
      </c>
      <c r="E20" s="16">
        <f t="shared" si="3"/>
        <v>19.097900958935483</v>
      </c>
      <c r="F20" s="16">
        <f>(C20/C22)*100</f>
        <v>14.003447439547323</v>
      </c>
      <c r="G20" s="38"/>
      <c r="H20" s="38"/>
      <c r="I20" s="38"/>
      <c r="J20" s="38"/>
    </row>
    <row r="21" spans="1:10" x14ac:dyDescent="0.25">
      <c r="A21" s="2" t="s">
        <v>38</v>
      </c>
      <c r="B21" s="56">
        <v>8311.8554779999977</v>
      </c>
      <c r="C21" s="56">
        <v>8529.3537429999997</v>
      </c>
      <c r="D21" s="9">
        <f t="shared" si="2"/>
        <v>217.49826500000199</v>
      </c>
      <c r="E21" s="16">
        <f t="shared" si="3"/>
        <v>2.6167233727256352</v>
      </c>
      <c r="F21" s="16">
        <f>(C21/C22)*100</f>
        <v>18.152217436229019</v>
      </c>
      <c r="G21" s="38"/>
      <c r="H21" s="38"/>
      <c r="I21" s="38"/>
      <c r="J21" s="38"/>
    </row>
    <row r="22" spans="1:10" ht="13" x14ac:dyDescent="0.3">
      <c r="A22" s="6" t="s">
        <v>22</v>
      </c>
      <c r="B22" s="57">
        <v>43329.244046</v>
      </c>
      <c r="C22" s="57">
        <v>46987.943886000001</v>
      </c>
      <c r="D22" s="10">
        <f t="shared" si="2"/>
        <v>3658.6998400000011</v>
      </c>
      <c r="E22" s="17">
        <f t="shared" si="3"/>
        <v>8.4439503170555756</v>
      </c>
      <c r="F22" s="18">
        <f>SUM(F14:F21)</f>
        <v>100</v>
      </c>
      <c r="G22" s="38"/>
      <c r="H22" s="38"/>
      <c r="I22" s="38"/>
      <c r="J22" s="38"/>
    </row>
    <row r="23" spans="1:10" ht="25.5" customHeight="1" x14ac:dyDescent="0.3">
      <c r="A23" s="6" t="s">
        <v>25</v>
      </c>
      <c r="B23" s="42"/>
      <c r="C23" s="42"/>
      <c r="D23" s="11"/>
      <c r="E23" s="13"/>
      <c r="F23" s="12"/>
      <c r="G23" s="38"/>
      <c r="H23" s="38"/>
      <c r="I23" s="38"/>
      <c r="J23" s="38"/>
    </row>
    <row r="24" spans="1:10" ht="13" x14ac:dyDescent="0.3">
      <c r="A24" s="1" t="s">
        <v>23</v>
      </c>
      <c r="B24" s="43">
        <f>(B12-B22)</f>
        <v>-2.6507649999985006</v>
      </c>
      <c r="C24" s="43">
        <f>(C12-C22)</f>
        <v>919.19697099999757</v>
      </c>
      <c r="D24" s="9">
        <f t="shared" ref="D24" si="4">(C24-B24)</f>
        <v>921.84773599999608</v>
      </c>
      <c r="E24" s="16">
        <f t="shared" ref="E24" si="5">(C24-B24)/B24*100</f>
        <v>-34776.667716697542</v>
      </c>
      <c r="F24" s="15" t="s">
        <v>31</v>
      </c>
      <c r="G24" s="38"/>
      <c r="H24" s="38"/>
      <c r="I24" s="38"/>
      <c r="J24" s="38"/>
    </row>
    <row r="25" spans="1:10" ht="13" x14ac:dyDescent="0.3">
      <c r="A25" s="1" t="s">
        <v>39</v>
      </c>
      <c r="B25" s="43">
        <f>(B24/B12)*100</f>
        <v>-6.1181016074968895E-3</v>
      </c>
      <c r="C25" s="43">
        <f>(C24/C12)*100</f>
        <v>1.9187055511071855</v>
      </c>
      <c r="D25" s="10">
        <f t="shared" ref="D25:D31" si="6">(C25-B25)</f>
        <v>1.9248236527146825</v>
      </c>
      <c r="E25" s="15" t="s">
        <v>31</v>
      </c>
      <c r="F25" s="15" t="s">
        <v>31</v>
      </c>
      <c r="G25" s="38"/>
      <c r="H25" s="38"/>
      <c r="I25" s="38"/>
      <c r="J25" s="38"/>
    </row>
    <row r="26" spans="1:10" x14ac:dyDescent="0.25">
      <c r="A26" s="19" t="s">
        <v>40</v>
      </c>
      <c r="B26" s="44">
        <v>-298.17337500000002</v>
      </c>
      <c r="C26" s="44">
        <v>-1380.8587729999999</v>
      </c>
      <c r="D26" s="9">
        <f t="shared" si="6"/>
        <v>-1082.6853979999999</v>
      </c>
      <c r="E26" s="16">
        <f t="shared" ref="E26:E30" si="7">(C26-B26)/B26*100</f>
        <v>363.10599428939616</v>
      </c>
      <c r="F26" s="14" t="s">
        <v>31</v>
      </c>
      <c r="G26" s="38"/>
      <c r="H26" s="38"/>
      <c r="I26" s="38"/>
      <c r="J26" s="38"/>
    </row>
    <row r="27" spans="1:10" ht="13" x14ac:dyDescent="0.3">
      <c r="A27" s="20" t="s">
        <v>24</v>
      </c>
      <c r="B27" s="43">
        <f>SUM(B24,B26)</f>
        <v>-300.82413999999852</v>
      </c>
      <c r="C27" s="43">
        <f>SUM(C24,C26)</f>
        <v>-461.66180200000235</v>
      </c>
      <c r="D27" s="9">
        <f t="shared" si="6"/>
        <v>-160.83766200000383</v>
      </c>
      <c r="E27" s="16">
        <f t="shared" si="7"/>
        <v>53.465676657466588</v>
      </c>
      <c r="F27" s="15" t="s">
        <v>31</v>
      </c>
      <c r="G27" s="38"/>
      <c r="H27" s="38"/>
      <c r="I27" s="38"/>
      <c r="J27" s="38"/>
    </row>
    <row r="28" spans="1:10" x14ac:dyDescent="0.25">
      <c r="A28" s="19" t="s">
        <v>33</v>
      </c>
      <c r="B28" s="44">
        <v>143.313954</v>
      </c>
      <c r="C28" s="44">
        <v>-69.724835999999996</v>
      </c>
      <c r="D28" s="9">
        <f t="shared" si="6"/>
        <v>-213.03879000000001</v>
      </c>
      <c r="E28" s="16">
        <f t="shared" si="7"/>
        <v>-148.65181236992458</v>
      </c>
      <c r="F28" s="14" t="s">
        <v>31</v>
      </c>
      <c r="G28" s="38"/>
      <c r="H28" s="38"/>
      <c r="I28" s="38"/>
      <c r="J28" s="38"/>
    </row>
    <row r="29" spans="1:10" x14ac:dyDescent="0.25">
      <c r="A29" s="19" t="s">
        <v>34</v>
      </c>
      <c r="B29" s="44">
        <v>0</v>
      </c>
      <c r="C29" s="44">
        <v>0</v>
      </c>
      <c r="D29" s="9">
        <f t="shared" si="6"/>
        <v>0</v>
      </c>
      <c r="E29" s="16">
        <v>0</v>
      </c>
      <c r="F29" s="14" t="s">
        <v>31</v>
      </c>
      <c r="G29" s="38"/>
      <c r="H29" s="38"/>
      <c r="I29" s="38"/>
      <c r="J29" s="38"/>
    </row>
    <row r="30" spans="1:10" ht="13" x14ac:dyDescent="0.3">
      <c r="A30" s="1" t="s">
        <v>0</v>
      </c>
      <c r="B30" s="43">
        <f>SUM(B27:B29)</f>
        <v>-157.51018599999853</v>
      </c>
      <c r="C30" s="43">
        <f>SUM(C27:C29)</f>
        <v>-531.38663800000234</v>
      </c>
      <c r="D30" s="9">
        <f t="shared" si="6"/>
        <v>-373.87645200000384</v>
      </c>
      <c r="E30" s="16">
        <f t="shared" si="7"/>
        <v>237.36652307680427</v>
      </c>
      <c r="F30" s="15" t="s">
        <v>31</v>
      </c>
      <c r="G30" s="38"/>
      <c r="H30" s="38"/>
      <c r="I30" s="38"/>
      <c r="J30" s="38"/>
    </row>
    <row r="31" spans="1:10" ht="13" x14ac:dyDescent="0.3">
      <c r="A31" s="6" t="s">
        <v>41</v>
      </c>
      <c r="B31" s="45">
        <f>(B30/B12)*100</f>
        <v>-0.36354158975400319</v>
      </c>
      <c r="C31" s="45">
        <f>(C30/C12)*100</f>
        <v>-1.1092013184133869</v>
      </c>
      <c r="D31" s="10">
        <f t="shared" si="6"/>
        <v>-0.74565972865938368</v>
      </c>
      <c r="E31" s="15" t="s">
        <v>31</v>
      </c>
      <c r="F31" s="15" t="s">
        <v>31</v>
      </c>
      <c r="G31" s="38"/>
      <c r="H31" s="38"/>
      <c r="I31" s="38"/>
      <c r="J31" s="38"/>
    </row>
    <row r="32" spans="1:10" ht="25.5" customHeight="1" x14ac:dyDescent="0.25">
      <c r="A32" s="72" t="s">
        <v>4</v>
      </c>
      <c r="B32" s="72"/>
      <c r="C32" s="72"/>
      <c r="D32" s="72"/>
      <c r="E32" s="72"/>
      <c r="F32" s="72"/>
      <c r="G32" s="38"/>
      <c r="H32" s="38"/>
      <c r="I32" s="38"/>
      <c r="J32" s="38"/>
    </row>
    <row r="33" spans="1:10" ht="63.75" customHeight="1" x14ac:dyDescent="0.25">
      <c r="A33" s="68" t="s">
        <v>28</v>
      </c>
      <c r="B33" s="68"/>
      <c r="C33" s="68"/>
      <c r="D33" s="68"/>
      <c r="E33" s="68"/>
      <c r="F33" s="68"/>
      <c r="G33" s="38"/>
      <c r="H33" s="38"/>
      <c r="I33" s="38"/>
      <c r="J33" s="38"/>
    </row>
    <row r="34" spans="1:10" ht="51" customHeight="1" x14ac:dyDescent="0.25">
      <c r="A34" s="68" t="s">
        <v>30</v>
      </c>
      <c r="B34" s="68"/>
      <c r="C34" s="68"/>
      <c r="D34" s="68"/>
      <c r="E34" s="68"/>
      <c r="F34" s="68"/>
      <c r="G34" s="38"/>
      <c r="H34" s="38"/>
      <c r="I34" s="38"/>
      <c r="J34" s="38"/>
    </row>
    <row r="35" spans="1:10" ht="89.25" customHeight="1" x14ac:dyDescent="0.25">
      <c r="A35" s="59" t="s">
        <v>48</v>
      </c>
      <c r="B35" s="59"/>
      <c r="C35" s="59"/>
      <c r="D35" s="59"/>
      <c r="E35" s="59"/>
      <c r="F35" s="59"/>
      <c r="G35" s="38"/>
      <c r="H35" s="38"/>
      <c r="I35" s="38"/>
      <c r="J35" s="38"/>
    </row>
    <row r="36" spans="1:10" ht="51" customHeight="1" x14ac:dyDescent="0.25">
      <c r="A36" s="59" t="s">
        <v>42</v>
      </c>
      <c r="B36" s="59"/>
      <c r="C36" s="59"/>
      <c r="D36" s="59"/>
      <c r="E36" s="59"/>
      <c r="F36" s="59"/>
    </row>
    <row r="37" spans="1:10" ht="25.5" customHeight="1" x14ac:dyDescent="0.25">
      <c r="A37" s="59" t="s">
        <v>43</v>
      </c>
      <c r="B37" s="59"/>
      <c r="C37" s="59"/>
      <c r="D37" s="59"/>
      <c r="E37" s="59"/>
      <c r="F37" s="59"/>
    </row>
    <row r="38" spans="1:10" ht="51" customHeight="1" x14ac:dyDescent="0.25">
      <c r="A38" s="59" t="s">
        <v>44</v>
      </c>
      <c r="B38" s="60"/>
      <c r="C38" s="60"/>
      <c r="D38" s="60"/>
      <c r="E38" s="60"/>
      <c r="F38" s="60"/>
    </row>
    <row r="39" spans="1:10" ht="38.25" customHeight="1" x14ac:dyDescent="0.25">
      <c r="A39" s="59" t="s">
        <v>45</v>
      </c>
      <c r="B39" s="59"/>
      <c r="C39" s="59"/>
      <c r="D39" s="59"/>
      <c r="E39" s="59"/>
      <c r="F39" s="59"/>
    </row>
    <row r="40" spans="1:10" x14ac:dyDescent="0.25">
      <c r="A40" s="22"/>
      <c r="B40" s="47"/>
      <c r="C40" s="47"/>
      <c r="D40" s="22"/>
      <c r="E40" s="22"/>
      <c r="F40" s="22"/>
    </row>
    <row r="41" spans="1:10" x14ac:dyDescent="0.25">
      <c r="A41" s="22"/>
      <c r="B41" s="47"/>
      <c r="C41" s="47"/>
      <c r="D41" s="22"/>
      <c r="E41" s="22"/>
      <c r="F41" s="22"/>
    </row>
    <row r="42" spans="1:10" x14ac:dyDescent="0.25">
      <c r="A42" s="22"/>
      <c r="B42" s="47"/>
      <c r="C42" s="47"/>
      <c r="D42" s="22"/>
      <c r="E42" s="22"/>
      <c r="F42" s="22"/>
    </row>
    <row r="43" spans="1:10" x14ac:dyDescent="0.25">
      <c r="A43" s="22"/>
      <c r="B43" s="47"/>
      <c r="C43" s="47"/>
      <c r="D43" s="22"/>
      <c r="E43" s="22"/>
      <c r="F43" s="22"/>
    </row>
    <row r="44" spans="1:10" x14ac:dyDescent="0.25">
      <c r="A44" s="22"/>
      <c r="B44" s="47"/>
      <c r="C44" s="47"/>
      <c r="D44" s="22"/>
      <c r="E44" s="22"/>
      <c r="F44" s="22"/>
    </row>
    <row r="45" spans="1:10" x14ac:dyDescent="0.25">
      <c r="A45" s="22"/>
      <c r="B45" s="47"/>
      <c r="C45" s="47"/>
      <c r="D45" s="22"/>
      <c r="E45" s="22"/>
      <c r="F45" s="22"/>
    </row>
    <row r="46" spans="1:10" x14ac:dyDescent="0.25">
      <c r="A46" s="22"/>
      <c r="B46" s="47"/>
      <c r="C46" s="47"/>
      <c r="D46" s="22"/>
      <c r="E46" s="22"/>
      <c r="F46" s="22"/>
    </row>
  </sheetData>
  <mergeCells count="11">
    <mergeCell ref="A35:F35"/>
    <mergeCell ref="A36:F36"/>
    <mergeCell ref="A37:F37"/>
    <mergeCell ref="A38:F38"/>
    <mergeCell ref="A39:F39"/>
    <mergeCell ref="A34:F34"/>
    <mergeCell ref="A1:F1"/>
    <mergeCell ref="A2:F2"/>
    <mergeCell ref="A3:F3"/>
    <mergeCell ref="A32:F32"/>
    <mergeCell ref="A33:F33"/>
  </mergeCells>
  <pageMargins left="0.45" right="0.45" top="0.5" bottom="0.5" header="0.3" footer="0.3"/>
  <pageSetup fitToWidth="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46"/>
  <sheetViews>
    <sheetView zoomScale="94" zoomScaleNormal="94" workbookViewId="0">
      <selection activeCell="L11" sqref="L11"/>
    </sheetView>
  </sheetViews>
  <sheetFormatPr defaultColWidth="9.36328125" defaultRowHeight="12.5" x14ac:dyDescent="0.25"/>
  <cols>
    <col min="1" max="1" width="40.6328125" style="21" customWidth="1"/>
    <col min="2" max="2" width="9.36328125" style="58"/>
    <col min="3" max="3" width="10.6328125" style="58" customWidth="1"/>
    <col min="4" max="4" width="9.36328125" style="21"/>
    <col min="5" max="5" width="9.6328125" style="21" customWidth="1"/>
    <col min="6" max="6" width="11.36328125" style="21" customWidth="1"/>
    <col min="7" max="16384" width="9.36328125" style="21"/>
  </cols>
  <sheetData>
    <row r="1" spans="1:11" ht="24" customHeight="1" x14ac:dyDescent="0.3">
      <c r="A1" s="69" t="s">
        <v>59</v>
      </c>
      <c r="B1" s="69"/>
      <c r="C1" s="69"/>
      <c r="D1" s="69"/>
      <c r="E1" s="69"/>
      <c r="F1" s="69"/>
    </row>
    <row r="2" spans="1:11" ht="13" x14ac:dyDescent="0.3">
      <c r="A2" s="70" t="s">
        <v>67</v>
      </c>
      <c r="B2" s="70"/>
      <c r="C2" s="70"/>
      <c r="D2" s="70"/>
      <c r="E2" s="70"/>
      <c r="F2" s="70"/>
    </row>
    <row r="3" spans="1:11" x14ac:dyDescent="0.25">
      <c r="A3" s="71" t="s">
        <v>29</v>
      </c>
      <c r="B3" s="71"/>
      <c r="C3" s="71"/>
      <c r="D3" s="71"/>
      <c r="E3" s="71"/>
      <c r="F3" s="71"/>
    </row>
    <row r="4" spans="1:11" ht="65" x14ac:dyDescent="0.3">
      <c r="A4" s="3"/>
      <c r="B4" s="55" t="s">
        <v>62</v>
      </c>
      <c r="C4" s="55" t="s">
        <v>63</v>
      </c>
      <c r="D4" s="39" t="s">
        <v>11</v>
      </c>
      <c r="E4" s="40" t="s">
        <v>64</v>
      </c>
      <c r="F4" s="40" t="s">
        <v>65</v>
      </c>
      <c r="G4" s="36"/>
    </row>
    <row r="5" spans="1:11" ht="25.5" customHeight="1" x14ac:dyDescent="0.3">
      <c r="A5" s="4" t="s">
        <v>2</v>
      </c>
      <c r="B5" s="46"/>
      <c r="C5" s="46"/>
      <c r="D5" s="5"/>
      <c r="E5" s="5"/>
      <c r="F5" s="5"/>
      <c r="G5" s="36"/>
      <c r="I5" s="38"/>
      <c r="J5" s="38"/>
      <c r="K5" s="38"/>
    </row>
    <row r="6" spans="1:11" x14ac:dyDescent="0.25">
      <c r="A6" s="2" t="s">
        <v>32</v>
      </c>
      <c r="B6" s="56">
        <v>11805.748732</v>
      </c>
      <c r="C6" s="56">
        <v>12720.105935</v>
      </c>
      <c r="D6" s="9">
        <f t="shared" ref="D6:D12" si="0">(C6-B6)</f>
        <v>914.35720299999957</v>
      </c>
      <c r="E6" s="16">
        <f t="shared" ref="E6:E12" si="1">(C6-B6)/B6*100</f>
        <v>7.7450166334778432</v>
      </c>
      <c r="F6" s="16">
        <f>(C6/C12)*100</f>
        <v>82.322157083144546</v>
      </c>
      <c r="G6" s="36"/>
      <c r="I6" s="38"/>
      <c r="J6" s="38"/>
      <c r="K6" s="38"/>
    </row>
    <row r="7" spans="1:11" x14ac:dyDescent="0.25">
      <c r="A7" s="2" t="s">
        <v>12</v>
      </c>
      <c r="B7" s="56">
        <v>655.86688300000003</v>
      </c>
      <c r="C7" s="56">
        <v>687.78233799999998</v>
      </c>
      <c r="D7" s="9">
        <f t="shared" si="0"/>
        <v>31.915454999999952</v>
      </c>
      <c r="E7" s="16">
        <f t="shared" si="1"/>
        <v>4.866148272956778</v>
      </c>
      <c r="F7" s="16">
        <f>(C7/C12)*100</f>
        <v>4.4511992240612113</v>
      </c>
      <c r="G7" s="37"/>
      <c r="I7" s="38"/>
      <c r="J7" s="38"/>
      <c r="K7" s="38"/>
    </row>
    <row r="8" spans="1:11" x14ac:dyDescent="0.25">
      <c r="A8" s="2" t="s">
        <v>13</v>
      </c>
      <c r="B8" s="56">
        <v>337.07637699999998</v>
      </c>
      <c r="C8" s="56">
        <v>357.77131400000002</v>
      </c>
      <c r="D8" s="9">
        <f t="shared" si="0"/>
        <v>20.694937000000039</v>
      </c>
      <c r="E8" s="16">
        <f t="shared" si="1"/>
        <v>6.1395394077111609</v>
      </c>
      <c r="F8" s="16">
        <f>(C8/C12)*100</f>
        <v>2.3154293259391028</v>
      </c>
      <c r="G8" s="37"/>
      <c r="I8" s="38"/>
      <c r="J8" s="38"/>
      <c r="K8" s="38"/>
    </row>
    <row r="9" spans="1:11" x14ac:dyDescent="0.25">
      <c r="A9" s="2" t="s">
        <v>14</v>
      </c>
      <c r="B9" s="56">
        <v>42.691164000000001</v>
      </c>
      <c r="C9" s="56">
        <v>52.869965000000001</v>
      </c>
      <c r="D9" s="9">
        <f t="shared" si="0"/>
        <v>10.178801</v>
      </c>
      <c r="E9" s="16">
        <f t="shared" si="1"/>
        <v>23.84287530787401</v>
      </c>
      <c r="F9" s="16">
        <f>(C9/C12)*100</f>
        <v>0.34216456890776314</v>
      </c>
      <c r="G9" s="37"/>
      <c r="I9" s="38"/>
      <c r="J9" s="38"/>
      <c r="K9" s="38"/>
    </row>
    <row r="10" spans="1:11" x14ac:dyDescent="0.25">
      <c r="A10" s="2" t="s">
        <v>26</v>
      </c>
      <c r="B10" s="56">
        <v>510.12894299999999</v>
      </c>
      <c r="C10" s="56">
        <v>567.562411</v>
      </c>
      <c r="D10" s="9">
        <f t="shared" si="0"/>
        <v>57.433468000000005</v>
      </c>
      <c r="E10" s="16">
        <f t="shared" si="1"/>
        <v>11.258617804008821</v>
      </c>
      <c r="F10" s="16">
        <f>(C10/C12)*100</f>
        <v>3.6731582418877271</v>
      </c>
      <c r="G10" s="37"/>
      <c r="I10" s="38"/>
      <c r="J10" s="38"/>
      <c r="K10" s="38"/>
    </row>
    <row r="11" spans="1:11" x14ac:dyDescent="0.25">
      <c r="A11" s="2" t="s">
        <v>27</v>
      </c>
      <c r="B11" s="56">
        <v>910.66401299999961</v>
      </c>
      <c r="C11" s="56">
        <v>1065.5268789999991</v>
      </c>
      <c r="D11" s="9">
        <f t="shared" si="0"/>
        <v>154.86286599999949</v>
      </c>
      <c r="E11" s="16">
        <f t="shared" si="1"/>
        <v>17.005488719141859</v>
      </c>
      <c r="F11" s="16">
        <f>(C11/C12)*100</f>
        <v>6.8958915560596452</v>
      </c>
      <c r="G11" s="37"/>
      <c r="I11" s="38"/>
      <c r="J11" s="38"/>
      <c r="K11" s="38"/>
    </row>
    <row r="12" spans="1:11" ht="13" x14ac:dyDescent="0.3">
      <c r="A12" s="6" t="s">
        <v>37</v>
      </c>
      <c r="B12" s="57">
        <v>14262.176111999999</v>
      </c>
      <c r="C12" s="57">
        <v>15451.618842</v>
      </c>
      <c r="D12" s="10">
        <f t="shared" si="0"/>
        <v>1189.4427300000007</v>
      </c>
      <c r="E12" s="17">
        <f t="shared" si="1"/>
        <v>8.3398404329001377</v>
      </c>
      <c r="F12" s="18">
        <f>SUM(F6:F11)</f>
        <v>100</v>
      </c>
      <c r="G12" s="37"/>
      <c r="I12" s="38"/>
      <c r="J12" s="38"/>
      <c r="K12" s="38"/>
    </row>
    <row r="13" spans="1:11" ht="25.5" customHeight="1" x14ac:dyDescent="0.3">
      <c r="A13" s="6" t="s">
        <v>15</v>
      </c>
      <c r="B13" s="42"/>
      <c r="C13" s="42"/>
      <c r="D13" s="11"/>
      <c r="E13" s="13"/>
      <c r="F13" s="12"/>
      <c r="G13" s="37"/>
      <c r="I13" s="38"/>
      <c r="J13" s="38"/>
      <c r="K13" s="38"/>
    </row>
    <row r="14" spans="1:11" x14ac:dyDescent="0.25">
      <c r="A14" s="2" t="s">
        <v>16</v>
      </c>
      <c r="B14" s="56">
        <v>3083.602406</v>
      </c>
      <c r="C14" s="56">
        <v>3486.9687009999998</v>
      </c>
      <c r="D14" s="9">
        <f t="shared" ref="D14:D22" si="2">(C14-B14)</f>
        <v>403.36629499999981</v>
      </c>
      <c r="E14" s="16">
        <f t="shared" ref="E14:E22" si="3">(C14-B14)/B14*100</f>
        <v>13.081008570207992</v>
      </c>
      <c r="F14" s="16">
        <f>(C14/C22)*100</f>
        <v>22.555928031968367</v>
      </c>
      <c r="G14" s="37"/>
      <c r="I14" s="38"/>
      <c r="J14" s="38"/>
      <c r="K14" s="38"/>
    </row>
    <row r="15" spans="1:11" x14ac:dyDescent="0.25">
      <c r="A15" s="2" t="s">
        <v>17</v>
      </c>
      <c r="B15" s="56">
        <v>5424.4291139999996</v>
      </c>
      <c r="C15" s="56">
        <v>5978.4746720000003</v>
      </c>
      <c r="D15" s="9">
        <f t="shared" si="2"/>
        <v>554.04555800000071</v>
      </c>
      <c r="E15" s="16">
        <f t="shared" si="3"/>
        <v>10.213896178863417</v>
      </c>
      <c r="F15" s="16">
        <f>(C15/C22)*100</f>
        <v>38.672570936442625</v>
      </c>
      <c r="G15" s="37"/>
      <c r="I15" s="38"/>
      <c r="J15" s="38"/>
      <c r="K15" s="38"/>
    </row>
    <row r="16" spans="1:11" x14ac:dyDescent="0.25">
      <c r="A16" s="2" t="s">
        <v>18</v>
      </c>
      <c r="B16" s="56">
        <v>775.18746499999997</v>
      </c>
      <c r="C16" s="56">
        <v>920.27708399999995</v>
      </c>
      <c r="D16" s="9">
        <f t="shared" si="2"/>
        <v>145.08961899999997</v>
      </c>
      <c r="E16" s="16">
        <f t="shared" si="3"/>
        <v>18.716713769359</v>
      </c>
      <c r="F16" s="16">
        <f>(C16/C22)*100</f>
        <v>5.9529366209168346</v>
      </c>
      <c r="G16" s="37"/>
      <c r="I16" s="38"/>
      <c r="J16" s="38"/>
      <c r="K16" s="38"/>
    </row>
    <row r="17" spans="1:11" x14ac:dyDescent="0.25">
      <c r="A17" s="2" t="s">
        <v>19</v>
      </c>
      <c r="B17" s="56">
        <v>733.59628599999996</v>
      </c>
      <c r="C17" s="56">
        <v>760.46618599999999</v>
      </c>
      <c r="D17" s="9">
        <f t="shared" si="2"/>
        <v>26.86990000000003</v>
      </c>
      <c r="E17" s="16">
        <f t="shared" si="3"/>
        <v>3.6627639088129231</v>
      </c>
      <c r="F17" s="16">
        <f>(C17/C22)*100</f>
        <v>4.9191782413310143</v>
      </c>
      <c r="G17" s="37"/>
      <c r="I17" s="38"/>
      <c r="J17" s="38"/>
      <c r="K17" s="38"/>
    </row>
    <row r="18" spans="1:11" x14ac:dyDescent="0.25">
      <c r="A18" s="2" t="s">
        <v>20</v>
      </c>
      <c r="B18" s="56">
        <v>306.26675699999998</v>
      </c>
      <c r="C18" s="56">
        <v>333.40053899999998</v>
      </c>
      <c r="D18" s="9">
        <f t="shared" si="2"/>
        <v>27.133781999999997</v>
      </c>
      <c r="E18" s="16">
        <f t="shared" si="3"/>
        <v>8.8595256846631898</v>
      </c>
      <c r="F18" s="16">
        <f>(C18/C22)*100</f>
        <v>2.1566464193804826</v>
      </c>
      <c r="G18" s="37"/>
      <c r="I18" s="38"/>
      <c r="J18" s="38"/>
      <c r="K18" s="38"/>
    </row>
    <row r="19" spans="1:11" x14ac:dyDescent="0.25">
      <c r="A19" s="2" t="s">
        <v>21</v>
      </c>
      <c r="B19" s="56">
        <v>290.24444199999999</v>
      </c>
      <c r="C19" s="56">
        <v>295.13791099999997</v>
      </c>
      <c r="D19" s="9">
        <f t="shared" si="2"/>
        <v>4.8934689999999819</v>
      </c>
      <c r="E19" s="16">
        <f t="shared" si="3"/>
        <v>1.6859819834207133</v>
      </c>
      <c r="F19" s="16">
        <f>(C19/C22)*100</f>
        <v>1.9091394419778833</v>
      </c>
      <c r="G19" s="37"/>
      <c r="I19" s="38"/>
      <c r="J19" s="38"/>
      <c r="K19" s="38"/>
    </row>
    <row r="20" spans="1:11" x14ac:dyDescent="0.25">
      <c r="A20" s="2" t="s">
        <v>26</v>
      </c>
      <c r="B20" s="56">
        <v>234.64123000000001</v>
      </c>
      <c r="C20" s="56">
        <v>286.50891100000001</v>
      </c>
      <c r="D20" s="9">
        <f t="shared" si="2"/>
        <v>51.867681000000005</v>
      </c>
      <c r="E20" s="16">
        <f t="shared" si="3"/>
        <v>22.105101051507443</v>
      </c>
      <c r="F20" s="16">
        <f>(C20/C22)*100</f>
        <v>1.8533215899472537</v>
      </c>
      <c r="G20" s="37"/>
      <c r="I20" s="38"/>
      <c r="J20" s="38"/>
      <c r="K20" s="38"/>
    </row>
    <row r="21" spans="1:11" x14ac:dyDescent="0.25">
      <c r="A21" s="2" t="s">
        <v>38</v>
      </c>
      <c r="B21" s="56">
        <v>3257.4336950000034</v>
      </c>
      <c r="C21" s="56">
        <v>3397.9778540000007</v>
      </c>
      <c r="D21" s="9">
        <f t="shared" si="2"/>
        <v>140.54415899999731</v>
      </c>
      <c r="E21" s="16">
        <f t="shared" si="3"/>
        <v>4.3145669922836953</v>
      </c>
      <c r="F21" s="16">
        <f>(C21/C22)*100</f>
        <v>21.980278718035539</v>
      </c>
      <c r="G21" s="37"/>
      <c r="I21" s="38"/>
      <c r="J21" s="38"/>
      <c r="K21" s="38"/>
    </row>
    <row r="22" spans="1:11" ht="13" x14ac:dyDescent="0.3">
      <c r="A22" s="6" t="s">
        <v>22</v>
      </c>
      <c r="B22" s="57">
        <v>14105.401395000001</v>
      </c>
      <c r="C22" s="57">
        <v>15459.211858000001</v>
      </c>
      <c r="D22" s="10">
        <f t="shared" si="2"/>
        <v>1353.8104629999998</v>
      </c>
      <c r="E22" s="17">
        <f t="shared" si="3"/>
        <v>9.5978159365240785</v>
      </c>
      <c r="F22" s="18">
        <f>SUM(F14:F21)</f>
        <v>99.999999999999986</v>
      </c>
      <c r="G22" s="37"/>
      <c r="I22" s="38"/>
      <c r="J22" s="38"/>
      <c r="K22" s="38"/>
    </row>
    <row r="23" spans="1:11" ht="25.5" customHeight="1" x14ac:dyDescent="0.3">
      <c r="A23" s="6" t="s">
        <v>25</v>
      </c>
      <c r="B23" s="42"/>
      <c r="C23" s="42"/>
      <c r="D23" s="11"/>
      <c r="E23" s="13"/>
      <c r="F23" s="12"/>
      <c r="G23" s="37"/>
      <c r="I23" s="38"/>
      <c r="J23" s="38"/>
      <c r="K23" s="38"/>
    </row>
    <row r="24" spans="1:11" ht="13" x14ac:dyDescent="0.3">
      <c r="A24" s="1" t="s">
        <v>23</v>
      </c>
      <c r="B24" s="43">
        <f>(B12-B22)</f>
        <v>156.77471699999842</v>
      </c>
      <c r="C24" s="43">
        <f>(C12-C22)</f>
        <v>-7.5930160000007163</v>
      </c>
      <c r="D24" s="9">
        <f t="shared" ref="D24" si="4">(C24-B24)</f>
        <v>-164.36773299999913</v>
      </c>
      <c r="E24" s="16">
        <f t="shared" ref="E24" si="5">(C24-B24)/B24*100</f>
        <v>-104.84326563957427</v>
      </c>
      <c r="F24" s="15" t="s">
        <v>31</v>
      </c>
      <c r="G24" s="37"/>
      <c r="I24" s="38"/>
      <c r="J24" s="38"/>
      <c r="K24" s="38"/>
    </row>
    <row r="25" spans="1:11" ht="13" x14ac:dyDescent="0.3">
      <c r="A25" s="1" t="s">
        <v>39</v>
      </c>
      <c r="B25" s="43">
        <f>(B24/B12)*100</f>
        <v>1.0992341965830188</v>
      </c>
      <c r="C25" s="43">
        <f>(C24/C12)*100</f>
        <v>-4.9140585705891679E-2</v>
      </c>
      <c r="D25" s="10">
        <f t="shared" ref="D25:D31" si="6">(C25-B25)</f>
        <v>-1.1483747822889105</v>
      </c>
      <c r="E25" s="15" t="s">
        <v>31</v>
      </c>
      <c r="F25" s="15" t="s">
        <v>31</v>
      </c>
      <c r="G25" s="37"/>
      <c r="I25" s="38"/>
      <c r="J25" s="38"/>
      <c r="K25" s="38"/>
    </row>
    <row r="26" spans="1:11" x14ac:dyDescent="0.25">
      <c r="A26" s="19" t="s">
        <v>40</v>
      </c>
      <c r="B26" s="44">
        <v>-137.944568</v>
      </c>
      <c r="C26" s="44">
        <v>-373.358251</v>
      </c>
      <c r="D26" s="9">
        <f t="shared" si="6"/>
        <v>-235.41368299999999</v>
      </c>
      <c r="E26" s="16">
        <f t="shared" ref="E26:E30" si="7">(C26-B26)/B26*100</f>
        <v>170.65817553613275</v>
      </c>
      <c r="F26" s="14" t="s">
        <v>31</v>
      </c>
      <c r="G26" s="37"/>
      <c r="I26" s="38"/>
      <c r="J26" s="38"/>
      <c r="K26" s="38"/>
    </row>
    <row r="27" spans="1:11" ht="13" x14ac:dyDescent="0.3">
      <c r="A27" s="20" t="s">
        <v>24</v>
      </c>
      <c r="B27" s="43">
        <f>SUM(B24,B26)</f>
        <v>18.830148999998414</v>
      </c>
      <c r="C27" s="43">
        <f>SUM(C24,C26)</f>
        <v>-380.95126700000071</v>
      </c>
      <c r="D27" s="9">
        <f t="shared" si="6"/>
        <v>-399.78141599999913</v>
      </c>
      <c r="E27" s="16">
        <f t="shared" si="7"/>
        <v>-2123.0921539709152</v>
      </c>
      <c r="F27" s="15" t="s">
        <v>31</v>
      </c>
      <c r="G27" s="37"/>
      <c r="I27" s="38"/>
      <c r="J27" s="38"/>
      <c r="K27" s="38"/>
    </row>
    <row r="28" spans="1:11" x14ac:dyDescent="0.25">
      <c r="A28" s="19" t="s">
        <v>33</v>
      </c>
      <c r="B28" s="44">
        <v>-70.540773999999999</v>
      </c>
      <c r="C28" s="44">
        <v>-53.605330000000002</v>
      </c>
      <c r="D28" s="9">
        <f t="shared" si="6"/>
        <v>16.935443999999997</v>
      </c>
      <c r="E28" s="16">
        <f t="shared" si="7"/>
        <v>-24.008021233223211</v>
      </c>
      <c r="F28" s="14" t="s">
        <v>31</v>
      </c>
      <c r="G28" s="37"/>
      <c r="I28" s="38"/>
      <c r="J28" s="38"/>
      <c r="K28" s="38"/>
    </row>
    <row r="29" spans="1:11" x14ac:dyDescent="0.25">
      <c r="A29" s="19" t="s">
        <v>34</v>
      </c>
      <c r="B29" s="44">
        <v>0</v>
      </c>
      <c r="C29" s="44">
        <v>0</v>
      </c>
      <c r="D29" s="9">
        <f t="shared" si="6"/>
        <v>0</v>
      </c>
      <c r="E29" s="16">
        <v>0</v>
      </c>
      <c r="F29" s="14" t="s">
        <v>31</v>
      </c>
      <c r="G29" s="37"/>
      <c r="I29" s="38"/>
      <c r="J29" s="38"/>
      <c r="K29" s="38"/>
    </row>
    <row r="30" spans="1:11" ht="13" x14ac:dyDescent="0.3">
      <c r="A30" s="1" t="s">
        <v>0</v>
      </c>
      <c r="B30" s="43">
        <f>SUM(B27:B29)</f>
        <v>-51.710625000001585</v>
      </c>
      <c r="C30" s="43">
        <f>SUM(C27:C29)</f>
        <v>-434.55659700000069</v>
      </c>
      <c r="D30" s="9">
        <f t="shared" si="6"/>
        <v>-382.84597199999911</v>
      </c>
      <c r="E30" s="16">
        <f t="shared" si="7"/>
        <v>740.36229885055025</v>
      </c>
      <c r="F30" s="15" t="s">
        <v>31</v>
      </c>
      <c r="G30" s="37"/>
      <c r="I30" s="38"/>
      <c r="J30" s="38"/>
      <c r="K30" s="38"/>
    </row>
    <row r="31" spans="1:11" ht="13" x14ac:dyDescent="0.3">
      <c r="A31" s="6" t="s">
        <v>41</v>
      </c>
      <c r="B31" s="45">
        <f>(B30/B12)*100</f>
        <v>-0.36257177441872263</v>
      </c>
      <c r="C31" s="45">
        <f>(C30/C12)*100</f>
        <v>-2.8123693798270866</v>
      </c>
      <c r="D31" s="10">
        <f t="shared" si="6"/>
        <v>-2.4497976054083641</v>
      </c>
      <c r="E31" s="15" t="s">
        <v>31</v>
      </c>
      <c r="F31" s="15" t="s">
        <v>31</v>
      </c>
      <c r="G31" s="37"/>
      <c r="I31" s="38"/>
      <c r="J31" s="38"/>
      <c r="K31" s="38"/>
    </row>
    <row r="32" spans="1:11" ht="25.5" customHeight="1" x14ac:dyDescent="0.25">
      <c r="A32" s="72" t="s">
        <v>4</v>
      </c>
      <c r="B32" s="72"/>
      <c r="C32" s="72"/>
      <c r="D32" s="72"/>
      <c r="E32" s="72"/>
      <c r="F32" s="72"/>
      <c r="I32" s="38"/>
      <c r="J32" s="38"/>
      <c r="K32" s="38"/>
    </row>
    <row r="33" spans="1:11" ht="63.75" customHeight="1" x14ac:dyDescent="0.25">
      <c r="A33" s="68" t="s">
        <v>28</v>
      </c>
      <c r="B33" s="68"/>
      <c r="C33" s="68"/>
      <c r="D33" s="68"/>
      <c r="E33" s="68"/>
      <c r="F33" s="68"/>
      <c r="I33" s="38"/>
      <c r="J33" s="38"/>
      <c r="K33" s="38"/>
    </row>
    <row r="34" spans="1:11" ht="51" customHeight="1" x14ac:dyDescent="0.25">
      <c r="A34" s="68" t="s">
        <v>30</v>
      </c>
      <c r="B34" s="68"/>
      <c r="C34" s="68"/>
      <c r="D34" s="68"/>
      <c r="E34" s="68"/>
      <c r="F34" s="68"/>
      <c r="I34" s="38"/>
      <c r="J34" s="38"/>
      <c r="K34" s="38"/>
    </row>
    <row r="35" spans="1:11" ht="89.25" customHeight="1" x14ac:dyDescent="0.25">
      <c r="A35" s="59" t="s">
        <v>48</v>
      </c>
      <c r="B35" s="59"/>
      <c r="C35" s="59"/>
      <c r="D35" s="59"/>
      <c r="E35" s="59"/>
      <c r="F35" s="59"/>
      <c r="I35" s="38"/>
      <c r="J35" s="38"/>
      <c r="K35" s="38"/>
    </row>
    <row r="36" spans="1:11" ht="51" customHeight="1" x14ac:dyDescent="0.25">
      <c r="A36" s="59" t="s">
        <v>42</v>
      </c>
      <c r="B36" s="59"/>
      <c r="C36" s="59"/>
      <c r="D36" s="59"/>
      <c r="E36" s="59"/>
      <c r="F36" s="59"/>
      <c r="I36" s="38"/>
      <c r="J36" s="38"/>
      <c r="K36" s="38"/>
    </row>
    <row r="37" spans="1:11" ht="25.5" customHeight="1" x14ac:dyDescent="0.25">
      <c r="A37" s="59" t="s">
        <v>43</v>
      </c>
      <c r="B37" s="59"/>
      <c r="C37" s="59"/>
      <c r="D37" s="59"/>
      <c r="E37" s="59"/>
      <c r="F37" s="59"/>
      <c r="I37" s="38"/>
      <c r="J37" s="38"/>
      <c r="K37" s="38"/>
    </row>
    <row r="38" spans="1:11" ht="51" customHeight="1" x14ac:dyDescent="0.25">
      <c r="A38" s="59" t="s">
        <v>44</v>
      </c>
      <c r="B38" s="60"/>
      <c r="C38" s="60"/>
      <c r="D38" s="60"/>
      <c r="E38" s="60"/>
      <c r="F38" s="60"/>
      <c r="I38" s="38"/>
      <c r="J38" s="38"/>
      <c r="K38" s="38"/>
    </row>
    <row r="39" spans="1:11" ht="38.25" customHeight="1" x14ac:dyDescent="0.25">
      <c r="A39" s="59" t="s">
        <v>45</v>
      </c>
      <c r="B39" s="59"/>
      <c r="C39" s="59"/>
      <c r="D39" s="59"/>
      <c r="E39" s="59"/>
      <c r="F39" s="59"/>
      <c r="I39" s="38"/>
      <c r="J39" s="38"/>
      <c r="K39" s="38"/>
    </row>
    <row r="40" spans="1:11" x14ac:dyDescent="0.25">
      <c r="A40" s="22"/>
      <c r="B40" s="47"/>
      <c r="C40" s="47"/>
      <c r="D40" s="22"/>
      <c r="E40" s="22"/>
      <c r="F40" s="22"/>
    </row>
    <row r="41" spans="1:11" x14ac:dyDescent="0.25">
      <c r="A41" s="22"/>
      <c r="B41" s="47"/>
      <c r="C41" s="47"/>
      <c r="D41" s="22"/>
      <c r="E41" s="22"/>
      <c r="F41" s="22"/>
    </row>
    <row r="42" spans="1:11" x14ac:dyDescent="0.25">
      <c r="A42" s="22"/>
      <c r="B42" s="47"/>
      <c r="C42" s="47"/>
      <c r="D42" s="22"/>
      <c r="E42" s="22"/>
      <c r="F42" s="22"/>
    </row>
    <row r="43" spans="1:11" x14ac:dyDescent="0.25">
      <c r="A43" s="22"/>
      <c r="B43" s="47"/>
      <c r="C43" s="47"/>
      <c r="D43" s="22"/>
      <c r="E43" s="22"/>
      <c r="F43" s="22"/>
    </row>
    <row r="44" spans="1:11" x14ac:dyDescent="0.25">
      <c r="A44" s="22"/>
      <c r="B44" s="47"/>
      <c r="C44" s="47"/>
      <c r="D44" s="22"/>
      <c r="E44" s="22"/>
      <c r="F44" s="22"/>
    </row>
    <row r="45" spans="1:11" x14ac:dyDescent="0.25">
      <c r="A45" s="22"/>
      <c r="B45" s="47"/>
      <c r="C45" s="47"/>
      <c r="D45" s="22"/>
      <c r="E45" s="22"/>
      <c r="F45" s="22"/>
    </row>
    <row r="46" spans="1:11" x14ac:dyDescent="0.25">
      <c r="A46" s="22"/>
      <c r="B46" s="47"/>
      <c r="C46" s="47"/>
      <c r="D46" s="22"/>
      <c r="E46" s="22"/>
      <c r="F46" s="22"/>
    </row>
  </sheetData>
  <mergeCells count="11">
    <mergeCell ref="A35:F35"/>
    <mergeCell ref="A36:F36"/>
    <mergeCell ref="A37:F37"/>
    <mergeCell ref="A38:F38"/>
    <mergeCell ref="A39:F39"/>
    <mergeCell ref="A34:F34"/>
    <mergeCell ref="A1:F1"/>
    <mergeCell ref="A2:F2"/>
    <mergeCell ref="A3:F3"/>
    <mergeCell ref="A32:F32"/>
    <mergeCell ref="A33:F33"/>
  </mergeCells>
  <pageMargins left="0.45" right="0.45" top="0.5" bottom="0.5" header="0.3" footer="0.3"/>
  <pageSetup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Table 1</vt:lpstr>
      <vt:lpstr>Table 2</vt:lpstr>
      <vt:lpstr>Table 3</vt:lpstr>
      <vt:lpstr>Table 4</vt:lpstr>
      <vt:lpstr>Table 5</vt:lpstr>
      <vt:lpstr>Table 6</vt:lpstr>
      <vt:lpstr>'Table 1'!Print_Area</vt:lpstr>
      <vt:lpstr>'Table 2'!Print_Area</vt:lpstr>
      <vt:lpstr>'Table 3'!Print_Area</vt:lpstr>
      <vt:lpstr>'Table 4'!Print_Area</vt:lpstr>
      <vt:lpstr>'Table 5'!Print_Area</vt:lpstr>
      <vt:lpstr>'Table 6'!Print_Area</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david.smallen</dc:creator>
  <cp:lastModifiedBy>Tang, Lei (OST)</cp:lastModifiedBy>
  <cp:lastPrinted>2022-04-19T18:24:47Z</cp:lastPrinted>
  <dcterms:created xsi:type="dcterms:W3CDTF">2012-05-10T15:47:12Z</dcterms:created>
  <dcterms:modified xsi:type="dcterms:W3CDTF">2026-06-11T15:58:51Z</dcterms:modified>
</cp:coreProperties>
</file>