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TempFiles\Temp\temp\Issues to be addressed\2026\Q2\to be submitted\"/>
    </mc:Choice>
  </mc:AlternateContent>
  <xr:revisionPtr revIDLastSave="0" documentId="13_ncr:1_{23036EBB-91C9-48EC-92E6-8F329205B2A4}" xr6:coauthVersionLast="47" xr6:coauthVersionMax="47" xr10:uidLastSave="{00000000-0000-0000-0000-000000000000}"/>
  <bookViews>
    <workbookView xWindow="-110" yWindow="-110" windowWidth="19420" windowHeight="11500" tabRatio="864" xr2:uid="{00000000-000D-0000-FFFF-FFFF00000000}"/>
  </bookViews>
  <sheets>
    <sheet name="Table 1" sheetId="27" r:id="rId1"/>
    <sheet name="Table 2" sheetId="28" r:id="rId2"/>
    <sheet name="Table 3" sheetId="29" r:id="rId3"/>
    <sheet name="Table 4" sheetId="30" r:id="rId4"/>
    <sheet name="Table 5" sheetId="31" r:id="rId5"/>
    <sheet name="Table 6" sheetId="32" r:id="rId6"/>
  </sheets>
  <definedNames>
    <definedName name="_xlnm.Print_Area" localSheetId="0">'Table 1'!$A$1:$K$15</definedName>
    <definedName name="_xlnm.Print_Area" localSheetId="1">'Table 2'!$A$1:$H$15</definedName>
    <definedName name="_xlnm.Print_Area" localSheetId="2">'Table 3'!$A$1:$H$15</definedName>
    <definedName name="_xlnm.Print_Area" localSheetId="3">'Table 4'!$A$1:$F$39</definedName>
    <definedName name="_xlnm.Print_Area" localSheetId="4">'Table 5'!$A$1:$F$39</definedName>
    <definedName name="_xlnm.Print_Area" localSheetId="5">'Table 6'!$A$1:$F$39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29" l="1"/>
  <c r="G12" i="29"/>
  <c r="G11" i="29"/>
  <c r="G10" i="29"/>
  <c r="G9" i="29"/>
  <c r="G8" i="29"/>
  <c r="G7" i="29"/>
  <c r="G6" i="29"/>
  <c r="G5" i="29"/>
  <c r="G13" i="28"/>
  <c r="G12" i="28"/>
  <c r="G11" i="28"/>
  <c r="G10" i="28"/>
  <c r="G9" i="28"/>
  <c r="G8" i="28"/>
  <c r="G7" i="28"/>
  <c r="G6" i="28"/>
  <c r="G5" i="28"/>
  <c r="G13" i="27"/>
  <c r="G12" i="27"/>
  <c r="G11" i="27"/>
  <c r="G10" i="27"/>
  <c r="G9" i="27"/>
  <c r="G8" i="27"/>
  <c r="G7" i="27"/>
  <c r="G6" i="27"/>
  <c r="G5" i="27"/>
  <c r="D6" i="32" l="1"/>
  <c r="E6" i="32"/>
  <c r="F6" i="32"/>
  <c r="C24" i="30"/>
  <c r="C25" i="30" s="1"/>
  <c r="B24" i="32"/>
  <c r="B27" i="32" s="1"/>
  <c r="C27" i="30" l="1"/>
  <c r="C30" i="30" s="1"/>
  <c r="C31" i="30" s="1"/>
  <c r="B25" i="32" l="1"/>
  <c r="B24" i="30"/>
  <c r="B25" i="30" s="1"/>
  <c r="B24" i="31"/>
  <c r="B27" i="31" l="1"/>
  <c r="B30" i="32"/>
  <c r="B31" i="32" s="1"/>
  <c r="B25" i="31"/>
  <c r="B27" i="30"/>
  <c r="B30" i="30" s="1"/>
  <c r="B31" i="30" s="1"/>
  <c r="B30" i="31" l="1"/>
  <c r="B31" i="31" s="1"/>
  <c r="C24" i="32"/>
  <c r="C24" i="31"/>
  <c r="C27" i="32" l="1"/>
  <c r="C27" i="31"/>
  <c r="C30" i="32" l="1"/>
  <c r="C30" i="31"/>
  <c r="C25" i="31"/>
  <c r="C25" i="32"/>
  <c r="C31" i="32" l="1"/>
  <c r="C31" i="31"/>
  <c r="E30" i="32" l="1"/>
  <c r="D30" i="32"/>
  <c r="D29" i="32"/>
  <c r="E28" i="32"/>
  <c r="D28" i="32"/>
  <c r="E27" i="32"/>
  <c r="D27" i="32"/>
  <c r="E26" i="32"/>
  <c r="D26" i="32"/>
  <c r="E24" i="32"/>
  <c r="D24" i="32"/>
  <c r="E30" i="31"/>
  <c r="D30" i="31"/>
  <c r="D29" i="31"/>
  <c r="E28" i="31"/>
  <c r="D28" i="31"/>
  <c r="E27" i="31"/>
  <c r="D27" i="31"/>
  <c r="E26" i="31"/>
  <c r="D26" i="31"/>
  <c r="E24" i="31"/>
  <c r="D24" i="31"/>
  <c r="E30" i="30"/>
  <c r="D30" i="30"/>
  <c r="D29" i="30"/>
  <c r="E28" i="30"/>
  <c r="D28" i="30"/>
  <c r="E27" i="30"/>
  <c r="D27" i="30"/>
  <c r="E26" i="30"/>
  <c r="D26" i="30"/>
  <c r="E24" i="30"/>
  <c r="D24" i="30"/>
  <c r="E21" i="30" l="1"/>
  <c r="D21" i="30"/>
  <c r="E20" i="30"/>
  <c r="D20" i="30"/>
  <c r="E19" i="30"/>
  <c r="D19" i="30"/>
  <c r="E18" i="30"/>
  <c r="D18" i="30"/>
  <c r="E17" i="30"/>
  <c r="D17" i="30"/>
  <c r="E16" i="30"/>
  <c r="D16" i="30"/>
  <c r="E15" i="30"/>
  <c r="D15" i="30"/>
  <c r="E14" i="30"/>
  <c r="D14" i="30"/>
  <c r="E11" i="30"/>
  <c r="D11" i="30"/>
  <c r="E10" i="30"/>
  <c r="D10" i="30"/>
  <c r="E9" i="30"/>
  <c r="D9" i="30"/>
  <c r="E8" i="30"/>
  <c r="D8" i="30"/>
  <c r="E7" i="30"/>
  <c r="D7" i="30"/>
  <c r="E6" i="30"/>
  <c r="D6" i="30"/>
  <c r="F21" i="31"/>
  <c r="E21" i="31"/>
  <c r="D21" i="31"/>
  <c r="E20" i="31"/>
  <c r="D20" i="31"/>
  <c r="E19" i="31"/>
  <c r="D19" i="31"/>
  <c r="E18" i="31"/>
  <c r="D18" i="31"/>
  <c r="E17" i="31"/>
  <c r="D17" i="31"/>
  <c r="E16" i="31"/>
  <c r="D16" i="31"/>
  <c r="E15" i="31"/>
  <c r="D15" i="31"/>
  <c r="E14" i="31"/>
  <c r="D14" i="31"/>
  <c r="E11" i="31"/>
  <c r="D11" i="31"/>
  <c r="E10" i="31"/>
  <c r="D10" i="31"/>
  <c r="E9" i="31"/>
  <c r="D9" i="31"/>
  <c r="E8" i="31"/>
  <c r="D8" i="31"/>
  <c r="E7" i="31"/>
  <c r="D7" i="31"/>
  <c r="E6" i="31"/>
  <c r="D6" i="31"/>
  <c r="F15" i="31" l="1"/>
  <c r="F17" i="31"/>
  <c r="F8" i="31"/>
  <c r="F11" i="31"/>
  <c r="D31" i="31"/>
  <c r="F6" i="31"/>
  <c r="F9" i="31"/>
  <c r="F7" i="31"/>
  <c r="F10" i="31"/>
  <c r="F7" i="30"/>
  <c r="F11" i="30"/>
  <c r="E22" i="30"/>
  <c r="D31" i="30"/>
  <c r="F20" i="30"/>
  <c r="F21" i="30"/>
  <c r="F19" i="30"/>
  <c r="F14" i="30"/>
  <c r="F17" i="30"/>
  <c r="D22" i="31"/>
  <c r="F15" i="30"/>
  <c r="F19" i="31"/>
  <c r="F18" i="30"/>
  <c r="F9" i="30"/>
  <c r="F16" i="30"/>
  <c r="D22" i="30"/>
  <c r="E12" i="30"/>
  <c r="D25" i="30"/>
  <c r="F6" i="30"/>
  <c r="F8" i="30"/>
  <c r="F10" i="30"/>
  <c r="D12" i="30"/>
  <c r="D12" i="31"/>
  <c r="E22" i="31"/>
  <c r="D25" i="31"/>
  <c r="E12" i="31"/>
  <c r="F14" i="31"/>
  <c r="F16" i="31"/>
  <c r="F18" i="31"/>
  <c r="F20" i="31"/>
  <c r="F22" i="31" l="1"/>
  <c r="F12" i="31"/>
  <c r="F22" i="30"/>
  <c r="F12" i="30"/>
  <c r="F21" i="32" l="1"/>
  <c r="E21" i="32"/>
  <c r="D21" i="32"/>
  <c r="F20" i="32"/>
  <c r="E20" i="32"/>
  <c r="D20" i="32"/>
  <c r="E19" i="32"/>
  <c r="D19" i="32"/>
  <c r="E18" i="32"/>
  <c r="D18" i="32"/>
  <c r="E17" i="32"/>
  <c r="D17" i="32"/>
  <c r="E16" i="32"/>
  <c r="D16" i="32"/>
  <c r="F15" i="32"/>
  <c r="E15" i="32"/>
  <c r="D15" i="32"/>
  <c r="E14" i="32"/>
  <c r="D14" i="32"/>
  <c r="E11" i="32"/>
  <c r="D11" i="32"/>
  <c r="E10" i="32"/>
  <c r="D10" i="32"/>
  <c r="E9" i="32"/>
  <c r="D9" i="32"/>
  <c r="E8" i="32"/>
  <c r="D8" i="32"/>
  <c r="E7" i="32"/>
  <c r="D7" i="32"/>
  <c r="F18" i="32" l="1"/>
  <c r="F14" i="32"/>
  <c r="F16" i="32"/>
  <c r="F19" i="32"/>
  <c r="E22" i="32"/>
  <c r="F9" i="32"/>
  <c r="F10" i="32"/>
  <c r="F8" i="32"/>
  <c r="F11" i="32"/>
  <c r="D22" i="32"/>
  <c r="D31" i="32"/>
  <c r="D12" i="32"/>
  <c r="F7" i="32"/>
  <c r="E12" i="32"/>
  <c r="F17" i="32"/>
  <c r="F22" i="32" l="1"/>
  <c r="F12" i="32"/>
  <c r="D25" i="32"/>
</calcChain>
</file>

<file path=xl/sharedStrings.xml><?xml version="1.0" encoding="utf-8"?>
<sst xmlns="http://schemas.openxmlformats.org/spreadsheetml/2006/main" count="221" uniqueCount="68">
  <si>
    <t>Net Income</t>
  </si>
  <si>
    <t>Operating Profit/Loss</t>
  </si>
  <si>
    <t>Operating Revenue</t>
  </si>
  <si>
    <t>Operating Expenses</t>
  </si>
  <si>
    <t>Source: Bureau of Transportation Statistics, Form 41; Schedules P1.2 and P6</t>
  </si>
  <si>
    <t>Operating Revenue*</t>
  </si>
  <si>
    <t xml:space="preserve">     Fares</t>
  </si>
  <si>
    <t xml:space="preserve">     Baggage Fees</t>
  </si>
  <si>
    <t xml:space="preserve">     Reservation Change Fees</t>
  </si>
  <si>
    <t xml:space="preserve">     Fuel </t>
  </si>
  <si>
    <t xml:space="preserve">     Labor</t>
  </si>
  <si>
    <t>Change</t>
  </si>
  <si>
    <t>Cargo</t>
  </si>
  <si>
    <t>Baggage</t>
  </si>
  <si>
    <t>Reservation Changes</t>
  </si>
  <si>
    <t>Operating Expense</t>
  </si>
  <si>
    <t>Fuel</t>
  </si>
  <si>
    <t>Labor</t>
  </si>
  <si>
    <t>Rentals</t>
  </si>
  <si>
    <t>Depreciation &amp; Amortization</t>
  </si>
  <si>
    <t>Landing Fees</t>
  </si>
  <si>
    <t>Maintenance Materials</t>
  </si>
  <si>
    <t>Total Operating Expense</t>
  </si>
  <si>
    <t>Operating Profit</t>
  </si>
  <si>
    <t>Pre-Tax Income</t>
  </si>
  <si>
    <t>Profits or Losses</t>
  </si>
  <si>
    <t>Transport-Related*</t>
  </si>
  <si>
    <t>Other**</t>
  </si>
  <si>
    <t xml:space="preserve">* Transport-Related is revenue/expenses from services which grow from and are incidental to the air transportation services performed by the air carrier. Examples are in-flight onboard sales (food, liquor, pillows, etc), code share revenues, revenues and expenses from associated businesses (aircraft maintenance, fuel sales, restaurants, vending machines, etc).  </t>
  </si>
  <si>
    <t>(millions of dollars)</t>
  </si>
  <si>
    <t>** Other revenue includes miscellaneous operating revenue (including pet transportation, sale of frequent flyer award miles to airline business partners and standby passenger fees) and public service revenues subsidy.</t>
  </si>
  <si>
    <t>N/A</t>
  </si>
  <si>
    <t>Passenger Fares (scheduled/charter)</t>
  </si>
  <si>
    <t>Income Tax Benefit/(Expense)</t>
  </si>
  <si>
    <t>Other Income/(Expense)</t>
  </si>
  <si>
    <t>Domestic Operations</t>
  </si>
  <si>
    <t>International Operations</t>
  </si>
  <si>
    <r>
      <t>Total Operating Revenue</t>
    </r>
    <r>
      <rPr>
        <sz val="10"/>
        <color theme="1"/>
        <rFont val="Arial"/>
        <family val="2"/>
      </rPr>
      <t>***</t>
    </r>
  </si>
  <si>
    <t>Other****</t>
  </si>
  <si>
    <t>Operating Margin# (%)</t>
  </si>
  <si>
    <t>Nonoperating Income/(Expense)##</t>
  </si>
  <si>
    <t>Net Margin### (%)</t>
  </si>
  <si>
    <t xml:space="preserve">**** Other expense includes purchase of materials such as passenger food and other materials; and purchase of services such as advertising, communication, insurance, outside flight equipment maintenance, traffic commissions and other services. </t>
  </si>
  <si>
    <t># Operating margin is the operating profit or loss as a percentage of operating revenue</t>
  </si>
  <si>
    <t>## Nonoperating Income and Expense includes interest on long-term debt and capital leases, other interest expense, foreign exchange gains and losses, capital gains and losses and other income and expenses.</t>
  </si>
  <si>
    <t>### Net margin is the net income or loss as a percentage of operating revenue.</t>
  </si>
  <si>
    <t>* Passenger airline operating revenue includes four other categories.  1) Transport-related is revenue from services which grow from and are incidental to the air transportation services performed by the air carrier. Examples are in-flight onboard sales (food, liquor, pillows, etc), code share revenues, revenues from associated businesses (aircraft maintenance, fuel sales, restaurants, vending machines, etc). 2) Miscellaneous operating revenue includes pet transportation, sale of frequent flyer award miles to airline business partners and standby passenger fees.   3)  Cargo revenue from transporting cargo in belly of aircraft.  4)  Mail revenue from transporting mail in belly of aircraft.  See the P1.2 database http://www.transtats.bts.gov/Fields.asp?Table_ID=295.</t>
  </si>
  <si>
    <t>* Passenger airline operating revenue includes four other categories.  1) Transport-related is revenue from services which grow from and are incidental to the air transportation services performed by the air carrier. Examples are in-flight onboard sales (food, liquor, pillows, etc), code share revenues, revenues from associated businesses (aircraft maintenance, fuel sales, restaurants, vending machines, etc). 2) Miscellaneous operating revenue includes pet transportation, sale of frequent flyer award miles to airline business partners and standby passenger fees.   3)  Cargo revenue from transporting cargo in belly of aircraft.   4)  Mail revenue from transporting mail in belly of aircraft.  See the P1.2 database http://www.transtats.bts.gov/Fields.asp?Table_ID=295.</t>
  </si>
  <si>
    <t>*** Based on U.S. Department of Transportation accounting standards, Total Operating Revenues are overstated by code share revenues which are included in both the mainline Transport-Related Revenues and the code share Passenger Revenue. Code share revenues are expensed out in the mainline Transport-Related Expense to allow a true Operating Profit(Loss). This reporting may understate all components of operating revenue, including Passenger Revenue, as a percentage of Total Operating Revenue.</t>
  </si>
  <si>
    <t>2Q                 2025</t>
  </si>
  <si>
    <t>3Q                 2025</t>
  </si>
  <si>
    <t>4Q                 2025</t>
  </si>
  <si>
    <r>
      <t>Table 1.</t>
    </r>
    <r>
      <rPr>
        <b/>
        <sz val="10"/>
        <color rgb="FF00B050"/>
        <rFont val="Arial"/>
        <family val="2"/>
      </rPr>
      <t xml:space="preserve"> </t>
    </r>
    <r>
      <rPr>
        <b/>
        <sz val="10"/>
        <color theme="1"/>
        <rFont val="Arial"/>
        <family val="2"/>
      </rPr>
      <t>Quarterly U.S. Scheduled Service Passenger Airlines Financial Reports</t>
    </r>
  </si>
  <si>
    <t>Table 2. Domestic Quarterly U.S. Scheduled Service Passenger Airlines Financial Reports</t>
  </si>
  <si>
    <t>Table 3. International Quarterly U.S. Scheduled Service Passenger Airlines Financial Reports</t>
  </si>
  <si>
    <r>
      <t>Table 4.</t>
    </r>
    <r>
      <rPr>
        <b/>
        <sz val="10"/>
        <color rgb="FF00B050"/>
        <rFont val="Arial"/>
        <family val="2"/>
      </rPr>
      <t xml:space="preserve"> </t>
    </r>
    <r>
      <rPr>
        <b/>
        <sz val="10"/>
        <rFont val="Arial"/>
        <family val="2"/>
      </rPr>
      <t>Quarterly U.S. Scheduled Passenger Airlines Revenue, Expenses and Profits</t>
    </r>
  </si>
  <si>
    <t>Table 5. Domestic Quarterly U.S. Scheduled Passenger Airlines Revenue, Expenses and Profits</t>
  </si>
  <si>
    <t>Table 6. International Quarterly U.S. Scheduled Passenger Airlines Revenue, Expenses and Profits</t>
  </si>
  <si>
    <t>1Q                 2026</t>
  </si>
  <si>
    <t>2025-2026 % Change</t>
  </si>
  <si>
    <t>2Q                 2026</t>
  </si>
  <si>
    <t>Dollar Change          2Q2026-2Q2025</t>
  </si>
  <si>
    <t>Reports from 22 airlines in 2Q 2026</t>
  </si>
  <si>
    <t>Reports from 17 airlines in 2Q 2026</t>
  </si>
  <si>
    <t>Dollar Change          2Q2025-2Q2026</t>
  </si>
  <si>
    <t>2Q 2025</t>
  </si>
  <si>
    <t>2Q 2026</t>
  </si>
  <si>
    <t>% of 2Q 2026 Revenue or Expense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</si>
</sst>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quot;$&quot;#,##0,,_);[Red]\(&quot;$&quot;#,##0,,\)"/>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0"/>
      <color theme="1"/>
      <name val="Arial"/>
      <family val="2"/>
    </font>
    <font>
      <sz val="10"/>
      <color theme="1"/>
      <name val="Arial"/>
      <family val="2"/>
    </font>
    <font>
      <b/>
      <sz val="10"/>
      <color rgb="FF00B050"/>
      <name val="Arial"/>
      <family val="2"/>
    </font>
    <font>
      <sz val="10"/>
      <color theme="5"/>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9">
    <xf numFmtId="0" fontId="0" fillId="0" borderId="0"/>
    <xf numFmtId="0" fontId="9" fillId="0" borderId="0"/>
    <xf numFmtId="0" fontId="7" fillId="0" borderId="0"/>
    <xf numFmtId="0" fontId="11" fillId="0" borderId="0"/>
    <xf numFmtId="0" fontId="6" fillId="0" borderId="0"/>
    <xf numFmtId="9" fontId="9" fillId="0" borderId="0" applyFont="0" applyFill="0" applyBorder="0" applyAlignment="0" applyProtection="0"/>
    <xf numFmtId="0" fontId="5" fillId="0" borderId="0"/>
    <xf numFmtId="0" fontId="4" fillId="0" borderId="0"/>
    <xf numFmtId="0" fontId="3" fillId="0" borderId="0"/>
    <xf numFmtId="0" fontId="2" fillId="0" borderId="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7" applyNumberFormat="0" applyAlignment="0" applyProtection="0"/>
    <xf numFmtId="0" fontId="23" fillId="6" borderId="8" applyNumberFormat="0" applyAlignment="0" applyProtection="0"/>
    <xf numFmtId="0" fontId="24" fillId="6" borderId="7" applyNumberFormat="0" applyAlignment="0" applyProtection="0"/>
    <xf numFmtId="0" fontId="25" fillId="0" borderId="9" applyNumberFormat="0" applyFill="0" applyAlignment="0" applyProtection="0"/>
    <xf numFmtId="0" fontId="26" fillId="7" borderId="10"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11" applyNumberFormat="0" applyFont="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0">
    <xf numFmtId="0" fontId="0" fillId="0" borderId="0" xfId="0"/>
    <xf numFmtId="0" fontId="10" fillId="0" borderId="0" xfId="3" applyFont="1"/>
    <xf numFmtId="0" fontId="11" fillId="0" borderId="0" xfId="3" applyAlignment="1">
      <alignment horizontal="left" indent="1"/>
    </xf>
    <xf numFmtId="0" fontId="0" fillId="0" borderId="1" xfId="0" applyBorder="1"/>
    <xf numFmtId="0" fontId="10" fillId="0" borderId="3" xfId="3" applyFont="1" applyBorder="1"/>
    <xf numFmtId="166" fontId="11" fillId="0" borderId="3" xfId="3" applyNumberFormat="1" applyBorder="1" applyAlignment="1">
      <alignment horizontal="right"/>
    </xf>
    <xf numFmtId="0" fontId="10" fillId="0" borderId="1" xfId="3" applyFont="1" applyBorder="1"/>
    <xf numFmtId="0" fontId="10" fillId="0" borderId="1" xfId="3" applyFont="1" applyBorder="1" applyAlignment="1">
      <alignment horizontal="center"/>
    </xf>
    <xf numFmtId="0" fontId="10" fillId="0" borderId="1" xfId="3" applyFont="1" applyBorder="1" applyAlignment="1">
      <alignment horizontal="center" wrapText="1"/>
    </xf>
    <xf numFmtId="165" fontId="11" fillId="0" borderId="0" xfId="3" applyNumberFormat="1"/>
    <xf numFmtId="165" fontId="10" fillId="0" borderId="0" xfId="3" applyNumberFormat="1" applyFont="1"/>
    <xf numFmtId="166" fontId="11" fillId="0" borderId="3" xfId="3" applyNumberFormat="1" applyBorder="1"/>
    <xf numFmtId="164" fontId="11" fillId="0" borderId="1" xfId="3" applyNumberFormat="1" applyBorder="1"/>
    <xf numFmtId="164" fontId="11" fillId="0" borderId="3" xfId="3" applyNumberFormat="1" applyBorder="1"/>
    <xf numFmtId="164" fontId="11" fillId="0" borderId="0" xfId="3" applyNumberFormat="1" applyBorder="1" applyAlignment="1">
      <alignment horizontal="right"/>
    </xf>
    <xf numFmtId="164" fontId="10" fillId="0" borderId="0" xfId="3" applyNumberFormat="1" applyFont="1" applyBorder="1" applyAlignment="1">
      <alignment horizontal="right"/>
    </xf>
    <xf numFmtId="4" fontId="11" fillId="0" borderId="0" xfId="3" applyNumberFormat="1"/>
    <xf numFmtId="4" fontId="10" fillId="0" borderId="0" xfId="3" applyNumberFormat="1" applyFont="1"/>
    <xf numFmtId="4" fontId="10" fillId="0" borderId="1" xfId="3" applyNumberFormat="1" applyFont="1" applyBorder="1"/>
    <xf numFmtId="0" fontId="9" fillId="0" borderId="0" xfId="3" applyFont="1" applyAlignment="1">
      <alignment horizontal="left" indent="1"/>
    </xf>
    <xf numFmtId="0" fontId="8" fillId="0" borderId="0" xfId="3" applyFont="1"/>
    <xf numFmtId="0" fontId="0" fillId="0" borderId="0" xfId="0"/>
    <xf numFmtId="0" fontId="9" fillId="0" borderId="0" xfId="1"/>
    <xf numFmtId="0" fontId="3" fillId="0" borderId="0" xfId="8"/>
    <xf numFmtId="0" fontId="11" fillId="0" borderId="1" xfId="8" applyFont="1" applyBorder="1"/>
    <xf numFmtId="0" fontId="10" fillId="0" borderId="1" xfId="8" applyFont="1" applyBorder="1" applyAlignment="1">
      <alignment horizontal="center" wrapText="1"/>
    </xf>
    <xf numFmtId="0" fontId="10" fillId="0" borderId="0" xfId="8" applyFont="1" applyAlignment="1">
      <alignment vertical="center"/>
    </xf>
    <xf numFmtId="3" fontId="11" fillId="0" borderId="0" xfId="8" applyNumberFormat="1" applyFont="1"/>
    <xf numFmtId="0" fontId="10" fillId="0" borderId="1" xfId="8" applyFont="1" applyBorder="1" applyAlignment="1">
      <alignment vertical="center"/>
    </xf>
    <xf numFmtId="3" fontId="11" fillId="0" borderId="1" xfId="8" applyNumberFormat="1" applyFont="1" applyBorder="1"/>
    <xf numFmtId="0" fontId="10" fillId="0" borderId="1" xfId="8" applyFont="1" applyBorder="1" applyAlignment="1">
      <alignment horizontal="center"/>
    </xf>
    <xf numFmtId="0" fontId="0" fillId="0" borderId="0" xfId="0" applyAlignment="1"/>
    <xf numFmtId="0" fontId="9" fillId="0" borderId="0" xfId="3" applyFont="1" applyFill="1" applyAlignment="1">
      <alignment horizontal="left" indent="1"/>
    </xf>
    <xf numFmtId="0" fontId="8" fillId="0" borderId="0" xfId="3" applyFont="1" applyFill="1"/>
    <xf numFmtId="0" fontId="10" fillId="0" borderId="0" xfId="3" applyFont="1" applyFill="1"/>
    <xf numFmtId="0" fontId="10" fillId="0" borderId="1" xfId="3" applyFont="1" applyFill="1" applyBorder="1"/>
    <xf numFmtId="0" fontId="13" fillId="0" borderId="0" xfId="0" applyFont="1" applyAlignment="1"/>
    <xf numFmtId="0" fontId="13" fillId="0" borderId="0" xfId="0" applyFont="1"/>
    <xf numFmtId="0" fontId="0" fillId="0" borderId="0" xfId="0"/>
    <xf numFmtId="0" fontId="10" fillId="0" borderId="1" xfId="3" applyFont="1" applyBorder="1" applyAlignment="1">
      <alignment horizontal="center"/>
    </xf>
    <xf numFmtId="0" fontId="10" fillId="0" borderId="1" xfId="3" applyFont="1" applyBorder="1" applyAlignment="1">
      <alignment horizontal="center" wrapText="1"/>
    </xf>
    <xf numFmtId="0" fontId="9" fillId="0" borderId="0" xfId="1"/>
    <xf numFmtId="166" fontId="11" fillId="0" borderId="1" xfId="3" applyNumberFormat="1" applyFill="1" applyBorder="1"/>
    <xf numFmtId="165" fontId="10" fillId="0" borderId="0" xfId="3" applyNumberFormat="1" applyFont="1" applyFill="1"/>
    <xf numFmtId="165" fontId="11" fillId="0" borderId="0" xfId="3" applyNumberFormat="1" applyFill="1"/>
    <xf numFmtId="165" fontId="10" fillId="0" borderId="1" xfId="3" applyNumberFormat="1" applyFont="1" applyFill="1" applyBorder="1" applyAlignment="1">
      <alignment horizontal="right"/>
    </xf>
    <xf numFmtId="166" fontId="11" fillId="0" borderId="3" xfId="3" applyNumberFormat="1" applyFill="1" applyBorder="1" applyAlignment="1">
      <alignment horizontal="right"/>
    </xf>
    <xf numFmtId="0" fontId="9" fillId="0" borderId="0" xfId="1" applyFill="1"/>
    <xf numFmtId="0" fontId="10" fillId="0" borderId="1" xfId="8" applyFont="1" applyFill="1" applyBorder="1" applyAlignment="1">
      <alignment horizontal="center" wrapText="1"/>
    </xf>
    <xf numFmtId="3" fontId="11" fillId="0" borderId="0" xfId="3" applyNumberFormat="1" applyFont="1" applyFill="1"/>
    <xf numFmtId="3" fontId="11" fillId="0" borderId="0" xfId="57" applyNumberFormat="1" applyFont="1" applyFill="1"/>
    <xf numFmtId="3" fontId="11" fillId="0" borderId="0" xfId="8" applyNumberFormat="1" applyFont="1" applyFill="1"/>
    <xf numFmtId="3" fontId="11" fillId="0" borderId="1" xfId="57" applyNumberFormat="1" applyFont="1" applyFill="1" applyBorder="1"/>
    <xf numFmtId="3" fontId="11" fillId="0" borderId="1" xfId="8" applyNumberFormat="1" applyFont="1" applyFill="1" applyBorder="1"/>
    <xf numFmtId="0" fontId="3" fillId="0" borderId="0" xfId="8" applyFill="1"/>
    <xf numFmtId="0" fontId="10" fillId="0" borderId="1" xfId="3" applyFont="1" applyFill="1" applyBorder="1" applyAlignment="1">
      <alignment horizontal="center"/>
    </xf>
    <xf numFmtId="165" fontId="0" fillId="0" borderId="0" xfId="0" applyNumberFormat="1" applyFill="1"/>
    <xf numFmtId="165" fontId="8" fillId="0" borderId="1" xfId="0" applyNumberFormat="1" applyFont="1" applyFill="1" applyBorder="1"/>
    <xf numFmtId="0" fontId="0" fillId="0" borderId="0" xfId="0" applyFill="1"/>
    <xf numFmtId="0" fontId="10" fillId="0" borderId="0" xfId="8" applyFont="1" applyAlignment="1"/>
    <xf numFmtId="0" fontId="10" fillId="0" borderId="0" xfId="8" applyFont="1" applyAlignment="1">
      <alignment vertical="center"/>
    </xf>
    <xf numFmtId="0" fontId="11" fillId="0" borderId="0" xfId="8" applyFont="1" applyAlignment="1">
      <alignment vertical="center"/>
    </xf>
    <xf numFmtId="0" fontId="11" fillId="0" borderId="0" xfId="8" applyFont="1" applyBorder="1"/>
    <xf numFmtId="0" fontId="11" fillId="0" borderId="0" xfId="8" applyFont="1" applyAlignment="1">
      <alignment wrapText="1"/>
    </xf>
    <xf numFmtId="0" fontId="10" fillId="0" borderId="0" xfId="8" applyFont="1" applyAlignment="1"/>
    <xf numFmtId="0" fontId="10" fillId="0" borderId="0" xfId="8" applyFont="1" applyAlignment="1">
      <alignment vertical="center"/>
    </xf>
    <xf numFmtId="0" fontId="11" fillId="0" borderId="0" xfId="8" applyFont="1" applyAlignment="1">
      <alignment vertical="center"/>
    </xf>
    <xf numFmtId="0" fontId="11" fillId="0" borderId="2" xfId="8" applyFont="1" applyBorder="1"/>
    <xf numFmtId="0" fontId="11" fillId="0" borderId="0" xfId="8" applyFont="1" applyBorder="1"/>
    <xf numFmtId="0" fontId="11" fillId="0" borderId="0" xfId="8" applyFont="1" applyAlignment="1">
      <alignment wrapText="1"/>
    </xf>
    <xf numFmtId="0" fontId="8" fillId="0" borderId="0" xfId="8" applyFont="1" applyAlignment="1"/>
    <xf numFmtId="0" fontId="9" fillId="0" borderId="0" xfId="1" applyFont="1" applyAlignment="1">
      <alignment wrapText="1"/>
    </xf>
    <xf numFmtId="0" fontId="9" fillId="0" borderId="0" xfId="1" applyAlignment="1">
      <alignment wrapText="1"/>
    </xf>
    <xf numFmtId="0" fontId="9" fillId="0" borderId="0" xfId="0" applyFont="1" applyAlignment="1">
      <alignment wrapText="1"/>
    </xf>
    <xf numFmtId="0" fontId="8" fillId="0" borderId="0" xfId="0" applyFont="1" applyAlignment="1">
      <alignment wrapText="1"/>
    </xf>
    <xf numFmtId="0" fontId="8" fillId="0" borderId="0" xfId="0" applyFont="1"/>
    <xf numFmtId="0" fontId="9" fillId="0" borderId="0" xfId="0" applyFont="1" applyBorder="1"/>
    <xf numFmtId="0" fontId="11" fillId="0" borderId="2" xfId="3" applyFont="1" applyFill="1" applyBorder="1"/>
    <xf numFmtId="0" fontId="10" fillId="0" borderId="0" xfId="8" applyFont="1" applyBorder="1" applyAlignment="1">
      <alignment horizontal="center" wrapText="1"/>
    </xf>
    <xf numFmtId="3" fontId="11" fillId="0" borderId="0" xfId="8" applyNumberFormat="1" applyFont="1" applyBorder="1"/>
  </cellXfs>
  <cellStyles count="59">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6" builtinId="27" customBuiltin="1"/>
    <cellStyle name="Calculation" xfId="20" builtinId="22" customBuiltin="1"/>
    <cellStyle name="Check Cell" xfId="22" builtinId="23" customBuiltin="1"/>
    <cellStyle name="Explanatory Text" xfId="24" builtinId="53" customBuiltin="1"/>
    <cellStyle name="Good" xfId="15" builtinId="26" customBuiltin="1"/>
    <cellStyle name="Heading 1" xfId="11" builtinId="16" customBuiltin="1"/>
    <cellStyle name="Heading 2" xfId="12" builtinId="17" customBuiltin="1"/>
    <cellStyle name="Heading 3" xfId="13" builtinId="18" customBuiltin="1"/>
    <cellStyle name="Heading 4" xfId="14" builtinId="19" customBuiltin="1"/>
    <cellStyle name="Input" xfId="18" builtinId="20" customBuiltin="1"/>
    <cellStyle name="Linked Cell" xfId="21" builtinId="24" customBuiltin="1"/>
    <cellStyle name="Neutral" xfId="17" builtinId="28" customBuiltin="1"/>
    <cellStyle name="Normal" xfId="0" builtinId="0"/>
    <cellStyle name="Normal 2" xfId="1" xr:uid="{00000000-0005-0000-0000-000001000000}"/>
    <cellStyle name="Normal 3" xfId="2" xr:uid="{00000000-0005-0000-0000-000002000000}"/>
    <cellStyle name="Normal 3 2" xfId="4" xr:uid="{00000000-0005-0000-0000-000003000000}"/>
    <cellStyle name="Normal 3 2 2" xfId="7" xr:uid="{00000000-0005-0000-0000-000004000000}"/>
    <cellStyle name="Normal 3 2 2 2" xfId="9" xr:uid="{00000000-0005-0000-0000-000005000000}"/>
    <cellStyle name="Normal 3 2 2 2 2" xfId="58" xr:uid="{70E26AE3-4B4E-4769-9550-246B5370BECD}"/>
    <cellStyle name="Normal 3 2 2 3" xfId="56" xr:uid="{35B69087-5995-4D75-93D2-250C41F025B2}"/>
    <cellStyle name="Normal 3 2 3" xfId="54" xr:uid="{7DC819CB-AB4B-460E-AC54-6DF4C7D20DC4}"/>
    <cellStyle name="Normal 3 3" xfId="8" xr:uid="{00000000-0005-0000-0000-000006000000}"/>
    <cellStyle name="Normal 3 3 2" xfId="57" xr:uid="{989D3E1D-DA39-430B-A286-B3E36109B485}"/>
    <cellStyle name="Normal 3 4" xfId="53" xr:uid="{6B00D6B8-A5BE-4111-9961-D47012807644}"/>
    <cellStyle name="Normal 4" xfId="3" xr:uid="{00000000-0005-0000-0000-000007000000}"/>
    <cellStyle name="Normal 5" xfId="6" xr:uid="{00000000-0005-0000-0000-000008000000}"/>
    <cellStyle name="Normal 5 2" xfId="55" xr:uid="{438E31C5-BD8B-497C-A736-3685F970F17F}"/>
    <cellStyle name="Normal 6" xfId="52" xr:uid="{B7239A25-54DF-4EE0-B422-8288E7B2D497}"/>
    <cellStyle name="Normal 7" xfId="50" xr:uid="{70A49B4C-ACB1-455D-A90D-B1868926CF2D}"/>
    <cellStyle name="Note 2" xfId="51" xr:uid="{3CE1054B-865A-4C33-8C2A-A039EF94AEAA}"/>
    <cellStyle name="Output" xfId="19" builtinId="21" customBuiltin="1"/>
    <cellStyle name="Percent 2" xfId="5" xr:uid="{00000000-0005-0000-0000-000009000000}"/>
    <cellStyle name="Title" xfId="10" builtinId="15" customBuiltin="1"/>
    <cellStyle name="Total" xfId="25" builtinId="25" customBuiltin="1"/>
    <cellStyle name="Warning Text" xfId="2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0"/>
  <sheetViews>
    <sheetView tabSelected="1" zoomScale="99" zoomScaleNormal="99" workbookViewId="0">
      <selection activeCell="I8" sqref="I8"/>
    </sheetView>
  </sheetViews>
  <sheetFormatPr defaultColWidth="9.36328125" defaultRowHeight="14.5" x14ac:dyDescent="0.35"/>
  <cols>
    <col min="1" max="1" width="30" style="23" customWidth="1"/>
    <col min="2" max="6" width="9.54296875" style="54" customWidth="1"/>
    <col min="7" max="10" width="14.36328125" style="23" customWidth="1"/>
    <col min="11" max="16384" width="9.36328125" style="23"/>
  </cols>
  <sheetData>
    <row r="1" spans="1:13" ht="25.5" customHeight="1" x14ac:dyDescent="0.35">
      <c r="A1" s="64" t="s">
        <v>52</v>
      </c>
      <c r="B1" s="64"/>
      <c r="C1" s="64"/>
      <c r="D1" s="64"/>
      <c r="E1" s="64"/>
      <c r="F1" s="64"/>
      <c r="G1" s="64"/>
      <c r="H1" s="59"/>
      <c r="I1" s="59"/>
      <c r="J1" s="59"/>
      <c r="K1" s="41"/>
      <c r="L1" s="41"/>
      <c r="M1" s="41"/>
    </row>
    <row r="2" spans="1:13" ht="12.75" customHeight="1" x14ac:dyDescent="0.35">
      <c r="A2" s="65" t="s">
        <v>62</v>
      </c>
      <c r="B2" s="65"/>
      <c r="C2" s="65"/>
      <c r="D2" s="65"/>
      <c r="E2" s="65"/>
      <c r="F2" s="65"/>
      <c r="G2" s="65"/>
      <c r="H2" s="60"/>
      <c r="I2" s="60"/>
      <c r="J2" s="60"/>
      <c r="K2" s="41"/>
      <c r="L2" s="41"/>
      <c r="M2" s="41"/>
    </row>
    <row r="3" spans="1:13" ht="12.75" customHeight="1" x14ac:dyDescent="0.35">
      <c r="A3" s="66" t="s">
        <v>29</v>
      </c>
      <c r="B3" s="66"/>
      <c r="C3" s="66"/>
      <c r="D3" s="66"/>
      <c r="E3" s="66"/>
      <c r="F3" s="66"/>
      <c r="G3" s="66"/>
      <c r="H3" s="61"/>
      <c r="I3" s="61"/>
      <c r="J3" s="61"/>
      <c r="K3" s="41"/>
      <c r="L3" s="41"/>
      <c r="M3" s="41"/>
    </row>
    <row r="4" spans="1:13" ht="51.75" customHeight="1" x14ac:dyDescent="0.35">
      <c r="A4" s="24"/>
      <c r="B4" s="48" t="s">
        <v>49</v>
      </c>
      <c r="C4" s="48" t="s">
        <v>50</v>
      </c>
      <c r="D4" s="48" t="s">
        <v>51</v>
      </c>
      <c r="E4" s="48" t="s">
        <v>58</v>
      </c>
      <c r="F4" s="48" t="s">
        <v>60</v>
      </c>
      <c r="G4" s="25" t="s">
        <v>61</v>
      </c>
      <c r="H4" s="78"/>
      <c r="I4" s="78"/>
      <c r="J4" s="61"/>
      <c r="K4" s="41"/>
      <c r="L4" s="41"/>
      <c r="M4" s="41"/>
    </row>
    <row r="5" spans="1:13" ht="12.75" customHeight="1" x14ac:dyDescent="0.35">
      <c r="A5" s="26" t="s">
        <v>0</v>
      </c>
      <c r="B5" s="49">
        <v>3999.6455449999999</v>
      </c>
      <c r="C5" s="49">
        <v>1607.9329319999999</v>
      </c>
      <c r="D5" s="49">
        <v>632.97756500000003</v>
      </c>
      <c r="E5" s="49">
        <v>-965.94323399999996</v>
      </c>
      <c r="F5" s="49">
        <v>16.250796999999999</v>
      </c>
      <c r="G5" s="27">
        <f>(F5-B5)</f>
        <v>-3983.3947479999997</v>
      </c>
      <c r="H5" s="27"/>
      <c r="I5" s="27"/>
      <c r="J5" s="61"/>
      <c r="K5" s="41"/>
      <c r="L5" s="41"/>
      <c r="M5" s="41"/>
    </row>
    <row r="6" spans="1:13" ht="12.75" customHeight="1" x14ac:dyDescent="0.35">
      <c r="A6" s="26" t="s">
        <v>1</v>
      </c>
      <c r="B6" s="50">
        <v>4961.8605360000001</v>
      </c>
      <c r="C6" s="50">
        <v>2718.8680869999998</v>
      </c>
      <c r="D6" s="50">
        <v>3553.1529740000001</v>
      </c>
      <c r="E6" s="51">
        <v>911.60395300000005</v>
      </c>
      <c r="F6" s="51">
        <v>3032.1474579999999</v>
      </c>
      <c r="G6" s="27">
        <f t="shared" ref="G6:G13" si="0">(F6-B6)</f>
        <v>-1929.7130780000002</v>
      </c>
      <c r="H6" s="27"/>
      <c r="I6" s="27"/>
      <c r="J6" s="61"/>
      <c r="K6" s="41"/>
      <c r="L6" s="41"/>
      <c r="M6" s="41"/>
    </row>
    <row r="7" spans="1:13" ht="12.75" customHeight="1" x14ac:dyDescent="0.35">
      <c r="A7" s="26" t="s">
        <v>5</v>
      </c>
      <c r="B7" s="50">
        <v>65718.472764999999</v>
      </c>
      <c r="C7" s="50">
        <v>64583.830844999997</v>
      </c>
      <c r="D7" s="50">
        <v>64739.613301999998</v>
      </c>
      <c r="E7" s="51">
        <v>63358.759699000002</v>
      </c>
      <c r="F7" s="51">
        <v>75621.872615</v>
      </c>
      <c r="G7" s="27">
        <f t="shared" si="0"/>
        <v>9903.3998500000016</v>
      </c>
      <c r="H7" s="27"/>
      <c r="I7" s="27"/>
      <c r="J7" s="61"/>
      <c r="K7" s="41"/>
      <c r="L7" s="41"/>
      <c r="M7" s="41"/>
    </row>
    <row r="8" spans="1:13" ht="12.75" customHeight="1" x14ac:dyDescent="0.35">
      <c r="A8" s="26" t="s">
        <v>6</v>
      </c>
      <c r="B8" s="50">
        <v>49368.584325000003</v>
      </c>
      <c r="C8" s="50">
        <v>47556.184285000003</v>
      </c>
      <c r="D8" s="50">
        <v>47639.334992999997</v>
      </c>
      <c r="E8" s="51">
        <v>46165.401163000002</v>
      </c>
      <c r="F8" s="51">
        <v>55858.348815999998</v>
      </c>
      <c r="G8" s="27">
        <f t="shared" si="0"/>
        <v>6489.7644909999945</v>
      </c>
      <c r="H8" s="27"/>
      <c r="I8" s="27"/>
      <c r="J8" s="61"/>
      <c r="K8" s="41"/>
      <c r="L8" s="41"/>
      <c r="M8" s="41"/>
    </row>
    <row r="9" spans="1:13" ht="12.75" customHeight="1" x14ac:dyDescent="0.35">
      <c r="A9" s="26" t="s">
        <v>7</v>
      </c>
      <c r="B9" s="50">
        <v>1806.6292639999999</v>
      </c>
      <c r="C9" s="50">
        <v>2016.024944</v>
      </c>
      <c r="D9" s="50">
        <v>1971.9735880000001</v>
      </c>
      <c r="E9" s="51">
        <v>1928.638404</v>
      </c>
      <c r="F9" s="51">
        <v>2131.3186919999998</v>
      </c>
      <c r="G9" s="27">
        <f t="shared" si="0"/>
        <v>324.68942799999991</v>
      </c>
      <c r="H9" s="27"/>
      <c r="I9" s="27"/>
      <c r="J9" s="61"/>
      <c r="K9" s="41"/>
      <c r="L9" s="41"/>
      <c r="M9" s="41"/>
    </row>
    <row r="10" spans="1:13" ht="12.75" customHeight="1" x14ac:dyDescent="0.35">
      <c r="A10" s="26" t="s">
        <v>8</v>
      </c>
      <c r="B10" s="50">
        <v>259.60500500000001</v>
      </c>
      <c r="C10" s="50">
        <v>275.19701300000003</v>
      </c>
      <c r="D10" s="50">
        <v>285.60519599999998</v>
      </c>
      <c r="E10" s="51">
        <v>227.156451</v>
      </c>
      <c r="F10" s="51">
        <v>309.28080299999999</v>
      </c>
      <c r="G10" s="27">
        <f t="shared" si="0"/>
        <v>49.675797999999986</v>
      </c>
      <c r="H10" s="27"/>
      <c r="I10" s="27"/>
      <c r="J10" s="61"/>
      <c r="K10" s="41"/>
      <c r="L10" s="41"/>
      <c r="M10" s="41"/>
    </row>
    <row r="11" spans="1:13" ht="12.75" customHeight="1" x14ac:dyDescent="0.35">
      <c r="A11" s="26" t="s">
        <v>3</v>
      </c>
      <c r="B11" s="50">
        <v>60756.612231999999</v>
      </c>
      <c r="C11" s="50">
        <v>61864.962762000003</v>
      </c>
      <c r="D11" s="50">
        <v>61186.460332000002</v>
      </c>
      <c r="E11" s="51">
        <v>62447.155744000003</v>
      </c>
      <c r="F11" s="51">
        <v>72589.723159000001</v>
      </c>
      <c r="G11" s="27">
        <f t="shared" si="0"/>
        <v>11833.110927000002</v>
      </c>
      <c r="H11" s="27"/>
      <c r="I11" s="27"/>
      <c r="J11" s="61"/>
      <c r="K11" s="41"/>
      <c r="L11" s="41"/>
      <c r="M11" s="41"/>
    </row>
    <row r="12" spans="1:13" ht="12.75" customHeight="1" x14ac:dyDescent="0.35">
      <c r="A12" s="26" t="s">
        <v>9</v>
      </c>
      <c r="B12" s="50">
        <v>10045.854772999999</v>
      </c>
      <c r="C12" s="50">
        <v>10489.110096</v>
      </c>
      <c r="D12" s="50">
        <v>10086.463485</v>
      </c>
      <c r="E12" s="51">
        <v>10928.505278000001</v>
      </c>
      <c r="F12" s="51">
        <v>17469.839732</v>
      </c>
      <c r="G12" s="27">
        <f t="shared" si="0"/>
        <v>7423.9849590000013</v>
      </c>
      <c r="H12" s="27"/>
      <c r="I12" s="27"/>
      <c r="J12" s="61"/>
      <c r="K12" s="41"/>
      <c r="L12" s="41"/>
      <c r="M12" s="41"/>
    </row>
    <row r="13" spans="1:13" ht="12.75" customHeight="1" x14ac:dyDescent="0.35">
      <c r="A13" s="28" t="s">
        <v>10</v>
      </c>
      <c r="B13" s="52">
        <v>22925.158007999999</v>
      </c>
      <c r="C13" s="52">
        <v>23333.035832000001</v>
      </c>
      <c r="D13" s="52">
        <v>23426.689709999999</v>
      </c>
      <c r="E13" s="53">
        <v>23298.374163</v>
      </c>
      <c r="F13" s="53">
        <v>23990.666429000001</v>
      </c>
      <c r="G13" s="29">
        <f t="shared" si="0"/>
        <v>1065.5084210000023</v>
      </c>
      <c r="H13" s="79"/>
      <c r="I13" s="79"/>
      <c r="J13" s="61"/>
      <c r="K13" s="41"/>
      <c r="L13" s="41"/>
      <c r="M13" s="41"/>
    </row>
    <row r="14" spans="1:13" ht="30" customHeight="1" x14ac:dyDescent="0.35">
      <c r="A14" s="67" t="s">
        <v>4</v>
      </c>
      <c r="B14" s="67"/>
      <c r="C14" s="67"/>
      <c r="D14" s="67"/>
      <c r="E14" s="68"/>
      <c r="F14" s="68"/>
      <c r="G14" s="68"/>
      <c r="H14" s="62"/>
      <c r="I14" s="62"/>
      <c r="J14" s="61"/>
      <c r="K14" s="41"/>
      <c r="L14" s="41"/>
      <c r="M14" s="41"/>
    </row>
    <row r="15" spans="1:13" ht="102" customHeight="1" x14ac:dyDescent="0.35">
      <c r="A15" s="69" t="s">
        <v>46</v>
      </c>
      <c r="B15" s="69"/>
      <c r="C15" s="69"/>
      <c r="D15" s="69"/>
      <c r="E15" s="69"/>
      <c r="F15" s="69"/>
      <c r="G15" s="69"/>
      <c r="H15" s="63"/>
      <c r="I15" s="63"/>
      <c r="J15" s="61"/>
      <c r="K15" s="41"/>
      <c r="L15" s="41"/>
      <c r="M15" s="41"/>
    </row>
    <row r="16" spans="1:13" x14ac:dyDescent="0.35">
      <c r="J16" s="61"/>
      <c r="K16" s="41"/>
      <c r="L16" s="41"/>
      <c r="M16" s="41"/>
    </row>
    <row r="17" spans="10:13" x14ac:dyDescent="0.35">
      <c r="J17" s="61"/>
      <c r="K17" s="41"/>
      <c r="L17" s="41"/>
      <c r="M17" s="41"/>
    </row>
    <row r="18" spans="10:13" x14ac:dyDescent="0.35">
      <c r="J18" s="61"/>
      <c r="K18" s="41"/>
      <c r="L18" s="41"/>
      <c r="M18" s="41"/>
    </row>
    <row r="19" spans="10:13" x14ac:dyDescent="0.35">
      <c r="J19" s="61"/>
      <c r="K19" s="41"/>
      <c r="L19" s="41"/>
      <c r="M19" s="41"/>
    </row>
    <row r="20" spans="10:13" x14ac:dyDescent="0.35">
      <c r="J20" s="61"/>
      <c r="K20" s="41"/>
      <c r="L20" s="41"/>
      <c r="M20" s="41"/>
    </row>
    <row r="21" spans="10:13" x14ac:dyDescent="0.35">
      <c r="J21" s="61"/>
      <c r="K21" s="41"/>
      <c r="L21" s="41"/>
      <c r="M21" s="41"/>
    </row>
    <row r="22" spans="10:13" x14ac:dyDescent="0.35">
      <c r="J22" s="61"/>
      <c r="K22" s="41"/>
      <c r="L22" s="41"/>
      <c r="M22" s="41"/>
    </row>
    <row r="23" spans="10:13" x14ac:dyDescent="0.35">
      <c r="J23" s="61"/>
      <c r="K23" s="41"/>
      <c r="L23" s="41"/>
      <c r="M23" s="41"/>
    </row>
    <row r="24" spans="10:13" x14ac:dyDescent="0.35">
      <c r="J24" s="61"/>
      <c r="K24" s="41"/>
      <c r="L24" s="41"/>
      <c r="M24" s="41"/>
    </row>
    <row r="25" spans="10:13" x14ac:dyDescent="0.35">
      <c r="J25" s="61"/>
      <c r="K25" s="41"/>
      <c r="L25" s="41"/>
      <c r="M25" s="41"/>
    </row>
    <row r="26" spans="10:13" x14ac:dyDescent="0.35">
      <c r="J26" s="61"/>
      <c r="K26" s="41"/>
      <c r="L26" s="41"/>
      <c r="M26" s="41"/>
    </row>
    <row r="27" spans="10:13" x14ac:dyDescent="0.35">
      <c r="J27" s="61"/>
      <c r="K27" s="41"/>
      <c r="L27" s="41"/>
      <c r="M27" s="41"/>
    </row>
    <row r="28" spans="10:13" x14ac:dyDescent="0.35">
      <c r="J28" s="61"/>
      <c r="K28" s="41"/>
      <c r="L28" s="41"/>
      <c r="M28" s="41"/>
    </row>
    <row r="29" spans="10:13" x14ac:dyDescent="0.35">
      <c r="J29" s="61"/>
      <c r="K29" s="41"/>
      <c r="L29" s="41"/>
      <c r="M29" s="41"/>
    </row>
    <row r="30" spans="10:13" x14ac:dyDescent="0.35">
      <c r="J30" s="61"/>
      <c r="K30" s="41"/>
      <c r="L30" s="41"/>
      <c r="M30" s="41"/>
    </row>
  </sheetData>
  <mergeCells count="5">
    <mergeCell ref="A1:G1"/>
    <mergeCell ref="A2:G2"/>
    <mergeCell ref="A3:G3"/>
    <mergeCell ref="A14:G14"/>
    <mergeCell ref="A15:G1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5"/>
  <sheetViews>
    <sheetView zoomScale="101" zoomScaleNormal="101" workbookViewId="0">
      <selection activeCell="J5" sqref="J5"/>
    </sheetView>
  </sheetViews>
  <sheetFormatPr defaultColWidth="9.36328125" defaultRowHeight="14.5" x14ac:dyDescent="0.35"/>
  <cols>
    <col min="1" max="1" width="30" style="23" customWidth="1"/>
    <col min="2" max="6" width="9.54296875" style="54" customWidth="1"/>
    <col min="7" max="7" width="14.36328125" style="23" customWidth="1"/>
    <col min="8" max="16384" width="9.36328125" style="23"/>
  </cols>
  <sheetData>
    <row r="1" spans="1:16" ht="25.5" customHeight="1" x14ac:dyDescent="0.35">
      <c r="A1" s="70" t="s">
        <v>53</v>
      </c>
      <c r="B1" s="70"/>
      <c r="C1" s="70"/>
      <c r="D1" s="70"/>
      <c r="E1" s="70"/>
      <c r="F1" s="70"/>
      <c r="G1" s="70"/>
      <c r="H1" s="41"/>
      <c r="I1" s="41"/>
      <c r="J1" s="41"/>
    </row>
    <row r="2" spans="1:16" ht="12.75" customHeight="1" x14ac:dyDescent="0.35">
      <c r="A2" s="65" t="s">
        <v>62</v>
      </c>
      <c r="B2" s="65"/>
      <c r="C2" s="65"/>
      <c r="D2" s="65"/>
      <c r="E2" s="65"/>
      <c r="F2" s="65"/>
      <c r="G2" s="65"/>
      <c r="H2" s="41"/>
      <c r="I2" s="41"/>
      <c r="J2" s="41"/>
    </row>
    <row r="3" spans="1:16" ht="12.75" customHeight="1" x14ac:dyDescent="0.35">
      <c r="A3" s="66" t="s">
        <v>29</v>
      </c>
      <c r="B3" s="66"/>
      <c r="C3" s="66"/>
      <c r="D3" s="66"/>
      <c r="E3" s="66"/>
      <c r="F3" s="66"/>
      <c r="G3" s="66"/>
      <c r="H3" s="41"/>
      <c r="I3" s="41"/>
      <c r="J3" s="41"/>
    </row>
    <row r="4" spans="1:16" ht="51.75" customHeight="1" x14ac:dyDescent="0.35">
      <c r="A4" s="30" t="s">
        <v>35</v>
      </c>
      <c r="B4" s="48" t="s">
        <v>49</v>
      </c>
      <c r="C4" s="48" t="s">
        <v>50</v>
      </c>
      <c r="D4" s="48" t="s">
        <v>51</v>
      </c>
      <c r="E4" s="48" t="s">
        <v>58</v>
      </c>
      <c r="F4" s="48" t="s">
        <v>60</v>
      </c>
      <c r="G4" s="25" t="s">
        <v>64</v>
      </c>
      <c r="H4" s="41"/>
      <c r="I4" s="41"/>
      <c r="J4" s="41"/>
      <c r="K4" s="41"/>
      <c r="L4" s="41"/>
      <c r="M4" s="41"/>
      <c r="N4" s="41"/>
      <c r="O4" s="41"/>
      <c r="P4" s="41"/>
    </row>
    <row r="5" spans="1:16" ht="12.75" customHeight="1" x14ac:dyDescent="0.35">
      <c r="A5" s="26" t="s">
        <v>0</v>
      </c>
      <c r="B5" s="50">
        <v>2220.5926140000001</v>
      </c>
      <c r="C5" s="49">
        <v>749.83913299999995</v>
      </c>
      <c r="D5" s="49">
        <v>364.39007800000002</v>
      </c>
      <c r="E5" s="51">
        <v>-531.38763700000004</v>
      </c>
      <c r="F5" s="51">
        <v>-483.91507799999999</v>
      </c>
      <c r="G5" s="27">
        <f>(F5-B5)</f>
        <v>-2704.5076920000001</v>
      </c>
      <c r="H5" s="41"/>
      <c r="I5" s="41"/>
      <c r="J5" s="41"/>
      <c r="K5" s="41"/>
      <c r="L5" s="41"/>
      <c r="M5" s="41"/>
      <c r="N5" s="41"/>
      <c r="O5" s="41"/>
      <c r="P5" s="41"/>
    </row>
    <row r="6" spans="1:16" ht="12.75" customHeight="1" x14ac:dyDescent="0.35">
      <c r="A6" s="26" t="s">
        <v>1</v>
      </c>
      <c r="B6" s="50">
        <v>2947.6006069999999</v>
      </c>
      <c r="C6" s="50">
        <v>1554.6066559999999</v>
      </c>
      <c r="D6" s="50">
        <v>2745.6319699999999</v>
      </c>
      <c r="E6" s="51">
        <v>919.19697099999996</v>
      </c>
      <c r="F6" s="51">
        <v>2058.0427979999999</v>
      </c>
      <c r="G6" s="27">
        <f t="shared" ref="G6:G13" si="0">(F6-B6)</f>
        <v>-889.55780899999991</v>
      </c>
      <c r="H6" s="41"/>
      <c r="I6" s="41"/>
      <c r="J6" s="41"/>
      <c r="K6" s="41"/>
      <c r="L6" s="41"/>
      <c r="M6" s="41"/>
      <c r="N6" s="41"/>
      <c r="O6" s="41"/>
      <c r="P6" s="41"/>
    </row>
    <row r="7" spans="1:16" ht="12.75" customHeight="1" x14ac:dyDescent="0.35">
      <c r="A7" s="26" t="s">
        <v>5</v>
      </c>
      <c r="B7" s="50">
        <v>48131.753046999998</v>
      </c>
      <c r="C7" s="50">
        <v>47551.817133999997</v>
      </c>
      <c r="D7" s="50">
        <v>48883.763152</v>
      </c>
      <c r="E7" s="51">
        <v>47907.140856999999</v>
      </c>
      <c r="F7" s="51">
        <v>56086.045999000002</v>
      </c>
      <c r="G7" s="27">
        <f t="shared" si="0"/>
        <v>7954.2929520000034</v>
      </c>
      <c r="H7" s="41"/>
      <c r="I7" s="41"/>
      <c r="J7" s="41"/>
      <c r="K7" s="41"/>
      <c r="L7" s="41"/>
      <c r="M7" s="41"/>
      <c r="N7" s="41"/>
      <c r="O7" s="41"/>
      <c r="P7" s="41"/>
    </row>
    <row r="8" spans="1:16" ht="12.75" customHeight="1" x14ac:dyDescent="0.35">
      <c r="A8" s="26" t="s">
        <v>6</v>
      </c>
      <c r="B8" s="50">
        <v>34467.858585000002</v>
      </c>
      <c r="C8" s="50">
        <v>33268.841592999997</v>
      </c>
      <c r="D8" s="50">
        <v>34513.748333000003</v>
      </c>
      <c r="E8" s="51">
        <v>33445.295228000003</v>
      </c>
      <c r="F8" s="51">
        <v>39437.399271000002</v>
      </c>
      <c r="G8" s="27">
        <f t="shared" si="0"/>
        <v>4969.5406860000003</v>
      </c>
      <c r="H8" s="41"/>
      <c r="I8" s="41"/>
      <c r="J8" s="41"/>
      <c r="K8" s="41"/>
      <c r="L8" s="41"/>
      <c r="M8" s="41"/>
      <c r="N8" s="41"/>
      <c r="O8" s="41"/>
      <c r="P8" s="41"/>
    </row>
    <row r="9" spans="1:16" ht="12.75" customHeight="1" x14ac:dyDescent="0.35">
      <c r="A9" s="26" t="s">
        <v>7</v>
      </c>
      <c r="B9" s="50">
        <v>1455.9114039999999</v>
      </c>
      <c r="C9" s="50">
        <v>1644.796055</v>
      </c>
      <c r="D9" s="50">
        <v>1623.430024</v>
      </c>
      <c r="E9" s="51">
        <v>1570.86709</v>
      </c>
      <c r="F9" s="51">
        <v>1769.9976300000001</v>
      </c>
      <c r="G9" s="27">
        <f t="shared" si="0"/>
        <v>314.08622600000012</v>
      </c>
      <c r="H9" s="41"/>
      <c r="I9" s="41"/>
      <c r="J9" s="41"/>
      <c r="K9" s="41"/>
      <c r="L9" s="41"/>
      <c r="M9" s="41"/>
      <c r="N9" s="41"/>
      <c r="O9" s="41"/>
      <c r="P9" s="41"/>
    </row>
    <row r="10" spans="1:16" ht="12.75" customHeight="1" x14ac:dyDescent="0.35">
      <c r="A10" s="26" t="s">
        <v>8</v>
      </c>
      <c r="B10" s="50">
        <v>208.239024</v>
      </c>
      <c r="C10" s="50">
        <v>217.598567</v>
      </c>
      <c r="D10" s="50">
        <v>234.98661000000001</v>
      </c>
      <c r="E10" s="51">
        <v>174.286486</v>
      </c>
      <c r="F10" s="51">
        <v>246.910054</v>
      </c>
      <c r="G10" s="27">
        <f t="shared" si="0"/>
        <v>38.671030000000002</v>
      </c>
      <c r="H10" s="41"/>
      <c r="I10" s="41"/>
      <c r="J10" s="41"/>
      <c r="K10" s="41"/>
      <c r="L10" s="41"/>
      <c r="M10" s="41"/>
      <c r="N10" s="41"/>
      <c r="O10" s="41"/>
      <c r="P10" s="41"/>
    </row>
    <row r="11" spans="1:16" ht="12.75" customHeight="1" x14ac:dyDescent="0.35">
      <c r="A11" s="26" t="s">
        <v>3</v>
      </c>
      <c r="B11" s="50">
        <v>45184.152439999998</v>
      </c>
      <c r="C11" s="50">
        <v>45997.211479999998</v>
      </c>
      <c r="D11" s="50">
        <v>46138.131182999998</v>
      </c>
      <c r="E11" s="51">
        <v>46987.943886000001</v>
      </c>
      <c r="F11" s="51">
        <v>54028.001201999999</v>
      </c>
      <c r="G11" s="27">
        <f t="shared" si="0"/>
        <v>8843.8487620000014</v>
      </c>
      <c r="H11" s="41"/>
      <c r="I11" s="41"/>
      <c r="J11" s="41"/>
      <c r="K11" s="41"/>
      <c r="L11" s="41"/>
      <c r="M11" s="41"/>
      <c r="N11" s="41"/>
      <c r="O11" s="41"/>
      <c r="P11" s="41"/>
    </row>
    <row r="12" spans="1:16" ht="12.75" customHeight="1" x14ac:dyDescent="0.35">
      <c r="A12" s="26" t="s">
        <v>9</v>
      </c>
      <c r="B12" s="50">
        <v>6785.4650600000004</v>
      </c>
      <c r="C12" s="50">
        <v>6988.5090069999997</v>
      </c>
      <c r="D12" s="50">
        <v>6894.2025050000002</v>
      </c>
      <c r="E12" s="51">
        <v>7441.5365769999999</v>
      </c>
      <c r="F12" s="51">
        <v>11698.558026000001</v>
      </c>
      <c r="G12" s="27">
        <f t="shared" si="0"/>
        <v>4913.0929660000002</v>
      </c>
      <c r="H12" s="41"/>
      <c r="I12" s="41"/>
      <c r="J12" s="41"/>
      <c r="K12" s="41"/>
      <c r="L12" s="41"/>
      <c r="M12" s="41"/>
      <c r="N12" s="41"/>
      <c r="O12" s="41"/>
      <c r="P12" s="41"/>
    </row>
    <row r="13" spans="1:16" ht="12.75" customHeight="1" x14ac:dyDescent="0.35">
      <c r="A13" s="28" t="s">
        <v>10</v>
      </c>
      <c r="B13" s="52">
        <v>16924.080184999999</v>
      </c>
      <c r="C13" s="52">
        <v>17196.771264999999</v>
      </c>
      <c r="D13" s="52">
        <v>17541.782350000001</v>
      </c>
      <c r="E13" s="53">
        <v>17319.899491</v>
      </c>
      <c r="F13" s="53">
        <v>17856.510029000001</v>
      </c>
      <c r="G13" s="29">
        <f t="shared" si="0"/>
        <v>932.42984400000205</v>
      </c>
      <c r="H13" s="41"/>
      <c r="I13" s="41"/>
      <c r="J13" s="41"/>
      <c r="K13" s="41"/>
      <c r="L13" s="41"/>
      <c r="M13" s="41"/>
      <c r="N13" s="41"/>
      <c r="O13" s="41"/>
      <c r="P13" s="41"/>
    </row>
    <row r="14" spans="1:16" ht="30" customHeight="1" x14ac:dyDescent="0.35">
      <c r="A14" s="67" t="s">
        <v>4</v>
      </c>
      <c r="B14" s="67"/>
      <c r="C14" s="67"/>
      <c r="D14" s="67"/>
      <c r="E14" s="68"/>
      <c r="F14" s="68"/>
      <c r="G14" s="68"/>
      <c r="I14" s="41"/>
      <c r="J14" s="41"/>
      <c r="K14" s="41"/>
      <c r="L14" s="41"/>
    </row>
    <row r="15" spans="1:16" ht="106.5" customHeight="1" x14ac:dyDescent="0.35">
      <c r="A15" s="69" t="s">
        <v>46</v>
      </c>
      <c r="B15" s="69"/>
      <c r="C15" s="69"/>
      <c r="D15" s="69"/>
      <c r="E15" s="69"/>
      <c r="F15" s="69"/>
      <c r="G15" s="69"/>
    </row>
  </sheetData>
  <mergeCells count="5">
    <mergeCell ref="A1:G1"/>
    <mergeCell ref="A2:G2"/>
    <mergeCell ref="A3:G3"/>
    <mergeCell ref="A14:G14"/>
    <mergeCell ref="A15:G15"/>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28"/>
  <sheetViews>
    <sheetView zoomScaleNormal="100" workbookViewId="0">
      <selection activeCell="F5" sqref="F5:F13"/>
    </sheetView>
  </sheetViews>
  <sheetFormatPr defaultColWidth="9.36328125" defaultRowHeight="14.5" x14ac:dyDescent="0.35"/>
  <cols>
    <col min="1" max="1" width="30" style="23" customWidth="1"/>
    <col min="2" max="6" width="9.54296875" style="54" customWidth="1"/>
    <col min="7" max="7" width="14.36328125" style="23" customWidth="1"/>
    <col min="8" max="16384" width="9.36328125" style="23"/>
  </cols>
  <sheetData>
    <row r="1" spans="1:19" ht="25.5" customHeight="1" x14ac:dyDescent="0.35">
      <c r="A1" s="70" t="s">
        <v>54</v>
      </c>
      <c r="B1" s="70"/>
      <c r="C1" s="70"/>
      <c r="D1" s="70"/>
      <c r="E1" s="70"/>
      <c r="F1" s="70"/>
      <c r="G1" s="70"/>
      <c r="H1" s="41"/>
      <c r="I1" s="41"/>
      <c r="J1" s="41"/>
    </row>
    <row r="2" spans="1:19" ht="12.75" customHeight="1" x14ac:dyDescent="0.35">
      <c r="A2" s="65" t="s">
        <v>63</v>
      </c>
      <c r="B2" s="65"/>
      <c r="C2" s="65"/>
      <c r="D2" s="65"/>
      <c r="E2" s="65"/>
      <c r="F2" s="65"/>
      <c r="G2" s="65"/>
      <c r="H2" s="41"/>
      <c r="I2" s="41"/>
      <c r="J2" s="41"/>
    </row>
    <row r="3" spans="1:19" ht="12.75" customHeight="1" x14ac:dyDescent="0.35">
      <c r="A3" s="66" t="s">
        <v>29</v>
      </c>
      <c r="B3" s="66"/>
      <c r="C3" s="66"/>
      <c r="D3" s="66"/>
      <c r="E3" s="66"/>
      <c r="F3" s="66"/>
      <c r="G3" s="66"/>
      <c r="H3" s="41"/>
      <c r="I3" s="41"/>
      <c r="J3" s="41"/>
    </row>
    <row r="4" spans="1:19" ht="51.75" customHeight="1" x14ac:dyDescent="0.35">
      <c r="A4" s="30" t="s">
        <v>36</v>
      </c>
      <c r="B4" s="48" t="s">
        <v>49</v>
      </c>
      <c r="C4" s="48" t="s">
        <v>50</v>
      </c>
      <c r="D4" s="48" t="s">
        <v>51</v>
      </c>
      <c r="E4" s="48" t="s">
        <v>58</v>
      </c>
      <c r="F4" s="48" t="s">
        <v>60</v>
      </c>
      <c r="G4" s="25" t="s">
        <v>64</v>
      </c>
      <c r="H4" s="41"/>
      <c r="I4" s="41"/>
      <c r="J4" s="41"/>
      <c r="K4" s="41"/>
      <c r="L4" s="41"/>
      <c r="M4" s="41"/>
      <c r="N4" s="41"/>
      <c r="O4" s="41"/>
      <c r="P4" s="41"/>
      <c r="Q4" s="41"/>
      <c r="R4" s="41"/>
      <c r="S4" s="41"/>
    </row>
    <row r="5" spans="1:19" ht="12.75" customHeight="1" x14ac:dyDescent="0.35">
      <c r="A5" s="26" t="s">
        <v>0</v>
      </c>
      <c r="B5" s="50">
        <v>1779.0529309999999</v>
      </c>
      <c r="C5" s="49">
        <v>858.09379899999999</v>
      </c>
      <c r="D5" s="50">
        <v>268.58748700000001</v>
      </c>
      <c r="E5" s="51">
        <v>-434.55559699999998</v>
      </c>
      <c r="F5" s="51">
        <v>500.16587500000003</v>
      </c>
      <c r="G5" s="27">
        <f>(F5-B5)</f>
        <v>-1278.887056</v>
      </c>
      <c r="H5" s="41"/>
      <c r="I5" s="41"/>
      <c r="J5" s="41"/>
      <c r="K5" s="41"/>
      <c r="L5" s="41"/>
      <c r="M5" s="41"/>
      <c r="N5" s="41"/>
      <c r="O5" s="41"/>
      <c r="P5" s="41"/>
      <c r="Q5" s="41"/>
      <c r="R5" s="41"/>
      <c r="S5" s="41"/>
    </row>
    <row r="6" spans="1:19" ht="12.75" customHeight="1" x14ac:dyDescent="0.35">
      <c r="A6" s="26" t="s">
        <v>1</v>
      </c>
      <c r="B6" s="50">
        <v>2014.2599290000001</v>
      </c>
      <c r="C6" s="50">
        <v>1164.2614309999999</v>
      </c>
      <c r="D6" s="50">
        <v>807.52100399999995</v>
      </c>
      <c r="E6" s="51">
        <v>-7.5930179999999998</v>
      </c>
      <c r="F6" s="51">
        <v>974.10465999999997</v>
      </c>
      <c r="G6" s="27">
        <f t="shared" ref="G6:G13" si="0">(F6-B6)</f>
        <v>-1040.1552690000001</v>
      </c>
      <c r="H6" s="41"/>
      <c r="I6" s="41"/>
      <c r="J6" s="41"/>
      <c r="K6" s="41"/>
      <c r="L6" s="41"/>
      <c r="M6" s="41"/>
      <c r="N6" s="41"/>
      <c r="O6" s="41"/>
      <c r="P6" s="41"/>
      <c r="Q6" s="41"/>
      <c r="R6" s="41"/>
      <c r="S6" s="41"/>
    </row>
    <row r="7" spans="1:19" ht="12.75" customHeight="1" x14ac:dyDescent="0.35">
      <c r="A7" s="26" t="s">
        <v>5</v>
      </c>
      <c r="B7" s="50">
        <v>17586.719718</v>
      </c>
      <c r="C7" s="50">
        <v>17032.013711</v>
      </c>
      <c r="D7" s="50">
        <v>15855.85015</v>
      </c>
      <c r="E7" s="51">
        <v>15451.618842</v>
      </c>
      <c r="F7" s="51">
        <v>19535.826615999998</v>
      </c>
      <c r="G7" s="27">
        <f t="shared" si="0"/>
        <v>1949.1068979999982</v>
      </c>
      <c r="H7" s="41"/>
      <c r="I7" s="41"/>
      <c r="J7" s="41"/>
      <c r="K7" s="41"/>
      <c r="L7" s="41"/>
      <c r="M7" s="41"/>
      <c r="N7" s="41"/>
      <c r="O7" s="41"/>
      <c r="P7" s="41"/>
      <c r="Q7" s="41"/>
      <c r="R7" s="41"/>
      <c r="S7" s="41"/>
    </row>
    <row r="8" spans="1:19" ht="12.75" customHeight="1" x14ac:dyDescent="0.35">
      <c r="A8" s="26" t="s">
        <v>6</v>
      </c>
      <c r="B8" s="50">
        <v>14900.72574</v>
      </c>
      <c r="C8" s="50">
        <v>14287.342692</v>
      </c>
      <c r="D8" s="50">
        <v>13125.586660000001</v>
      </c>
      <c r="E8" s="51">
        <v>12720.105935</v>
      </c>
      <c r="F8" s="51">
        <v>16420.949544999999</v>
      </c>
      <c r="G8" s="27">
        <f t="shared" si="0"/>
        <v>1520.2238049999996</v>
      </c>
      <c r="H8" s="41"/>
      <c r="I8" s="41"/>
      <c r="J8" s="41"/>
      <c r="K8" s="41"/>
      <c r="L8" s="41"/>
      <c r="M8" s="41"/>
      <c r="N8" s="41"/>
      <c r="O8" s="41"/>
      <c r="P8" s="41"/>
      <c r="Q8" s="41"/>
      <c r="R8" s="41"/>
      <c r="S8" s="41"/>
    </row>
    <row r="9" spans="1:19" ht="12.75" customHeight="1" x14ac:dyDescent="0.35">
      <c r="A9" s="26" t="s">
        <v>7</v>
      </c>
      <c r="B9" s="50">
        <v>350.71785999999997</v>
      </c>
      <c r="C9" s="50">
        <v>371.22888899999998</v>
      </c>
      <c r="D9" s="50">
        <v>348.543564</v>
      </c>
      <c r="E9" s="51">
        <v>357.77131400000002</v>
      </c>
      <c r="F9" s="51">
        <v>361.32106199999998</v>
      </c>
      <c r="G9" s="27">
        <f t="shared" si="0"/>
        <v>10.60320200000001</v>
      </c>
      <c r="H9" s="41"/>
      <c r="I9" s="41"/>
      <c r="J9" s="41"/>
      <c r="K9" s="41"/>
      <c r="L9" s="41"/>
      <c r="M9" s="41"/>
      <c r="N9" s="41"/>
      <c r="O9" s="41"/>
      <c r="P9" s="41"/>
      <c r="Q9" s="41"/>
      <c r="R9" s="41"/>
      <c r="S9" s="41"/>
    </row>
    <row r="10" spans="1:19" ht="12.75" customHeight="1" x14ac:dyDescent="0.35">
      <c r="A10" s="26" t="s">
        <v>8</v>
      </c>
      <c r="B10" s="50">
        <v>51.365980999999998</v>
      </c>
      <c r="C10" s="50">
        <v>57.598446000000003</v>
      </c>
      <c r="D10" s="50">
        <v>50.618586000000001</v>
      </c>
      <c r="E10" s="51">
        <v>52.869965000000001</v>
      </c>
      <c r="F10" s="51">
        <v>62.370749000000004</v>
      </c>
      <c r="G10" s="27">
        <f t="shared" si="0"/>
        <v>11.004768000000006</v>
      </c>
      <c r="H10" s="41"/>
      <c r="I10" s="41"/>
      <c r="J10" s="41"/>
      <c r="K10" s="41"/>
      <c r="L10" s="41"/>
      <c r="M10" s="41"/>
      <c r="N10" s="41"/>
      <c r="O10" s="41"/>
      <c r="P10" s="41"/>
      <c r="Q10" s="41"/>
      <c r="R10" s="41"/>
      <c r="S10" s="41"/>
    </row>
    <row r="11" spans="1:19" ht="12.75" customHeight="1" x14ac:dyDescent="0.35">
      <c r="A11" s="26" t="s">
        <v>3</v>
      </c>
      <c r="B11" s="50">
        <v>15572.459792</v>
      </c>
      <c r="C11" s="50">
        <v>15867.751281999999</v>
      </c>
      <c r="D11" s="50">
        <v>15048.329148999999</v>
      </c>
      <c r="E11" s="51">
        <v>15459.211858000001</v>
      </c>
      <c r="F11" s="51">
        <v>18561.721957000002</v>
      </c>
      <c r="G11" s="27">
        <f t="shared" si="0"/>
        <v>2989.2621650000019</v>
      </c>
      <c r="H11" s="41"/>
      <c r="I11" s="41"/>
      <c r="J11" s="41"/>
      <c r="K11" s="41"/>
      <c r="L11" s="41"/>
      <c r="M11" s="41"/>
      <c r="N11" s="41"/>
      <c r="O11" s="41"/>
      <c r="P11" s="41"/>
      <c r="Q11" s="41"/>
      <c r="R11" s="41"/>
      <c r="S11" s="41"/>
    </row>
    <row r="12" spans="1:19" ht="12.75" customHeight="1" x14ac:dyDescent="0.35">
      <c r="A12" s="26" t="s">
        <v>9</v>
      </c>
      <c r="B12" s="50">
        <v>3260.389713</v>
      </c>
      <c r="C12" s="50">
        <v>3500.6010889999998</v>
      </c>
      <c r="D12" s="50">
        <v>3192.26098</v>
      </c>
      <c r="E12" s="51">
        <v>3486.9687009999998</v>
      </c>
      <c r="F12" s="51">
        <v>5771.2817059999998</v>
      </c>
      <c r="G12" s="27">
        <f t="shared" si="0"/>
        <v>2510.8919929999997</v>
      </c>
      <c r="H12" s="41"/>
      <c r="I12" s="41"/>
      <c r="J12" s="41"/>
      <c r="K12" s="41"/>
      <c r="L12" s="41"/>
      <c r="M12" s="41"/>
      <c r="N12" s="41"/>
      <c r="O12" s="41"/>
      <c r="P12" s="41"/>
      <c r="Q12" s="41"/>
      <c r="R12" s="41"/>
      <c r="S12" s="41"/>
    </row>
    <row r="13" spans="1:19" ht="12.75" customHeight="1" x14ac:dyDescent="0.35">
      <c r="A13" s="28" t="s">
        <v>10</v>
      </c>
      <c r="B13" s="52">
        <v>6001.0778229999996</v>
      </c>
      <c r="C13" s="52">
        <v>6136.2645670000002</v>
      </c>
      <c r="D13" s="52">
        <v>5884.9073600000002</v>
      </c>
      <c r="E13" s="53">
        <v>5978.4746720000003</v>
      </c>
      <c r="F13" s="53">
        <v>6134.1563999999998</v>
      </c>
      <c r="G13" s="29">
        <f t="shared" si="0"/>
        <v>133.07857700000022</v>
      </c>
      <c r="H13" s="41"/>
      <c r="I13" s="41"/>
      <c r="J13" s="41"/>
      <c r="K13" s="41"/>
      <c r="L13" s="41"/>
      <c r="M13" s="41"/>
      <c r="N13" s="41"/>
      <c r="O13" s="41"/>
      <c r="P13" s="41"/>
      <c r="Q13" s="41"/>
      <c r="R13" s="41"/>
      <c r="S13" s="41"/>
    </row>
    <row r="14" spans="1:19" ht="30" customHeight="1" x14ac:dyDescent="0.35">
      <c r="A14" s="67" t="s">
        <v>4</v>
      </c>
      <c r="B14" s="67"/>
      <c r="C14" s="67"/>
      <c r="D14" s="67"/>
      <c r="E14" s="68"/>
      <c r="F14" s="68"/>
      <c r="G14" s="68"/>
      <c r="I14" s="41"/>
      <c r="J14" s="41"/>
      <c r="K14" s="41"/>
      <c r="L14" s="41"/>
      <c r="M14" s="41"/>
      <c r="N14" s="41"/>
      <c r="O14" s="41"/>
      <c r="P14" s="41"/>
      <c r="Q14" s="41"/>
      <c r="R14" s="41"/>
      <c r="S14" s="41"/>
    </row>
    <row r="15" spans="1:19" ht="103.5" customHeight="1" x14ac:dyDescent="0.35">
      <c r="A15" s="69" t="s">
        <v>47</v>
      </c>
      <c r="B15" s="69"/>
      <c r="C15" s="69"/>
      <c r="D15" s="69"/>
      <c r="E15" s="69"/>
      <c r="F15" s="69"/>
      <c r="G15" s="69"/>
      <c r="I15" s="41"/>
      <c r="J15" s="41"/>
      <c r="K15" s="41"/>
      <c r="L15" s="41"/>
      <c r="M15" s="41"/>
      <c r="N15" s="41"/>
      <c r="O15" s="41"/>
      <c r="P15" s="41"/>
      <c r="Q15" s="41"/>
      <c r="R15" s="41"/>
    </row>
    <row r="16" spans="1:19" x14ac:dyDescent="0.35">
      <c r="I16" s="41"/>
      <c r="J16" s="41"/>
      <c r="K16" s="41"/>
      <c r="L16" s="41"/>
      <c r="M16" s="41"/>
      <c r="N16" s="41"/>
      <c r="O16" s="41"/>
      <c r="P16" s="41"/>
      <c r="Q16" s="41"/>
      <c r="R16" s="41"/>
    </row>
    <row r="17" spans="9:18" x14ac:dyDescent="0.35">
      <c r="I17" s="41"/>
      <c r="J17" s="41"/>
      <c r="K17" s="41"/>
      <c r="L17" s="41"/>
      <c r="M17" s="41"/>
      <c r="N17" s="41"/>
      <c r="O17" s="41"/>
      <c r="P17" s="41"/>
      <c r="Q17" s="41"/>
      <c r="R17" s="41"/>
    </row>
    <row r="18" spans="9:18" x14ac:dyDescent="0.35">
      <c r="I18" s="41"/>
      <c r="J18" s="41"/>
      <c r="K18" s="41"/>
      <c r="L18" s="41"/>
      <c r="M18" s="41"/>
      <c r="N18" s="41"/>
      <c r="O18" s="41"/>
      <c r="P18" s="41"/>
      <c r="Q18" s="41"/>
      <c r="R18" s="41"/>
    </row>
    <row r="19" spans="9:18" x14ac:dyDescent="0.35">
      <c r="I19" s="41"/>
      <c r="J19" s="41"/>
      <c r="K19" s="41"/>
      <c r="L19" s="41"/>
      <c r="M19" s="41"/>
      <c r="N19" s="41"/>
      <c r="O19" s="41"/>
      <c r="P19" s="41"/>
      <c r="Q19" s="41"/>
      <c r="R19" s="41"/>
    </row>
    <row r="20" spans="9:18" x14ac:dyDescent="0.35">
      <c r="I20" s="41"/>
      <c r="J20" s="41"/>
      <c r="K20" s="41"/>
      <c r="L20" s="41"/>
      <c r="M20" s="41"/>
      <c r="N20" s="41"/>
      <c r="O20" s="41"/>
      <c r="P20" s="41"/>
      <c r="Q20" s="41"/>
      <c r="R20" s="41"/>
    </row>
    <row r="21" spans="9:18" x14ac:dyDescent="0.35">
      <c r="I21" s="41"/>
      <c r="J21" s="41"/>
      <c r="K21" s="41"/>
      <c r="L21" s="41"/>
      <c r="M21" s="41"/>
      <c r="N21" s="41"/>
      <c r="O21" s="41"/>
      <c r="P21" s="41"/>
      <c r="Q21" s="41"/>
      <c r="R21" s="41"/>
    </row>
    <row r="22" spans="9:18" x14ac:dyDescent="0.35">
      <c r="I22" s="41"/>
      <c r="J22" s="41"/>
      <c r="K22" s="41"/>
      <c r="L22" s="41"/>
      <c r="M22" s="41"/>
      <c r="N22" s="41"/>
      <c r="O22" s="41"/>
      <c r="P22" s="41"/>
      <c r="Q22" s="41"/>
      <c r="R22" s="41"/>
    </row>
    <row r="23" spans="9:18" x14ac:dyDescent="0.35">
      <c r="I23" s="41"/>
      <c r="J23" s="41"/>
      <c r="K23" s="41"/>
      <c r="L23" s="41"/>
      <c r="M23" s="41"/>
      <c r="N23" s="41"/>
      <c r="O23" s="41"/>
      <c r="P23" s="41"/>
      <c r="Q23" s="41"/>
      <c r="R23" s="41"/>
    </row>
    <row r="24" spans="9:18" x14ac:dyDescent="0.35">
      <c r="I24" s="41"/>
      <c r="J24" s="41"/>
      <c r="K24" s="41"/>
      <c r="L24" s="41"/>
      <c r="M24" s="41"/>
      <c r="N24" s="41"/>
      <c r="O24" s="41"/>
      <c r="P24" s="41"/>
      <c r="Q24" s="41"/>
      <c r="R24" s="41"/>
    </row>
    <row r="25" spans="9:18" x14ac:dyDescent="0.35">
      <c r="I25" s="41"/>
      <c r="J25" s="41"/>
      <c r="K25" s="41"/>
      <c r="L25" s="41"/>
      <c r="M25" s="41"/>
      <c r="N25" s="41"/>
      <c r="O25" s="41"/>
      <c r="P25" s="41"/>
      <c r="Q25" s="41"/>
      <c r="R25" s="41"/>
    </row>
    <row r="26" spans="9:18" x14ac:dyDescent="0.35">
      <c r="I26" s="41"/>
      <c r="J26" s="41"/>
      <c r="K26" s="41"/>
      <c r="L26" s="41"/>
      <c r="M26" s="41"/>
      <c r="N26" s="41"/>
      <c r="O26" s="41"/>
      <c r="P26" s="41"/>
      <c r="Q26" s="41"/>
      <c r="R26" s="41"/>
    </row>
    <row r="27" spans="9:18" x14ac:dyDescent="0.35">
      <c r="I27" s="41"/>
      <c r="J27" s="41"/>
      <c r="K27" s="41"/>
      <c r="L27" s="41"/>
      <c r="M27" s="41"/>
      <c r="N27" s="41"/>
      <c r="O27" s="41"/>
      <c r="P27" s="41"/>
      <c r="Q27" s="41"/>
      <c r="R27" s="41"/>
    </row>
    <row r="28" spans="9:18" x14ac:dyDescent="0.35">
      <c r="I28" s="41"/>
      <c r="J28" s="41"/>
      <c r="K28" s="41"/>
      <c r="L28" s="41"/>
      <c r="M28" s="41"/>
      <c r="N28" s="41"/>
      <c r="O28" s="41"/>
      <c r="P28" s="41"/>
      <c r="Q28" s="41"/>
      <c r="R28" s="41"/>
    </row>
  </sheetData>
  <mergeCells count="5">
    <mergeCell ref="A1:G1"/>
    <mergeCell ref="A2:G2"/>
    <mergeCell ref="A3:G3"/>
    <mergeCell ref="A14:G14"/>
    <mergeCell ref="A15:G15"/>
  </mergeCells>
  <pageMargins left="0.7" right="0.7" top="0.75" bottom="0.75" header="0.3"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6"/>
  <sheetViews>
    <sheetView zoomScale="96" zoomScaleNormal="96" workbookViewId="0">
      <selection activeCell="H41" sqref="H41"/>
    </sheetView>
  </sheetViews>
  <sheetFormatPr defaultColWidth="9.36328125" defaultRowHeight="12.5" x14ac:dyDescent="0.25"/>
  <cols>
    <col min="1" max="1" width="36.453125" style="21" customWidth="1"/>
    <col min="2" max="3" width="10.6328125" style="58" customWidth="1"/>
    <col min="4" max="4" width="9.36328125" style="21"/>
    <col min="5" max="5" width="9.6328125" style="21" customWidth="1"/>
    <col min="6" max="6" width="11.36328125" style="21" customWidth="1"/>
    <col min="7" max="16384" width="9.36328125" style="21"/>
  </cols>
  <sheetData>
    <row r="1" spans="1:15" ht="25.5" customHeight="1" x14ac:dyDescent="0.3">
      <c r="A1" s="74" t="s">
        <v>55</v>
      </c>
      <c r="B1" s="74"/>
      <c r="C1" s="74"/>
      <c r="D1" s="74"/>
      <c r="E1" s="74"/>
      <c r="F1" s="74"/>
    </row>
    <row r="2" spans="1:15" ht="13" x14ac:dyDescent="0.3">
      <c r="A2" s="75" t="s">
        <v>62</v>
      </c>
      <c r="B2" s="75"/>
      <c r="C2" s="75"/>
      <c r="D2" s="75"/>
      <c r="E2" s="75"/>
      <c r="F2" s="75"/>
    </row>
    <row r="3" spans="1:15" x14ac:dyDescent="0.25">
      <c r="A3" s="76" t="s">
        <v>29</v>
      </c>
      <c r="B3" s="76"/>
      <c r="C3" s="76"/>
      <c r="D3" s="76"/>
      <c r="E3" s="76"/>
      <c r="F3" s="76"/>
    </row>
    <row r="4" spans="1:15" ht="63.75" customHeight="1" x14ac:dyDescent="0.3">
      <c r="A4" s="3"/>
      <c r="B4" s="55" t="s">
        <v>65</v>
      </c>
      <c r="C4" s="55" t="s">
        <v>66</v>
      </c>
      <c r="D4" s="7" t="s">
        <v>11</v>
      </c>
      <c r="E4" s="8" t="s">
        <v>59</v>
      </c>
      <c r="F4" s="8" t="s">
        <v>67</v>
      </c>
      <c r="G4" s="31"/>
    </row>
    <row r="5" spans="1:15" ht="25.5" customHeight="1" x14ac:dyDescent="0.3">
      <c r="A5" s="4" t="s">
        <v>2</v>
      </c>
      <c r="B5" s="46"/>
      <c r="C5" s="46"/>
      <c r="D5" s="5"/>
      <c r="E5" s="5"/>
      <c r="F5" s="5"/>
      <c r="G5" s="31"/>
      <c r="H5" s="38"/>
      <c r="I5" s="38"/>
      <c r="J5" s="38"/>
      <c r="K5" s="38"/>
      <c r="L5" s="38"/>
      <c r="M5" s="38"/>
      <c r="N5" s="38"/>
      <c r="O5" s="38"/>
    </row>
    <row r="6" spans="1:15" x14ac:dyDescent="0.25">
      <c r="A6" s="2" t="s">
        <v>32</v>
      </c>
      <c r="B6" s="56">
        <v>49368.584325000003</v>
      </c>
      <c r="C6" s="56">
        <v>55858.348815999998</v>
      </c>
      <c r="D6" s="9">
        <f t="shared" ref="D6:D12" si="0">(C6-B6)</f>
        <v>6489.7644909999945</v>
      </c>
      <c r="E6" s="16">
        <f t="shared" ref="E6:E12" si="1">(C6-B6)/B6*100</f>
        <v>13.145534918070581</v>
      </c>
      <c r="F6" s="16">
        <f>(C6/C12)*100</f>
        <v>73.865334042151446</v>
      </c>
      <c r="G6" s="31"/>
      <c r="H6" s="38"/>
      <c r="I6" s="38"/>
      <c r="J6" s="38"/>
      <c r="K6" s="38"/>
      <c r="L6" s="38"/>
      <c r="M6" s="38"/>
      <c r="N6" s="38"/>
      <c r="O6" s="38"/>
    </row>
    <row r="7" spans="1:15" x14ac:dyDescent="0.25">
      <c r="A7" s="2" t="s">
        <v>12</v>
      </c>
      <c r="B7" s="56">
        <v>999.23399500000005</v>
      </c>
      <c r="C7" s="56">
        <v>1271.476598</v>
      </c>
      <c r="D7" s="9">
        <f t="shared" si="0"/>
        <v>272.24260299999992</v>
      </c>
      <c r="E7" s="16">
        <f t="shared" si="1"/>
        <v>27.24513020596341</v>
      </c>
      <c r="F7" s="16">
        <f>(C7/C12)*100</f>
        <v>1.6813609000047371</v>
      </c>
      <c r="H7" s="38"/>
      <c r="I7" s="38"/>
      <c r="J7" s="38"/>
      <c r="K7" s="38"/>
      <c r="L7" s="38"/>
      <c r="M7" s="38"/>
      <c r="N7" s="38"/>
      <c r="O7" s="38"/>
    </row>
    <row r="8" spans="1:15" x14ac:dyDescent="0.25">
      <c r="A8" s="2" t="s">
        <v>13</v>
      </c>
      <c r="B8" s="56">
        <v>1806.6292639999999</v>
      </c>
      <c r="C8" s="56">
        <v>2131.3186919999998</v>
      </c>
      <c r="D8" s="9">
        <f t="shared" si="0"/>
        <v>324.68942799999991</v>
      </c>
      <c r="E8" s="16">
        <f t="shared" si="1"/>
        <v>17.972111626328662</v>
      </c>
      <c r="F8" s="16">
        <f>(C8/C12)*100</f>
        <v>2.8183892018262999</v>
      </c>
      <c r="H8" s="38"/>
      <c r="I8" s="38"/>
      <c r="J8" s="38"/>
      <c r="K8" s="38"/>
      <c r="L8" s="38"/>
      <c r="M8" s="38"/>
      <c r="N8" s="38"/>
      <c r="O8" s="38"/>
    </row>
    <row r="9" spans="1:15" x14ac:dyDescent="0.25">
      <c r="A9" s="2" t="s">
        <v>14</v>
      </c>
      <c r="B9" s="56">
        <v>259.60500500000001</v>
      </c>
      <c r="C9" s="56">
        <v>309.28080299999999</v>
      </c>
      <c r="D9" s="9">
        <f t="shared" si="0"/>
        <v>49.675797999999986</v>
      </c>
      <c r="E9" s="16">
        <f t="shared" si="1"/>
        <v>19.135146489182667</v>
      </c>
      <c r="F9" s="16">
        <f>(C9/C12)*100</f>
        <v>0.40898326410744357</v>
      </c>
      <c r="H9" s="38"/>
      <c r="I9" s="38"/>
      <c r="J9" s="38"/>
      <c r="K9" s="38"/>
      <c r="L9" s="38"/>
      <c r="M9" s="38"/>
      <c r="N9" s="38"/>
      <c r="O9" s="38"/>
    </row>
    <row r="10" spans="1:15" x14ac:dyDescent="0.25">
      <c r="A10" s="2" t="s">
        <v>26</v>
      </c>
      <c r="B10" s="56">
        <v>9216.5262500000008</v>
      </c>
      <c r="C10" s="56">
        <v>11203.536891</v>
      </c>
      <c r="D10" s="9">
        <f t="shared" si="0"/>
        <v>1987.0106409999989</v>
      </c>
      <c r="E10" s="16">
        <f t="shared" si="1"/>
        <v>21.559214253851867</v>
      </c>
      <c r="F10" s="16">
        <f>(C10/C12)*100</f>
        <v>14.815206901895364</v>
      </c>
      <c r="H10" s="38"/>
      <c r="I10" s="38"/>
      <c r="J10" s="38"/>
      <c r="K10" s="38"/>
      <c r="L10" s="38"/>
      <c r="M10" s="38"/>
      <c r="N10" s="38"/>
      <c r="O10" s="38"/>
    </row>
    <row r="11" spans="1:15" x14ac:dyDescent="0.25">
      <c r="A11" s="2" t="s">
        <v>27</v>
      </c>
      <c r="B11" s="56">
        <v>4067.8939259999897</v>
      </c>
      <c r="C11" s="56">
        <v>4847.9108149999956</v>
      </c>
      <c r="D11" s="9">
        <f t="shared" si="0"/>
        <v>780.0168890000059</v>
      </c>
      <c r="E11" s="16">
        <f t="shared" si="1"/>
        <v>19.17495645632545</v>
      </c>
      <c r="F11" s="16">
        <f>(C11/C12)*100</f>
        <v>6.4107256900146989</v>
      </c>
      <c r="H11" s="38"/>
      <c r="I11" s="38"/>
      <c r="J11" s="38"/>
      <c r="K11" s="38"/>
      <c r="L11" s="38"/>
      <c r="M11" s="38"/>
      <c r="N11" s="38"/>
      <c r="O11" s="38"/>
    </row>
    <row r="12" spans="1:15" ht="13" x14ac:dyDescent="0.3">
      <c r="A12" s="6" t="s">
        <v>37</v>
      </c>
      <c r="B12" s="57">
        <v>65718.472764999999</v>
      </c>
      <c r="C12" s="57">
        <v>75621.872615</v>
      </c>
      <c r="D12" s="10">
        <f t="shared" si="0"/>
        <v>9903.3998500000016</v>
      </c>
      <c r="E12" s="17">
        <f t="shared" si="1"/>
        <v>15.069430912390743</v>
      </c>
      <c r="F12" s="18">
        <f>SUM(F6:F11)</f>
        <v>100</v>
      </c>
      <c r="H12" s="38"/>
      <c r="I12" s="38"/>
      <c r="J12" s="38"/>
      <c r="K12" s="38"/>
      <c r="L12" s="38"/>
      <c r="M12" s="38"/>
      <c r="N12" s="38"/>
      <c r="O12" s="38"/>
    </row>
    <row r="13" spans="1:15" ht="25.5" customHeight="1" x14ac:dyDescent="0.3">
      <c r="A13" s="6" t="s">
        <v>15</v>
      </c>
      <c r="B13" s="42"/>
      <c r="C13" s="42"/>
      <c r="D13" s="11"/>
      <c r="E13" s="13"/>
      <c r="F13" s="12"/>
      <c r="H13" s="38"/>
      <c r="I13" s="38"/>
      <c r="J13" s="38"/>
      <c r="K13" s="38"/>
      <c r="L13" s="38"/>
      <c r="M13" s="38"/>
      <c r="N13" s="38"/>
      <c r="O13" s="38"/>
    </row>
    <row r="14" spans="1:15" x14ac:dyDescent="0.25">
      <c r="A14" s="2" t="s">
        <v>16</v>
      </c>
      <c r="B14" s="56">
        <v>10045.854772999999</v>
      </c>
      <c r="C14" s="56">
        <v>17469.839732</v>
      </c>
      <c r="D14" s="9">
        <f t="shared" ref="D14:D22" si="2">(C14-B14)</f>
        <v>7423.9849590000013</v>
      </c>
      <c r="E14" s="16">
        <f t="shared" ref="E14:E22" si="3">(C14-B14)/B14*100</f>
        <v>73.90097833141354</v>
      </c>
      <c r="F14" s="16">
        <f>(C14/C22)*100</f>
        <v>24.066546849523302</v>
      </c>
      <c r="H14" s="38"/>
      <c r="I14" s="38"/>
      <c r="J14" s="38"/>
      <c r="K14" s="38"/>
      <c r="L14" s="38"/>
      <c r="M14" s="38"/>
      <c r="N14" s="38"/>
      <c r="O14" s="38"/>
    </row>
    <row r="15" spans="1:15" x14ac:dyDescent="0.25">
      <c r="A15" s="2" t="s">
        <v>17</v>
      </c>
      <c r="B15" s="56">
        <v>22925.158007999999</v>
      </c>
      <c r="C15" s="56">
        <v>23990.666429000001</v>
      </c>
      <c r="D15" s="9">
        <f t="shared" si="2"/>
        <v>1065.5084210000023</v>
      </c>
      <c r="E15" s="16">
        <f t="shared" si="3"/>
        <v>4.6477691478862688</v>
      </c>
      <c r="F15" s="16">
        <f>(C15/C22)*100</f>
        <v>33.049673404113996</v>
      </c>
      <c r="H15" s="38"/>
      <c r="I15" s="38"/>
      <c r="J15" s="38"/>
      <c r="K15" s="38"/>
      <c r="L15" s="38"/>
      <c r="M15" s="38"/>
      <c r="N15" s="38"/>
      <c r="O15" s="38"/>
    </row>
    <row r="16" spans="1:15" x14ac:dyDescent="0.25">
      <c r="A16" s="2" t="s">
        <v>18</v>
      </c>
      <c r="B16" s="56">
        <v>3729.4445350000001</v>
      </c>
      <c r="C16" s="56">
        <v>4009.2547020000002</v>
      </c>
      <c r="D16" s="9">
        <f t="shared" si="2"/>
        <v>279.81016700000009</v>
      </c>
      <c r="E16" s="16">
        <f t="shared" si="3"/>
        <v>7.5027303496283277</v>
      </c>
      <c r="F16" s="16">
        <f>(C16/C22)*100</f>
        <v>5.5231712252410139</v>
      </c>
      <c r="H16" s="38"/>
      <c r="I16" s="38"/>
      <c r="J16" s="38"/>
      <c r="K16" s="38"/>
      <c r="L16" s="38"/>
      <c r="M16" s="38"/>
      <c r="N16" s="38"/>
      <c r="O16" s="38"/>
    </row>
    <row r="17" spans="1:15" x14ac:dyDescent="0.25">
      <c r="A17" s="2" t="s">
        <v>19</v>
      </c>
      <c r="B17" s="56">
        <v>2800.3020499999998</v>
      </c>
      <c r="C17" s="56">
        <v>2908.6292910000002</v>
      </c>
      <c r="D17" s="9">
        <f t="shared" si="2"/>
        <v>108.32724100000041</v>
      </c>
      <c r="E17" s="16">
        <f t="shared" si="3"/>
        <v>3.8684127306909772</v>
      </c>
      <c r="F17" s="16">
        <f>(C17/C22)*100</f>
        <v>4.0069436339204101</v>
      </c>
      <c r="H17" s="38"/>
      <c r="I17" s="38"/>
      <c r="J17" s="38"/>
      <c r="K17" s="38"/>
      <c r="L17" s="38"/>
      <c r="M17" s="38"/>
      <c r="N17" s="38"/>
      <c r="O17" s="38"/>
    </row>
    <row r="18" spans="1:15" x14ac:dyDescent="0.25">
      <c r="A18" s="2" t="s">
        <v>20</v>
      </c>
      <c r="B18" s="56">
        <v>1393.7689969999999</v>
      </c>
      <c r="C18" s="56">
        <v>1514.523093</v>
      </c>
      <c r="D18" s="9">
        <f t="shared" si="2"/>
        <v>120.75409600000012</v>
      </c>
      <c r="E18" s="16">
        <f t="shared" si="3"/>
        <v>8.6638529239720299</v>
      </c>
      <c r="F18" s="16">
        <f>(C18/C22)*100</f>
        <v>2.0864153038338493</v>
      </c>
      <c r="H18" s="38"/>
      <c r="I18" s="38"/>
      <c r="J18" s="38"/>
      <c r="K18" s="38"/>
      <c r="L18" s="38"/>
      <c r="M18" s="38"/>
      <c r="N18" s="38"/>
      <c r="O18" s="38"/>
    </row>
    <row r="19" spans="1:15" x14ac:dyDescent="0.25">
      <c r="A19" s="2" t="s">
        <v>21</v>
      </c>
      <c r="B19" s="56">
        <v>1135.208277</v>
      </c>
      <c r="C19" s="56">
        <v>1245.448854</v>
      </c>
      <c r="D19" s="9">
        <f t="shared" si="2"/>
        <v>110.24057700000003</v>
      </c>
      <c r="E19" s="16">
        <f t="shared" si="3"/>
        <v>9.711044152297001</v>
      </c>
      <c r="F19" s="16">
        <f>(C19/C22)*100</f>
        <v>1.7157371592008661</v>
      </c>
      <c r="H19" s="38"/>
      <c r="I19" s="38"/>
      <c r="J19" s="38"/>
      <c r="K19" s="38"/>
      <c r="L19" s="38"/>
      <c r="M19" s="38"/>
      <c r="N19" s="38"/>
      <c r="O19" s="38"/>
    </row>
    <row r="20" spans="1:15" x14ac:dyDescent="0.25">
      <c r="A20" s="2" t="s">
        <v>26</v>
      </c>
      <c r="B20" s="56">
        <v>5994.0268619999997</v>
      </c>
      <c r="C20" s="56">
        <v>8194.6929330000003</v>
      </c>
      <c r="D20" s="9">
        <f t="shared" si="2"/>
        <v>2200.6660710000006</v>
      </c>
      <c r="E20" s="16">
        <f t="shared" si="3"/>
        <v>36.714317797797023</v>
      </c>
      <c r="F20" s="16">
        <f>(C20/C22)*100</f>
        <v>11.289053844509649</v>
      </c>
      <c r="H20" s="38"/>
      <c r="I20" s="38"/>
      <c r="J20" s="38"/>
      <c r="K20" s="38"/>
      <c r="L20" s="38"/>
      <c r="M20" s="38"/>
      <c r="N20" s="38"/>
      <c r="O20" s="38"/>
    </row>
    <row r="21" spans="1:15" x14ac:dyDescent="0.25">
      <c r="A21" s="2" t="s">
        <v>38</v>
      </c>
      <c r="B21" s="56">
        <v>12732.848730000005</v>
      </c>
      <c r="C21" s="56">
        <v>13256.668125000004</v>
      </c>
      <c r="D21" s="9">
        <f t="shared" si="2"/>
        <v>523.81939499999862</v>
      </c>
      <c r="E21" s="16">
        <f t="shared" si="3"/>
        <v>4.1139214492183669</v>
      </c>
      <c r="F21" s="16">
        <f>(C21/C22)*100</f>
        <v>18.262458579656922</v>
      </c>
      <c r="H21" s="38"/>
      <c r="I21" s="38"/>
      <c r="J21" s="38"/>
      <c r="K21" s="38"/>
      <c r="L21" s="38"/>
      <c r="M21" s="38"/>
      <c r="N21" s="38"/>
      <c r="O21" s="38"/>
    </row>
    <row r="22" spans="1:15" ht="13" x14ac:dyDescent="0.3">
      <c r="A22" s="6" t="s">
        <v>22</v>
      </c>
      <c r="B22" s="57">
        <v>60756.612231999999</v>
      </c>
      <c r="C22" s="57">
        <v>72589.723159000001</v>
      </c>
      <c r="D22" s="10">
        <f t="shared" si="2"/>
        <v>11833.110927000002</v>
      </c>
      <c r="E22" s="17">
        <f t="shared" si="3"/>
        <v>19.476252036264128</v>
      </c>
      <c r="F22" s="18">
        <f>SUM(F14:F21)</f>
        <v>100.00000000000001</v>
      </c>
      <c r="H22" s="38"/>
      <c r="I22" s="38"/>
      <c r="J22" s="38"/>
      <c r="K22" s="38"/>
      <c r="L22" s="38"/>
      <c r="M22" s="38"/>
      <c r="N22" s="38"/>
      <c r="O22" s="38"/>
    </row>
    <row r="23" spans="1:15" ht="25.5" customHeight="1" x14ac:dyDescent="0.3">
      <c r="A23" s="6" t="s">
        <v>25</v>
      </c>
      <c r="B23" s="42"/>
      <c r="C23" s="42"/>
      <c r="D23" s="11"/>
      <c r="E23" s="13"/>
      <c r="F23" s="12"/>
      <c r="H23" s="38"/>
      <c r="I23" s="38"/>
      <c r="J23" s="38"/>
      <c r="K23" s="38"/>
      <c r="L23" s="38"/>
      <c r="M23" s="38"/>
      <c r="N23" s="38"/>
      <c r="O23" s="38"/>
    </row>
    <row r="24" spans="1:15" ht="13" x14ac:dyDescent="0.3">
      <c r="A24" s="1" t="s">
        <v>23</v>
      </c>
      <c r="B24" s="43">
        <f>(B12-B22)</f>
        <v>4961.8605329999991</v>
      </c>
      <c r="C24" s="43">
        <f>(C12-C22)</f>
        <v>3032.1494559999992</v>
      </c>
      <c r="D24" s="9">
        <f t="shared" ref="D24" si="4">(C24-B24)</f>
        <v>-1929.7110769999999</v>
      </c>
      <c r="E24" s="16">
        <f t="shared" ref="E24" si="5">(C24-B24)/B24*100</f>
        <v>-38.890877004019174</v>
      </c>
      <c r="F24" s="15" t="s">
        <v>31</v>
      </c>
      <c r="H24" s="38"/>
      <c r="I24" s="38"/>
      <c r="J24" s="38"/>
      <c r="K24" s="38"/>
      <c r="L24" s="38"/>
      <c r="M24" s="38"/>
      <c r="N24" s="38"/>
      <c r="O24" s="38"/>
    </row>
    <row r="25" spans="1:15" ht="13" x14ac:dyDescent="0.3">
      <c r="A25" s="1" t="s">
        <v>39</v>
      </c>
      <c r="B25" s="43">
        <f>(B24/B12)*100</f>
        <v>7.5501762658771971</v>
      </c>
      <c r="C25" s="43">
        <f>(C24/C12)*100</f>
        <v>4.0096196393297934</v>
      </c>
      <c r="D25" s="10">
        <f t="shared" ref="D25:D31" si="6">(C25-B25)</f>
        <v>-3.5405566265474038</v>
      </c>
      <c r="E25" s="15" t="s">
        <v>31</v>
      </c>
      <c r="F25" s="15" t="s">
        <v>31</v>
      </c>
      <c r="H25" s="38"/>
      <c r="I25" s="38"/>
      <c r="J25" s="38"/>
      <c r="K25" s="38"/>
      <c r="L25" s="38"/>
      <c r="M25" s="38"/>
      <c r="N25" s="38"/>
      <c r="O25" s="38"/>
    </row>
    <row r="26" spans="1:15" x14ac:dyDescent="0.25">
      <c r="A26" s="32" t="s">
        <v>40</v>
      </c>
      <c r="B26" s="44">
        <v>142.88396299999999</v>
      </c>
      <c r="C26" s="44">
        <v>-2389.401355</v>
      </c>
      <c r="D26" s="9">
        <f t="shared" si="6"/>
        <v>-2532.2853180000002</v>
      </c>
      <c r="E26" s="16">
        <f t="shared" ref="E26:E30" si="7">(C26-B26)/B26*100</f>
        <v>-1772.2669954220128</v>
      </c>
      <c r="F26" s="14" t="s">
        <v>31</v>
      </c>
      <c r="H26" s="38"/>
      <c r="I26" s="38"/>
      <c r="J26" s="38"/>
      <c r="K26" s="38"/>
      <c r="L26" s="38"/>
      <c r="M26" s="38"/>
      <c r="N26" s="38"/>
      <c r="O26" s="38"/>
    </row>
    <row r="27" spans="1:15" ht="13" x14ac:dyDescent="0.3">
      <c r="A27" s="33" t="s">
        <v>24</v>
      </c>
      <c r="B27" s="43">
        <f>SUM(B24,B26)</f>
        <v>5104.7444959999993</v>
      </c>
      <c r="C27" s="43">
        <f>SUM(C24,C26)</f>
        <v>642.74810099999922</v>
      </c>
      <c r="D27" s="9">
        <f t="shared" si="6"/>
        <v>-4461.9963950000001</v>
      </c>
      <c r="E27" s="16">
        <f t="shared" si="7"/>
        <v>-87.408809559349208</v>
      </c>
      <c r="F27" s="15" t="s">
        <v>31</v>
      </c>
      <c r="H27" s="38"/>
      <c r="I27" s="38"/>
      <c r="J27" s="38"/>
      <c r="K27" s="38"/>
      <c r="L27" s="38"/>
      <c r="M27" s="38"/>
      <c r="N27" s="38"/>
      <c r="O27" s="38"/>
    </row>
    <row r="28" spans="1:15" x14ac:dyDescent="0.25">
      <c r="A28" s="32" t="s">
        <v>33</v>
      </c>
      <c r="B28" s="44">
        <v>-1105.098956</v>
      </c>
      <c r="C28" s="44">
        <v>-626.49630200000001</v>
      </c>
      <c r="D28" s="9">
        <f t="shared" si="6"/>
        <v>478.60265400000003</v>
      </c>
      <c r="E28" s="16">
        <f t="shared" si="7"/>
        <v>-43.308578964941127</v>
      </c>
      <c r="F28" s="14" t="s">
        <v>31</v>
      </c>
      <c r="H28" s="38"/>
      <c r="I28" s="38"/>
      <c r="J28" s="38"/>
      <c r="K28" s="38"/>
      <c r="L28" s="38"/>
      <c r="M28" s="38"/>
      <c r="N28" s="38"/>
      <c r="O28" s="38"/>
    </row>
    <row r="29" spans="1:15" x14ac:dyDescent="0.25">
      <c r="A29" s="32" t="s">
        <v>34</v>
      </c>
      <c r="B29" s="44">
        <v>0</v>
      </c>
      <c r="C29" s="44">
        <v>0</v>
      </c>
      <c r="D29" s="9">
        <f t="shared" si="6"/>
        <v>0</v>
      </c>
      <c r="E29" s="16">
        <v>0</v>
      </c>
      <c r="F29" s="14" t="s">
        <v>31</v>
      </c>
      <c r="H29" s="38"/>
      <c r="I29" s="38"/>
      <c r="J29" s="38"/>
      <c r="K29" s="38"/>
      <c r="L29" s="38"/>
      <c r="M29" s="38"/>
      <c r="N29" s="38"/>
      <c r="O29" s="38"/>
    </row>
    <row r="30" spans="1:15" ht="13" x14ac:dyDescent="0.3">
      <c r="A30" s="34" t="s">
        <v>0</v>
      </c>
      <c r="B30" s="43">
        <f>SUM(B27:B29)</f>
        <v>3999.6455399999995</v>
      </c>
      <c r="C30" s="43">
        <f>SUM(C27:C29)</f>
        <v>16.25179899999921</v>
      </c>
      <c r="D30" s="9">
        <f t="shared" si="6"/>
        <v>-3983.3937410000003</v>
      </c>
      <c r="E30" s="16">
        <f t="shared" si="7"/>
        <v>-99.593669017980048</v>
      </c>
      <c r="F30" s="15" t="s">
        <v>31</v>
      </c>
      <c r="H30" s="38"/>
      <c r="I30" s="38"/>
      <c r="J30" s="38"/>
      <c r="K30" s="38"/>
      <c r="L30" s="38"/>
      <c r="M30" s="38"/>
      <c r="N30" s="38"/>
      <c r="O30" s="38"/>
    </row>
    <row r="31" spans="1:15" ht="13" x14ac:dyDescent="0.3">
      <c r="A31" s="35" t="s">
        <v>41</v>
      </c>
      <c r="B31" s="45">
        <f>(B30/B12)*100</f>
        <v>6.0860293487071262</v>
      </c>
      <c r="C31" s="45">
        <f>(C30/C12)*100</f>
        <v>2.1490870879036627E-2</v>
      </c>
      <c r="D31" s="10">
        <f t="shared" si="6"/>
        <v>-6.0645384778280897</v>
      </c>
      <c r="E31" s="15" t="s">
        <v>31</v>
      </c>
      <c r="F31" s="15" t="s">
        <v>31</v>
      </c>
      <c r="H31" s="38"/>
      <c r="I31" s="38"/>
      <c r="J31" s="38"/>
      <c r="K31" s="38"/>
      <c r="L31" s="38"/>
      <c r="M31" s="38"/>
      <c r="N31" s="38"/>
      <c r="O31" s="38"/>
    </row>
    <row r="32" spans="1:15" ht="25.5" customHeight="1" x14ac:dyDescent="0.25">
      <c r="A32" s="77" t="s">
        <v>4</v>
      </c>
      <c r="B32" s="77"/>
      <c r="C32" s="77"/>
      <c r="D32" s="77"/>
      <c r="E32" s="77"/>
      <c r="F32" s="77"/>
      <c r="H32" s="38"/>
      <c r="I32" s="38"/>
      <c r="J32" s="38"/>
      <c r="K32" s="38"/>
      <c r="L32" s="38"/>
      <c r="M32" s="38"/>
      <c r="N32" s="38"/>
      <c r="O32" s="38"/>
    </row>
    <row r="33" spans="1:15" ht="63.75" customHeight="1" x14ac:dyDescent="0.25">
      <c r="A33" s="73" t="s">
        <v>28</v>
      </c>
      <c r="B33" s="73"/>
      <c r="C33" s="73"/>
      <c r="D33" s="73"/>
      <c r="E33" s="73"/>
      <c r="F33" s="73"/>
      <c r="H33" s="38"/>
      <c r="I33" s="38"/>
      <c r="J33" s="38"/>
      <c r="K33" s="38"/>
      <c r="L33" s="38"/>
      <c r="M33" s="38"/>
      <c r="N33" s="38"/>
      <c r="O33" s="38"/>
    </row>
    <row r="34" spans="1:15" ht="51" customHeight="1" x14ac:dyDescent="0.25">
      <c r="A34" s="73" t="s">
        <v>30</v>
      </c>
      <c r="B34" s="73"/>
      <c r="C34" s="73"/>
      <c r="D34" s="73"/>
      <c r="E34" s="73"/>
      <c r="F34" s="73"/>
      <c r="H34" s="38"/>
      <c r="I34" s="38"/>
      <c r="J34" s="38"/>
      <c r="K34" s="38"/>
      <c r="L34" s="38"/>
      <c r="M34" s="38"/>
      <c r="N34" s="38"/>
      <c r="O34" s="38"/>
    </row>
    <row r="35" spans="1:15" ht="89.25" customHeight="1" x14ac:dyDescent="0.25">
      <c r="A35" s="71" t="s">
        <v>48</v>
      </c>
      <c r="B35" s="71"/>
      <c r="C35" s="71"/>
      <c r="D35" s="71"/>
      <c r="E35" s="71"/>
      <c r="F35" s="71"/>
      <c r="H35" s="38"/>
      <c r="I35" s="38"/>
      <c r="J35" s="38"/>
      <c r="K35" s="38"/>
      <c r="L35" s="38"/>
      <c r="M35" s="38"/>
      <c r="N35" s="38"/>
      <c r="O35" s="38"/>
    </row>
    <row r="36" spans="1:15" ht="51" customHeight="1" x14ac:dyDescent="0.25">
      <c r="A36" s="71" t="s">
        <v>42</v>
      </c>
      <c r="B36" s="71"/>
      <c r="C36" s="71"/>
      <c r="D36" s="71"/>
      <c r="E36" s="71"/>
      <c r="F36" s="71"/>
      <c r="H36" s="38"/>
      <c r="I36" s="38"/>
      <c r="J36" s="38"/>
      <c r="K36" s="38"/>
      <c r="L36" s="38"/>
      <c r="M36" s="38"/>
      <c r="N36" s="38"/>
      <c r="O36" s="38"/>
    </row>
    <row r="37" spans="1:15" ht="25.5" customHeight="1" x14ac:dyDescent="0.25">
      <c r="A37" s="71" t="s">
        <v>43</v>
      </c>
      <c r="B37" s="71"/>
      <c r="C37" s="71"/>
      <c r="D37" s="71"/>
      <c r="E37" s="71"/>
      <c r="F37" s="71"/>
      <c r="H37" s="38"/>
      <c r="I37" s="38"/>
      <c r="J37" s="38"/>
      <c r="K37" s="38"/>
      <c r="L37" s="38"/>
      <c r="M37" s="38"/>
      <c r="N37" s="38"/>
      <c r="O37" s="38"/>
    </row>
    <row r="38" spans="1:15" ht="51" customHeight="1" x14ac:dyDescent="0.25">
      <c r="A38" s="71" t="s">
        <v>44</v>
      </c>
      <c r="B38" s="72"/>
      <c r="C38" s="72"/>
      <c r="D38" s="72"/>
      <c r="E38" s="72"/>
      <c r="F38" s="72"/>
      <c r="H38" s="38"/>
      <c r="I38" s="38"/>
      <c r="J38" s="38"/>
      <c r="K38" s="38"/>
      <c r="L38" s="38"/>
      <c r="M38" s="38"/>
      <c r="N38" s="38"/>
      <c r="O38" s="38"/>
    </row>
    <row r="39" spans="1:15" ht="38.25" customHeight="1" x14ac:dyDescent="0.25">
      <c r="A39" s="71" t="s">
        <v>45</v>
      </c>
      <c r="B39" s="71"/>
      <c r="C39" s="71"/>
      <c r="D39" s="71"/>
      <c r="E39" s="71"/>
      <c r="F39" s="71"/>
      <c r="H39" s="38"/>
      <c r="I39" s="38"/>
      <c r="J39" s="38"/>
      <c r="K39" s="38"/>
      <c r="L39" s="38"/>
      <c r="M39" s="38"/>
      <c r="N39" s="38"/>
      <c r="O39" s="38"/>
    </row>
    <row r="40" spans="1:15" x14ac:dyDescent="0.25">
      <c r="A40" s="22"/>
      <c r="B40" s="47"/>
      <c r="C40" s="47"/>
      <c r="D40" s="22"/>
      <c r="E40" s="22"/>
      <c r="F40" s="22"/>
      <c r="H40" s="38"/>
      <c r="I40" s="38"/>
      <c r="J40" s="38"/>
      <c r="K40" s="38"/>
      <c r="L40" s="38"/>
      <c r="M40" s="38"/>
      <c r="N40" s="38"/>
      <c r="O40" s="38"/>
    </row>
    <row r="41" spans="1:15" x14ac:dyDescent="0.25">
      <c r="A41" s="22"/>
      <c r="B41" s="47"/>
      <c r="C41" s="47"/>
      <c r="D41" s="22"/>
      <c r="E41" s="22"/>
      <c r="F41" s="22"/>
      <c r="H41" s="38"/>
      <c r="I41" s="38"/>
      <c r="J41" s="38"/>
      <c r="K41" s="38"/>
      <c r="L41" s="38"/>
      <c r="M41" s="38"/>
      <c r="N41" s="38"/>
      <c r="O41" s="38"/>
    </row>
    <row r="42" spans="1:15" x14ac:dyDescent="0.25">
      <c r="A42" s="22"/>
      <c r="B42" s="47"/>
      <c r="C42" s="47"/>
      <c r="D42" s="22"/>
      <c r="E42" s="22"/>
      <c r="F42" s="22"/>
      <c r="H42" s="38"/>
      <c r="I42" s="38"/>
      <c r="J42" s="38"/>
      <c r="K42" s="38"/>
      <c r="L42" s="38"/>
      <c r="M42" s="38"/>
      <c r="N42" s="38"/>
      <c r="O42" s="38"/>
    </row>
    <row r="43" spans="1:15" x14ac:dyDescent="0.25">
      <c r="A43" s="22"/>
      <c r="B43" s="47"/>
      <c r="C43" s="47"/>
      <c r="D43" s="22"/>
      <c r="E43" s="22"/>
      <c r="F43" s="22"/>
    </row>
    <row r="44" spans="1:15" x14ac:dyDescent="0.25">
      <c r="A44" s="22"/>
      <c r="B44" s="47"/>
      <c r="C44" s="47"/>
      <c r="D44" s="22"/>
      <c r="E44" s="22"/>
      <c r="F44" s="22"/>
    </row>
    <row r="45" spans="1:15" x14ac:dyDescent="0.25">
      <c r="A45" s="22"/>
      <c r="B45" s="47"/>
      <c r="C45" s="47"/>
      <c r="D45" s="22"/>
      <c r="E45" s="22"/>
      <c r="F45" s="22"/>
    </row>
    <row r="46" spans="1:15" x14ac:dyDescent="0.25">
      <c r="A46" s="22"/>
      <c r="B46" s="47"/>
      <c r="C46" s="47"/>
      <c r="D46" s="22"/>
      <c r="E46" s="22"/>
      <c r="F46" s="22"/>
    </row>
  </sheetData>
  <mergeCells count="11">
    <mergeCell ref="A34:F34"/>
    <mergeCell ref="A1:F1"/>
    <mergeCell ref="A2:F2"/>
    <mergeCell ref="A3:F3"/>
    <mergeCell ref="A32:F32"/>
    <mergeCell ref="A33:F33"/>
    <mergeCell ref="A35:F35"/>
    <mergeCell ref="A36:F36"/>
    <mergeCell ref="A37:F37"/>
    <mergeCell ref="A38:F38"/>
    <mergeCell ref="A39:F39"/>
  </mergeCells>
  <pageMargins left="0.7" right="0.7" top="0.75" bottom="0.75" header="0.3" footer="0.3"/>
  <pageSetup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6"/>
  <sheetViews>
    <sheetView zoomScale="96" zoomScaleNormal="96" workbookViewId="0">
      <selection activeCell="H4" sqref="H4:J41"/>
    </sheetView>
  </sheetViews>
  <sheetFormatPr defaultColWidth="9.36328125" defaultRowHeight="12.5" x14ac:dyDescent="0.25"/>
  <cols>
    <col min="1" max="1" width="39.36328125" style="21" customWidth="1"/>
    <col min="2" max="2" width="9.36328125" style="58"/>
    <col min="3" max="3" width="10.6328125" style="58" customWidth="1"/>
    <col min="4" max="4" width="9.36328125" style="21"/>
    <col min="5" max="5" width="9.6328125" style="21" customWidth="1"/>
    <col min="6" max="6" width="15.36328125" style="21" customWidth="1"/>
    <col min="7" max="16384" width="9.36328125" style="21"/>
  </cols>
  <sheetData>
    <row r="1" spans="1:10" ht="25.5" customHeight="1" x14ac:dyDescent="0.3">
      <c r="A1" s="74" t="s">
        <v>56</v>
      </c>
      <c r="B1" s="74"/>
      <c r="C1" s="74"/>
      <c r="D1" s="74"/>
      <c r="E1" s="74"/>
      <c r="F1" s="74"/>
    </row>
    <row r="2" spans="1:10" ht="13" x14ac:dyDescent="0.3">
      <c r="A2" s="75" t="s">
        <v>62</v>
      </c>
      <c r="B2" s="75"/>
      <c r="C2" s="75"/>
      <c r="D2" s="75"/>
      <c r="E2" s="75"/>
      <c r="F2" s="75"/>
    </row>
    <row r="3" spans="1:10" x14ac:dyDescent="0.25">
      <c r="A3" s="76" t="s">
        <v>29</v>
      </c>
      <c r="B3" s="76"/>
      <c r="C3" s="76"/>
      <c r="D3" s="76"/>
      <c r="E3" s="76"/>
      <c r="F3" s="76"/>
    </row>
    <row r="4" spans="1:10" ht="63.75" customHeight="1" x14ac:dyDescent="0.3">
      <c r="A4" s="3"/>
      <c r="B4" s="55" t="s">
        <v>65</v>
      </c>
      <c r="C4" s="55" t="s">
        <v>66</v>
      </c>
      <c r="D4" s="39" t="s">
        <v>11</v>
      </c>
      <c r="E4" s="40" t="s">
        <v>59</v>
      </c>
      <c r="F4" s="40" t="s">
        <v>67</v>
      </c>
    </row>
    <row r="5" spans="1:10" ht="25.5" customHeight="1" x14ac:dyDescent="0.3">
      <c r="A5" s="4" t="s">
        <v>2</v>
      </c>
      <c r="B5" s="46"/>
      <c r="C5" s="46"/>
      <c r="D5" s="5"/>
      <c r="E5" s="5"/>
      <c r="F5" s="5"/>
      <c r="G5" s="38"/>
      <c r="H5" s="38"/>
      <c r="I5" s="38"/>
      <c r="J5" s="38"/>
    </row>
    <row r="6" spans="1:10" x14ac:dyDescent="0.25">
      <c r="A6" s="2" t="s">
        <v>32</v>
      </c>
      <c r="B6" s="56">
        <v>34467.858585000002</v>
      </c>
      <c r="C6" s="56">
        <v>39437.399271000002</v>
      </c>
      <c r="D6" s="9">
        <f t="shared" ref="D6:D12" si="0">(C6-B6)</f>
        <v>4969.5406860000003</v>
      </c>
      <c r="E6" s="16">
        <f t="shared" ref="E6:E12" si="1">(C6-B6)/B6*100</f>
        <v>14.417897978038836</v>
      </c>
      <c r="F6" s="16">
        <f>(C6/C12)*100</f>
        <v>70.315884403231337</v>
      </c>
      <c r="G6" s="38"/>
      <c r="H6" s="38"/>
      <c r="I6" s="38"/>
      <c r="J6" s="38"/>
    </row>
    <row r="7" spans="1:10" x14ac:dyDescent="0.25">
      <c r="A7" s="2" t="s">
        <v>12</v>
      </c>
      <c r="B7" s="56">
        <v>308.344559</v>
      </c>
      <c r="C7" s="56">
        <v>388.46844800000002</v>
      </c>
      <c r="D7" s="9">
        <f t="shared" si="0"/>
        <v>80.12388900000002</v>
      </c>
      <c r="E7" s="16">
        <f t="shared" si="1"/>
        <v>25.985180104961742</v>
      </c>
      <c r="F7" s="16">
        <f>(C7/C12)*100</f>
        <v>0.69262940733409217</v>
      </c>
      <c r="G7" s="38"/>
      <c r="H7" s="38"/>
      <c r="I7" s="38"/>
      <c r="J7" s="38"/>
    </row>
    <row r="8" spans="1:10" x14ac:dyDescent="0.25">
      <c r="A8" s="2" t="s">
        <v>13</v>
      </c>
      <c r="B8" s="56">
        <v>1455.9114039999999</v>
      </c>
      <c r="C8" s="56">
        <v>1769.9976300000001</v>
      </c>
      <c r="D8" s="9">
        <f t="shared" si="0"/>
        <v>314.08622600000012</v>
      </c>
      <c r="E8" s="16">
        <f t="shared" si="1"/>
        <v>21.573168884938561</v>
      </c>
      <c r="F8" s="16">
        <f>(C8/C12)*100</f>
        <v>3.155860960552574</v>
      </c>
      <c r="G8" s="38"/>
      <c r="H8" s="38"/>
      <c r="I8" s="38"/>
      <c r="J8" s="38"/>
    </row>
    <row r="9" spans="1:10" x14ac:dyDescent="0.25">
      <c r="A9" s="2" t="s">
        <v>14</v>
      </c>
      <c r="B9" s="56">
        <v>208.239024</v>
      </c>
      <c r="C9" s="56">
        <v>246.910054</v>
      </c>
      <c r="D9" s="9">
        <f t="shared" si="0"/>
        <v>38.671030000000002</v>
      </c>
      <c r="E9" s="16">
        <f t="shared" si="1"/>
        <v>18.570500983523626</v>
      </c>
      <c r="F9" s="16">
        <f>(C9/C12)*100</f>
        <v>0.44023437488248385</v>
      </c>
      <c r="G9" s="38"/>
      <c r="H9" s="38"/>
      <c r="I9" s="38"/>
      <c r="J9" s="38"/>
    </row>
    <row r="10" spans="1:10" x14ac:dyDescent="0.25">
      <c r="A10" s="2" t="s">
        <v>26</v>
      </c>
      <c r="B10" s="56">
        <v>8680.4181329999992</v>
      </c>
      <c r="C10" s="56">
        <v>10590.747240000001</v>
      </c>
      <c r="D10" s="9">
        <f t="shared" si="0"/>
        <v>1910.3291070000014</v>
      </c>
      <c r="E10" s="16">
        <f t="shared" si="1"/>
        <v>22.007339712560384</v>
      </c>
      <c r="F10" s="16">
        <f>(C10/C12)*100</f>
        <v>18.883034186772289</v>
      </c>
      <c r="G10" s="38"/>
      <c r="H10" s="38"/>
      <c r="I10" s="38"/>
      <c r="J10" s="38"/>
    </row>
    <row r="11" spans="1:10" x14ac:dyDescent="0.25">
      <c r="A11" s="2" t="s">
        <v>27</v>
      </c>
      <c r="B11" s="56">
        <v>3010.9813419999991</v>
      </c>
      <c r="C11" s="56">
        <v>3652.5233559999979</v>
      </c>
      <c r="D11" s="9">
        <f t="shared" si="0"/>
        <v>641.54201399999874</v>
      </c>
      <c r="E11" s="16">
        <f t="shared" si="1"/>
        <v>21.306741594548178</v>
      </c>
      <c r="F11" s="16">
        <f>(C11/C12)*100</f>
        <v>6.5123566672272117</v>
      </c>
      <c r="G11" s="38"/>
      <c r="H11" s="38"/>
      <c r="I11" s="38"/>
      <c r="J11" s="38"/>
    </row>
    <row r="12" spans="1:10" ht="13" x14ac:dyDescent="0.3">
      <c r="A12" s="6" t="s">
        <v>37</v>
      </c>
      <c r="B12" s="57">
        <v>48131.753046999998</v>
      </c>
      <c r="C12" s="57">
        <v>56086.045999000002</v>
      </c>
      <c r="D12" s="10">
        <f t="shared" si="0"/>
        <v>7954.2929520000034</v>
      </c>
      <c r="E12" s="17">
        <f t="shared" si="1"/>
        <v>16.526081948922045</v>
      </c>
      <c r="F12" s="18">
        <f>SUM(F6:F11)</f>
        <v>99.999999999999986</v>
      </c>
      <c r="G12" s="38"/>
      <c r="H12" s="38"/>
      <c r="I12" s="38"/>
      <c r="J12" s="38"/>
    </row>
    <row r="13" spans="1:10" ht="25.5" customHeight="1" x14ac:dyDescent="0.3">
      <c r="A13" s="6" t="s">
        <v>15</v>
      </c>
      <c r="B13" s="42"/>
      <c r="C13" s="42"/>
      <c r="D13" s="11"/>
      <c r="E13" s="13"/>
      <c r="F13" s="12"/>
      <c r="G13" s="38"/>
      <c r="H13" s="38"/>
      <c r="I13" s="38"/>
      <c r="J13" s="38"/>
    </row>
    <row r="14" spans="1:10" x14ac:dyDescent="0.25">
      <c r="A14" s="2" t="s">
        <v>16</v>
      </c>
      <c r="B14" s="56">
        <v>6785.4650600000004</v>
      </c>
      <c r="C14" s="56">
        <v>11698.558026000001</v>
      </c>
      <c r="D14" s="9">
        <f t="shared" ref="D14:D22" si="2">(C14-B14)</f>
        <v>4913.0929660000002</v>
      </c>
      <c r="E14" s="16">
        <f t="shared" ref="E14:E22" si="3">(C14-B14)/B14*100</f>
        <v>72.4061346209334</v>
      </c>
      <c r="F14" s="16">
        <f>(C14/C22)*100</f>
        <v>21.652768501024884</v>
      </c>
      <c r="G14" s="38"/>
      <c r="H14" s="38"/>
      <c r="I14" s="38"/>
      <c r="J14" s="38"/>
    </row>
    <row r="15" spans="1:10" x14ac:dyDescent="0.25">
      <c r="A15" s="2" t="s">
        <v>17</v>
      </c>
      <c r="B15" s="56">
        <v>16924.080184999999</v>
      </c>
      <c r="C15" s="56">
        <v>17856.510029000001</v>
      </c>
      <c r="D15" s="9">
        <f t="shared" si="2"/>
        <v>932.42984400000205</v>
      </c>
      <c r="E15" s="16">
        <f t="shared" si="3"/>
        <v>5.5094860920502198</v>
      </c>
      <c r="F15" s="16">
        <f>(C15/C22)*100</f>
        <v>33.050473146763373</v>
      </c>
      <c r="G15" s="38"/>
      <c r="H15" s="38"/>
      <c r="I15" s="38"/>
      <c r="J15" s="38"/>
    </row>
    <row r="16" spans="1:10" x14ac:dyDescent="0.25">
      <c r="A16" s="2" t="s">
        <v>18</v>
      </c>
      <c r="B16" s="56">
        <v>2898.1503969999999</v>
      </c>
      <c r="C16" s="56">
        <v>3052.423014</v>
      </c>
      <c r="D16" s="9">
        <f t="shared" si="2"/>
        <v>154.27261700000008</v>
      </c>
      <c r="E16" s="16">
        <f t="shared" si="3"/>
        <v>5.3231404815876466</v>
      </c>
      <c r="F16" s="16">
        <f>(C16/C22)*100</f>
        <v>5.6497056083707307</v>
      </c>
      <c r="G16" s="38"/>
      <c r="H16" s="38"/>
      <c r="I16" s="38"/>
      <c r="J16" s="38"/>
    </row>
    <row r="17" spans="1:10" x14ac:dyDescent="0.25">
      <c r="A17" s="2" t="s">
        <v>19</v>
      </c>
      <c r="B17" s="56">
        <v>2055.8250320000002</v>
      </c>
      <c r="C17" s="56">
        <v>2161.2639989999998</v>
      </c>
      <c r="D17" s="9">
        <f t="shared" si="2"/>
        <v>105.43896699999959</v>
      </c>
      <c r="E17" s="16">
        <f t="shared" si="3"/>
        <v>5.1287908921618577</v>
      </c>
      <c r="F17" s="16">
        <f>(C17/C22)*100</f>
        <v>4.0002664376190076</v>
      </c>
      <c r="G17" s="38"/>
      <c r="H17" s="38"/>
      <c r="I17" s="38"/>
      <c r="J17" s="38"/>
    </row>
    <row r="18" spans="1:10" x14ac:dyDescent="0.25">
      <c r="A18" s="2" t="s">
        <v>20</v>
      </c>
      <c r="B18" s="56">
        <v>1034.516969</v>
      </c>
      <c r="C18" s="56">
        <v>1128.130398</v>
      </c>
      <c r="D18" s="9">
        <f t="shared" si="2"/>
        <v>93.613428999999996</v>
      </c>
      <c r="E18" s="16">
        <f t="shared" si="3"/>
        <v>9.0489988859718729</v>
      </c>
      <c r="F18" s="16">
        <f>(C18/C22)*100</f>
        <v>2.0880476288251786</v>
      </c>
      <c r="G18" s="38"/>
      <c r="H18" s="38"/>
      <c r="I18" s="38"/>
      <c r="J18" s="38"/>
    </row>
    <row r="19" spans="1:10" x14ac:dyDescent="0.25">
      <c r="A19" s="2" t="s">
        <v>21</v>
      </c>
      <c r="B19" s="56">
        <v>875.53311900000006</v>
      </c>
      <c r="C19" s="56">
        <v>952.45146199999999</v>
      </c>
      <c r="D19" s="9">
        <f t="shared" si="2"/>
        <v>76.918342999999936</v>
      </c>
      <c r="E19" s="16">
        <f t="shared" si="3"/>
        <v>8.7853150647062996</v>
      </c>
      <c r="F19" s="16">
        <f>(C19/C22)*100</f>
        <v>1.7628848760089653</v>
      </c>
      <c r="G19" s="38"/>
      <c r="H19" s="38"/>
      <c r="I19" s="38"/>
      <c r="J19" s="38"/>
    </row>
    <row r="20" spans="1:10" x14ac:dyDescent="0.25">
      <c r="A20" s="2" t="s">
        <v>26</v>
      </c>
      <c r="B20" s="56">
        <v>5739.0112470000004</v>
      </c>
      <c r="C20" s="56">
        <v>7856.3023640000001</v>
      </c>
      <c r="D20" s="9">
        <f t="shared" si="2"/>
        <v>2117.2911169999998</v>
      </c>
      <c r="E20" s="16">
        <f t="shared" si="3"/>
        <v>36.89295988236281</v>
      </c>
      <c r="F20" s="16">
        <f>(C20/C22)*100</f>
        <v>14.541167892972462</v>
      </c>
      <c r="G20" s="38"/>
      <c r="H20" s="38"/>
      <c r="I20" s="38"/>
      <c r="J20" s="38"/>
    </row>
    <row r="21" spans="1:10" x14ac:dyDescent="0.25">
      <c r="A21" s="2" t="s">
        <v>38</v>
      </c>
      <c r="B21" s="56">
        <v>8871.5704309999928</v>
      </c>
      <c r="C21" s="56">
        <v>9322.3619099999923</v>
      </c>
      <c r="D21" s="9">
        <f t="shared" si="2"/>
        <v>450.79147899999953</v>
      </c>
      <c r="E21" s="16">
        <f t="shared" si="3"/>
        <v>5.0813041783988506</v>
      </c>
      <c r="F21" s="16">
        <f>(C21/C22)*100</f>
        <v>17.254685908415393</v>
      </c>
      <c r="G21" s="38"/>
      <c r="H21" s="38"/>
      <c r="I21" s="38"/>
      <c r="J21" s="38"/>
    </row>
    <row r="22" spans="1:10" ht="13" x14ac:dyDescent="0.3">
      <c r="A22" s="6" t="s">
        <v>22</v>
      </c>
      <c r="B22" s="57">
        <v>45184.152439999998</v>
      </c>
      <c r="C22" s="57">
        <v>54028.001201999999</v>
      </c>
      <c r="D22" s="10">
        <f t="shared" si="2"/>
        <v>8843.8487620000014</v>
      </c>
      <c r="E22" s="17">
        <f t="shared" si="3"/>
        <v>19.572899533179783</v>
      </c>
      <c r="F22" s="18">
        <f>SUM(F14:F21)</f>
        <v>100.00000000000001</v>
      </c>
      <c r="G22" s="38"/>
      <c r="H22" s="38"/>
      <c r="I22" s="38"/>
      <c r="J22" s="38"/>
    </row>
    <row r="23" spans="1:10" ht="25.5" customHeight="1" x14ac:dyDescent="0.3">
      <c r="A23" s="6" t="s">
        <v>25</v>
      </c>
      <c r="B23" s="42"/>
      <c r="C23" s="42"/>
      <c r="D23" s="11"/>
      <c r="E23" s="13"/>
      <c r="F23" s="12"/>
      <c r="G23" s="38"/>
      <c r="H23" s="38"/>
      <c r="I23" s="38"/>
      <c r="J23" s="38"/>
    </row>
    <row r="24" spans="1:10" ht="13" x14ac:dyDescent="0.3">
      <c r="A24" s="1" t="s">
        <v>23</v>
      </c>
      <c r="B24" s="43">
        <f>(B12-B22)</f>
        <v>2947.6006070000003</v>
      </c>
      <c r="C24" s="43">
        <f>(C12-C22)</f>
        <v>2058.0447970000023</v>
      </c>
      <c r="D24" s="9">
        <f t="shared" ref="D24" si="4">(C24-B24)</f>
        <v>-889.55580999999802</v>
      </c>
      <c r="E24" s="16">
        <f t="shared" ref="E24" si="5">(C24-B24)/B24*100</f>
        <v>-30.178980418428104</v>
      </c>
      <c r="F24" s="15" t="s">
        <v>31</v>
      </c>
      <c r="G24" s="38"/>
      <c r="H24" s="38"/>
      <c r="I24" s="38"/>
      <c r="J24" s="38"/>
    </row>
    <row r="25" spans="1:10" ht="13" x14ac:dyDescent="0.3">
      <c r="A25" s="1" t="s">
        <v>39</v>
      </c>
      <c r="B25" s="43">
        <f>(B24/B12)*100</f>
        <v>6.1240250362826147</v>
      </c>
      <c r="C25" s="43">
        <f>(C24/C12)*100</f>
        <v>3.6694417663828478</v>
      </c>
      <c r="D25" s="10">
        <f t="shared" ref="D25:D31" si="6">(C25-B25)</f>
        <v>-2.4545832698997669</v>
      </c>
      <c r="E25" s="15" t="s">
        <v>31</v>
      </c>
      <c r="F25" s="15" t="s">
        <v>31</v>
      </c>
      <c r="G25" s="38"/>
      <c r="H25" s="38"/>
      <c r="I25" s="38"/>
      <c r="J25" s="38"/>
    </row>
    <row r="26" spans="1:10" x14ac:dyDescent="0.25">
      <c r="A26" s="19" t="s">
        <v>40</v>
      </c>
      <c r="B26" s="44">
        <v>50.582774999999998</v>
      </c>
      <c r="C26" s="44">
        <v>-2093.5675700000002</v>
      </c>
      <c r="D26" s="9">
        <f t="shared" si="6"/>
        <v>-2144.150345</v>
      </c>
      <c r="E26" s="16">
        <f t="shared" ref="E26:E30" si="7">(C26-B26)/B26*100</f>
        <v>-4238.8942579761588</v>
      </c>
      <c r="F26" s="14" t="s">
        <v>31</v>
      </c>
      <c r="G26" s="38"/>
      <c r="H26" s="38"/>
      <c r="I26" s="38"/>
      <c r="J26" s="38"/>
    </row>
    <row r="27" spans="1:10" ht="13" x14ac:dyDescent="0.3">
      <c r="A27" s="20" t="s">
        <v>24</v>
      </c>
      <c r="B27" s="43">
        <f>SUM(B24,B26)</f>
        <v>2998.1833820000002</v>
      </c>
      <c r="C27" s="43">
        <f>SUM(C24,C26)</f>
        <v>-35.522772999997869</v>
      </c>
      <c r="D27" s="9">
        <f t="shared" si="6"/>
        <v>-3033.706154999998</v>
      </c>
      <c r="E27" s="16">
        <f t="shared" si="7"/>
        <v>-101.18480988231953</v>
      </c>
      <c r="F27" s="15" t="s">
        <v>31</v>
      </c>
      <c r="G27" s="38"/>
      <c r="H27" s="38"/>
      <c r="I27" s="38"/>
      <c r="J27" s="38"/>
    </row>
    <row r="28" spans="1:10" x14ac:dyDescent="0.25">
      <c r="A28" s="19" t="s">
        <v>33</v>
      </c>
      <c r="B28" s="44">
        <v>-777.59077000000002</v>
      </c>
      <c r="C28" s="44">
        <v>-448.3913</v>
      </c>
      <c r="D28" s="9">
        <f t="shared" si="6"/>
        <v>329.19947000000002</v>
      </c>
      <c r="E28" s="16">
        <f t="shared" si="7"/>
        <v>-42.335825308214503</v>
      </c>
      <c r="F28" s="14" t="s">
        <v>31</v>
      </c>
      <c r="G28" s="38"/>
      <c r="H28" s="38"/>
      <c r="I28" s="38"/>
      <c r="J28" s="38"/>
    </row>
    <row r="29" spans="1:10" x14ac:dyDescent="0.25">
      <c r="A29" s="19" t="s">
        <v>34</v>
      </c>
      <c r="B29" s="44">
        <v>0</v>
      </c>
      <c r="C29" s="44">
        <v>0</v>
      </c>
      <c r="D29" s="9">
        <f t="shared" si="6"/>
        <v>0</v>
      </c>
      <c r="E29" s="16">
        <v>0</v>
      </c>
      <c r="F29" s="14" t="s">
        <v>31</v>
      </c>
      <c r="G29" s="38"/>
      <c r="H29" s="38"/>
      <c r="I29" s="38"/>
      <c r="J29" s="38"/>
    </row>
    <row r="30" spans="1:10" ht="13" x14ac:dyDescent="0.3">
      <c r="A30" s="1" t="s">
        <v>0</v>
      </c>
      <c r="B30" s="43">
        <f>SUM(B27:B29)</f>
        <v>2220.5926120000004</v>
      </c>
      <c r="C30" s="43">
        <f>SUM(C27:C29)</f>
        <v>-483.91407299999787</v>
      </c>
      <c r="D30" s="9">
        <f t="shared" si="6"/>
        <v>-2704.5066849999985</v>
      </c>
      <c r="E30" s="16">
        <f t="shared" si="7"/>
        <v>-121.79211397826617</v>
      </c>
      <c r="F30" s="15" t="s">
        <v>31</v>
      </c>
      <c r="G30" s="38"/>
      <c r="H30" s="38"/>
      <c r="I30" s="38"/>
      <c r="J30" s="38"/>
    </row>
    <row r="31" spans="1:10" ht="13" x14ac:dyDescent="0.3">
      <c r="A31" s="6" t="s">
        <v>41</v>
      </c>
      <c r="B31" s="45">
        <f>(B30/B12)*100</f>
        <v>4.6135710241669816</v>
      </c>
      <c r="C31" s="45">
        <f>(C30/C12)*100</f>
        <v>-0.86280654016620451</v>
      </c>
      <c r="D31" s="10">
        <f t="shared" si="6"/>
        <v>-5.4763775643331858</v>
      </c>
      <c r="E31" s="15" t="s">
        <v>31</v>
      </c>
      <c r="F31" s="15" t="s">
        <v>31</v>
      </c>
      <c r="G31" s="38"/>
      <c r="H31" s="38"/>
      <c r="I31" s="38"/>
      <c r="J31" s="38"/>
    </row>
    <row r="32" spans="1:10" ht="25.5" customHeight="1" x14ac:dyDescent="0.25">
      <c r="A32" s="77" t="s">
        <v>4</v>
      </c>
      <c r="B32" s="77"/>
      <c r="C32" s="77"/>
      <c r="D32" s="77"/>
      <c r="E32" s="77"/>
      <c r="F32" s="77"/>
      <c r="G32" s="38"/>
      <c r="H32" s="38"/>
      <c r="I32" s="38"/>
      <c r="J32" s="38"/>
    </row>
    <row r="33" spans="1:10" ht="63.75" customHeight="1" x14ac:dyDescent="0.25">
      <c r="A33" s="73" t="s">
        <v>28</v>
      </c>
      <c r="B33" s="73"/>
      <c r="C33" s="73"/>
      <c r="D33" s="73"/>
      <c r="E33" s="73"/>
      <c r="F33" s="73"/>
      <c r="G33" s="38"/>
      <c r="H33" s="38"/>
      <c r="I33" s="38"/>
      <c r="J33" s="38"/>
    </row>
    <row r="34" spans="1:10" ht="51" customHeight="1" x14ac:dyDescent="0.25">
      <c r="A34" s="73" t="s">
        <v>30</v>
      </c>
      <c r="B34" s="73"/>
      <c r="C34" s="73"/>
      <c r="D34" s="73"/>
      <c r="E34" s="73"/>
      <c r="F34" s="73"/>
      <c r="G34" s="38"/>
      <c r="H34" s="38"/>
      <c r="I34" s="38"/>
      <c r="J34" s="38"/>
    </row>
    <row r="35" spans="1:10" ht="89.25" customHeight="1" x14ac:dyDescent="0.25">
      <c r="A35" s="71" t="s">
        <v>48</v>
      </c>
      <c r="B35" s="71"/>
      <c r="C35" s="71"/>
      <c r="D35" s="71"/>
      <c r="E35" s="71"/>
      <c r="F35" s="71"/>
      <c r="G35" s="38"/>
      <c r="H35" s="38"/>
      <c r="I35" s="38"/>
      <c r="J35" s="38"/>
    </row>
    <row r="36" spans="1:10" ht="51" customHeight="1" x14ac:dyDescent="0.25">
      <c r="A36" s="71" t="s">
        <v>42</v>
      </c>
      <c r="B36" s="71"/>
      <c r="C36" s="71"/>
      <c r="D36" s="71"/>
      <c r="E36" s="71"/>
      <c r="F36" s="71"/>
      <c r="H36" s="38"/>
      <c r="I36" s="38"/>
      <c r="J36" s="38"/>
    </row>
    <row r="37" spans="1:10" ht="25.5" customHeight="1" x14ac:dyDescent="0.25">
      <c r="A37" s="71" t="s">
        <v>43</v>
      </c>
      <c r="B37" s="71"/>
      <c r="C37" s="71"/>
      <c r="D37" s="71"/>
      <c r="E37" s="71"/>
      <c r="F37" s="71"/>
      <c r="H37" s="38"/>
      <c r="I37" s="38"/>
      <c r="J37" s="38"/>
    </row>
    <row r="38" spans="1:10" ht="51" customHeight="1" x14ac:dyDescent="0.25">
      <c r="A38" s="71" t="s">
        <v>44</v>
      </c>
      <c r="B38" s="72"/>
      <c r="C38" s="72"/>
      <c r="D38" s="72"/>
      <c r="E38" s="72"/>
      <c r="F38" s="72"/>
      <c r="H38" s="38"/>
      <c r="I38" s="38"/>
      <c r="J38" s="38"/>
    </row>
    <row r="39" spans="1:10" ht="38.25" customHeight="1" x14ac:dyDescent="0.25">
      <c r="A39" s="71" t="s">
        <v>45</v>
      </c>
      <c r="B39" s="71"/>
      <c r="C39" s="71"/>
      <c r="D39" s="71"/>
      <c r="E39" s="71"/>
      <c r="F39" s="71"/>
      <c r="H39" s="38"/>
      <c r="I39" s="38"/>
      <c r="J39" s="38"/>
    </row>
    <row r="40" spans="1:10" x14ac:dyDescent="0.25">
      <c r="A40" s="22"/>
      <c r="B40" s="47"/>
      <c r="C40" s="47"/>
      <c r="D40" s="22"/>
      <c r="E40" s="22"/>
      <c r="F40" s="22"/>
      <c r="H40" s="38"/>
      <c r="I40" s="38"/>
      <c r="J40" s="38"/>
    </row>
    <row r="41" spans="1:10" x14ac:dyDescent="0.25">
      <c r="A41" s="22"/>
      <c r="B41" s="47"/>
      <c r="C41" s="47"/>
      <c r="D41" s="22"/>
      <c r="E41" s="22"/>
      <c r="F41" s="22"/>
      <c r="H41" s="38"/>
      <c r="I41" s="38"/>
      <c r="J41" s="38"/>
    </row>
    <row r="42" spans="1:10" x14ac:dyDescent="0.25">
      <c r="A42" s="22"/>
      <c r="B42" s="47"/>
      <c r="C42" s="47"/>
      <c r="D42" s="22"/>
      <c r="E42" s="22"/>
      <c r="F42" s="22"/>
    </row>
    <row r="43" spans="1:10" x14ac:dyDescent="0.25">
      <c r="A43" s="22"/>
      <c r="B43" s="47"/>
      <c r="C43" s="47"/>
      <c r="D43" s="22"/>
      <c r="E43" s="22"/>
      <c r="F43" s="22"/>
    </row>
    <row r="44" spans="1:10" x14ac:dyDescent="0.25">
      <c r="A44" s="22"/>
      <c r="B44" s="47"/>
      <c r="C44" s="47"/>
      <c r="D44" s="22"/>
      <c r="E44" s="22"/>
      <c r="F44" s="22"/>
    </row>
    <row r="45" spans="1:10" x14ac:dyDescent="0.25">
      <c r="A45" s="22"/>
      <c r="B45" s="47"/>
      <c r="C45" s="47"/>
      <c r="D45" s="22"/>
      <c r="E45" s="22"/>
      <c r="F45" s="22"/>
    </row>
    <row r="46" spans="1:10" x14ac:dyDescent="0.25">
      <c r="A46" s="22"/>
      <c r="B46" s="47"/>
      <c r="C46" s="47"/>
      <c r="D46" s="22"/>
      <c r="E46" s="22"/>
      <c r="F46" s="22"/>
    </row>
  </sheetData>
  <mergeCells count="11">
    <mergeCell ref="A34:F34"/>
    <mergeCell ref="A1:F1"/>
    <mergeCell ref="A2:F2"/>
    <mergeCell ref="A3:F3"/>
    <mergeCell ref="A32:F32"/>
    <mergeCell ref="A33:F33"/>
    <mergeCell ref="A35:F35"/>
    <mergeCell ref="A36:F36"/>
    <mergeCell ref="A37:F37"/>
    <mergeCell ref="A38:F38"/>
    <mergeCell ref="A39:F39"/>
  </mergeCells>
  <pageMargins left="0.45" right="0.45" top="0.5" bottom="0.5" header="0.3" footer="0.3"/>
  <pageSetup fitToWidth="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6"/>
  <sheetViews>
    <sheetView zoomScale="94" zoomScaleNormal="94" workbookViewId="0">
      <selection activeCell="J11" sqref="J11"/>
    </sheetView>
  </sheetViews>
  <sheetFormatPr defaultColWidth="9.36328125" defaultRowHeight="12.5" x14ac:dyDescent="0.25"/>
  <cols>
    <col min="1" max="1" width="40.6328125" style="21" customWidth="1"/>
    <col min="2" max="2" width="9.36328125" style="58"/>
    <col min="3" max="3" width="10.6328125" style="58" customWidth="1"/>
    <col min="4" max="4" width="9.36328125" style="21"/>
    <col min="5" max="5" width="9.6328125" style="21" customWidth="1"/>
    <col min="6" max="6" width="11.36328125" style="21" customWidth="1"/>
    <col min="7" max="16384" width="9.36328125" style="21"/>
  </cols>
  <sheetData>
    <row r="1" spans="1:10" ht="24" customHeight="1" x14ac:dyDescent="0.3">
      <c r="A1" s="74" t="s">
        <v>57</v>
      </c>
      <c r="B1" s="74"/>
      <c r="C1" s="74"/>
      <c r="D1" s="74"/>
      <c r="E1" s="74"/>
      <c r="F1" s="74"/>
    </row>
    <row r="2" spans="1:10" ht="13" x14ac:dyDescent="0.3">
      <c r="A2" s="75" t="s">
        <v>63</v>
      </c>
      <c r="B2" s="75"/>
      <c r="C2" s="75"/>
      <c r="D2" s="75"/>
      <c r="E2" s="75"/>
      <c r="F2" s="75"/>
    </row>
    <row r="3" spans="1:10" x14ac:dyDescent="0.25">
      <c r="A3" s="76" t="s">
        <v>29</v>
      </c>
      <c r="B3" s="76"/>
      <c r="C3" s="76"/>
      <c r="D3" s="76"/>
      <c r="E3" s="76"/>
      <c r="F3" s="76"/>
    </row>
    <row r="4" spans="1:10" ht="65" x14ac:dyDescent="0.3">
      <c r="A4" s="3"/>
      <c r="B4" s="55" t="s">
        <v>65</v>
      </c>
      <c r="C4" s="55" t="s">
        <v>66</v>
      </c>
      <c r="D4" s="39" t="s">
        <v>11</v>
      </c>
      <c r="E4" s="40" t="s">
        <v>59</v>
      </c>
      <c r="F4" s="40" t="s">
        <v>67</v>
      </c>
      <c r="G4" s="36"/>
    </row>
    <row r="5" spans="1:10" ht="25.5" customHeight="1" x14ac:dyDescent="0.3">
      <c r="A5" s="4" t="s">
        <v>2</v>
      </c>
      <c r="B5" s="46"/>
      <c r="C5" s="46"/>
      <c r="D5" s="5"/>
      <c r="E5" s="5"/>
      <c r="F5" s="5"/>
      <c r="G5" s="36"/>
      <c r="H5" s="38"/>
      <c r="I5" s="38"/>
      <c r="J5" s="38"/>
    </row>
    <row r="6" spans="1:10" x14ac:dyDescent="0.25">
      <c r="A6" s="2" t="s">
        <v>32</v>
      </c>
      <c r="B6" s="56">
        <v>14900.72574</v>
      </c>
      <c r="C6" s="56">
        <v>16420.949544999999</v>
      </c>
      <c r="D6" s="9">
        <f t="shared" ref="D6:D12" si="0">(C6-B6)</f>
        <v>1520.2238049999996</v>
      </c>
      <c r="E6" s="16">
        <f t="shared" ref="E6:E12" si="1">(C6-B6)/B6*100</f>
        <v>10.202347399221374</v>
      </c>
      <c r="F6" s="16">
        <f>(C6/C12)*100</f>
        <v>84.055565540037662</v>
      </c>
      <c r="G6" s="36"/>
      <c r="H6" s="38"/>
      <c r="I6" s="38"/>
      <c r="J6" s="38"/>
    </row>
    <row r="7" spans="1:10" x14ac:dyDescent="0.25">
      <c r="A7" s="2" t="s">
        <v>12</v>
      </c>
      <c r="B7" s="56">
        <v>690.88943600000005</v>
      </c>
      <c r="C7" s="56">
        <v>883.00815</v>
      </c>
      <c r="D7" s="9">
        <f t="shared" si="0"/>
        <v>192.11871399999995</v>
      </c>
      <c r="E7" s="16">
        <f t="shared" si="1"/>
        <v>27.807447037010412</v>
      </c>
      <c r="F7" s="16">
        <f>(C7/C12)*100</f>
        <v>4.5199426026683165</v>
      </c>
      <c r="G7" s="37"/>
      <c r="H7" s="38"/>
      <c r="I7" s="38"/>
      <c r="J7" s="38"/>
    </row>
    <row r="8" spans="1:10" x14ac:dyDescent="0.25">
      <c r="A8" s="2" t="s">
        <v>13</v>
      </c>
      <c r="B8" s="56">
        <v>350.71785999999997</v>
      </c>
      <c r="C8" s="56">
        <v>361.32106199999998</v>
      </c>
      <c r="D8" s="9">
        <f t="shared" si="0"/>
        <v>10.60320200000001</v>
      </c>
      <c r="E8" s="16">
        <f t="shared" si="1"/>
        <v>3.0232854408954282</v>
      </c>
      <c r="F8" s="16">
        <f>(C8/C12)*100</f>
        <v>1.8495304503986287</v>
      </c>
      <c r="G8" s="37"/>
      <c r="H8" s="38"/>
      <c r="I8" s="38"/>
      <c r="J8" s="38"/>
    </row>
    <row r="9" spans="1:10" x14ac:dyDescent="0.25">
      <c r="A9" s="2" t="s">
        <v>14</v>
      </c>
      <c r="B9" s="56">
        <v>51.365980999999998</v>
      </c>
      <c r="C9" s="56">
        <v>62.370749000000004</v>
      </c>
      <c r="D9" s="9">
        <f t="shared" si="0"/>
        <v>11.004768000000006</v>
      </c>
      <c r="E9" s="16">
        <f t="shared" si="1"/>
        <v>21.424234066511854</v>
      </c>
      <c r="F9" s="16">
        <f>(C9/C12)*100</f>
        <v>0.31926342419991516</v>
      </c>
      <c r="G9" s="37"/>
      <c r="H9" s="38"/>
      <c r="I9" s="38"/>
      <c r="J9" s="38"/>
    </row>
    <row r="10" spans="1:10" x14ac:dyDescent="0.25">
      <c r="A10" s="2" t="s">
        <v>26</v>
      </c>
      <c r="B10" s="56">
        <v>536.10811699999999</v>
      </c>
      <c r="C10" s="56">
        <v>612.78965100000005</v>
      </c>
      <c r="D10" s="9">
        <f t="shared" si="0"/>
        <v>76.681534000000056</v>
      </c>
      <c r="E10" s="16">
        <f t="shared" si="1"/>
        <v>14.303371198537562</v>
      </c>
      <c r="F10" s="16">
        <f>(C10/C12)*100</f>
        <v>3.1367480017360534</v>
      </c>
      <c r="G10" s="37"/>
      <c r="H10" s="38"/>
      <c r="I10" s="38"/>
      <c r="J10" s="38"/>
    </row>
    <row r="11" spans="1:10" x14ac:dyDescent="0.25">
      <c r="A11" s="2" t="s">
        <v>27</v>
      </c>
      <c r="B11" s="56">
        <v>1056.9125839999979</v>
      </c>
      <c r="C11" s="56">
        <v>1195.3874589999978</v>
      </c>
      <c r="D11" s="9">
        <f t="shared" si="0"/>
        <v>138.47487499999988</v>
      </c>
      <c r="E11" s="16">
        <f t="shared" si="1"/>
        <v>13.101828580366318</v>
      </c>
      <c r="F11" s="16">
        <f>(C11/C12)*100</f>
        <v>6.1189499809594228</v>
      </c>
      <c r="G11" s="37"/>
      <c r="H11" s="38"/>
      <c r="I11" s="38"/>
      <c r="J11" s="38"/>
    </row>
    <row r="12" spans="1:10" ht="13" x14ac:dyDescent="0.3">
      <c r="A12" s="6" t="s">
        <v>37</v>
      </c>
      <c r="B12" s="57">
        <v>17586.719718</v>
      </c>
      <c r="C12" s="57">
        <v>19535.826615999998</v>
      </c>
      <c r="D12" s="10">
        <f t="shared" si="0"/>
        <v>1949.1068979999982</v>
      </c>
      <c r="E12" s="17">
        <f t="shared" si="1"/>
        <v>11.082833690725668</v>
      </c>
      <c r="F12" s="18">
        <f>SUM(F6:F11)</f>
        <v>100.00000000000001</v>
      </c>
      <c r="G12" s="37"/>
      <c r="H12" s="38"/>
      <c r="I12" s="38"/>
      <c r="J12" s="38"/>
    </row>
    <row r="13" spans="1:10" ht="25.5" customHeight="1" x14ac:dyDescent="0.3">
      <c r="A13" s="6" t="s">
        <v>15</v>
      </c>
      <c r="B13" s="42"/>
      <c r="C13" s="42"/>
      <c r="D13" s="11"/>
      <c r="E13" s="13"/>
      <c r="F13" s="12"/>
      <c r="G13" s="37"/>
      <c r="H13" s="38"/>
      <c r="I13" s="38"/>
      <c r="J13" s="38"/>
    </row>
    <row r="14" spans="1:10" x14ac:dyDescent="0.25">
      <c r="A14" s="2" t="s">
        <v>16</v>
      </c>
      <c r="B14" s="56">
        <v>3260.389713</v>
      </c>
      <c r="C14" s="56">
        <v>5771.2817059999998</v>
      </c>
      <c r="D14" s="9">
        <f t="shared" ref="D14:D22" si="2">(C14-B14)</f>
        <v>2510.8919929999997</v>
      </c>
      <c r="E14" s="16">
        <f t="shared" ref="E14:E22" si="3">(C14-B14)/B14*100</f>
        <v>77.012020464560933</v>
      </c>
      <c r="F14" s="16">
        <f>(C14/C22)*100</f>
        <v>31.092383127867791</v>
      </c>
      <c r="G14" s="37"/>
      <c r="H14" s="38"/>
      <c r="I14" s="38"/>
      <c r="J14" s="38"/>
    </row>
    <row r="15" spans="1:10" x14ac:dyDescent="0.25">
      <c r="A15" s="2" t="s">
        <v>17</v>
      </c>
      <c r="B15" s="56">
        <v>6001.0778229999996</v>
      </c>
      <c r="C15" s="56">
        <v>6134.1563999999998</v>
      </c>
      <c r="D15" s="9">
        <f t="shared" si="2"/>
        <v>133.07857700000022</v>
      </c>
      <c r="E15" s="16">
        <f t="shared" si="3"/>
        <v>2.2175779239182218</v>
      </c>
      <c r="F15" s="16">
        <f>(C15/C22)*100</f>
        <v>33.047345576075102</v>
      </c>
      <c r="G15" s="37"/>
      <c r="H15" s="38"/>
      <c r="I15" s="38"/>
      <c r="J15" s="38"/>
    </row>
    <row r="16" spans="1:10" x14ac:dyDescent="0.25">
      <c r="A16" s="2" t="s">
        <v>18</v>
      </c>
      <c r="B16" s="56">
        <v>831.29413799999998</v>
      </c>
      <c r="C16" s="56">
        <v>956.83168799999999</v>
      </c>
      <c r="D16" s="9">
        <f t="shared" si="2"/>
        <v>125.53755000000001</v>
      </c>
      <c r="E16" s="16">
        <f t="shared" si="3"/>
        <v>15.101459791600263</v>
      </c>
      <c r="F16" s="16">
        <f>(C16/C22)*100</f>
        <v>5.1548648892413746</v>
      </c>
      <c r="G16" s="37"/>
      <c r="H16" s="38"/>
      <c r="I16" s="38"/>
      <c r="J16" s="38"/>
    </row>
    <row r="17" spans="1:10" x14ac:dyDescent="0.25">
      <c r="A17" s="2" t="s">
        <v>19</v>
      </c>
      <c r="B17" s="56">
        <v>744.47701800000004</v>
      </c>
      <c r="C17" s="56">
        <v>747.36529199999995</v>
      </c>
      <c r="D17" s="9">
        <f t="shared" si="2"/>
        <v>2.8882739999999103</v>
      </c>
      <c r="E17" s="16">
        <f t="shared" si="3"/>
        <v>0.38796012907948624</v>
      </c>
      <c r="F17" s="16">
        <f>(C17/C22)*100</f>
        <v>4.0263790920440616</v>
      </c>
      <c r="G17" s="37"/>
      <c r="H17" s="38"/>
      <c r="I17" s="38"/>
      <c r="J17" s="38"/>
    </row>
    <row r="18" spans="1:10" x14ac:dyDescent="0.25">
      <c r="A18" s="2" t="s">
        <v>20</v>
      </c>
      <c r="B18" s="56">
        <v>359.252028</v>
      </c>
      <c r="C18" s="56">
        <v>386.392695</v>
      </c>
      <c r="D18" s="9">
        <f t="shared" si="2"/>
        <v>27.140667000000008</v>
      </c>
      <c r="E18" s="16">
        <f t="shared" si="3"/>
        <v>7.5547707137786873</v>
      </c>
      <c r="F18" s="16">
        <f>(C18/C22)*100</f>
        <v>2.0816640605603056</v>
      </c>
      <c r="G18" s="37"/>
      <c r="H18" s="38"/>
      <c r="I18" s="38"/>
      <c r="J18" s="38"/>
    </row>
    <row r="19" spans="1:10" x14ac:dyDescent="0.25">
      <c r="A19" s="2" t="s">
        <v>21</v>
      </c>
      <c r="B19" s="56">
        <v>259.67515800000001</v>
      </c>
      <c r="C19" s="56">
        <v>292.99739199999999</v>
      </c>
      <c r="D19" s="9">
        <f t="shared" si="2"/>
        <v>33.32223399999998</v>
      </c>
      <c r="E19" s="16">
        <f t="shared" si="3"/>
        <v>12.832276393570147</v>
      </c>
      <c r="F19" s="16">
        <f>(C19/C22)*100</f>
        <v>1.578503291228887</v>
      </c>
      <c r="G19" s="37"/>
      <c r="H19" s="38"/>
      <c r="I19" s="38"/>
      <c r="J19" s="38"/>
    </row>
    <row r="20" spans="1:10" x14ac:dyDescent="0.25">
      <c r="A20" s="2" t="s">
        <v>26</v>
      </c>
      <c r="B20" s="56">
        <v>255.015615</v>
      </c>
      <c r="C20" s="56">
        <v>338.39056900000003</v>
      </c>
      <c r="D20" s="9">
        <f t="shared" si="2"/>
        <v>83.374954000000031</v>
      </c>
      <c r="E20" s="16">
        <f t="shared" si="3"/>
        <v>32.69405836187719</v>
      </c>
      <c r="F20" s="16">
        <f>(C20/C22)*100</f>
        <v>1.8230559092734717</v>
      </c>
      <c r="G20" s="37"/>
      <c r="H20" s="38"/>
      <c r="I20" s="38"/>
      <c r="J20" s="38"/>
    </row>
    <row r="21" spans="1:10" x14ac:dyDescent="0.25">
      <c r="A21" s="2" t="s">
        <v>38</v>
      </c>
      <c r="B21" s="56">
        <v>3861.2782989999996</v>
      </c>
      <c r="C21" s="56">
        <v>3934.3062150000023</v>
      </c>
      <c r="D21" s="9">
        <f t="shared" si="2"/>
        <v>73.027916000002733</v>
      </c>
      <c r="E21" s="16">
        <f t="shared" si="3"/>
        <v>1.8912885926641347</v>
      </c>
      <c r="F21" s="16">
        <f>(C21/C22)*100</f>
        <v>21.195804053709015</v>
      </c>
      <c r="G21" s="37"/>
      <c r="H21" s="38"/>
      <c r="I21" s="38"/>
      <c r="J21" s="38"/>
    </row>
    <row r="22" spans="1:10" ht="13" x14ac:dyDescent="0.3">
      <c r="A22" s="6" t="s">
        <v>22</v>
      </c>
      <c r="B22" s="57">
        <v>15572.459792</v>
      </c>
      <c r="C22" s="57">
        <v>18561.721957000002</v>
      </c>
      <c r="D22" s="10">
        <f t="shared" si="2"/>
        <v>2989.2621650000019</v>
      </c>
      <c r="E22" s="17">
        <f t="shared" si="3"/>
        <v>19.19582522560545</v>
      </c>
      <c r="F22" s="18">
        <f>SUM(F14:F21)</f>
        <v>100.00000000000001</v>
      </c>
      <c r="G22" s="37"/>
      <c r="H22" s="38"/>
      <c r="I22" s="38"/>
      <c r="J22" s="38"/>
    </row>
    <row r="23" spans="1:10" ht="25.5" customHeight="1" x14ac:dyDescent="0.3">
      <c r="A23" s="6" t="s">
        <v>25</v>
      </c>
      <c r="B23" s="42"/>
      <c r="C23" s="42"/>
      <c r="D23" s="11"/>
      <c r="E23" s="13"/>
      <c r="F23" s="12"/>
      <c r="G23" s="37"/>
      <c r="H23" s="38"/>
      <c r="I23" s="38"/>
      <c r="J23" s="38"/>
    </row>
    <row r="24" spans="1:10" ht="13" x14ac:dyDescent="0.3">
      <c r="A24" s="1" t="s">
        <v>23</v>
      </c>
      <c r="B24" s="43">
        <f>(B12-B22)</f>
        <v>2014.2599260000006</v>
      </c>
      <c r="C24" s="43">
        <f>(C12-C22)</f>
        <v>974.1046589999969</v>
      </c>
      <c r="D24" s="9">
        <f t="shared" ref="D24" si="4">(C24-B24)</f>
        <v>-1040.1552670000037</v>
      </c>
      <c r="E24" s="16">
        <f t="shared" ref="E24" si="5">(C24-B24)/B24*100</f>
        <v>-51.639575090270817</v>
      </c>
      <c r="F24" s="15" t="s">
        <v>31</v>
      </c>
      <c r="G24" s="37"/>
      <c r="H24" s="38"/>
      <c r="I24" s="38"/>
      <c r="J24" s="38"/>
    </row>
    <row r="25" spans="1:10" ht="13" x14ac:dyDescent="0.3">
      <c r="A25" s="1" t="s">
        <v>39</v>
      </c>
      <c r="B25" s="43">
        <f>(B24/B12)*100</f>
        <v>11.453300890093827</v>
      </c>
      <c r="C25" s="43">
        <f>(C24/C12)*100</f>
        <v>4.9862474629161451</v>
      </c>
      <c r="D25" s="10">
        <f t="shared" ref="D25:D31" si="6">(C25-B25)</f>
        <v>-6.4670534271776816</v>
      </c>
      <c r="E25" s="15" t="s">
        <v>31</v>
      </c>
      <c r="F25" s="15" t="s">
        <v>31</v>
      </c>
      <c r="G25" s="37"/>
      <c r="H25" s="38"/>
      <c r="I25" s="38"/>
      <c r="J25" s="38"/>
    </row>
    <row r="26" spans="1:10" x14ac:dyDescent="0.25">
      <c r="A26" s="19" t="s">
        <v>40</v>
      </c>
      <c r="B26" s="44">
        <v>92.301187999999996</v>
      </c>
      <c r="C26" s="44">
        <v>-295.83378499999998</v>
      </c>
      <c r="D26" s="9">
        <f t="shared" si="6"/>
        <v>-388.13497299999995</v>
      </c>
      <c r="E26" s="16">
        <f t="shared" ref="E26:E30" si="7">(C26-B26)/B26*100</f>
        <v>-420.50918456217482</v>
      </c>
      <c r="F26" s="14" t="s">
        <v>31</v>
      </c>
      <c r="G26" s="37"/>
      <c r="H26" s="38"/>
      <c r="I26" s="38"/>
      <c r="J26" s="38"/>
    </row>
    <row r="27" spans="1:10" ht="13" x14ac:dyDescent="0.3">
      <c r="A27" s="20" t="s">
        <v>24</v>
      </c>
      <c r="B27" s="43">
        <f>SUM(B24,B26)</f>
        <v>2106.5611140000005</v>
      </c>
      <c r="C27" s="43">
        <f>SUM(C24,C26)</f>
        <v>678.27087399999687</v>
      </c>
      <c r="D27" s="9">
        <f t="shared" si="6"/>
        <v>-1428.2902400000037</v>
      </c>
      <c r="E27" s="16">
        <f t="shared" si="7"/>
        <v>-67.801984500127972</v>
      </c>
      <c r="F27" s="15" t="s">
        <v>31</v>
      </c>
      <c r="G27" s="37"/>
      <c r="H27" s="38"/>
      <c r="I27" s="38"/>
      <c r="J27" s="38"/>
    </row>
    <row r="28" spans="1:10" x14ac:dyDescent="0.25">
      <c r="A28" s="19" t="s">
        <v>33</v>
      </c>
      <c r="B28" s="44">
        <v>-327.50818600000002</v>
      </c>
      <c r="C28" s="44">
        <v>-178.10500200000001</v>
      </c>
      <c r="D28" s="9">
        <f t="shared" si="6"/>
        <v>149.40318400000001</v>
      </c>
      <c r="E28" s="16">
        <f t="shared" si="7"/>
        <v>-45.618152579551094</v>
      </c>
      <c r="F28" s="14" t="s">
        <v>31</v>
      </c>
      <c r="G28" s="37"/>
      <c r="H28" s="38"/>
      <c r="I28" s="38"/>
      <c r="J28" s="38"/>
    </row>
    <row r="29" spans="1:10" x14ac:dyDescent="0.25">
      <c r="A29" s="19" t="s">
        <v>34</v>
      </c>
      <c r="B29" s="44">
        <v>0</v>
      </c>
      <c r="C29" s="44">
        <v>0</v>
      </c>
      <c r="D29" s="9">
        <f t="shared" si="6"/>
        <v>0</v>
      </c>
      <c r="E29" s="16">
        <v>0</v>
      </c>
      <c r="F29" s="14" t="s">
        <v>31</v>
      </c>
      <c r="G29" s="37"/>
      <c r="H29" s="38"/>
      <c r="I29" s="38"/>
      <c r="J29" s="38"/>
    </row>
    <row r="30" spans="1:10" ht="13" x14ac:dyDescent="0.3">
      <c r="A30" s="1" t="s">
        <v>0</v>
      </c>
      <c r="B30" s="43">
        <f>SUM(B27:B29)</f>
        <v>1779.0529280000005</v>
      </c>
      <c r="C30" s="43">
        <f>SUM(C27:C29)</f>
        <v>500.16587199999685</v>
      </c>
      <c r="D30" s="9">
        <f t="shared" si="6"/>
        <v>-1278.8870560000037</v>
      </c>
      <c r="E30" s="16">
        <f t="shared" si="7"/>
        <v>-71.885835203212309</v>
      </c>
      <c r="F30" s="15" t="s">
        <v>31</v>
      </c>
      <c r="G30" s="37"/>
      <c r="H30" s="38"/>
      <c r="I30" s="38"/>
      <c r="J30" s="38"/>
    </row>
    <row r="31" spans="1:10" ht="13" x14ac:dyDescent="0.3">
      <c r="A31" s="6" t="s">
        <v>41</v>
      </c>
      <c r="B31" s="45">
        <f>(B30/B12)*100</f>
        <v>10.115888332371275</v>
      </c>
      <c r="C31" s="45">
        <f>(C30/C12)*100</f>
        <v>2.5602493400016</v>
      </c>
      <c r="D31" s="10">
        <f t="shared" si="6"/>
        <v>-7.5556389923696754</v>
      </c>
      <c r="E31" s="15" t="s">
        <v>31</v>
      </c>
      <c r="F31" s="15" t="s">
        <v>31</v>
      </c>
      <c r="G31" s="37"/>
      <c r="H31" s="38"/>
      <c r="I31" s="38"/>
      <c r="J31" s="38"/>
    </row>
    <row r="32" spans="1:10" ht="25.5" customHeight="1" x14ac:dyDescent="0.25">
      <c r="A32" s="77" t="s">
        <v>4</v>
      </c>
      <c r="B32" s="77"/>
      <c r="C32" s="77"/>
      <c r="D32" s="77"/>
      <c r="E32" s="77"/>
      <c r="F32" s="77"/>
      <c r="H32" s="38"/>
      <c r="I32" s="38"/>
      <c r="J32" s="38"/>
    </row>
    <row r="33" spans="1:10" ht="63.75" customHeight="1" x14ac:dyDescent="0.25">
      <c r="A33" s="73" t="s">
        <v>28</v>
      </c>
      <c r="B33" s="73"/>
      <c r="C33" s="73"/>
      <c r="D33" s="73"/>
      <c r="E33" s="73"/>
      <c r="F33" s="73"/>
      <c r="H33" s="38"/>
      <c r="I33" s="38"/>
      <c r="J33" s="38"/>
    </row>
    <row r="34" spans="1:10" ht="51" customHeight="1" x14ac:dyDescent="0.25">
      <c r="A34" s="73" t="s">
        <v>30</v>
      </c>
      <c r="B34" s="73"/>
      <c r="C34" s="73"/>
      <c r="D34" s="73"/>
      <c r="E34" s="73"/>
      <c r="F34" s="73"/>
      <c r="H34" s="38"/>
      <c r="I34" s="38"/>
      <c r="J34" s="38"/>
    </row>
    <row r="35" spans="1:10" ht="89.25" customHeight="1" x14ac:dyDescent="0.25">
      <c r="A35" s="71" t="s">
        <v>48</v>
      </c>
      <c r="B35" s="71"/>
      <c r="C35" s="71"/>
      <c r="D35" s="71"/>
      <c r="E35" s="71"/>
      <c r="F35" s="71"/>
      <c r="H35" s="38"/>
      <c r="I35" s="38"/>
      <c r="J35" s="38"/>
    </row>
    <row r="36" spans="1:10" ht="51" customHeight="1" x14ac:dyDescent="0.25">
      <c r="A36" s="71" t="s">
        <v>42</v>
      </c>
      <c r="B36" s="71"/>
      <c r="C36" s="71"/>
      <c r="D36" s="71"/>
      <c r="E36" s="71"/>
      <c r="F36" s="71"/>
      <c r="H36" s="38"/>
      <c r="I36" s="38"/>
      <c r="J36" s="38"/>
    </row>
    <row r="37" spans="1:10" ht="25.5" customHeight="1" x14ac:dyDescent="0.25">
      <c r="A37" s="71" t="s">
        <v>43</v>
      </c>
      <c r="B37" s="71"/>
      <c r="C37" s="71"/>
      <c r="D37" s="71"/>
      <c r="E37" s="71"/>
      <c r="F37" s="71"/>
      <c r="H37" s="38"/>
      <c r="I37" s="38"/>
      <c r="J37" s="38"/>
    </row>
    <row r="38" spans="1:10" ht="51" customHeight="1" x14ac:dyDescent="0.25">
      <c r="A38" s="71" t="s">
        <v>44</v>
      </c>
      <c r="B38" s="72"/>
      <c r="C38" s="72"/>
      <c r="D38" s="72"/>
      <c r="E38" s="72"/>
      <c r="F38" s="72"/>
      <c r="H38" s="38"/>
      <c r="I38" s="38"/>
      <c r="J38" s="38"/>
    </row>
    <row r="39" spans="1:10" ht="38.25" customHeight="1" x14ac:dyDescent="0.25">
      <c r="A39" s="71" t="s">
        <v>45</v>
      </c>
      <c r="B39" s="71"/>
      <c r="C39" s="71"/>
      <c r="D39" s="71"/>
      <c r="E39" s="71"/>
      <c r="F39" s="71"/>
      <c r="H39" s="38"/>
      <c r="I39" s="38"/>
      <c r="J39" s="38"/>
    </row>
    <row r="40" spans="1:10" x14ac:dyDescent="0.25">
      <c r="A40" s="22"/>
      <c r="B40" s="47"/>
      <c r="C40" s="47"/>
      <c r="D40" s="22"/>
      <c r="E40" s="22"/>
      <c r="F40" s="22"/>
      <c r="H40" s="38"/>
      <c r="I40" s="38"/>
      <c r="J40" s="38"/>
    </row>
    <row r="41" spans="1:10" x14ac:dyDescent="0.25">
      <c r="A41" s="22"/>
      <c r="B41" s="47"/>
      <c r="C41" s="47"/>
      <c r="D41" s="22"/>
      <c r="E41" s="22"/>
      <c r="F41" s="22"/>
      <c r="H41" s="38"/>
      <c r="I41" s="38"/>
      <c r="J41" s="38"/>
    </row>
    <row r="42" spans="1:10" x14ac:dyDescent="0.25">
      <c r="A42" s="22"/>
      <c r="B42" s="47"/>
      <c r="C42" s="47"/>
      <c r="D42" s="22"/>
      <c r="E42" s="22"/>
      <c r="F42" s="22"/>
      <c r="H42" s="38"/>
      <c r="I42" s="38"/>
      <c r="J42" s="38"/>
    </row>
    <row r="43" spans="1:10" x14ac:dyDescent="0.25">
      <c r="A43" s="22"/>
      <c r="B43" s="47"/>
      <c r="C43" s="47"/>
      <c r="D43" s="22"/>
      <c r="E43" s="22"/>
      <c r="F43" s="22"/>
      <c r="H43" s="38"/>
      <c r="I43" s="38"/>
      <c r="J43" s="38"/>
    </row>
    <row r="44" spans="1:10" x14ac:dyDescent="0.25">
      <c r="A44" s="22"/>
      <c r="B44" s="47"/>
      <c r="C44" s="47"/>
      <c r="D44" s="22"/>
      <c r="E44" s="22"/>
      <c r="F44" s="22"/>
    </row>
    <row r="45" spans="1:10" x14ac:dyDescent="0.25">
      <c r="A45" s="22"/>
      <c r="B45" s="47"/>
      <c r="C45" s="47"/>
      <c r="D45" s="22"/>
      <c r="E45" s="22"/>
      <c r="F45" s="22"/>
    </row>
    <row r="46" spans="1:10" x14ac:dyDescent="0.25">
      <c r="A46" s="22"/>
      <c r="B46" s="47"/>
      <c r="C46" s="47"/>
      <c r="D46" s="22"/>
      <c r="E46" s="22"/>
      <c r="F46" s="22"/>
    </row>
  </sheetData>
  <mergeCells count="11">
    <mergeCell ref="A34:F34"/>
    <mergeCell ref="A1:F1"/>
    <mergeCell ref="A2:F2"/>
    <mergeCell ref="A3:F3"/>
    <mergeCell ref="A32:F32"/>
    <mergeCell ref="A33:F33"/>
    <mergeCell ref="A35:F35"/>
    <mergeCell ref="A36:F36"/>
    <mergeCell ref="A37:F37"/>
    <mergeCell ref="A38:F38"/>
    <mergeCell ref="A39:F39"/>
  </mergeCells>
  <pageMargins left="0.45" right="0.45" top="0.5" bottom="0.5" header="0.3" footer="0.3"/>
  <pageSetup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Table 1</vt:lpstr>
      <vt:lpstr>Table 2</vt:lpstr>
      <vt:lpstr>Table 3</vt:lpstr>
      <vt:lpstr>Table 4</vt:lpstr>
      <vt:lpstr>Table 5</vt:lpstr>
      <vt:lpstr>Table 6</vt:lpstr>
      <vt:lpstr>'Table 1'!Print_Area</vt:lpstr>
      <vt:lpstr>'Table 2'!Print_Area</vt:lpstr>
      <vt:lpstr>'Table 3'!Print_Area</vt:lpstr>
      <vt:lpstr>'Table 4'!Print_Area</vt:lpstr>
      <vt:lpstr>'Table 5'!Print_Area</vt:lpstr>
      <vt:lpstr>'Table 6'!Print_Area</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david.smallen</dc:creator>
  <cp:lastModifiedBy>Tang, Lei (OST)</cp:lastModifiedBy>
  <cp:lastPrinted>2022-04-19T18:24:47Z</cp:lastPrinted>
  <dcterms:created xsi:type="dcterms:W3CDTF">2012-05-10T15:47:12Z</dcterms:created>
  <dcterms:modified xsi:type="dcterms:W3CDTF">2026-09-08T18:40:52Z</dcterms:modified>
</cp:coreProperties>
</file>