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H:\Special_Reports\TET\Online\Drupal_copies\5_cost\"/>
    </mc:Choice>
  </mc:AlternateContent>
  <bookViews>
    <workbookView xWindow="0" yWindow="0" windowWidth="23040" windowHeight="696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E15" i="1" s="1"/>
  <c r="F9" i="1"/>
  <c r="F21" i="1" s="1"/>
  <c r="G9" i="1"/>
  <c r="H9" i="1"/>
  <c r="I9" i="1"/>
  <c r="J9" i="1"/>
  <c r="K9" i="1"/>
  <c r="L9" i="1"/>
  <c r="M9" i="1"/>
  <c r="N9" i="1"/>
  <c r="O9" i="1"/>
  <c r="P9" i="1"/>
  <c r="Q9" i="1"/>
  <c r="R9" i="1"/>
  <c r="S21" i="1" s="1"/>
  <c r="S9" i="1"/>
  <c r="B9" i="1"/>
  <c r="B15" i="1" s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H21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C15" i="1"/>
  <c r="D15" i="1"/>
  <c r="G15" i="1"/>
  <c r="S11" i="1"/>
  <c r="S12" i="1"/>
  <c r="S13" i="1"/>
  <c r="S14" i="1"/>
  <c r="S15" i="1"/>
  <c r="S17" i="1"/>
  <c r="S18" i="1"/>
  <c r="S19" i="1"/>
  <c r="S20" i="1"/>
  <c r="G21" i="1" l="1"/>
  <c r="F15" i="1"/>
  <c r="R21" i="1" l="1"/>
  <c r="Q21" i="1"/>
  <c r="P21" i="1"/>
  <c r="O21" i="1"/>
  <c r="N21" i="1"/>
  <c r="M21" i="1"/>
  <c r="L21" i="1"/>
  <c r="K21" i="1"/>
  <c r="J21" i="1"/>
  <c r="I21" i="1"/>
  <c r="R20" i="1"/>
  <c r="Q20" i="1"/>
  <c r="P20" i="1"/>
  <c r="O20" i="1"/>
  <c r="N20" i="1"/>
  <c r="M20" i="1"/>
  <c r="L20" i="1"/>
  <c r="K20" i="1"/>
  <c r="J20" i="1"/>
  <c r="I20" i="1"/>
  <c r="R18" i="1"/>
  <c r="Q18" i="1"/>
  <c r="P18" i="1"/>
  <c r="O18" i="1"/>
  <c r="N18" i="1"/>
  <c r="M18" i="1"/>
  <c r="L18" i="1"/>
  <c r="K18" i="1"/>
  <c r="J18" i="1"/>
  <c r="I18" i="1"/>
  <c r="R17" i="1"/>
  <c r="Q17" i="1"/>
  <c r="P17" i="1"/>
  <c r="O17" i="1"/>
  <c r="N17" i="1"/>
  <c r="M17" i="1"/>
  <c r="L17" i="1"/>
  <c r="K17" i="1"/>
  <c r="J17" i="1"/>
  <c r="I17" i="1"/>
  <c r="R15" i="1"/>
  <c r="Q15" i="1"/>
  <c r="P15" i="1"/>
  <c r="O15" i="1"/>
  <c r="N15" i="1"/>
  <c r="M15" i="1"/>
  <c r="L15" i="1"/>
  <c r="K15" i="1"/>
  <c r="J15" i="1"/>
  <c r="I15" i="1"/>
  <c r="H15" i="1"/>
  <c r="R14" i="1"/>
  <c r="Q14" i="1"/>
  <c r="P14" i="1"/>
  <c r="O14" i="1"/>
  <c r="N14" i="1"/>
  <c r="M14" i="1"/>
  <c r="L14" i="1"/>
  <c r="K14" i="1"/>
  <c r="J14" i="1"/>
  <c r="I14" i="1"/>
  <c r="H14" i="1"/>
  <c r="R12" i="1"/>
  <c r="Q12" i="1"/>
  <c r="P12" i="1"/>
  <c r="O12" i="1"/>
  <c r="N12" i="1"/>
  <c r="M12" i="1"/>
  <c r="L12" i="1"/>
  <c r="K12" i="1"/>
  <c r="J12" i="1"/>
  <c r="I12" i="1"/>
  <c r="H12" i="1"/>
  <c r="R11" i="1"/>
  <c r="Q11" i="1"/>
  <c r="P11" i="1"/>
  <c r="O11" i="1"/>
  <c r="N11" i="1"/>
  <c r="M11" i="1"/>
  <c r="L11" i="1"/>
  <c r="K11" i="1"/>
  <c r="J11" i="1"/>
  <c r="I11" i="1"/>
  <c r="H11" i="1"/>
  <c r="H13" i="1" l="1"/>
  <c r="J19" i="1" l="1"/>
  <c r="J13" i="1"/>
  <c r="Q19" i="1"/>
  <c r="Q13" i="1"/>
  <c r="I19" i="1"/>
  <c r="I13" i="1"/>
  <c r="O19" i="1"/>
  <c r="O13" i="1"/>
  <c r="K19" i="1"/>
  <c r="K13" i="1"/>
  <c r="N19" i="1"/>
  <c r="N13" i="1"/>
  <c r="M19" i="1"/>
  <c r="M13" i="1"/>
  <c r="P19" i="1"/>
  <c r="P13" i="1"/>
  <c r="L19" i="1"/>
  <c r="L13" i="1"/>
  <c r="R19" i="1"/>
  <c r="R13" i="1"/>
</calcChain>
</file>

<file path=xl/sharedStrings.xml><?xml version="1.0" encoding="utf-8"?>
<sst xmlns="http://schemas.openxmlformats.org/spreadsheetml/2006/main" count="26" uniqueCount="12">
  <si>
    <t>Average total cost per mile (current cents)</t>
  </si>
  <si>
    <t>Operating cost</t>
  </si>
  <si>
    <t>Ownership cost</t>
  </si>
  <si>
    <t>Gas</t>
  </si>
  <si>
    <t>Other</t>
  </si>
  <si>
    <t>Current dollars</t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</si>
  <si>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Ownership costs include insurance, license, registration, taxes, depreciation, and finance charges. Estimates are for new vehicles driven 15,000 miles a year for 5 years. Estimates not available for used vehicles.</t>
    </r>
  </si>
  <si>
    <t>Percent of total cost</t>
  </si>
  <si>
    <t>—</t>
  </si>
  <si>
    <t>Year-over-year change (percent)</t>
  </si>
  <si>
    <r>
      <t>SOURCE</t>
    </r>
    <r>
      <rPr>
        <sz val="10"/>
        <color rgb="FF231F20"/>
        <rFont val="Calibri"/>
        <family val="2"/>
        <scheme val="minor"/>
      </rPr>
      <t>: Bureau of Transportation Statistics, National Transportation Statistics, table 3-17: Average Cost of Owning and Operating an Automobile, available at www.bts.gov as of April 2020.A8</t>
    </r>
  </si>
  <si>
    <t>Average Cost of Owning and Operating an Automobile (assuming 15,000 vehicle-miles per year): 2002 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</si>
</sst>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0.00_)"/>
    <numFmt numFmtId="166" formatCode="0.0%"/>
  </numFmts>
  <fonts count="12" x14ac:knownFonts="1">
    <font>
      <sz val="11"/>
      <color theme="1"/>
      <name val="Calibri"/>
      <family val="2"/>
      <scheme val="minor"/>
    </font>
    <font>
      <b/>
      <sz val="12"/>
      <name val="Helv"/>
    </font>
    <font>
      <b/>
      <sz val="10"/>
      <name val="Helv"/>
    </font>
    <font>
      <b/>
      <sz val="10"/>
      <color rgb="FF231F20"/>
      <name val="Calibri"/>
      <family val="2"/>
      <scheme val="minor"/>
    </font>
    <font>
      <sz val="10"/>
      <color rgb="FF231F2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 Light"/>
      <family val="2"/>
      <scheme val="major"/>
    </font>
    <font>
      <sz val="10"/>
      <name val="Helv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22"/>
      </bottom>
      <diagonal/>
    </border>
  </borders>
  <cellStyleXfs count="5">
    <xf numFmtId="0" fontId="0" fillId="0" borderId="0"/>
    <xf numFmtId="0" fontId="1" fillId="0" borderId="0">
      <alignment horizontal="left"/>
    </xf>
    <xf numFmtId="0" fontId="2" fillId="2" borderId="0">
      <alignment horizontal="centerContinuous" wrapText="1"/>
    </xf>
    <xf numFmtId="9" fontId="7" fillId="0" borderId="0" applyFont="0" applyFill="0" applyBorder="0" applyAlignment="0" applyProtection="0"/>
    <xf numFmtId="165" fontId="10" fillId="0" borderId="1" applyNumberFormat="0">
      <alignment horizontal="right"/>
    </xf>
  </cellStyleXfs>
  <cellXfs count="1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1" applyNumberFormat="1" applyFont="1" applyFill="1" applyBorder="1" applyAlignment="1">
      <alignment wrapText="1"/>
    </xf>
    <xf numFmtId="0" fontId="8" fillId="0" borderId="0" xfId="0" applyFont="1" applyAlignment="1">
      <alignment horizontal="left" wrapTex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 applyAlignment="1"/>
    <xf numFmtId="166" fontId="0" fillId="0" borderId="0" xfId="3" applyNumberFormat="1" applyFont="1"/>
    <xf numFmtId="0" fontId="0" fillId="0" borderId="0" xfId="0" applyAlignment="1">
      <alignment horizontal="center"/>
    </xf>
    <xf numFmtId="164" fontId="0" fillId="0" borderId="0" xfId="3" applyNumberFormat="1" applyFont="1"/>
    <xf numFmtId="166" fontId="11" fillId="0" borderId="0" xfId="3" applyNumberFormat="1" applyFont="1" applyAlignment="1">
      <alignment horizontal="right"/>
    </xf>
    <xf numFmtId="0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5">
    <cellStyle name="Data" xfId="4"/>
    <cellStyle name="Hed Top" xfId="2"/>
    <cellStyle name="Normal" xfId="0" builtinId="0"/>
    <cellStyle name="Percent" xfId="3" builtinId="5"/>
    <cellStyle name="Title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workbookViewId="0">
      <selection sqref="A1:R1"/>
    </sheetView>
  </sheetViews>
  <sheetFormatPr defaultRowHeight="15" x14ac:dyDescent="0.25"/>
  <cols>
    <col min="1" max="1" width="39.42578125" customWidth="1"/>
    <col min="11" max="11" width="9.5703125" customWidth="1"/>
  </cols>
  <sheetData>
    <row r="1" spans="1:41" ht="48" customHeight="1" x14ac:dyDescent="0.3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1" x14ac:dyDescent="0.25">
      <c r="B2" s="13"/>
      <c r="C2" s="13"/>
      <c r="D2" s="13"/>
      <c r="E2" s="13"/>
      <c r="F2" s="13"/>
      <c r="G2" s="13"/>
      <c r="H2" s="5"/>
      <c r="I2" s="4"/>
      <c r="J2" s="4"/>
    </row>
    <row r="3" spans="1:41" x14ac:dyDescent="0.25">
      <c r="B3" s="10">
        <v>2002</v>
      </c>
      <c r="C3" s="10">
        <v>2003</v>
      </c>
      <c r="D3" s="10">
        <v>2004</v>
      </c>
      <c r="E3" s="10">
        <v>2005</v>
      </c>
      <c r="F3" s="10">
        <v>2006</v>
      </c>
      <c r="G3" s="10">
        <v>2007</v>
      </c>
      <c r="H3" s="10">
        <v>2008</v>
      </c>
      <c r="I3" s="11">
        <v>2009</v>
      </c>
      <c r="J3" s="11">
        <v>2010</v>
      </c>
      <c r="K3" s="11">
        <v>2011</v>
      </c>
      <c r="L3" s="11">
        <v>2012</v>
      </c>
      <c r="M3" s="11">
        <v>2013</v>
      </c>
      <c r="N3" s="11">
        <v>2014</v>
      </c>
      <c r="O3" s="11">
        <v>2015</v>
      </c>
      <c r="P3" s="11">
        <v>2016</v>
      </c>
      <c r="Q3" s="11">
        <v>2017</v>
      </c>
      <c r="R3" s="11">
        <v>2018</v>
      </c>
      <c r="S3" s="11">
        <v>2019</v>
      </c>
    </row>
    <row r="4" spans="1:41" ht="17.25" customHeight="1" x14ac:dyDescent="0.25">
      <c r="A4" s="7" t="s">
        <v>5</v>
      </c>
    </row>
    <row r="5" spans="1:41" x14ac:dyDescent="0.25">
      <c r="A5" t="s">
        <v>0</v>
      </c>
      <c r="B5" s="8">
        <v>0.50226666666666664</v>
      </c>
      <c r="C5" s="8">
        <v>0.51693333333333336</v>
      </c>
      <c r="D5" s="8">
        <v>0.5620666666666666</v>
      </c>
      <c r="E5" s="8">
        <v>0.56066666666666665</v>
      </c>
      <c r="F5" s="8">
        <v>0.52226666666666666</v>
      </c>
      <c r="G5" s="8">
        <v>0.5215333333333334</v>
      </c>
      <c r="H5" s="8">
        <v>0.54139999999999999</v>
      </c>
      <c r="I5" s="3">
        <v>0.5397333333333334</v>
      </c>
      <c r="J5" s="8">
        <v>0.56579999999999997</v>
      </c>
      <c r="K5" s="9">
        <v>0.58506666666666662</v>
      </c>
      <c r="L5" s="3">
        <v>0.59640000000000004</v>
      </c>
      <c r="M5" s="3">
        <v>0.6081333333333333</v>
      </c>
      <c r="N5" s="3">
        <v>0.59173333333333333</v>
      </c>
      <c r="O5" s="3">
        <v>0.57986666666666664</v>
      </c>
      <c r="P5" s="3">
        <v>0.57053333333333334</v>
      </c>
      <c r="Q5" s="3">
        <v>0.56453333333333333</v>
      </c>
      <c r="R5" s="3">
        <v>0.58993333333333331</v>
      </c>
      <c r="S5" s="3">
        <v>0.61880000000000002</v>
      </c>
    </row>
    <row r="6" spans="1:41" x14ac:dyDescent="0.25">
      <c r="A6" s="1" t="s">
        <v>2</v>
      </c>
      <c r="B6" s="3">
        <v>0.38426666666666665</v>
      </c>
      <c r="C6" s="3">
        <v>0.38593333333333335</v>
      </c>
      <c r="D6" s="3">
        <v>0.43606666666666666</v>
      </c>
      <c r="E6" s="3">
        <v>0.41966666666666669</v>
      </c>
      <c r="F6" s="3">
        <v>0.37126666666666669</v>
      </c>
      <c r="G6" s="3">
        <v>0.37653333333333333</v>
      </c>
      <c r="H6" s="3">
        <v>0.37173333333333336</v>
      </c>
      <c r="I6" s="3">
        <v>0.38553333333333334</v>
      </c>
      <c r="J6" s="3">
        <v>0.39839999999999998</v>
      </c>
      <c r="K6" s="3">
        <v>0.40760000000000002</v>
      </c>
      <c r="L6" s="3">
        <v>0.4</v>
      </c>
      <c r="M6" s="3">
        <v>0.40386666666666665</v>
      </c>
      <c r="N6" s="3">
        <v>0.40139999999999998</v>
      </c>
      <c r="O6" s="3">
        <v>0.40679999999999999</v>
      </c>
      <c r="P6" s="3">
        <v>0.42333333333333334</v>
      </c>
      <c r="Q6" s="3">
        <v>0.38279999999999997</v>
      </c>
      <c r="R6" s="3">
        <v>0.39733333333333332</v>
      </c>
      <c r="S6" s="3">
        <v>0.41339999999999999</v>
      </c>
    </row>
    <row r="7" spans="1:41" x14ac:dyDescent="0.25">
      <c r="A7" s="1" t="s">
        <v>1</v>
      </c>
      <c r="B7" s="3">
        <v>0.11799999999999999</v>
      </c>
      <c r="C7" s="3">
        <v>0.13100000000000001</v>
      </c>
      <c r="D7" s="3">
        <v>0.126</v>
      </c>
      <c r="E7" s="3">
        <v>0.14099999999999999</v>
      </c>
      <c r="F7" s="3">
        <v>0.151</v>
      </c>
      <c r="G7" s="3">
        <v>0.14499999999999999</v>
      </c>
      <c r="H7" s="3">
        <v>0.16966666666666666</v>
      </c>
      <c r="I7" s="3">
        <v>0.1542</v>
      </c>
      <c r="J7" s="3">
        <v>0.16739999999999999</v>
      </c>
      <c r="K7" s="3">
        <v>0.17746666666666666</v>
      </c>
      <c r="L7" s="3">
        <v>0.19639999999999999</v>
      </c>
      <c r="M7" s="3">
        <v>0.20426666666666668</v>
      </c>
      <c r="N7" s="3">
        <v>0.19033333333333333</v>
      </c>
      <c r="O7" s="3">
        <v>0.17306666666666667</v>
      </c>
      <c r="P7" s="3">
        <v>0.1472</v>
      </c>
      <c r="Q7" s="3">
        <v>0.18173333333333333</v>
      </c>
      <c r="R7" s="3">
        <v>0.19259999999999999</v>
      </c>
      <c r="S7" s="3">
        <v>0.2054</v>
      </c>
    </row>
    <row r="8" spans="1:41" x14ac:dyDescent="0.25">
      <c r="A8" s="2" t="s">
        <v>3</v>
      </c>
      <c r="B8" s="3">
        <v>5.9000000000000004E-2</v>
      </c>
      <c r="C8" s="3">
        <v>7.2000000000000008E-2</v>
      </c>
      <c r="D8" s="3">
        <v>6.5000000000000002E-2</v>
      </c>
      <c r="E8" s="3">
        <v>8.199999999999999E-2</v>
      </c>
      <c r="F8" s="3">
        <v>9.5000000000000001E-2</v>
      </c>
      <c r="G8" s="3">
        <v>8.900000000000001E-2</v>
      </c>
      <c r="H8" s="3">
        <v>0.1167</v>
      </c>
      <c r="I8" s="3">
        <v>0.1009</v>
      </c>
      <c r="J8" s="3">
        <v>0.11359999999999999</v>
      </c>
      <c r="K8" s="3">
        <v>0.1234</v>
      </c>
      <c r="L8" s="3">
        <v>0.14169999999999999</v>
      </c>
      <c r="M8" s="3">
        <v>0.14449999999999999</v>
      </c>
      <c r="N8" s="3">
        <v>0.13</v>
      </c>
      <c r="O8" s="3">
        <v>0.11210000000000001</v>
      </c>
      <c r="P8" s="3">
        <v>8.4499999999999992E-2</v>
      </c>
      <c r="Q8" s="3">
        <v>0.1026</v>
      </c>
      <c r="R8" s="3">
        <v>0.1105</v>
      </c>
      <c r="S8" s="3">
        <v>0.11599999999999999</v>
      </c>
    </row>
    <row r="9" spans="1:41" x14ac:dyDescent="0.25">
      <c r="A9" s="2" t="s">
        <v>4</v>
      </c>
      <c r="B9" s="3">
        <f>B7-B8</f>
        <v>5.899999999999999E-2</v>
      </c>
      <c r="C9" s="3">
        <f t="shared" ref="C9:S9" si="0">C7-C8</f>
        <v>5.8999999999999997E-2</v>
      </c>
      <c r="D9" s="3">
        <f t="shared" si="0"/>
        <v>6.0999999999999999E-2</v>
      </c>
      <c r="E9" s="3">
        <f t="shared" si="0"/>
        <v>5.8999999999999997E-2</v>
      </c>
      <c r="F9" s="3">
        <f t="shared" si="0"/>
        <v>5.5999999999999994E-2</v>
      </c>
      <c r="G9" s="3">
        <f t="shared" si="0"/>
        <v>5.599999999999998E-2</v>
      </c>
      <c r="H9" s="3">
        <f t="shared" si="0"/>
        <v>5.2966666666666662E-2</v>
      </c>
      <c r="I9" s="3">
        <f t="shared" si="0"/>
        <v>5.33E-2</v>
      </c>
      <c r="J9" s="3">
        <f t="shared" si="0"/>
        <v>5.3800000000000001E-2</v>
      </c>
      <c r="K9" s="3">
        <f t="shared" si="0"/>
        <v>5.4066666666666666E-2</v>
      </c>
      <c r="L9" s="3">
        <f t="shared" si="0"/>
        <v>5.4699999999999999E-2</v>
      </c>
      <c r="M9" s="3">
        <f t="shared" si="0"/>
        <v>5.976666666666669E-2</v>
      </c>
      <c r="N9" s="3">
        <f t="shared" si="0"/>
        <v>6.0333333333333322E-2</v>
      </c>
      <c r="O9" s="3">
        <f t="shared" si="0"/>
        <v>6.0966666666666669E-2</v>
      </c>
      <c r="P9" s="3">
        <f t="shared" si="0"/>
        <v>6.2700000000000006E-2</v>
      </c>
      <c r="Q9" s="3">
        <f t="shared" si="0"/>
        <v>7.9133333333333333E-2</v>
      </c>
      <c r="R9" s="3">
        <f t="shared" si="0"/>
        <v>8.2099999999999992E-2</v>
      </c>
      <c r="S9" s="3">
        <f t="shared" si="0"/>
        <v>8.9400000000000007E-2</v>
      </c>
    </row>
    <row r="10" spans="1:41" x14ac:dyDescent="0.25">
      <c r="A10" s="7" t="s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41" x14ac:dyDescent="0.25">
      <c r="A11" t="s">
        <v>0</v>
      </c>
      <c r="B11" s="14">
        <f t="shared" ref="B11:G11" si="1">100*B5/B$5</f>
        <v>100</v>
      </c>
      <c r="C11" s="14">
        <f t="shared" si="1"/>
        <v>100</v>
      </c>
      <c r="D11" s="14">
        <f t="shared" si="1"/>
        <v>100</v>
      </c>
      <c r="E11" s="14">
        <f t="shared" si="1"/>
        <v>100</v>
      </c>
      <c r="F11" s="14">
        <f t="shared" si="1"/>
        <v>100</v>
      </c>
      <c r="G11" s="14">
        <f t="shared" si="1"/>
        <v>100</v>
      </c>
      <c r="H11" s="14">
        <f t="shared" ref="H11:R11" si="2">100*H5/H$5</f>
        <v>100</v>
      </c>
      <c r="I11" s="14">
        <f t="shared" si="2"/>
        <v>100</v>
      </c>
      <c r="J11" s="14">
        <f t="shared" si="2"/>
        <v>100</v>
      </c>
      <c r="K11" s="14">
        <f t="shared" si="2"/>
        <v>100</v>
      </c>
      <c r="L11" s="14">
        <f t="shared" si="2"/>
        <v>100</v>
      </c>
      <c r="M11" s="14">
        <f t="shared" si="2"/>
        <v>100</v>
      </c>
      <c r="N11" s="14">
        <f t="shared" si="2"/>
        <v>100</v>
      </c>
      <c r="O11" s="14">
        <f t="shared" si="2"/>
        <v>100</v>
      </c>
      <c r="P11" s="14">
        <f t="shared" si="2"/>
        <v>100</v>
      </c>
      <c r="Q11" s="14">
        <f t="shared" si="2"/>
        <v>100</v>
      </c>
      <c r="R11" s="14">
        <f t="shared" si="2"/>
        <v>100</v>
      </c>
      <c r="S11" s="14">
        <f t="shared" ref="S11" si="3">100*S5/S$5</f>
        <v>100</v>
      </c>
    </row>
    <row r="12" spans="1:41" x14ac:dyDescent="0.25">
      <c r="A12" s="1" t="s">
        <v>2</v>
      </c>
      <c r="B12" s="14">
        <f t="shared" ref="B12:G12" si="4">100*B6/B$5</f>
        <v>76.506503849216884</v>
      </c>
      <c r="C12" s="14">
        <f t="shared" si="4"/>
        <v>74.658240907918497</v>
      </c>
      <c r="D12" s="14">
        <f t="shared" si="4"/>
        <v>77.582730399715345</v>
      </c>
      <c r="E12" s="14">
        <f t="shared" si="4"/>
        <v>74.851367419738409</v>
      </c>
      <c r="F12" s="14">
        <f t="shared" si="4"/>
        <v>71.087567015573157</v>
      </c>
      <c r="G12" s="14">
        <f t="shared" si="4"/>
        <v>72.197366739102648</v>
      </c>
      <c r="H12" s="14">
        <f t="shared" ref="H12:R12" si="5">100*H6/H$5</f>
        <v>68.661494889791911</v>
      </c>
      <c r="I12" s="14">
        <f t="shared" si="5"/>
        <v>71.430335968379438</v>
      </c>
      <c r="J12" s="14">
        <f t="shared" si="5"/>
        <v>70.413573700954402</v>
      </c>
      <c r="K12" s="14">
        <f t="shared" si="5"/>
        <v>69.667274384685513</v>
      </c>
      <c r="L12" s="14">
        <f t="shared" si="5"/>
        <v>67.069081153588186</v>
      </c>
      <c r="M12" s="14">
        <f t="shared" si="5"/>
        <v>66.410874808156109</v>
      </c>
      <c r="N12" s="14">
        <f t="shared" si="5"/>
        <v>67.834610184767911</v>
      </c>
      <c r="O12" s="14">
        <f t="shared" si="5"/>
        <v>70.154058404230867</v>
      </c>
      <c r="P12" s="14">
        <f t="shared" si="5"/>
        <v>74.199579340967517</v>
      </c>
      <c r="Q12" s="14">
        <f t="shared" si="5"/>
        <v>67.808219178082183</v>
      </c>
      <c r="R12" s="14">
        <f t="shared" si="5"/>
        <v>67.352243191321051</v>
      </c>
      <c r="S12" s="14">
        <f t="shared" ref="S12" si="6">100*S6/S$5</f>
        <v>66.806722689075627</v>
      </c>
    </row>
    <row r="13" spans="1:41" x14ac:dyDescent="0.25">
      <c r="A13" s="1" t="s">
        <v>1</v>
      </c>
      <c r="B13" s="14">
        <f t="shared" ref="B13:G13" si="7">100*B7/B$5</f>
        <v>23.493496150783116</v>
      </c>
      <c r="C13" s="14">
        <f t="shared" si="7"/>
        <v>25.341759092081507</v>
      </c>
      <c r="D13" s="14">
        <f t="shared" si="7"/>
        <v>22.417269600284666</v>
      </c>
      <c r="E13" s="14">
        <f t="shared" si="7"/>
        <v>25.148632580261591</v>
      </c>
      <c r="F13" s="14">
        <f t="shared" si="7"/>
        <v>28.912432984426857</v>
      </c>
      <c r="G13" s="14">
        <f t="shared" si="7"/>
        <v>27.802633260897348</v>
      </c>
      <c r="H13" s="14">
        <f t="shared" ref="H13:R13" si="8">100*H7/H$5</f>
        <v>31.3385051102081</v>
      </c>
      <c r="I13" s="14">
        <f t="shared" si="8"/>
        <v>28.569664031620551</v>
      </c>
      <c r="J13" s="14">
        <f t="shared" si="8"/>
        <v>29.586426299045598</v>
      </c>
      <c r="K13" s="14">
        <f t="shared" si="8"/>
        <v>30.332725615314494</v>
      </c>
      <c r="L13" s="14">
        <f t="shared" si="8"/>
        <v>32.930918846411799</v>
      </c>
      <c r="M13" s="14">
        <f t="shared" si="8"/>
        <v>33.589125191843898</v>
      </c>
      <c r="N13" s="14">
        <f t="shared" si="8"/>
        <v>32.165389815232082</v>
      </c>
      <c r="O13" s="14">
        <f t="shared" si="8"/>
        <v>29.845941595769148</v>
      </c>
      <c r="P13" s="14">
        <f t="shared" si="8"/>
        <v>25.800420659032483</v>
      </c>
      <c r="Q13" s="14">
        <f t="shared" si="8"/>
        <v>32.191780821917803</v>
      </c>
      <c r="R13" s="14">
        <f t="shared" si="8"/>
        <v>32.647756808678942</v>
      </c>
      <c r="S13" s="14">
        <f t="shared" ref="S13" si="9">100*S7/S$5</f>
        <v>33.193277310924366</v>
      </c>
    </row>
    <row r="14" spans="1:41" x14ac:dyDescent="0.25">
      <c r="A14" s="2" t="s">
        <v>3</v>
      </c>
      <c r="B14" s="14">
        <f t="shared" ref="B14:G14" si="10">100*B8/B$5</f>
        <v>11.74674807539156</v>
      </c>
      <c r="C14" s="14">
        <f t="shared" si="10"/>
        <v>13.928295073510448</v>
      </c>
      <c r="D14" s="14">
        <f t="shared" si="10"/>
        <v>11.564464476337328</v>
      </c>
      <c r="E14" s="14">
        <f t="shared" si="10"/>
        <v>14.625445897740784</v>
      </c>
      <c r="F14" s="14">
        <f t="shared" si="10"/>
        <v>18.189941281593057</v>
      </c>
      <c r="G14" s="14">
        <f t="shared" si="10"/>
        <v>17.065064553240443</v>
      </c>
      <c r="H14" s="14">
        <f t="shared" ref="H14:R14" si="11">100*H8/H$5</f>
        <v>21.555227188769855</v>
      </c>
      <c r="I14" s="14">
        <f t="shared" si="11"/>
        <v>18.69441699604743</v>
      </c>
      <c r="J14" s="14">
        <f t="shared" si="11"/>
        <v>20.077765995051255</v>
      </c>
      <c r="K14" s="14">
        <f t="shared" si="11"/>
        <v>21.09161349134002</v>
      </c>
      <c r="L14" s="14">
        <f t="shared" si="11"/>
        <v>23.759221998658617</v>
      </c>
      <c r="M14" s="14">
        <f t="shared" si="11"/>
        <v>23.761236570927426</v>
      </c>
      <c r="N14" s="14">
        <f t="shared" si="11"/>
        <v>21.969355565570076</v>
      </c>
      <c r="O14" s="14">
        <f t="shared" si="11"/>
        <v>19.332030351805017</v>
      </c>
      <c r="P14" s="14">
        <f t="shared" si="11"/>
        <v>14.810703435382097</v>
      </c>
      <c r="Q14" s="14">
        <f t="shared" si="11"/>
        <v>18.174303259329239</v>
      </c>
      <c r="R14" s="14">
        <f t="shared" si="11"/>
        <v>18.730930048593063</v>
      </c>
      <c r="S14" s="14">
        <f t="shared" ref="S14" si="12">100*S8/S$5</f>
        <v>18.745959922430508</v>
      </c>
    </row>
    <row r="15" spans="1:41" x14ac:dyDescent="0.25">
      <c r="A15" s="2" t="s">
        <v>4</v>
      </c>
      <c r="B15" s="14">
        <f t="shared" ref="B15:G15" si="13">100*B9/B$5</f>
        <v>11.746748075391556</v>
      </c>
      <c r="C15" s="14">
        <f t="shared" si="13"/>
        <v>11.413464018571059</v>
      </c>
      <c r="D15" s="14">
        <f t="shared" si="13"/>
        <v>10.852805123947338</v>
      </c>
      <c r="E15" s="14">
        <f t="shared" si="13"/>
        <v>10.523186682520809</v>
      </c>
      <c r="F15" s="14">
        <f t="shared" si="13"/>
        <v>10.722491702833802</v>
      </c>
      <c r="G15" s="14">
        <f t="shared" si="13"/>
        <v>10.737568707656903</v>
      </c>
      <c r="H15" s="14">
        <f t="shared" ref="H15:R15" si="14">100*H9/H$5</f>
        <v>9.7832779214382448</v>
      </c>
      <c r="I15" s="14">
        <f t="shared" si="14"/>
        <v>9.8752470355731212</v>
      </c>
      <c r="J15" s="14">
        <f t="shared" si="14"/>
        <v>9.5086603039943451</v>
      </c>
      <c r="K15" s="14">
        <f t="shared" si="14"/>
        <v>9.2411121239744762</v>
      </c>
      <c r="L15" s="14">
        <f t="shared" si="14"/>
        <v>9.1716968477531839</v>
      </c>
      <c r="M15" s="14">
        <f t="shared" si="14"/>
        <v>9.82788862091647</v>
      </c>
      <c r="N15" s="14">
        <f t="shared" si="14"/>
        <v>10.196034249662008</v>
      </c>
      <c r="O15" s="14">
        <f t="shared" si="14"/>
        <v>10.513911243964131</v>
      </c>
      <c r="P15" s="14">
        <f t="shared" si="14"/>
        <v>10.989717223650386</v>
      </c>
      <c r="Q15" s="14">
        <f t="shared" si="14"/>
        <v>14.017477562588569</v>
      </c>
      <c r="R15" s="14">
        <f t="shared" si="14"/>
        <v>13.916826760085884</v>
      </c>
      <c r="S15" s="14">
        <f t="shared" ref="S15" si="15">100*S9/S$5</f>
        <v>14.447317388493861</v>
      </c>
    </row>
    <row r="16" spans="1:41" x14ac:dyDescent="0.25">
      <c r="A16" s="7" t="s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5">
      <c r="A17" t="s">
        <v>0</v>
      </c>
      <c r="B17" s="15" t="s">
        <v>8</v>
      </c>
      <c r="C17" s="14">
        <f t="shared" ref="C17:H17" si="16">100*(C5-B5)/B5</f>
        <v>2.9200955667640134</v>
      </c>
      <c r="D17" s="14">
        <f t="shared" si="16"/>
        <v>8.7309775599690305</v>
      </c>
      <c r="E17" s="14">
        <f t="shared" si="16"/>
        <v>-0.24908077333648862</v>
      </c>
      <c r="F17" s="14">
        <f t="shared" si="16"/>
        <v>-6.84898929845422</v>
      </c>
      <c r="G17" s="14">
        <f t="shared" si="16"/>
        <v>-0.14041358182280814</v>
      </c>
      <c r="H17" s="14">
        <f t="shared" si="16"/>
        <v>3.8092803272401734</v>
      </c>
      <c r="I17" s="14">
        <f t="shared" ref="I17:R17" si="17">100*(I5-H5)/H5</f>
        <v>-0.30784386159338645</v>
      </c>
      <c r="J17" s="14">
        <f t="shared" si="17"/>
        <v>4.8295454545454364</v>
      </c>
      <c r="K17" s="14">
        <f t="shared" si="17"/>
        <v>3.4052079651231275</v>
      </c>
      <c r="L17" s="14">
        <f t="shared" si="17"/>
        <v>1.9371011850501512</v>
      </c>
      <c r="M17" s="14">
        <f t="shared" si="17"/>
        <v>1.967359713838575</v>
      </c>
      <c r="N17" s="14">
        <f t="shared" si="17"/>
        <v>-2.6967770225827623</v>
      </c>
      <c r="O17" s="14">
        <f t="shared" si="17"/>
        <v>-2.005407841369991</v>
      </c>
      <c r="P17" s="14">
        <f t="shared" si="17"/>
        <v>-1.609565417337314</v>
      </c>
      <c r="Q17" s="14">
        <f t="shared" si="17"/>
        <v>-1.0516475812105641</v>
      </c>
      <c r="R17" s="14">
        <f t="shared" si="17"/>
        <v>4.4992914501653241</v>
      </c>
      <c r="S17" s="14">
        <f t="shared" ref="S17" si="18">100*(S5-R5)/R5</f>
        <v>4.8932082721211509</v>
      </c>
    </row>
    <row r="18" spans="1:19" x14ac:dyDescent="0.25">
      <c r="A18" s="1" t="s">
        <v>2</v>
      </c>
      <c r="B18" s="15" t="s">
        <v>8</v>
      </c>
      <c r="C18" s="14">
        <f t="shared" ref="C18:H18" si="19">100*(C6-B6)/B6</f>
        <v>0.43372657876475673</v>
      </c>
      <c r="D18" s="14">
        <f t="shared" si="19"/>
        <v>12.990153739851436</v>
      </c>
      <c r="E18" s="14">
        <f t="shared" si="19"/>
        <v>-3.760892829842525</v>
      </c>
      <c r="F18" s="14">
        <f t="shared" si="19"/>
        <v>-11.53296266878475</v>
      </c>
      <c r="G18" s="14">
        <f t="shared" si="19"/>
        <v>1.4185670676961684</v>
      </c>
      <c r="H18" s="14">
        <f t="shared" si="19"/>
        <v>-1.2747875354107572</v>
      </c>
      <c r="I18" s="14">
        <f t="shared" ref="I18:R18" si="20">100*(I6-H6)/H6</f>
        <v>3.7123385939741693</v>
      </c>
      <c r="J18" s="14">
        <f t="shared" si="20"/>
        <v>3.337368148020051</v>
      </c>
      <c r="K18" s="14">
        <f t="shared" si="20"/>
        <v>2.3092369477911752</v>
      </c>
      <c r="L18" s="14">
        <f t="shared" si="20"/>
        <v>-1.8645731108930312</v>
      </c>
      <c r="M18" s="14">
        <f t="shared" si="20"/>
        <v>0.96666666666665735</v>
      </c>
      <c r="N18" s="14">
        <f t="shared" si="20"/>
        <v>-0.61076262793001135</v>
      </c>
      <c r="O18" s="14">
        <f t="shared" si="20"/>
        <v>1.3452914798206319</v>
      </c>
      <c r="P18" s="14">
        <f t="shared" si="20"/>
        <v>4.0642412323828276</v>
      </c>
      <c r="Q18" s="14">
        <f t="shared" si="20"/>
        <v>-9.5748031496063053</v>
      </c>
      <c r="R18" s="14">
        <f t="shared" si="20"/>
        <v>3.7965865552072477</v>
      </c>
      <c r="S18" s="14">
        <f t="shared" ref="S18" si="21">100*(S6-R6)/R6</f>
        <v>4.0436241610738275</v>
      </c>
    </row>
    <row r="19" spans="1:19" x14ac:dyDescent="0.25">
      <c r="A19" s="1" t="s">
        <v>1</v>
      </c>
      <c r="B19" s="15" t="s">
        <v>8</v>
      </c>
      <c r="C19" s="14">
        <f t="shared" ref="C19:H19" si="22">100*(C7-B7)/B7</f>
        <v>11.016949152542383</v>
      </c>
      <c r="D19" s="14">
        <f t="shared" si="22"/>
        <v>-3.8167938931297742</v>
      </c>
      <c r="E19" s="14">
        <f t="shared" si="22"/>
        <v>11.904761904761894</v>
      </c>
      <c r="F19" s="14">
        <f t="shared" si="22"/>
        <v>7.0921985815602904</v>
      </c>
      <c r="G19" s="14">
        <f t="shared" si="22"/>
        <v>-3.9735099337748383</v>
      </c>
      <c r="H19" s="14">
        <f t="shared" si="22"/>
        <v>17.011494252873565</v>
      </c>
      <c r="I19" s="14">
        <f t="shared" ref="I19:R19" si="23">100*(I7-H7)/H7</f>
        <v>-9.1159135559921349</v>
      </c>
      <c r="J19" s="14">
        <f t="shared" si="23"/>
        <v>8.5603112840466853</v>
      </c>
      <c r="K19" s="14">
        <f t="shared" si="23"/>
        <v>6.0135404221425741</v>
      </c>
      <c r="L19" s="14">
        <f t="shared" si="23"/>
        <v>10.668670172802404</v>
      </c>
      <c r="M19" s="14">
        <f t="shared" si="23"/>
        <v>4.0054310930074788</v>
      </c>
      <c r="N19" s="14">
        <f t="shared" si="23"/>
        <v>-6.8211488250652836</v>
      </c>
      <c r="O19" s="14">
        <f t="shared" si="23"/>
        <v>-9.0718038528896603</v>
      </c>
      <c r="P19" s="14">
        <f t="shared" si="23"/>
        <v>-14.946070878274273</v>
      </c>
      <c r="Q19" s="14">
        <f t="shared" si="23"/>
        <v>23.460144927536231</v>
      </c>
      <c r="R19" s="14">
        <f t="shared" si="23"/>
        <v>5.9794570799706515</v>
      </c>
      <c r="S19" s="14">
        <f t="shared" ref="S19" si="24">100*(S7-R7)/R7</f>
        <v>6.6458982346832851</v>
      </c>
    </row>
    <row r="20" spans="1:19" x14ac:dyDescent="0.25">
      <c r="A20" s="2" t="s">
        <v>3</v>
      </c>
      <c r="B20" s="15" t="s">
        <v>8</v>
      </c>
      <c r="C20" s="14">
        <f t="shared" ref="C20:H20" si="25">100*(C8-B8)/B8</f>
        <v>22.033898305084751</v>
      </c>
      <c r="D20" s="14">
        <f t="shared" si="25"/>
        <v>-9.7222222222222303</v>
      </c>
      <c r="E20" s="14">
        <f t="shared" si="25"/>
        <v>26.153846153846136</v>
      </c>
      <c r="F20" s="14">
        <f t="shared" si="25"/>
        <v>15.853658536585382</v>
      </c>
      <c r="G20" s="14">
        <f t="shared" si="25"/>
        <v>-6.3157894736842017</v>
      </c>
      <c r="H20" s="14">
        <f t="shared" si="25"/>
        <v>31.12359550561796</v>
      </c>
      <c r="I20" s="14">
        <f t="shared" ref="I20:R20" si="26">100*(I8-H8)/H8</f>
        <v>-13.538988860325617</v>
      </c>
      <c r="J20" s="14">
        <f t="shared" si="26"/>
        <v>12.586719524281456</v>
      </c>
      <c r="K20" s="14">
        <f t="shared" si="26"/>
        <v>8.6267605633802855</v>
      </c>
      <c r="L20" s="14">
        <f t="shared" si="26"/>
        <v>14.829821717990272</v>
      </c>
      <c r="M20" s="14">
        <f t="shared" si="26"/>
        <v>1.9760056457304143</v>
      </c>
      <c r="N20" s="14">
        <f t="shared" si="26"/>
        <v>-10.034602076124557</v>
      </c>
      <c r="O20" s="14">
        <f t="shared" si="26"/>
        <v>-13.769230769230768</v>
      </c>
      <c r="P20" s="14">
        <f t="shared" si="26"/>
        <v>-24.620874219446936</v>
      </c>
      <c r="Q20" s="14">
        <f t="shared" si="26"/>
        <v>21.420118343195274</v>
      </c>
      <c r="R20" s="14">
        <f t="shared" si="26"/>
        <v>7.6998050682261256</v>
      </c>
      <c r="S20" s="14">
        <f t="shared" ref="S20" si="27">100*(S8-R8)/R8</f>
        <v>4.9773755656108518</v>
      </c>
    </row>
    <row r="21" spans="1:19" x14ac:dyDescent="0.25">
      <c r="A21" s="2" t="s">
        <v>4</v>
      </c>
      <c r="B21" s="15" t="s">
        <v>8</v>
      </c>
      <c r="C21" s="14">
        <f t="shared" ref="C21:H21" si="28">100*(C9-B9)/B9</f>
        <v>1.1760837125266492E-14</v>
      </c>
      <c r="D21" s="14">
        <f t="shared" si="28"/>
        <v>3.3898305084745797</v>
      </c>
      <c r="E21" s="14">
        <f t="shared" si="28"/>
        <v>-3.2786885245901671</v>
      </c>
      <c r="F21" s="14">
        <f t="shared" si="28"/>
        <v>-5.0847457627118695</v>
      </c>
      <c r="G21" s="14">
        <f t="shared" si="28"/>
        <v>-2.478176394252582E-14</v>
      </c>
      <c r="H21" s="14">
        <f t="shared" si="28"/>
        <v>-5.4166666666666421</v>
      </c>
      <c r="I21" s="14">
        <f t="shared" ref="I21:R21" si="29">100*(I9-H9)/H9</f>
        <v>0.62932662051605714</v>
      </c>
      <c r="J21" s="14">
        <f t="shared" si="29"/>
        <v>0.93808630393996328</v>
      </c>
      <c r="K21" s="14">
        <f t="shared" si="29"/>
        <v>0.49566294919454468</v>
      </c>
      <c r="L21" s="14">
        <f t="shared" si="29"/>
        <v>1.1713933415536368</v>
      </c>
      <c r="M21" s="14">
        <f t="shared" si="29"/>
        <v>9.2626447288239344</v>
      </c>
      <c r="N21" s="14">
        <f t="shared" si="29"/>
        <v>0.94813162297819042</v>
      </c>
      <c r="O21" s="14">
        <f t="shared" si="29"/>
        <v>1.0497237569061</v>
      </c>
      <c r="P21" s="14">
        <f t="shared" si="29"/>
        <v>2.8430836522690051</v>
      </c>
      <c r="Q21" s="14">
        <f t="shared" si="29"/>
        <v>26.209463051568303</v>
      </c>
      <c r="R21" s="14">
        <f t="shared" si="29"/>
        <v>3.7489469250210519</v>
      </c>
      <c r="S21" s="14">
        <f t="shared" ref="S21" si="30">100*(S9-R9)/R9</f>
        <v>8.8915956151035527</v>
      </c>
    </row>
    <row r="23" spans="1:19" ht="28.5" customHeight="1" x14ac:dyDescent="0.25">
      <c r="A23" s="17" t="s">
        <v>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9" ht="34.5" customHeight="1" x14ac:dyDescent="0.25">
      <c r="A24" s="18" t="s">
        <v>10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</sheetData>
  <mergeCells count="3">
    <mergeCell ref="A1:R1"/>
    <mergeCell ref="A23:R23"/>
    <mergeCell ref="A24:R2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Firestine, Theresa (OST)</dc:creator>
  <cp:lastModifiedBy>Theresa.Firestine</cp:lastModifiedBy>
  <dcterms:created xsi:type="dcterms:W3CDTF">2020-01-01T16:31:52Z</dcterms:created>
  <dcterms:modified xsi:type="dcterms:W3CDTF">2020-04-11T12:13:52Z</dcterms:modified>
</cp:coreProperties>
</file>