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19\4Q2019\"/>
    </mc:Choice>
  </mc:AlternateContent>
  <bookViews>
    <workbookView xWindow="-30" yWindow="-30" windowWidth="14520" windowHeight="11760" tabRatio="864"/>
  </bookViews>
  <sheets>
    <sheet name="Table 1" sheetId="26" r:id="rId1"/>
    <sheet name="Table 2" sheetId="25" r:id="rId2"/>
    <sheet name="Table 3" sheetId="24" r:id="rId3"/>
    <sheet name="Table 4" sheetId="21" r:id="rId4"/>
    <sheet name="Table 5" sheetId="22" r:id="rId5"/>
    <sheet name="Table 6" sheetId="23" r:id="rId6"/>
    <sheet name="Table 7" sheetId="27" r:id="rId7"/>
    <sheet name="Table 8" sheetId="28" r:id="rId8"/>
    <sheet name="Table 9" sheetId="29" r:id="rId9"/>
    <sheet name="Table 10" sheetId="30" r:id="rId10"/>
    <sheet name="Table 11" sheetId="31" r:id="rId11"/>
    <sheet name="Table 12" sheetId="32" r:id="rId12"/>
  </sheets>
  <definedNames>
    <definedName name="_xlnm.Print_Area" localSheetId="9">'Table 10'!$A$1:$F$39</definedName>
    <definedName name="_xlnm.Print_Area" localSheetId="10">'Table 11'!$A$1:$G$39</definedName>
    <definedName name="_xlnm.Print_Area" localSheetId="11">'Table 12'!$A$1:$F$39</definedName>
    <definedName name="_xlnm.Print_Area" localSheetId="6">'Table 7'!$A$1:$H$15</definedName>
    <definedName name="_xlnm.Print_Area" localSheetId="7">'Table 8'!$A$1:$H$15</definedName>
    <definedName name="_xlnm.Print_Area" localSheetId="8">'Table 9'!$A$1:$H$15</definedName>
  </definedNames>
  <calcPr calcId="162913"/>
</workbook>
</file>

<file path=xl/calcChain.xml><?xml version="1.0" encoding="utf-8"?>
<calcChain xmlns="http://schemas.openxmlformats.org/spreadsheetml/2006/main">
  <c r="C25" i="23" l="1"/>
  <c r="C31" i="23"/>
  <c r="C22" i="23"/>
  <c r="C12" i="23"/>
  <c r="F11" i="23" s="1"/>
  <c r="F21" i="23"/>
  <c r="F20" i="23"/>
  <c r="F19" i="23"/>
  <c r="F18" i="23"/>
  <c r="F17" i="23"/>
  <c r="F16" i="23"/>
  <c r="F15" i="23"/>
  <c r="F14" i="23"/>
  <c r="F21" i="21"/>
  <c r="F20" i="21"/>
  <c r="F19" i="21"/>
  <c r="F18" i="21"/>
  <c r="F17" i="21"/>
  <c r="F16" i="21"/>
  <c r="F15" i="21"/>
  <c r="F14" i="21"/>
  <c r="F22" i="21" s="1"/>
  <c r="F21" i="22"/>
  <c r="F20" i="22"/>
  <c r="F19" i="22"/>
  <c r="F18" i="22"/>
  <c r="F17" i="22"/>
  <c r="F16" i="22"/>
  <c r="F15" i="22"/>
  <c r="F11" i="22"/>
  <c r="F10" i="22"/>
  <c r="F9" i="22"/>
  <c r="F8" i="22"/>
  <c r="F7" i="22"/>
  <c r="C25" i="22"/>
  <c r="C31" i="22"/>
  <c r="C22" i="22"/>
  <c r="C12" i="22"/>
  <c r="C22" i="21"/>
  <c r="C12" i="21"/>
  <c r="C25" i="21" s="1"/>
  <c r="C31" i="21" l="1"/>
  <c r="F22" i="23"/>
  <c r="F7" i="23"/>
  <c r="F6" i="23"/>
  <c r="F8" i="23"/>
  <c r="F9" i="23"/>
  <c r="F10" i="23"/>
  <c r="C31" i="30"/>
  <c r="C25" i="30"/>
  <c r="C22" i="30"/>
  <c r="C12" i="30"/>
  <c r="C31" i="32"/>
  <c r="C25" i="32"/>
  <c r="C22" i="32"/>
  <c r="C12" i="32"/>
  <c r="C31" i="31"/>
  <c r="C25" i="31"/>
  <c r="C22" i="31"/>
  <c r="C12" i="31"/>
  <c r="F12" i="23" l="1"/>
  <c r="G5" i="27"/>
  <c r="G6" i="24"/>
  <c r="G7" i="24"/>
  <c r="G8" i="24"/>
  <c r="G9" i="24"/>
  <c r="G10" i="24"/>
  <c r="G11" i="24"/>
  <c r="G12" i="24"/>
  <c r="G13" i="24"/>
  <c r="G5" i="24"/>
  <c r="G6" i="26"/>
  <c r="G7" i="26"/>
  <c r="G8" i="26"/>
  <c r="G9" i="26"/>
  <c r="G10" i="26"/>
  <c r="G11" i="26"/>
  <c r="G12" i="26"/>
  <c r="G13" i="26"/>
  <c r="G5" i="26"/>
  <c r="G6" i="25"/>
  <c r="G7" i="25"/>
  <c r="G8" i="25"/>
  <c r="G9" i="25"/>
  <c r="G10" i="25"/>
  <c r="G11" i="25"/>
  <c r="G12" i="25"/>
  <c r="G13" i="25"/>
  <c r="G5" i="25"/>
  <c r="B22" i="32" l="1"/>
  <c r="B12" i="32"/>
  <c r="B31" i="32" s="1"/>
  <c r="B22" i="31"/>
  <c r="B12" i="31"/>
  <c r="B25" i="31" s="1"/>
  <c r="F7" i="30"/>
  <c r="F8" i="30"/>
  <c r="F9" i="30"/>
  <c r="F10" i="30"/>
  <c r="F11" i="30"/>
  <c r="F6" i="30"/>
  <c r="F15" i="30"/>
  <c r="F16" i="30"/>
  <c r="F17" i="30"/>
  <c r="F18" i="30"/>
  <c r="F19" i="30"/>
  <c r="F20" i="30"/>
  <c r="F21" i="30"/>
  <c r="F14" i="30"/>
  <c r="F22" i="30" s="1"/>
  <c r="D7" i="30"/>
  <c r="E7" i="30"/>
  <c r="D8" i="30"/>
  <c r="E8" i="30"/>
  <c r="D9" i="30"/>
  <c r="E9" i="30"/>
  <c r="D10" i="30"/>
  <c r="E10" i="30"/>
  <c r="D11" i="30"/>
  <c r="E11" i="30"/>
  <c r="D14" i="30"/>
  <c r="E14" i="30"/>
  <c r="D15" i="30"/>
  <c r="E15" i="30"/>
  <c r="D16" i="30"/>
  <c r="E16" i="30"/>
  <c r="D17" i="30"/>
  <c r="E17" i="30"/>
  <c r="D18" i="30"/>
  <c r="E18" i="30"/>
  <c r="D19" i="30"/>
  <c r="E19" i="30"/>
  <c r="D20" i="30"/>
  <c r="E20" i="30"/>
  <c r="D21" i="30"/>
  <c r="E21" i="30"/>
  <c r="D24" i="30"/>
  <c r="E24" i="30"/>
  <c r="D26" i="30"/>
  <c r="E26" i="30"/>
  <c r="D27" i="30"/>
  <c r="E27" i="30"/>
  <c r="D28" i="30"/>
  <c r="E28" i="30"/>
  <c r="D29" i="30"/>
  <c r="D30" i="30"/>
  <c r="E30" i="30"/>
  <c r="E6" i="30"/>
  <c r="D6" i="30"/>
  <c r="B25" i="32" l="1"/>
  <c r="B31" i="31"/>
  <c r="E14" i="23"/>
  <c r="E15" i="23"/>
  <c r="E16" i="23"/>
  <c r="E17" i="23"/>
  <c r="E18" i="23"/>
  <c r="E19" i="23"/>
  <c r="E20" i="23"/>
  <c r="E21" i="23"/>
  <c r="E24" i="23"/>
  <c r="E26" i="23"/>
  <c r="E27" i="23"/>
  <c r="E28" i="23"/>
  <c r="E30" i="23"/>
  <c r="D14" i="23"/>
  <c r="D15" i="23"/>
  <c r="D16" i="23"/>
  <c r="D17" i="23"/>
  <c r="D18" i="23"/>
  <c r="D19" i="23"/>
  <c r="D20" i="23"/>
  <c r="D21" i="23"/>
  <c r="D24" i="23"/>
  <c r="D26" i="23"/>
  <c r="D27" i="23"/>
  <c r="D28" i="23"/>
  <c r="D29" i="23"/>
  <c r="D30" i="23"/>
  <c r="E7" i="23"/>
  <c r="E8" i="23"/>
  <c r="E9" i="23"/>
  <c r="E10" i="23"/>
  <c r="E11" i="23"/>
  <c r="D7" i="23"/>
  <c r="D8" i="23"/>
  <c r="D9" i="23"/>
  <c r="D10" i="23"/>
  <c r="D11" i="23"/>
  <c r="E6" i="23"/>
  <c r="D6" i="23"/>
  <c r="E26" i="22"/>
  <c r="E27" i="22"/>
  <c r="E28" i="22"/>
  <c r="E30" i="22"/>
  <c r="E24" i="22"/>
  <c r="D26" i="22"/>
  <c r="D27" i="22"/>
  <c r="D28" i="22"/>
  <c r="D29" i="22"/>
  <c r="D30" i="22"/>
  <c r="D24" i="22"/>
  <c r="F14" i="22"/>
  <c r="F6" i="22"/>
  <c r="E15" i="22"/>
  <c r="E16" i="22"/>
  <c r="E17" i="22"/>
  <c r="E18" i="22"/>
  <c r="E19" i="22"/>
  <c r="E20" i="22"/>
  <c r="E21" i="22"/>
  <c r="E14" i="22"/>
  <c r="D15" i="22"/>
  <c r="D16" i="22"/>
  <c r="D17" i="22"/>
  <c r="D18" i="22"/>
  <c r="D19" i="22"/>
  <c r="D20" i="22"/>
  <c r="D21" i="22"/>
  <c r="D14" i="22"/>
  <c r="E7" i="22"/>
  <c r="E8" i="22"/>
  <c r="E9" i="22"/>
  <c r="E10" i="22"/>
  <c r="E11" i="22"/>
  <c r="E6" i="22"/>
  <c r="D7" i="22"/>
  <c r="D8" i="22"/>
  <c r="D9" i="22"/>
  <c r="D10" i="22"/>
  <c r="D11" i="22"/>
  <c r="D6" i="22"/>
  <c r="E26" i="21"/>
  <c r="E27" i="21"/>
  <c r="E28" i="21"/>
  <c r="E30" i="21"/>
  <c r="E24" i="21"/>
  <c r="E15" i="21"/>
  <c r="E16" i="21"/>
  <c r="E17" i="21"/>
  <c r="E18" i="21"/>
  <c r="E19" i="21"/>
  <c r="E20" i="21"/>
  <c r="E21" i="21"/>
  <c r="E14" i="21"/>
  <c r="E7" i="21"/>
  <c r="E8" i="21"/>
  <c r="E9" i="21"/>
  <c r="E10" i="21"/>
  <c r="E11" i="21"/>
  <c r="E6" i="21"/>
  <c r="D15" i="21"/>
  <c r="D16" i="21"/>
  <c r="D17" i="21"/>
  <c r="D18" i="21"/>
  <c r="D19" i="21"/>
  <c r="D20" i="21"/>
  <c r="D21" i="21"/>
  <c r="D14" i="21"/>
  <c r="D7" i="21"/>
  <c r="D8" i="21"/>
  <c r="D9" i="21"/>
  <c r="D10" i="21"/>
  <c r="D11" i="21"/>
  <c r="D6" i="21"/>
  <c r="D26" i="21"/>
  <c r="D27" i="21"/>
  <c r="D28" i="21"/>
  <c r="D29" i="21"/>
  <c r="D30" i="21"/>
  <c r="D24" i="21"/>
  <c r="F11" i="21"/>
  <c r="F10" i="21"/>
  <c r="F9" i="21"/>
  <c r="F8" i="21"/>
  <c r="F7" i="21"/>
  <c r="F6" i="21"/>
  <c r="B22" i="23" l="1"/>
  <c r="B12" i="23"/>
  <c r="B22" i="22"/>
  <c r="B12" i="22"/>
  <c r="B22" i="21"/>
  <c r="B12" i="21"/>
  <c r="D22" i="23" l="1"/>
  <c r="E22" i="23"/>
  <c r="E12" i="23"/>
  <c r="D12" i="23"/>
  <c r="E22" i="22"/>
  <c r="D22" i="22"/>
  <c r="E12" i="22"/>
  <c r="D12" i="22"/>
  <c r="D22" i="21"/>
  <c r="E22" i="21"/>
  <c r="E12" i="21"/>
  <c r="D12" i="21"/>
  <c r="B25" i="23"/>
  <c r="D25" i="23" s="1"/>
  <c r="B31" i="23"/>
  <c r="D31" i="23" s="1"/>
  <c r="B25" i="22"/>
  <c r="D25" i="22" s="1"/>
  <c r="B31" i="22"/>
  <c r="D31" i="22" s="1"/>
  <c r="B25" i="21"/>
  <c r="D25" i="21" s="1"/>
  <c r="B31" i="21"/>
  <c r="D31" i="21" s="1"/>
  <c r="E30" i="32"/>
  <c r="D30" i="32"/>
  <c r="D29" i="32"/>
  <c r="E28" i="32"/>
  <c r="D28" i="32"/>
  <c r="E27" i="32"/>
  <c r="D27" i="32"/>
  <c r="E24" i="32"/>
  <c r="D24" i="32"/>
  <c r="F21" i="32"/>
  <c r="E21" i="32"/>
  <c r="D21" i="32"/>
  <c r="F20" i="32"/>
  <c r="E20" i="32"/>
  <c r="D20" i="32"/>
  <c r="E19" i="32"/>
  <c r="D19" i="32"/>
  <c r="E18" i="32"/>
  <c r="D18" i="32"/>
  <c r="E17" i="32"/>
  <c r="D17" i="32"/>
  <c r="E16" i="32"/>
  <c r="D16" i="32"/>
  <c r="F15" i="32"/>
  <c r="E15" i="32"/>
  <c r="D15" i="32"/>
  <c r="E14" i="32"/>
  <c r="D14" i="32"/>
  <c r="F6" i="32"/>
  <c r="E11" i="32"/>
  <c r="D11" i="32"/>
  <c r="E10" i="32"/>
  <c r="D10" i="32"/>
  <c r="E9" i="32"/>
  <c r="D9" i="32"/>
  <c r="E8" i="32"/>
  <c r="D8" i="32"/>
  <c r="E7" i="32"/>
  <c r="D7" i="32"/>
  <c r="E6" i="32"/>
  <c r="D6" i="32"/>
  <c r="E30" i="31"/>
  <c r="D30" i="31"/>
  <c r="D29" i="31"/>
  <c r="E28" i="31"/>
  <c r="D28" i="31"/>
  <c r="E27" i="31"/>
  <c r="D27" i="31"/>
  <c r="E24" i="31"/>
  <c r="D24" i="31"/>
  <c r="F17" i="31"/>
  <c r="E21" i="31"/>
  <c r="D21" i="31"/>
  <c r="E20" i="31"/>
  <c r="D20" i="31"/>
  <c r="E19" i="31"/>
  <c r="D19" i="31"/>
  <c r="F18" i="31"/>
  <c r="E18" i="31"/>
  <c r="D18" i="31"/>
  <c r="E17" i="31"/>
  <c r="D17" i="31"/>
  <c r="E16" i="31"/>
  <c r="D16" i="31"/>
  <c r="E15" i="31"/>
  <c r="D15" i="31"/>
  <c r="E14" i="31"/>
  <c r="D14" i="31"/>
  <c r="F6" i="31"/>
  <c r="E11" i="31"/>
  <c r="D11" i="31"/>
  <c r="E10" i="31"/>
  <c r="D10" i="31"/>
  <c r="E9" i="31"/>
  <c r="D9" i="31"/>
  <c r="E8" i="31"/>
  <c r="D8" i="31"/>
  <c r="E7" i="31"/>
  <c r="D7" i="31"/>
  <c r="E6" i="31"/>
  <c r="D6" i="31"/>
  <c r="B22" i="30"/>
  <c r="E22" i="30" l="1"/>
  <c r="D22" i="30"/>
  <c r="F12" i="22"/>
  <c r="F12" i="21"/>
  <c r="F22" i="22"/>
  <c r="F18" i="32"/>
  <c r="F14" i="32"/>
  <c r="F16" i="32"/>
  <c r="F19" i="32"/>
  <c r="E22" i="32"/>
  <c r="F9" i="32"/>
  <c r="F15" i="31"/>
  <c r="F20" i="31"/>
  <c r="F16" i="31"/>
  <c r="F21" i="31"/>
  <c r="F19" i="31"/>
  <c r="F14" i="31"/>
  <c r="E22" i="31"/>
  <c r="F10" i="32"/>
  <c r="F8" i="32"/>
  <c r="F11" i="32"/>
  <c r="D22" i="32"/>
  <c r="D31" i="32"/>
  <c r="D12" i="32"/>
  <c r="F7" i="32"/>
  <c r="E12" i="32"/>
  <c r="F17" i="32"/>
  <c r="D12" i="31"/>
  <c r="F7" i="31"/>
  <c r="E12" i="31"/>
  <c r="F10" i="31"/>
  <c r="F9" i="31"/>
  <c r="F8" i="31"/>
  <c r="F11" i="31"/>
  <c r="D22" i="31"/>
  <c r="D31" i="31"/>
  <c r="F22" i="32" l="1"/>
  <c r="F22" i="31"/>
  <c r="F12" i="32"/>
  <c r="F12" i="31"/>
  <c r="D25" i="31"/>
  <c r="D25" i="32"/>
  <c r="B12" i="30" l="1"/>
  <c r="D12" i="30" l="1"/>
  <c r="E12" i="30"/>
  <c r="B31" i="30"/>
  <c r="D31" i="30" s="1"/>
  <c r="B25" i="30"/>
  <c r="D25" i="30" s="1"/>
  <c r="G13" i="29"/>
  <c r="G12" i="29"/>
  <c r="G11" i="29"/>
  <c r="G10" i="29"/>
  <c r="G9" i="29"/>
  <c r="G8" i="29"/>
  <c r="G7" i="29"/>
  <c r="G6" i="29"/>
  <c r="G5" i="29"/>
  <c r="G13" i="28"/>
  <c r="G12" i="28"/>
  <c r="G11" i="28"/>
  <c r="G10" i="28"/>
  <c r="G9" i="28"/>
  <c r="G8" i="28"/>
  <c r="G7" i="28"/>
  <c r="G6" i="28"/>
  <c r="G5" i="28"/>
  <c r="G13" i="27"/>
  <c r="G12" i="27"/>
  <c r="G11" i="27"/>
  <c r="G10" i="27"/>
  <c r="G9" i="27"/>
  <c r="G8" i="27"/>
  <c r="G7" i="27"/>
  <c r="G6" i="27"/>
  <c r="F12" i="30" l="1"/>
</calcChain>
</file>

<file path=xl/sharedStrings.xml><?xml version="1.0" encoding="utf-8"?>
<sst xmlns="http://schemas.openxmlformats.org/spreadsheetml/2006/main" count="425" uniqueCount="83">
  <si>
    <t>Net Income</t>
  </si>
  <si>
    <t>Operating Profit/Loss</t>
  </si>
  <si>
    <t>Operating Revenue</t>
  </si>
  <si>
    <t>Operating Expenses</t>
  </si>
  <si>
    <t>(Millions of dollars)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</si>
  <si>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</si>
  <si>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</si>
  <si>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</si>
  <si>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</si>
  <si>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</si>
  <si>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</si>
  <si>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</si>
  <si>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</si>
  <si>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</si>
  <si>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</si>
  <si>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</si>
  <si>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</si>
  <si>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</si>
  <si>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</si>
  <si>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</si>
  <si>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</si>
  <si>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</si>
  <si>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</si>
  <si>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</si>
  <si>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</si>
  <si>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</si>
  <si>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</si>
  <si>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</si>
  <si>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</si>
  <si>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</si>
  <si>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</si>
  <si>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</si>
  <si>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</si>
  <si>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</si>
  <si>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</si>
  <si>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</si>
  <si>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</si>
  <si>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</si>
  <si>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t>Source: Bureau of Transportation Statistics, Form 41; Schedules P1.2 http://www.transtats.bts.gov/Fields.asp?Table_ID=295 and P6 http://www.transtats.bts.gov/Fields.asp?Table_ID=291</t>
  </si>
  <si>
    <t>Table 1. Annual U.S. Scheduled Service Passenger Airlines Financial Reports</t>
  </si>
  <si>
    <t>Table 2. Domestic Annual U.S. Scheduled Service Passenger Airlines Financial Reports</t>
  </si>
  <si>
    <t>Table 3. International Annual U.S. Scheduled Service Passenger Airlines Financial Reports</t>
  </si>
  <si>
    <t>Table 4. Jan-Dec U.S. Scheduled Passenger Airlines Revenue, Expenses and Profits</t>
  </si>
  <si>
    <t>Table 5. Jan-Dec U.S. Scheduled Domestic Passenger Airlines Revenue, Expenses and Profits</t>
  </si>
  <si>
    <t>Table 6. Jan-Dec U.S. Scheduled International Passenger Airlines Revenue, Expenses and Profits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</si>
  <si>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</si>
  <si>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</si>
  <si>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</si>
  <si>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</si>
  <si>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</si>
  <si>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</si>
  <si>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</si>
  <si>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</si>
  <si>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</si>
  <si>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the belly of aircraft.  4)  Mail revenue from transporting mail in the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</si>
  <si>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</si>
  <si>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</si>
  <si>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</si>
  <si>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</si>
  <si>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Jan-Dec 2018</t>
  </si>
  <si>
    <t>4Q                 2018</t>
  </si>
  <si>
    <t>4Q 2018</t>
  </si>
  <si>
    <r>
      <t>Table 7.</t>
    </r>
    <r>
      <rPr>
        <b/>
        <sz val="10"/>
        <color rgb="FF00B050"/>
        <rFont val="Arial"/>
        <family val="2"/>
      </rPr>
      <t xml:space="preserve"> </t>
    </r>
    <r>
      <rPr>
        <b/>
        <sz val="10"/>
        <color theme="1"/>
        <rFont val="Arial"/>
        <family val="2"/>
      </rPr>
      <t>Quarterly U.S. Scheduled Service Passenger Airlines Financial Reports</t>
    </r>
  </si>
  <si>
    <t>Table 8. Domestic Quarterly U.S. Scheduled Service Passenger Airlines Financial Reports</t>
  </si>
  <si>
    <t>Table 9. International Quarterly U.S. Scheduled Service Passenger Airlines Financial Reports</t>
  </si>
  <si>
    <r>
      <t>Table 10.</t>
    </r>
    <r>
      <rPr>
        <b/>
        <sz val="10"/>
        <color rgb="FF00B050"/>
        <rFont val="Arial"/>
        <family val="2"/>
      </rPr>
      <t xml:space="preserve"> </t>
    </r>
    <r>
      <rPr>
        <b/>
        <sz val="10"/>
        <rFont val="Arial"/>
        <family val="2"/>
      </rPr>
      <t>Quarterly U.S. Scheduled Passenger Airlines Revenue, Expenses and Profits</t>
    </r>
  </si>
  <si>
    <t>Table 11. Domestic Quarterly U.S. Scheduled Passenger Airlines Revenue, Expenses and Profits</t>
  </si>
  <si>
    <t>Table 12. International Quarterly U.S. Scheduled Passenger Airlines Revenue, Expenses and Profits</t>
  </si>
  <si>
    <t>Reports from 21 airlines in 2019</t>
  </si>
  <si>
    <t>Dollar Change           ($ in Millions)         2018-2019</t>
  </si>
  <si>
    <t>Jan-Dec 2019</t>
  </si>
  <si>
    <t>2018-2019 % Change</t>
  </si>
  <si>
    <t>% of YTD 2019 Revenue or Expense Total</t>
  </si>
  <si>
    <t>Reports from 21 airlines in 4Q 2019</t>
  </si>
  <si>
    <t>1Q                 2019</t>
  </si>
  <si>
    <t>2Q                 2019</t>
  </si>
  <si>
    <t>3Q                 2019</t>
  </si>
  <si>
    <t>4Q                 2019</t>
  </si>
  <si>
    <t>Dollar Change          4Q2018-4Q2019</t>
  </si>
  <si>
    <t>4Q 2019</t>
  </si>
  <si>
    <t>% of 4Q 2019 Revenue or Expense Total</t>
  </si>
  <si>
    <t>Reports from 18 airlines in 2019</t>
  </si>
  <si>
    <t>Reports from 18 airlines in 4Q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</si>
</sst>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quot;$&quot;#,##0,,_);[Red]\(&quot;$&quot;#,##0,,\)"/>
    <numFmt numFmtId="167" formatCode="0.0%"/>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sz val="10"/>
      <name val="Arial"/>
    </font>
    <font>
      <b/>
      <sz val="10"/>
      <color rgb="FF00B050"/>
      <name val="Arial"/>
      <family val="2"/>
    </font>
    <font>
      <sz val="10"/>
      <color theme="5"/>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7" fillId="0" borderId="0"/>
    <xf numFmtId="0" fontId="5" fillId="0" borderId="0"/>
    <xf numFmtId="0" fontId="9" fillId="0" borderId="0"/>
    <xf numFmtId="0" fontId="4" fillId="0" borderId="0"/>
    <xf numFmtId="9" fontId="7" fillId="0" borderId="0" applyFont="0" applyFill="0" applyBorder="0" applyAlignment="0" applyProtection="0"/>
    <xf numFmtId="0" fontId="3" fillId="0" borderId="0"/>
    <xf numFmtId="0" fontId="2" fillId="0" borderId="0"/>
    <xf numFmtId="9" fontId="10" fillId="0" borderId="0" applyFont="0" applyFill="0" applyBorder="0" applyAlignment="0" applyProtection="0"/>
    <xf numFmtId="0" fontId="1" fillId="0" borderId="0"/>
  </cellStyleXfs>
  <cellXfs count="84">
    <xf numFmtId="0" fontId="0" fillId="0" borderId="0" xfId="0"/>
    <xf numFmtId="0" fontId="8" fillId="0" borderId="0" xfId="3" applyFont="1"/>
    <xf numFmtId="0" fontId="9" fillId="0" borderId="0" xfId="3" applyAlignment="1">
      <alignment horizontal="left" indent="1"/>
    </xf>
    <xf numFmtId="0" fontId="0" fillId="0" borderId="1" xfId="0" applyBorder="1"/>
    <xf numFmtId="0" fontId="8" fillId="0" borderId="3" xfId="3" applyFont="1" applyBorder="1"/>
    <xf numFmtId="166" fontId="9" fillId="0" borderId="1" xfId="3" applyNumberFormat="1" applyBorder="1"/>
    <xf numFmtId="166" fontId="9" fillId="0" borderId="3" xfId="3" applyNumberFormat="1" applyBorder="1" applyAlignment="1">
      <alignment horizontal="right"/>
    </xf>
    <xf numFmtId="0" fontId="8" fillId="0" borderId="1" xfId="3" applyFont="1" applyBorder="1"/>
    <xf numFmtId="0" fontId="8" fillId="0" borderId="1" xfId="3" applyFont="1" applyBorder="1" applyAlignment="1">
      <alignment horizontal="center"/>
    </xf>
    <xf numFmtId="0" fontId="8" fillId="0" borderId="1" xfId="3" applyFont="1" applyBorder="1" applyAlignment="1">
      <alignment horizontal="center" wrapText="1"/>
    </xf>
    <xf numFmtId="165" fontId="9" fillId="0" borderId="0" xfId="3" applyNumberFormat="1"/>
    <xf numFmtId="165" fontId="8" fillId="0" borderId="0" xfId="3" applyNumberFormat="1" applyFont="1"/>
    <xf numFmtId="165" fontId="8" fillId="0" borderId="1" xfId="3" applyNumberFormat="1" applyFont="1" applyBorder="1" applyAlignment="1">
      <alignment horizontal="right"/>
    </xf>
    <xf numFmtId="166" fontId="9" fillId="0" borderId="3" xfId="3" applyNumberFormat="1" applyBorder="1"/>
    <xf numFmtId="164" fontId="9" fillId="0" borderId="1" xfId="3" applyNumberFormat="1" applyBorder="1"/>
    <xf numFmtId="164" fontId="9" fillId="0" borderId="3" xfId="3" applyNumberFormat="1" applyBorder="1"/>
    <xf numFmtId="164" fontId="9" fillId="0" borderId="0" xfId="3" applyNumberFormat="1" applyBorder="1" applyAlignment="1">
      <alignment horizontal="right"/>
    </xf>
    <xf numFmtId="164" fontId="8" fillId="0" borderId="0" xfId="3" applyNumberFormat="1" applyFont="1" applyBorder="1" applyAlignment="1">
      <alignment horizontal="right"/>
    </xf>
    <xf numFmtId="4" fontId="9" fillId="0" borderId="0" xfId="3" applyNumberFormat="1"/>
    <xf numFmtId="4" fontId="8" fillId="0" borderId="0" xfId="3" applyNumberFormat="1" applyFont="1"/>
    <xf numFmtId="4" fontId="8" fillId="0" borderId="1" xfId="3" applyNumberFormat="1" applyFont="1" applyBorder="1"/>
    <xf numFmtId="0" fontId="7" fillId="0" borderId="0" xfId="3" applyFont="1" applyAlignment="1">
      <alignment horizontal="left" indent="1"/>
    </xf>
    <xf numFmtId="0" fontId="6" fillId="0" borderId="0" xfId="3" applyFont="1"/>
    <xf numFmtId="165" fontId="9" fillId="0" borderId="0" xfId="3" applyNumberFormat="1" applyFont="1"/>
    <xf numFmtId="0" fontId="0" fillId="0" borderId="0" xfId="0"/>
    <xf numFmtId="0" fontId="7" fillId="0" borderId="0" xfId="1"/>
    <xf numFmtId="0" fontId="7" fillId="0" borderId="1" xfId="1" applyBorder="1"/>
    <xf numFmtId="167" fontId="0" fillId="0" borderId="0" xfId="5" applyNumberFormat="1" applyFont="1"/>
    <xf numFmtId="0" fontId="9" fillId="0" borderId="1" xfId="7" applyFont="1" applyBorder="1"/>
    <xf numFmtId="0" fontId="8" fillId="0" borderId="1" xfId="7" applyFont="1" applyBorder="1" applyAlignment="1">
      <alignment horizontal="center" wrapText="1"/>
    </xf>
    <xf numFmtId="0" fontId="8" fillId="0" borderId="0" xfId="7" applyFont="1" applyAlignment="1">
      <alignment vertical="center"/>
    </xf>
    <xf numFmtId="3" fontId="9" fillId="0" borderId="0" xfId="7" applyNumberFormat="1" applyFont="1"/>
    <xf numFmtId="0" fontId="8" fillId="0" borderId="1" xfId="7" applyFont="1" applyBorder="1" applyAlignment="1">
      <alignment vertical="center"/>
    </xf>
    <xf numFmtId="3" fontId="9" fillId="0" borderId="1" xfId="7" applyNumberFormat="1" applyFont="1" applyBorder="1"/>
    <xf numFmtId="4" fontId="9" fillId="0" borderId="0" xfId="3" applyNumberFormat="1" applyFont="1"/>
    <xf numFmtId="167" fontId="0" fillId="0" borderId="0" xfId="8" applyNumberFormat="1" applyFont="1"/>
    <xf numFmtId="0" fontId="1" fillId="0" borderId="0" xfId="9"/>
    <xf numFmtId="0" fontId="9" fillId="0" borderId="1" xfId="9" applyFont="1" applyBorder="1"/>
    <xf numFmtId="0" fontId="8" fillId="0" borderId="1" xfId="9" applyFont="1" applyBorder="1" applyAlignment="1">
      <alignment horizontal="center" wrapText="1"/>
    </xf>
    <xf numFmtId="0" fontId="8" fillId="0" borderId="0" xfId="9" applyFont="1" applyAlignment="1">
      <alignment vertical="center"/>
    </xf>
    <xf numFmtId="3" fontId="9" fillId="0" borderId="0" xfId="9" applyNumberFormat="1" applyFont="1"/>
    <xf numFmtId="164" fontId="9" fillId="0" borderId="0" xfId="9" applyNumberFormat="1" applyFont="1"/>
    <xf numFmtId="0" fontId="8" fillId="0" borderId="1" xfId="9" applyFont="1" applyBorder="1" applyAlignment="1">
      <alignment vertical="center"/>
    </xf>
    <xf numFmtId="3" fontId="9" fillId="0" borderId="1" xfId="9" applyNumberFormat="1" applyFont="1" applyBorder="1"/>
    <xf numFmtId="0" fontId="8" fillId="0" borderId="1" xfId="9" applyFont="1" applyBorder="1" applyAlignment="1">
      <alignment horizontal="center"/>
    </xf>
    <xf numFmtId="0" fontId="0" fillId="0" borderId="0" xfId="0" applyAlignment="1"/>
    <xf numFmtId="0" fontId="7" fillId="0" borderId="0" xfId="3" applyFont="1" applyFill="1" applyAlignment="1">
      <alignment horizontal="left" indent="1"/>
    </xf>
    <xf numFmtId="0" fontId="6" fillId="0" borderId="0" xfId="3" applyFont="1" applyFill="1"/>
    <xf numFmtId="0" fontId="8" fillId="0" borderId="0" xfId="3" applyFont="1" applyFill="1"/>
    <xf numFmtId="0" fontId="8" fillId="0" borderId="1" xfId="3" applyFont="1" applyFill="1" applyBorder="1"/>
    <xf numFmtId="0" fontId="12" fillId="0" borderId="0" xfId="0" applyFont="1" applyAlignment="1"/>
    <xf numFmtId="0" fontId="12" fillId="0" borderId="0" xfId="0" applyFont="1"/>
    <xf numFmtId="165" fontId="0" fillId="0" borderId="0" xfId="0" applyNumberFormat="1"/>
    <xf numFmtId="165" fontId="6" fillId="0" borderId="1" xfId="0" applyNumberFormat="1" applyFont="1" applyBorder="1"/>
    <xf numFmtId="165" fontId="9" fillId="0" borderId="1" xfId="3" applyNumberFormat="1" applyBorder="1"/>
    <xf numFmtId="165" fontId="9" fillId="0" borderId="2" xfId="3" applyNumberFormat="1" applyBorder="1"/>
    <xf numFmtId="4" fontId="9" fillId="0" borderId="2" xfId="3" applyNumberFormat="1" applyBorder="1"/>
    <xf numFmtId="4" fontId="9" fillId="0" borderId="1" xfId="3" applyNumberFormat="1" applyBorder="1"/>
    <xf numFmtId="165" fontId="8" fillId="0" borderId="2" xfId="3" applyNumberFormat="1" applyFont="1" applyBorder="1"/>
    <xf numFmtId="4" fontId="8" fillId="0" borderId="2" xfId="3" applyNumberFormat="1" applyFont="1" applyBorder="1"/>
    <xf numFmtId="0" fontId="8" fillId="0" borderId="0" xfId="7" applyFont="1" applyAlignment="1"/>
    <xf numFmtId="0" fontId="8" fillId="0" borderId="0" xfId="7" applyFont="1" applyAlignment="1">
      <alignment vertical="center"/>
    </xf>
    <xf numFmtId="0" fontId="9" fillId="0" borderId="2" xfId="7" applyFont="1" applyBorder="1"/>
    <xf numFmtId="0" fontId="9" fillId="0" borderId="0" xfId="7" applyFont="1" applyBorder="1"/>
    <xf numFmtId="0" fontId="9" fillId="0" borderId="0" xfId="7" applyFont="1" applyAlignment="1">
      <alignment wrapText="1"/>
    </xf>
    <xf numFmtId="0" fontId="7" fillId="0" borderId="0" xfId="1" applyFont="1" applyAlignment="1">
      <alignment wrapText="1"/>
    </xf>
    <xf numFmtId="0" fontId="6" fillId="0" borderId="0" xfId="1" applyFont="1" applyAlignment="1">
      <alignment wrapText="1"/>
    </xf>
    <xf numFmtId="0" fontId="6" fillId="0" borderId="0" xfId="1" applyFont="1"/>
    <xf numFmtId="0" fontId="6" fillId="0" borderId="0" xfId="1" applyFont="1" applyBorder="1"/>
    <xf numFmtId="0" fontId="9" fillId="0" borderId="2" xfId="3" applyFont="1" applyFill="1" applyBorder="1" applyAlignment="1">
      <alignment wrapText="1"/>
    </xf>
    <xf numFmtId="0" fontId="7" fillId="0" borderId="0" xfId="1" applyAlignment="1">
      <alignment wrapText="1"/>
    </xf>
    <xf numFmtId="0" fontId="8" fillId="0" borderId="0" xfId="9" applyFont="1" applyAlignment="1"/>
    <xf numFmtId="0" fontId="8" fillId="0" borderId="0" xfId="9" applyFont="1" applyAlignment="1">
      <alignment vertical="center"/>
    </xf>
    <xf numFmtId="0" fontId="9" fillId="0" borderId="0" xfId="9" applyFont="1" applyAlignment="1">
      <alignment vertical="center"/>
    </xf>
    <xf numFmtId="0" fontId="9" fillId="0" borderId="2" xfId="9" applyFont="1" applyBorder="1"/>
    <xf numFmtId="0" fontId="9" fillId="0" borderId="0" xfId="9" applyFont="1" applyBorder="1"/>
    <xf numFmtId="0" fontId="9" fillId="0" borderId="0" xfId="9" applyFont="1" applyAlignment="1">
      <alignment wrapText="1"/>
    </xf>
    <xf numFmtId="0" fontId="6" fillId="0" borderId="0" xfId="9" applyFont="1" applyAlignment="1"/>
    <xf numFmtId="0" fontId="7" fillId="0" borderId="0" xfId="0" applyFont="1" applyAlignment="1">
      <alignment wrapText="1"/>
    </xf>
    <xf numFmtId="0" fontId="6" fillId="0" borderId="0" xfId="0" applyFont="1" applyAlignment="1">
      <alignment wrapText="1"/>
    </xf>
    <xf numFmtId="0" fontId="6" fillId="0" borderId="0" xfId="0" applyFont="1"/>
    <xf numFmtId="0" fontId="7" fillId="0" borderId="0" xfId="0" applyFont="1" applyBorder="1"/>
    <xf numFmtId="0" fontId="9" fillId="0" borderId="2" xfId="3" applyFont="1" applyFill="1" applyBorder="1"/>
    <xf numFmtId="165" fontId="9" fillId="0" borderId="0" xfId="7" applyNumberFormat="1" applyFont="1"/>
  </cellXfs>
  <cellStyles count="10">
    <cellStyle name="Normal" xfId="0" builtinId="0"/>
    <cellStyle name="Normal 2" xfId="1"/>
    <cellStyle name="Normal 3" xfId="2"/>
    <cellStyle name="Normal 3 2" xfId="4"/>
    <cellStyle name="Normal 3 2 2" xfId="7"/>
    <cellStyle name="Normal 3 3" xfId="9"/>
    <cellStyle name="Normal 4" xfId="3"/>
    <cellStyle name="Normal 5" xfId="6"/>
    <cellStyle name="Percent" xfId="8" builtinId="5"/>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zoomScaleNormal="100" workbookViewId="0">
      <selection activeCell="N17" sqref="N17"/>
    </sheetView>
  </sheetViews>
  <sheetFormatPr defaultColWidth="9.28515625" defaultRowHeight="12.75" x14ac:dyDescent="0.2"/>
  <cols>
    <col min="1" max="1" width="27.5703125" style="24" bestFit="1" customWidth="1"/>
    <col min="2" max="6" width="9.28515625" style="24"/>
    <col min="7" max="7" width="18.28515625" style="24" customWidth="1"/>
    <col min="8" max="16384" width="9.28515625" style="24"/>
  </cols>
  <sheetData>
    <row r="1" spans="1:10" x14ac:dyDescent="0.2">
      <c r="A1" s="60" t="s">
        <v>39</v>
      </c>
      <c r="B1" s="60"/>
      <c r="C1" s="60"/>
      <c r="D1" s="60"/>
      <c r="E1" s="60"/>
      <c r="F1" s="60"/>
      <c r="G1" s="60"/>
    </row>
    <row r="2" spans="1:10" x14ac:dyDescent="0.2">
      <c r="A2" s="61" t="s">
        <v>68</v>
      </c>
      <c r="B2" s="61"/>
      <c r="C2" s="61"/>
      <c r="D2" s="61"/>
      <c r="E2" s="61"/>
      <c r="F2" s="61"/>
      <c r="G2" s="61"/>
    </row>
    <row r="3" spans="1:10" x14ac:dyDescent="0.2">
      <c r="A3" s="61" t="s">
        <v>4</v>
      </c>
      <c r="B3" s="61"/>
      <c r="C3" s="61"/>
      <c r="D3" s="61"/>
      <c r="E3" s="61"/>
      <c r="F3" s="61"/>
      <c r="G3" s="61"/>
    </row>
    <row r="4" spans="1:10" ht="38.25" x14ac:dyDescent="0.2">
      <c r="A4" s="28"/>
      <c r="B4" s="29">
        <v>2015</v>
      </c>
      <c r="C4" s="29">
        <v>2016</v>
      </c>
      <c r="D4" s="29">
        <v>2017</v>
      </c>
      <c r="E4" s="29">
        <v>2018</v>
      </c>
      <c r="F4" s="29">
        <v>2019</v>
      </c>
      <c r="G4" s="29" t="s">
        <v>69</v>
      </c>
    </row>
    <row r="5" spans="1:10" x14ac:dyDescent="0.2">
      <c r="A5" s="30" t="s">
        <v>0</v>
      </c>
      <c r="B5" s="31">
        <v>24787.7</v>
      </c>
      <c r="C5" s="31">
        <v>14046.5</v>
      </c>
      <c r="D5" s="31">
        <v>15294.7</v>
      </c>
      <c r="E5" s="31">
        <v>11774.6</v>
      </c>
      <c r="F5" s="31">
        <v>14762.9</v>
      </c>
      <c r="G5" s="31">
        <f>(F5-E5)</f>
        <v>2988.2999999999993</v>
      </c>
      <c r="I5" s="35"/>
      <c r="J5" s="35"/>
    </row>
    <row r="6" spans="1:10" x14ac:dyDescent="0.2">
      <c r="A6" s="30" t="s">
        <v>1</v>
      </c>
      <c r="B6" s="31">
        <v>27986.5</v>
      </c>
      <c r="C6" s="31">
        <v>25366</v>
      </c>
      <c r="D6" s="31">
        <v>21443.8</v>
      </c>
      <c r="E6" s="31">
        <v>17645.900000000001</v>
      </c>
      <c r="F6" s="31">
        <v>20768.400000000001</v>
      </c>
      <c r="G6" s="31">
        <f t="shared" ref="G6:G13" si="0">(F6-E6)</f>
        <v>3122.5</v>
      </c>
    </row>
    <row r="7" spans="1:10" x14ac:dyDescent="0.2">
      <c r="A7" s="30" t="s">
        <v>6</v>
      </c>
      <c r="B7" s="31">
        <v>169056.9</v>
      </c>
      <c r="C7" s="31">
        <v>169157.8</v>
      </c>
      <c r="D7" s="31">
        <v>175337.3</v>
      </c>
      <c r="E7" s="31">
        <v>187473.7</v>
      </c>
      <c r="F7" s="31">
        <v>196214.6</v>
      </c>
      <c r="G7" s="31">
        <f t="shared" si="0"/>
        <v>8740.8999999999942</v>
      </c>
    </row>
    <row r="8" spans="1:10" x14ac:dyDescent="0.2">
      <c r="A8" s="30" t="s">
        <v>7</v>
      </c>
      <c r="B8" s="31">
        <v>127060.9</v>
      </c>
      <c r="C8" s="31">
        <v>125916.4</v>
      </c>
      <c r="D8" s="31">
        <v>130490.5</v>
      </c>
      <c r="E8" s="31">
        <v>138982.39999999999</v>
      </c>
      <c r="F8" s="31">
        <v>145173.20000000001</v>
      </c>
      <c r="G8" s="31">
        <f t="shared" si="0"/>
        <v>6190.8000000000175</v>
      </c>
    </row>
    <row r="9" spans="1:10" x14ac:dyDescent="0.2">
      <c r="A9" s="30" t="s">
        <v>8</v>
      </c>
      <c r="B9" s="31">
        <v>3813.5</v>
      </c>
      <c r="C9" s="31">
        <v>4320.6000000000004</v>
      </c>
      <c r="D9" s="31">
        <v>4576.3999999999996</v>
      </c>
      <c r="E9" s="31">
        <v>5072.3</v>
      </c>
      <c r="F9" s="31">
        <v>5759.75</v>
      </c>
      <c r="G9" s="31">
        <f t="shared" si="0"/>
        <v>687.44999999999982</v>
      </c>
      <c r="I9" s="35"/>
    </row>
    <row r="10" spans="1:10" x14ac:dyDescent="0.2">
      <c r="A10" s="30" t="s">
        <v>9</v>
      </c>
      <c r="B10" s="31">
        <v>3011.8</v>
      </c>
      <c r="C10" s="31">
        <v>2905.7</v>
      </c>
      <c r="D10" s="31">
        <v>2856.3</v>
      </c>
      <c r="E10" s="31">
        <v>2857.6</v>
      </c>
      <c r="F10" s="31">
        <v>2840.585</v>
      </c>
      <c r="G10" s="31">
        <f t="shared" si="0"/>
        <v>-17.014999999999873</v>
      </c>
    </row>
    <row r="11" spans="1:10" x14ac:dyDescent="0.2">
      <c r="A11" s="30" t="s">
        <v>3</v>
      </c>
      <c r="B11" s="31">
        <v>141070.39999999999</v>
      </c>
      <c r="C11" s="31">
        <v>143791.79999999999</v>
      </c>
      <c r="D11" s="31">
        <v>153893.4</v>
      </c>
      <c r="E11" s="31">
        <v>169827.9</v>
      </c>
      <c r="F11" s="31">
        <v>175446.2</v>
      </c>
      <c r="G11" s="31">
        <f t="shared" si="0"/>
        <v>5618.3000000000175</v>
      </c>
    </row>
    <row r="12" spans="1:10" x14ac:dyDescent="0.2">
      <c r="A12" s="30" t="s">
        <v>10</v>
      </c>
      <c r="B12" s="31">
        <v>26979.1</v>
      </c>
      <c r="C12" s="31">
        <v>22549.200000000001</v>
      </c>
      <c r="D12" s="31">
        <v>26241.3</v>
      </c>
      <c r="E12" s="31">
        <v>34459.9</v>
      </c>
      <c r="F12" s="31">
        <v>32814.1</v>
      </c>
      <c r="G12" s="31">
        <f t="shared" si="0"/>
        <v>-1645.8000000000029</v>
      </c>
    </row>
    <row r="13" spans="1:10" x14ac:dyDescent="0.2">
      <c r="A13" s="32" t="s">
        <v>11</v>
      </c>
      <c r="B13" s="33">
        <v>45487</v>
      </c>
      <c r="C13" s="33">
        <v>49948</v>
      </c>
      <c r="D13" s="33">
        <v>53555.8</v>
      </c>
      <c r="E13" s="33">
        <v>56103.6</v>
      </c>
      <c r="F13" s="33">
        <v>60333.4</v>
      </c>
      <c r="G13" s="33">
        <f t="shared" si="0"/>
        <v>4229.8000000000029</v>
      </c>
    </row>
    <row r="14" spans="1:10" ht="25.5" customHeight="1" x14ac:dyDescent="0.2">
      <c r="A14" s="62" t="s">
        <v>5</v>
      </c>
      <c r="B14" s="62"/>
      <c r="C14" s="62"/>
      <c r="D14" s="62"/>
      <c r="E14" s="63"/>
      <c r="F14" s="63"/>
      <c r="G14" s="63"/>
    </row>
    <row r="15" spans="1:10" ht="105" customHeight="1" x14ac:dyDescent="0.2">
      <c r="A15" s="64" t="s">
        <v>54</v>
      </c>
      <c r="B15" s="64"/>
      <c r="C15" s="64"/>
      <c r="D15" s="64"/>
      <c r="E15" s="64"/>
      <c r="F15" s="64"/>
      <c r="G15" s="64"/>
    </row>
    <row r="18" spans="5:6" x14ac:dyDescent="0.2">
      <c r="F18" s="35"/>
    </row>
    <row r="20" spans="5:6" x14ac:dyDescent="0.2">
      <c r="E20" s="35"/>
      <c r="F20" s="35"/>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D25" sqref="D25"/>
    </sheetView>
  </sheetViews>
  <sheetFormatPr defaultColWidth="9.28515625" defaultRowHeight="12.75" x14ac:dyDescent="0.2"/>
  <cols>
    <col min="1" max="1" width="27.5703125" style="24" bestFit="1" customWidth="1"/>
    <col min="2" max="4" width="9.28515625" style="24"/>
    <col min="5" max="5" width="10.7109375" style="24" bestFit="1" customWidth="1"/>
    <col min="6" max="6" width="10.7109375" style="24" customWidth="1"/>
    <col min="7" max="7" width="18.28515625" style="24" customWidth="1"/>
    <col min="8" max="16384" width="9.28515625" style="24"/>
  </cols>
  <sheetData>
    <row r="1" spans="1:7" x14ac:dyDescent="0.2">
      <c r="A1" s="60" t="s">
        <v>40</v>
      </c>
      <c r="B1" s="60"/>
      <c r="C1" s="60"/>
      <c r="D1" s="60"/>
      <c r="E1" s="60"/>
      <c r="F1" s="60"/>
      <c r="G1" s="60"/>
    </row>
    <row r="2" spans="1:7" x14ac:dyDescent="0.2">
      <c r="A2" s="61" t="s">
        <v>68</v>
      </c>
      <c r="B2" s="61"/>
      <c r="C2" s="61"/>
      <c r="D2" s="61"/>
      <c r="E2" s="61"/>
      <c r="F2" s="61"/>
      <c r="G2" s="61"/>
    </row>
    <row r="3" spans="1:7" x14ac:dyDescent="0.2">
      <c r="A3" s="61" t="s">
        <v>4</v>
      </c>
      <c r="B3" s="61"/>
      <c r="C3" s="61"/>
      <c r="D3" s="61"/>
      <c r="E3" s="61"/>
      <c r="F3" s="61"/>
      <c r="G3" s="61"/>
    </row>
    <row r="4" spans="1:7" ht="38.25" x14ac:dyDescent="0.2">
      <c r="A4" s="28"/>
      <c r="B4" s="29">
        <v>2015</v>
      </c>
      <c r="C4" s="29">
        <v>2016</v>
      </c>
      <c r="D4" s="29">
        <v>2017</v>
      </c>
      <c r="E4" s="29">
        <v>2018</v>
      </c>
      <c r="F4" s="29">
        <v>2019</v>
      </c>
      <c r="G4" s="29" t="s">
        <v>69</v>
      </c>
    </row>
    <row r="5" spans="1:7" x14ac:dyDescent="0.2">
      <c r="A5" s="30" t="s">
        <v>0</v>
      </c>
      <c r="B5" s="31">
        <v>18032.5</v>
      </c>
      <c r="C5" s="31">
        <v>10264.200000000001</v>
      </c>
      <c r="D5" s="31">
        <v>13193.5</v>
      </c>
      <c r="E5" s="31">
        <v>8552.7999999999993</v>
      </c>
      <c r="F5" s="31">
        <v>10995.8</v>
      </c>
      <c r="G5" s="31">
        <f>(F5-E5)</f>
        <v>2443</v>
      </c>
    </row>
    <row r="6" spans="1:7" x14ac:dyDescent="0.2">
      <c r="A6" s="30" t="s">
        <v>1</v>
      </c>
      <c r="B6" s="31">
        <v>20807.7</v>
      </c>
      <c r="C6" s="31">
        <v>19899.2</v>
      </c>
      <c r="D6" s="31">
        <v>17833.8</v>
      </c>
      <c r="E6" s="31">
        <v>13213.9</v>
      </c>
      <c r="F6" s="31">
        <v>15814.5</v>
      </c>
      <c r="G6" s="31">
        <f t="shared" ref="G6:G13" si="0">(F6-E6)</f>
        <v>2600.6000000000004</v>
      </c>
    </row>
    <row r="7" spans="1:7" x14ac:dyDescent="0.2">
      <c r="A7" s="30" t="s">
        <v>6</v>
      </c>
      <c r="B7" s="31">
        <v>122543.9</v>
      </c>
      <c r="C7" s="31">
        <v>126738.7</v>
      </c>
      <c r="D7" s="31">
        <v>132737</v>
      </c>
      <c r="E7" s="31">
        <v>140611.79999999999</v>
      </c>
      <c r="F7" s="31">
        <v>148453.70000000001</v>
      </c>
      <c r="G7" s="31">
        <f t="shared" si="0"/>
        <v>7841.9000000000233</v>
      </c>
    </row>
    <row r="8" spans="1:7" x14ac:dyDescent="0.2">
      <c r="A8" s="30" t="s">
        <v>7</v>
      </c>
      <c r="B8" s="31">
        <v>90956.6</v>
      </c>
      <c r="C8" s="31">
        <v>91906</v>
      </c>
      <c r="D8" s="31">
        <v>95111.6</v>
      </c>
      <c r="E8" s="31">
        <v>100435.7</v>
      </c>
      <c r="F8" s="31">
        <v>105677.3</v>
      </c>
      <c r="G8" s="31">
        <f t="shared" si="0"/>
        <v>5241.6000000000058</v>
      </c>
    </row>
    <row r="9" spans="1:7" x14ac:dyDescent="0.2">
      <c r="A9" s="30" t="s">
        <v>8</v>
      </c>
      <c r="B9" s="31">
        <v>2979.6</v>
      </c>
      <c r="C9" s="31">
        <v>3445.1</v>
      </c>
      <c r="D9" s="31">
        <v>3611.1</v>
      </c>
      <c r="E9" s="31">
        <v>3807.4</v>
      </c>
      <c r="F9" s="31">
        <v>4479.3</v>
      </c>
      <c r="G9" s="31">
        <f t="shared" si="0"/>
        <v>671.90000000000009</v>
      </c>
    </row>
    <row r="10" spans="1:7" x14ac:dyDescent="0.2">
      <c r="A10" s="30" t="s">
        <v>9</v>
      </c>
      <c r="B10" s="31">
        <v>1926.7</v>
      </c>
      <c r="C10" s="31">
        <v>1880.1</v>
      </c>
      <c r="D10" s="31">
        <v>1875.3</v>
      </c>
      <c r="E10" s="31">
        <v>1993.4</v>
      </c>
      <c r="F10" s="31">
        <v>2064.4</v>
      </c>
      <c r="G10" s="31">
        <f t="shared" si="0"/>
        <v>71</v>
      </c>
    </row>
    <row r="11" spans="1:7" x14ac:dyDescent="0.2">
      <c r="A11" s="30" t="s">
        <v>3</v>
      </c>
      <c r="B11" s="31">
        <v>101736.2</v>
      </c>
      <c r="C11" s="31">
        <v>106839.5</v>
      </c>
      <c r="D11" s="31">
        <v>114903.2</v>
      </c>
      <c r="E11" s="31">
        <v>127397.9</v>
      </c>
      <c r="F11" s="31">
        <v>132639.20000000001</v>
      </c>
      <c r="G11" s="31">
        <f t="shared" si="0"/>
        <v>5241.3000000000175</v>
      </c>
    </row>
    <row r="12" spans="1:7" x14ac:dyDescent="0.2">
      <c r="A12" s="30" t="s">
        <v>10</v>
      </c>
      <c r="B12" s="31">
        <v>17726.7</v>
      </c>
      <c r="C12" s="31">
        <v>15386.6</v>
      </c>
      <c r="D12" s="31">
        <v>17798.099999999999</v>
      </c>
      <c r="E12" s="31">
        <v>23395.5</v>
      </c>
      <c r="F12" s="31">
        <v>22416.1</v>
      </c>
      <c r="G12" s="31">
        <f t="shared" si="0"/>
        <v>-979.40000000000146</v>
      </c>
    </row>
    <row r="13" spans="1:7" x14ac:dyDescent="0.2">
      <c r="A13" s="32" t="s">
        <v>11</v>
      </c>
      <c r="B13" s="33">
        <v>32823.1</v>
      </c>
      <c r="C13" s="33">
        <v>36215.300000000003</v>
      </c>
      <c r="D13" s="33">
        <v>38969.599999999999</v>
      </c>
      <c r="E13" s="33">
        <v>41086.5</v>
      </c>
      <c r="F13" s="33">
        <v>44601.4</v>
      </c>
      <c r="G13" s="33">
        <f t="shared" si="0"/>
        <v>3514.9000000000015</v>
      </c>
    </row>
    <row r="14" spans="1:7" ht="25.5" customHeight="1" x14ac:dyDescent="0.2">
      <c r="A14" s="62" t="s">
        <v>5</v>
      </c>
      <c r="B14" s="62"/>
      <c r="C14" s="62"/>
      <c r="D14" s="62"/>
      <c r="E14" s="63"/>
      <c r="F14" s="63"/>
      <c r="G14" s="63"/>
    </row>
    <row r="15" spans="1:7" ht="101.1" customHeight="1" x14ac:dyDescent="0.2">
      <c r="A15" s="64" t="s">
        <v>55</v>
      </c>
      <c r="B15" s="64"/>
      <c r="C15" s="64"/>
      <c r="D15" s="64"/>
      <c r="E15" s="64"/>
      <c r="F15" s="64"/>
      <c r="G15" s="64"/>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B19" sqref="B19:F19"/>
    </sheetView>
  </sheetViews>
  <sheetFormatPr defaultColWidth="9.28515625" defaultRowHeight="12.75" x14ac:dyDescent="0.2"/>
  <cols>
    <col min="1" max="1" width="27.5703125" style="24" bestFit="1" customWidth="1"/>
    <col min="2" max="6" width="9.28515625" style="24"/>
    <col min="7" max="7" width="18.28515625" style="24" customWidth="1"/>
    <col min="8" max="16384" width="9.28515625" style="24"/>
  </cols>
  <sheetData>
    <row r="1" spans="1:7" x14ac:dyDescent="0.2">
      <c r="A1" s="60" t="s">
        <v>41</v>
      </c>
      <c r="B1" s="60"/>
      <c r="C1" s="60"/>
      <c r="D1" s="60"/>
      <c r="E1" s="60"/>
      <c r="F1" s="60"/>
      <c r="G1" s="60"/>
    </row>
    <row r="2" spans="1:7" x14ac:dyDescent="0.2">
      <c r="A2" s="61" t="s">
        <v>81</v>
      </c>
      <c r="B2" s="61"/>
      <c r="C2" s="61"/>
      <c r="D2" s="61"/>
      <c r="E2" s="61"/>
      <c r="F2" s="61"/>
      <c r="G2" s="61"/>
    </row>
    <row r="3" spans="1:7" x14ac:dyDescent="0.2">
      <c r="A3" s="61" t="s">
        <v>4</v>
      </c>
      <c r="B3" s="61"/>
      <c r="C3" s="61"/>
      <c r="D3" s="61"/>
      <c r="E3" s="61"/>
      <c r="F3" s="61"/>
      <c r="G3" s="61"/>
    </row>
    <row r="4" spans="1:7" ht="38.25" x14ac:dyDescent="0.2">
      <c r="A4" s="28"/>
      <c r="B4" s="29">
        <v>2015</v>
      </c>
      <c r="C4" s="29">
        <v>2016</v>
      </c>
      <c r="D4" s="29">
        <v>2017</v>
      </c>
      <c r="E4" s="29">
        <v>2018</v>
      </c>
      <c r="F4" s="29">
        <v>2019</v>
      </c>
      <c r="G4" s="29" t="s">
        <v>69</v>
      </c>
    </row>
    <row r="5" spans="1:7" x14ac:dyDescent="0.2">
      <c r="A5" s="30" t="s">
        <v>0</v>
      </c>
      <c r="B5" s="31">
        <v>6755.1</v>
      </c>
      <c r="C5" s="31">
        <v>3782.4</v>
      </c>
      <c r="D5" s="31">
        <v>2101.1999999999998</v>
      </c>
      <c r="E5" s="31">
        <v>3222</v>
      </c>
      <c r="F5" s="31">
        <v>3767.1</v>
      </c>
      <c r="G5" s="31">
        <f>(F5-E5)</f>
        <v>545.09999999999991</v>
      </c>
    </row>
    <row r="6" spans="1:7" x14ac:dyDescent="0.2">
      <c r="A6" s="30" t="s">
        <v>1</v>
      </c>
      <c r="B6" s="31">
        <v>7178.8</v>
      </c>
      <c r="C6" s="31">
        <v>5466.8</v>
      </c>
      <c r="D6" s="31">
        <v>3610</v>
      </c>
      <c r="E6" s="31">
        <v>4432</v>
      </c>
      <c r="F6" s="31">
        <v>4953.8999999999996</v>
      </c>
      <c r="G6" s="31">
        <f t="shared" ref="G6:G13" si="0">(F6-E6)</f>
        <v>521.89999999999964</v>
      </c>
    </row>
    <row r="7" spans="1:7" x14ac:dyDescent="0.2">
      <c r="A7" s="30" t="s">
        <v>6</v>
      </c>
      <c r="B7" s="31">
        <v>46513</v>
      </c>
      <c r="C7" s="31">
        <v>42419.1</v>
      </c>
      <c r="D7" s="31">
        <v>42600.3</v>
      </c>
      <c r="E7" s="31">
        <v>46861.9</v>
      </c>
      <c r="F7" s="31">
        <v>47760.9</v>
      </c>
      <c r="G7" s="31">
        <f t="shared" si="0"/>
        <v>899</v>
      </c>
    </row>
    <row r="8" spans="1:7" x14ac:dyDescent="0.2">
      <c r="A8" s="30" t="s">
        <v>7</v>
      </c>
      <c r="B8" s="31">
        <v>36104.300000000003</v>
      </c>
      <c r="C8" s="31">
        <v>34010.400000000001</v>
      </c>
      <c r="D8" s="31">
        <v>35378.9</v>
      </c>
      <c r="E8" s="31">
        <v>38546.699999999997</v>
      </c>
      <c r="F8" s="31">
        <v>39495.9</v>
      </c>
      <c r="G8" s="31">
        <f t="shared" si="0"/>
        <v>949.20000000000437</v>
      </c>
    </row>
    <row r="9" spans="1:7" x14ac:dyDescent="0.2">
      <c r="A9" s="30" t="s">
        <v>8</v>
      </c>
      <c r="B9" s="31">
        <v>833.9</v>
      </c>
      <c r="C9" s="31">
        <v>875.5</v>
      </c>
      <c r="D9" s="31">
        <v>965.2</v>
      </c>
      <c r="E9" s="31">
        <v>1264.9000000000001</v>
      </c>
      <c r="F9" s="31">
        <v>1321.7</v>
      </c>
      <c r="G9" s="31">
        <f t="shared" si="0"/>
        <v>56.799999999999955</v>
      </c>
    </row>
    <row r="10" spans="1:7" x14ac:dyDescent="0.2">
      <c r="A10" s="30" t="s">
        <v>9</v>
      </c>
      <c r="B10" s="31">
        <v>1085</v>
      </c>
      <c r="C10" s="31">
        <v>1025.5999999999999</v>
      </c>
      <c r="D10" s="31">
        <v>981</v>
      </c>
      <c r="E10" s="31">
        <v>864.2</v>
      </c>
      <c r="F10" s="31">
        <v>821.7</v>
      </c>
      <c r="G10" s="31">
        <f t="shared" si="0"/>
        <v>-42.5</v>
      </c>
    </row>
    <row r="11" spans="1:7" x14ac:dyDescent="0.2">
      <c r="A11" s="30" t="s">
        <v>3</v>
      </c>
      <c r="B11" s="31">
        <v>39334.199999999997</v>
      </c>
      <c r="C11" s="31">
        <v>36952.5</v>
      </c>
      <c r="D11" s="31">
        <v>38990.199999999997</v>
      </c>
      <c r="E11" s="31">
        <v>42429.9</v>
      </c>
      <c r="F11" s="31">
        <v>42807</v>
      </c>
      <c r="G11" s="31">
        <f t="shared" si="0"/>
        <v>377.09999999999854</v>
      </c>
    </row>
    <row r="12" spans="1:7" x14ac:dyDescent="0.2">
      <c r="A12" s="30" t="s">
        <v>10</v>
      </c>
      <c r="B12" s="31">
        <v>9252.2999999999993</v>
      </c>
      <c r="C12" s="31">
        <v>7162.6</v>
      </c>
      <c r="D12" s="31">
        <v>8443.2999999999993</v>
      </c>
      <c r="E12" s="31">
        <v>11064.4</v>
      </c>
      <c r="F12" s="31">
        <v>10398</v>
      </c>
      <c r="G12" s="31">
        <f t="shared" si="0"/>
        <v>-666.39999999999964</v>
      </c>
    </row>
    <row r="13" spans="1:7" x14ac:dyDescent="0.2">
      <c r="A13" s="32" t="s">
        <v>11</v>
      </c>
      <c r="B13" s="33">
        <v>12663.9</v>
      </c>
      <c r="C13" s="33">
        <v>13732.7</v>
      </c>
      <c r="D13" s="33">
        <v>14586.2</v>
      </c>
      <c r="E13" s="33">
        <v>15017.1</v>
      </c>
      <c r="F13" s="33">
        <v>15732</v>
      </c>
      <c r="G13" s="33">
        <f t="shared" si="0"/>
        <v>714.89999999999964</v>
      </c>
    </row>
    <row r="14" spans="1:7" ht="25.5" customHeight="1" x14ac:dyDescent="0.2">
      <c r="A14" s="62" t="s">
        <v>5</v>
      </c>
      <c r="B14" s="62"/>
      <c r="C14" s="62"/>
      <c r="D14" s="62"/>
      <c r="E14" s="63"/>
      <c r="F14" s="63"/>
      <c r="G14" s="63"/>
    </row>
    <row r="15" spans="1:7" ht="105" customHeight="1" x14ac:dyDescent="0.2">
      <c r="A15" s="64" t="s">
        <v>55</v>
      </c>
      <c r="B15" s="64"/>
      <c r="C15" s="64"/>
      <c r="D15" s="64"/>
      <c r="E15" s="64"/>
      <c r="F15" s="64"/>
      <c r="G15" s="64"/>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4" zoomScaleNormal="100" workbookViewId="0">
      <selection activeCell="K12" sqref="K12"/>
    </sheetView>
  </sheetViews>
  <sheetFormatPr defaultColWidth="9.28515625" defaultRowHeight="12.75" x14ac:dyDescent="0.2"/>
  <cols>
    <col min="1" max="1" width="35" style="25" customWidth="1"/>
    <col min="2" max="3" width="9.28515625" style="25"/>
    <col min="4" max="4" width="9.5703125" style="25" customWidth="1"/>
    <col min="5" max="5" width="9.7109375" style="25" customWidth="1"/>
    <col min="6" max="6" width="11.28515625" style="25" customWidth="1"/>
    <col min="7" max="16384" width="9.28515625" style="25"/>
  </cols>
  <sheetData>
    <row r="1" spans="1:6" ht="25.5" customHeight="1" x14ac:dyDescent="0.2">
      <c r="A1" s="66" t="s">
        <v>42</v>
      </c>
      <c r="B1" s="66"/>
      <c r="C1" s="66"/>
      <c r="D1" s="66"/>
      <c r="E1" s="66"/>
      <c r="F1" s="66"/>
    </row>
    <row r="2" spans="1:6" x14ac:dyDescent="0.2">
      <c r="A2" s="67" t="s">
        <v>68</v>
      </c>
      <c r="B2" s="67"/>
      <c r="C2" s="67"/>
      <c r="D2" s="67"/>
      <c r="E2" s="67"/>
      <c r="F2" s="67"/>
    </row>
    <row r="3" spans="1:6" x14ac:dyDescent="0.2">
      <c r="A3" s="68" t="s">
        <v>30</v>
      </c>
      <c r="B3" s="68"/>
      <c r="C3" s="68"/>
      <c r="D3" s="68"/>
      <c r="E3" s="68"/>
      <c r="F3" s="68"/>
    </row>
    <row r="4" spans="1:6" ht="63.75" x14ac:dyDescent="0.2">
      <c r="A4" s="26"/>
      <c r="B4" s="9" t="s">
        <v>59</v>
      </c>
      <c r="C4" s="9" t="s">
        <v>70</v>
      </c>
      <c r="D4" s="8" t="s">
        <v>12</v>
      </c>
      <c r="E4" s="9" t="s">
        <v>71</v>
      </c>
      <c r="F4" s="9" t="s">
        <v>72</v>
      </c>
    </row>
    <row r="5" spans="1:6" ht="25.5" customHeight="1" x14ac:dyDescent="0.2">
      <c r="A5" s="4" t="s">
        <v>2</v>
      </c>
      <c r="B5" s="6"/>
      <c r="C5" s="6"/>
      <c r="D5" s="6"/>
      <c r="E5" s="6"/>
      <c r="F5" s="6"/>
    </row>
    <row r="6" spans="1:6" x14ac:dyDescent="0.2">
      <c r="A6" s="2" t="s">
        <v>33</v>
      </c>
      <c r="B6" s="52">
        <v>138982.39999999999</v>
      </c>
      <c r="C6" s="52">
        <v>145173.20000000001</v>
      </c>
      <c r="D6" s="10">
        <f>(C6-B6)</f>
        <v>6190.8000000000175</v>
      </c>
      <c r="E6" s="18">
        <f>(C6-B6)/B6*100</f>
        <v>4.4543769570823484</v>
      </c>
      <c r="F6" s="18">
        <f>(C6/C12)*100</f>
        <v>74.01968211192461</v>
      </c>
    </row>
    <row r="7" spans="1:6" x14ac:dyDescent="0.2">
      <c r="A7" s="2" t="s">
        <v>13</v>
      </c>
      <c r="B7" s="52">
        <v>3521.9</v>
      </c>
      <c r="C7" s="52">
        <v>3196.3</v>
      </c>
      <c r="D7" s="10">
        <f t="shared" ref="D7:D12" si="0">(C7-B7)</f>
        <v>-325.59999999999991</v>
      </c>
      <c r="E7" s="18">
        <f t="shared" ref="E7:E12" si="1">(C7-B7)/B7*100</f>
        <v>-9.2450097958488282</v>
      </c>
      <c r="F7" s="18">
        <f>(C7/C12)*100</f>
        <v>1.6297023826322259</v>
      </c>
    </row>
    <row r="8" spans="1:6" x14ac:dyDescent="0.2">
      <c r="A8" s="2" t="s">
        <v>14</v>
      </c>
      <c r="B8" s="52">
        <v>5072.3</v>
      </c>
      <c r="C8" s="52">
        <v>5759.75</v>
      </c>
      <c r="D8" s="10">
        <f t="shared" si="0"/>
        <v>687.44999999999982</v>
      </c>
      <c r="E8" s="18">
        <f t="shared" si="1"/>
        <v>13.553023283323142</v>
      </c>
      <c r="F8" s="18">
        <f>(C8/C12)*100</f>
        <v>2.9367325652679543</v>
      </c>
    </row>
    <row r="9" spans="1:6" x14ac:dyDescent="0.2">
      <c r="A9" s="2" t="s">
        <v>15</v>
      </c>
      <c r="B9" s="52">
        <v>2857.6</v>
      </c>
      <c r="C9" s="83">
        <v>2840.585</v>
      </c>
      <c r="D9" s="10">
        <f t="shared" si="0"/>
        <v>-17.014999999999873</v>
      </c>
      <c r="E9" s="18">
        <f t="shared" si="1"/>
        <v>-0.5954297312429967</v>
      </c>
      <c r="F9" s="18">
        <f>(C9/C12)*100</f>
        <v>1.4483334300814568</v>
      </c>
    </row>
    <row r="10" spans="1:6" x14ac:dyDescent="0.2">
      <c r="A10" s="2" t="s">
        <v>27</v>
      </c>
      <c r="B10" s="52">
        <v>28473.8</v>
      </c>
      <c r="C10" s="52">
        <v>29381.9</v>
      </c>
      <c r="D10" s="10">
        <f t="shared" si="0"/>
        <v>908.10000000000218</v>
      </c>
      <c r="E10" s="18">
        <f t="shared" si="1"/>
        <v>3.1892476592516705</v>
      </c>
      <c r="F10" s="18">
        <f>(C10/C12)*100</f>
        <v>14.980994411119667</v>
      </c>
    </row>
    <row r="11" spans="1:6" x14ac:dyDescent="0.2">
      <c r="A11" s="2" t="s">
        <v>28</v>
      </c>
      <c r="B11" s="52">
        <v>8565.7000000000007</v>
      </c>
      <c r="C11" s="52">
        <v>9776.1</v>
      </c>
      <c r="D11" s="10">
        <f t="shared" si="0"/>
        <v>1210.3999999999996</v>
      </c>
      <c r="E11" s="18">
        <f t="shared" si="1"/>
        <v>14.130777402897598</v>
      </c>
      <c r="F11" s="18">
        <f>(C11/C12)*100</f>
        <v>4.9845550989740959</v>
      </c>
    </row>
    <row r="12" spans="1:6" x14ac:dyDescent="0.2">
      <c r="A12" s="7" t="s">
        <v>45</v>
      </c>
      <c r="B12" s="53">
        <f>SUM(B6:B11)</f>
        <v>187473.69999999998</v>
      </c>
      <c r="C12" s="53">
        <f>SUM(C6:C11)</f>
        <v>196127.83499999999</v>
      </c>
      <c r="D12" s="11">
        <f t="shared" si="0"/>
        <v>8654.1350000000093</v>
      </c>
      <c r="E12" s="19">
        <f t="shared" si="1"/>
        <v>4.6161861637125687</v>
      </c>
      <c r="F12" s="20">
        <f>SUM(F6:F11)</f>
        <v>100.00000000000003</v>
      </c>
    </row>
    <row r="13" spans="1:6" ht="25.5" customHeight="1" x14ac:dyDescent="0.2">
      <c r="A13" s="7" t="s">
        <v>16</v>
      </c>
      <c r="B13" s="5"/>
      <c r="C13" s="5"/>
      <c r="D13" s="13"/>
      <c r="E13" s="15"/>
      <c r="F13" s="14"/>
    </row>
    <row r="14" spans="1:6" x14ac:dyDescent="0.2">
      <c r="A14" s="2" t="s">
        <v>17</v>
      </c>
      <c r="B14" s="52">
        <v>34459.9</v>
      </c>
      <c r="C14" s="52">
        <v>32814.1</v>
      </c>
      <c r="D14" s="10">
        <f>(C14-B14)</f>
        <v>-1645.8000000000029</v>
      </c>
      <c r="E14" s="18">
        <f>(C14-B14)/B14*100</f>
        <v>-4.7759860011201507</v>
      </c>
      <c r="F14" s="18">
        <f>(C14/C22)*100</f>
        <v>18.703226402167729</v>
      </c>
    </row>
    <row r="15" spans="1:6" x14ac:dyDescent="0.2">
      <c r="A15" s="2" t="s">
        <v>18</v>
      </c>
      <c r="B15" s="52">
        <v>56103.6</v>
      </c>
      <c r="C15" s="52">
        <v>60333.4</v>
      </c>
      <c r="D15" s="10">
        <f t="shared" ref="D15:D22" si="2">(C15-B15)</f>
        <v>4229.8000000000029</v>
      </c>
      <c r="E15" s="18">
        <f t="shared" ref="E15:E22" si="3">(C15-B15)/B15*100</f>
        <v>7.5392666424258028</v>
      </c>
      <c r="F15" s="18">
        <f>(C15/C22)*100</f>
        <v>34.388547600346996</v>
      </c>
    </row>
    <row r="16" spans="1:6" x14ac:dyDescent="0.2">
      <c r="A16" s="2" t="s">
        <v>19</v>
      </c>
      <c r="B16" s="52">
        <v>9097.5</v>
      </c>
      <c r="C16" s="52">
        <v>9722.2000000000007</v>
      </c>
      <c r="D16" s="10">
        <f t="shared" si="2"/>
        <v>624.70000000000073</v>
      </c>
      <c r="E16" s="18">
        <f t="shared" si="3"/>
        <v>6.8667216268205626</v>
      </c>
      <c r="F16" s="18">
        <f>(C16/C22)*100</f>
        <v>5.5414138351243851</v>
      </c>
    </row>
    <row r="17" spans="1:9" x14ac:dyDescent="0.2">
      <c r="A17" s="2" t="s">
        <v>20</v>
      </c>
      <c r="B17" s="52">
        <v>9495.2000000000007</v>
      </c>
      <c r="C17" s="52">
        <v>10037.299999999999</v>
      </c>
      <c r="D17" s="10">
        <f t="shared" si="2"/>
        <v>542.09999999999854</v>
      </c>
      <c r="E17" s="18">
        <f t="shared" si="3"/>
        <v>5.7092004381160848</v>
      </c>
      <c r="F17" s="18">
        <f>(C17/C22)*100</f>
        <v>5.7210130512943564</v>
      </c>
    </row>
    <row r="18" spans="1:9" x14ac:dyDescent="0.2">
      <c r="A18" s="2" t="s">
        <v>21</v>
      </c>
      <c r="B18" s="52">
        <v>3210.5</v>
      </c>
      <c r="C18" s="52">
        <v>3339.9</v>
      </c>
      <c r="D18" s="10">
        <f t="shared" si="2"/>
        <v>129.40000000000009</v>
      </c>
      <c r="E18" s="18">
        <f t="shared" si="3"/>
        <v>4.0305248403675469</v>
      </c>
      <c r="F18" s="18">
        <f>(C18/C22)*100</f>
        <v>1.9036604953541314</v>
      </c>
    </row>
    <row r="19" spans="1:9" x14ac:dyDescent="0.2">
      <c r="A19" s="2" t="s">
        <v>22</v>
      </c>
      <c r="B19" s="52">
        <v>2208.4</v>
      </c>
      <c r="C19" s="52">
        <v>2472.8000000000002</v>
      </c>
      <c r="D19" s="10">
        <f t="shared" si="2"/>
        <v>264.40000000000009</v>
      </c>
      <c r="E19" s="18">
        <f t="shared" si="3"/>
        <v>11.972468755660211</v>
      </c>
      <c r="F19" s="18">
        <f>(C19/C22)*100</f>
        <v>1.4094349150907799</v>
      </c>
    </row>
    <row r="20" spans="1:9" x14ac:dyDescent="0.2">
      <c r="A20" s="2" t="s">
        <v>27</v>
      </c>
      <c r="B20" s="52">
        <v>21492.6</v>
      </c>
      <c r="C20" s="52">
        <v>22462.5</v>
      </c>
      <c r="D20" s="10">
        <f t="shared" si="2"/>
        <v>969.90000000000146</v>
      </c>
      <c r="E20" s="18">
        <f t="shared" si="3"/>
        <v>4.5127160045783272</v>
      </c>
      <c r="F20" s="18">
        <f>(C20/C22)*100</f>
        <v>12.803070114941217</v>
      </c>
    </row>
    <row r="21" spans="1:9" x14ac:dyDescent="0.2">
      <c r="A21" s="2" t="s">
        <v>46</v>
      </c>
      <c r="B21" s="52">
        <v>33760.1</v>
      </c>
      <c r="C21" s="52">
        <v>34264</v>
      </c>
      <c r="D21" s="10">
        <f t="shared" si="2"/>
        <v>503.90000000000146</v>
      </c>
      <c r="E21" s="18">
        <f t="shared" si="3"/>
        <v>1.4925903655498693</v>
      </c>
      <c r="F21" s="18">
        <f>(C21/C22)*100</f>
        <v>19.529633585680394</v>
      </c>
    </row>
    <row r="22" spans="1:9" x14ac:dyDescent="0.2">
      <c r="A22" s="7" t="s">
        <v>23</v>
      </c>
      <c r="B22" s="53">
        <f>SUM(B14:B21)</f>
        <v>169827.8</v>
      </c>
      <c r="C22" s="53">
        <f>SUM(C14:C21)</f>
        <v>175446.2</v>
      </c>
      <c r="D22" s="11">
        <f t="shared" si="2"/>
        <v>5618.4000000000233</v>
      </c>
      <c r="E22" s="19">
        <f t="shared" si="3"/>
        <v>3.3082922819467862</v>
      </c>
      <c r="F22" s="20">
        <f>SUM(F14:F21)</f>
        <v>100</v>
      </c>
    </row>
    <row r="23" spans="1:9" ht="25.5" customHeight="1" x14ac:dyDescent="0.2">
      <c r="A23" s="7" t="s">
        <v>26</v>
      </c>
      <c r="B23" s="5"/>
      <c r="C23" s="5"/>
      <c r="D23" s="13"/>
      <c r="E23" s="15"/>
      <c r="F23" s="14"/>
    </row>
    <row r="24" spans="1:9" x14ac:dyDescent="0.2">
      <c r="A24" s="1" t="s">
        <v>24</v>
      </c>
      <c r="B24" s="11">
        <v>17645.900000000001</v>
      </c>
      <c r="C24" s="11">
        <v>20768.400000000001</v>
      </c>
      <c r="D24" s="11">
        <f>(C24-B24)</f>
        <v>3122.5</v>
      </c>
      <c r="E24" s="19">
        <f>(C24-B24)/B24*100</f>
        <v>17.695328659915333</v>
      </c>
      <c r="F24" s="17" t="s">
        <v>32</v>
      </c>
      <c r="H24" s="27"/>
      <c r="I24" s="27"/>
    </row>
    <row r="25" spans="1:9" x14ac:dyDescent="0.2">
      <c r="A25" s="1" t="s">
        <v>47</v>
      </c>
      <c r="B25" s="11">
        <f t="shared" ref="B25:C25" si="4">(B24/B12)*100</f>
        <v>9.4124669220269315</v>
      </c>
      <c r="C25" s="11">
        <f t="shared" si="4"/>
        <v>10.589215957031293</v>
      </c>
      <c r="D25" s="11">
        <f t="shared" ref="D25:D31" si="5">(C25-B25)</f>
        <v>1.1767490350043612</v>
      </c>
      <c r="E25" s="17" t="s">
        <v>32</v>
      </c>
      <c r="F25" s="17" t="s">
        <v>32</v>
      </c>
      <c r="H25" s="27"/>
      <c r="I25" s="27"/>
    </row>
    <row r="26" spans="1:9" x14ac:dyDescent="0.2">
      <c r="A26" s="21" t="s">
        <v>48</v>
      </c>
      <c r="B26" s="10">
        <v>-2483.1999999999998</v>
      </c>
      <c r="C26" s="10">
        <v>-1547.7</v>
      </c>
      <c r="D26" s="23">
        <f t="shared" si="5"/>
        <v>935.49999999999977</v>
      </c>
      <c r="E26" s="34">
        <f t="shared" ref="E26:E30" si="6">(C26-B26)/B26*100</f>
        <v>-37.673163659793808</v>
      </c>
      <c r="F26" s="16" t="s">
        <v>32</v>
      </c>
    </row>
    <row r="27" spans="1:9" x14ac:dyDescent="0.2">
      <c r="A27" s="22" t="s">
        <v>25</v>
      </c>
      <c r="B27" s="11">
        <v>15162.8</v>
      </c>
      <c r="C27" s="11">
        <v>19220.7</v>
      </c>
      <c r="D27" s="11">
        <f t="shared" si="5"/>
        <v>4057.9000000000015</v>
      </c>
      <c r="E27" s="19">
        <f t="shared" si="6"/>
        <v>26.762207507848167</v>
      </c>
      <c r="F27" s="17" t="s">
        <v>32</v>
      </c>
    </row>
    <row r="28" spans="1:9" x14ac:dyDescent="0.2">
      <c r="A28" s="21" t="s">
        <v>34</v>
      </c>
      <c r="B28" s="10">
        <v>-3388.1</v>
      </c>
      <c r="C28" s="10">
        <v>-4457.8</v>
      </c>
      <c r="D28" s="23">
        <f t="shared" si="5"/>
        <v>-1069.7000000000003</v>
      </c>
      <c r="E28" s="34">
        <f t="shared" si="6"/>
        <v>31.572267642631573</v>
      </c>
      <c r="F28" s="16" t="s">
        <v>32</v>
      </c>
    </row>
    <row r="29" spans="1:9" x14ac:dyDescent="0.2">
      <c r="A29" s="21" t="s">
        <v>35</v>
      </c>
      <c r="B29" s="10">
        <v>0</v>
      </c>
      <c r="C29" s="10">
        <v>0</v>
      </c>
      <c r="D29" s="23">
        <f t="shared" si="5"/>
        <v>0</v>
      </c>
      <c r="E29" s="34">
        <v>0</v>
      </c>
      <c r="F29" s="16" t="s">
        <v>32</v>
      </c>
    </row>
    <row r="30" spans="1:9" x14ac:dyDescent="0.2">
      <c r="A30" s="1" t="s">
        <v>0</v>
      </c>
      <c r="B30" s="11">
        <v>11774.7</v>
      </c>
      <c r="C30" s="11">
        <v>14762.9</v>
      </c>
      <c r="D30" s="11">
        <f t="shared" si="5"/>
        <v>2988.1999999999989</v>
      </c>
      <c r="E30" s="19">
        <f t="shared" si="6"/>
        <v>25.378141268991982</v>
      </c>
      <c r="F30" s="17" t="s">
        <v>32</v>
      </c>
    </row>
    <row r="31" spans="1:9" x14ac:dyDescent="0.2">
      <c r="A31" s="7" t="s">
        <v>49</v>
      </c>
      <c r="B31" s="12">
        <f>(B30/B12)*100</f>
        <v>6.2807209757955391</v>
      </c>
      <c r="C31" s="12">
        <f>(C30/C12)*100</f>
        <v>7.5271824623975485</v>
      </c>
      <c r="D31" s="11">
        <f t="shared" si="5"/>
        <v>1.2464614866020094</v>
      </c>
      <c r="E31" s="17" t="s">
        <v>32</v>
      </c>
      <c r="F31" s="17" t="s">
        <v>32</v>
      </c>
    </row>
    <row r="32" spans="1:9" ht="51" customHeight="1" x14ac:dyDescent="0.2">
      <c r="A32" s="69" t="s">
        <v>38</v>
      </c>
      <c r="B32" s="69"/>
      <c r="C32" s="69"/>
      <c r="D32" s="69"/>
      <c r="E32" s="69"/>
      <c r="F32" s="69"/>
    </row>
    <row r="33" spans="1:6" ht="63.75" customHeight="1" x14ac:dyDescent="0.2">
      <c r="A33" s="65" t="s">
        <v>29</v>
      </c>
      <c r="B33" s="65"/>
      <c r="C33" s="65"/>
      <c r="D33" s="65"/>
      <c r="E33" s="65"/>
      <c r="F33" s="65"/>
    </row>
    <row r="34" spans="1:6" ht="51" customHeight="1" x14ac:dyDescent="0.2">
      <c r="A34" s="65" t="s">
        <v>31</v>
      </c>
      <c r="B34" s="65"/>
      <c r="C34" s="65"/>
      <c r="D34" s="65"/>
      <c r="E34" s="65"/>
      <c r="F34" s="65"/>
    </row>
    <row r="35" spans="1:6" ht="89.25" customHeight="1" x14ac:dyDescent="0.2">
      <c r="A35" s="65" t="s">
        <v>58</v>
      </c>
      <c r="B35" s="65"/>
      <c r="C35" s="65"/>
      <c r="D35" s="65"/>
      <c r="E35" s="65"/>
      <c r="F35" s="65"/>
    </row>
    <row r="36" spans="1:6" ht="51" customHeight="1" x14ac:dyDescent="0.2">
      <c r="A36" s="65" t="s">
        <v>50</v>
      </c>
      <c r="B36" s="65"/>
      <c r="C36" s="65"/>
      <c r="D36" s="65"/>
      <c r="E36" s="65"/>
      <c r="F36" s="65"/>
    </row>
    <row r="37" spans="1:6" ht="25.5" customHeight="1" x14ac:dyDescent="0.2">
      <c r="A37" s="65" t="s">
        <v>51</v>
      </c>
      <c r="B37" s="65"/>
      <c r="C37" s="65"/>
      <c r="D37" s="65"/>
      <c r="E37" s="65"/>
      <c r="F37" s="65"/>
    </row>
    <row r="38" spans="1:6" ht="51" customHeight="1" x14ac:dyDescent="0.2">
      <c r="A38" s="65" t="s">
        <v>52</v>
      </c>
      <c r="B38" s="70"/>
      <c r="C38" s="70"/>
      <c r="D38" s="70"/>
      <c r="E38" s="70"/>
      <c r="F38" s="70"/>
    </row>
    <row r="39" spans="1:6" ht="25.5" customHeight="1" x14ac:dyDescent="0.2">
      <c r="A39" s="65" t="s">
        <v>53</v>
      </c>
      <c r="B39" s="65"/>
      <c r="C39" s="65"/>
      <c r="D39" s="65"/>
      <c r="E39" s="65"/>
      <c r="F39" s="65"/>
    </row>
  </sheetData>
  <mergeCells count="11">
    <mergeCell ref="A39:F39"/>
    <mergeCell ref="A35:F35"/>
    <mergeCell ref="A36:F36"/>
    <mergeCell ref="A37:F37"/>
    <mergeCell ref="A38:F38"/>
    <mergeCell ref="A34:F34"/>
    <mergeCell ref="A1:F1"/>
    <mergeCell ref="A2:F2"/>
    <mergeCell ref="A3:F3"/>
    <mergeCell ref="A32:F32"/>
    <mergeCell ref="A33:F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4" zoomScale="80" zoomScaleNormal="80" workbookViewId="0">
      <selection activeCell="C21" sqref="C21"/>
    </sheetView>
  </sheetViews>
  <sheetFormatPr defaultColWidth="9.28515625" defaultRowHeight="12.75" x14ac:dyDescent="0.2"/>
  <cols>
    <col min="1" max="1" width="35" style="25" customWidth="1"/>
    <col min="2" max="3" width="9.28515625" style="25"/>
    <col min="4" max="4" width="9.7109375" style="25" bestFit="1" customWidth="1"/>
    <col min="5" max="5" width="9.7109375" style="25" customWidth="1"/>
    <col min="6" max="6" width="11.28515625" style="25" customWidth="1"/>
    <col min="7" max="16384" width="9.28515625" style="25"/>
  </cols>
  <sheetData>
    <row r="1" spans="1:6" ht="25.5" customHeight="1" x14ac:dyDescent="0.2">
      <c r="A1" s="66" t="s">
        <v>43</v>
      </c>
      <c r="B1" s="66"/>
      <c r="C1" s="66"/>
      <c r="D1" s="66"/>
      <c r="E1" s="66"/>
      <c r="F1" s="66"/>
    </row>
    <row r="2" spans="1:6" x14ac:dyDescent="0.2">
      <c r="A2" s="67" t="s">
        <v>68</v>
      </c>
      <c r="B2" s="67"/>
      <c r="C2" s="67"/>
      <c r="D2" s="67"/>
      <c r="E2" s="67"/>
      <c r="F2" s="67"/>
    </row>
    <row r="3" spans="1:6" x14ac:dyDescent="0.2">
      <c r="A3" s="68" t="s">
        <v>30</v>
      </c>
      <c r="B3" s="68"/>
      <c r="C3" s="68"/>
      <c r="D3" s="68"/>
      <c r="E3" s="68"/>
      <c r="F3" s="68"/>
    </row>
    <row r="4" spans="1:6" ht="63.75" x14ac:dyDescent="0.2">
      <c r="A4" s="26"/>
      <c r="B4" s="9" t="s">
        <v>59</v>
      </c>
      <c r="C4" s="9" t="s">
        <v>70</v>
      </c>
      <c r="D4" s="8" t="s">
        <v>12</v>
      </c>
      <c r="E4" s="9" t="s">
        <v>71</v>
      </c>
      <c r="F4" s="9" t="s">
        <v>72</v>
      </c>
    </row>
    <row r="5" spans="1:6" ht="25.5" customHeight="1" x14ac:dyDescent="0.2">
      <c r="A5" s="4" t="s">
        <v>2</v>
      </c>
      <c r="B5" s="6"/>
      <c r="C5" s="6"/>
      <c r="D5" s="6"/>
      <c r="E5" s="6"/>
      <c r="F5" s="6"/>
    </row>
    <row r="6" spans="1:6" x14ac:dyDescent="0.2">
      <c r="A6" s="2" t="s">
        <v>33</v>
      </c>
      <c r="B6" s="52">
        <v>100435.7</v>
      </c>
      <c r="C6" s="52">
        <v>105677.3</v>
      </c>
      <c r="D6" s="10">
        <f>(C6-B6)</f>
        <v>5241.6000000000058</v>
      </c>
      <c r="E6" s="18">
        <f>(C6-B6)/B6*100</f>
        <v>5.2188614207896258</v>
      </c>
      <c r="F6" s="18">
        <f>(C6/C12)*100</f>
        <v>71.18535947571533</v>
      </c>
    </row>
    <row r="7" spans="1:6" x14ac:dyDescent="0.2">
      <c r="A7" s="2" t="s">
        <v>13</v>
      </c>
      <c r="B7" s="52">
        <v>1016.6</v>
      </c>
      <c r="C7" s="52">
        <v>984.4</v>
      </c>
      <c r="D7" s="10">
        <f t="shared" ref="D7:D12" si="0">(C7-B7)</f>
        <v>-32.200000000000045</v>
      </c>
      <c r="E7" s="18">
        <f t="shared" ref="E7:E11" si="1">(C7-B7)/B7*100</f>
        <v>-3.1674208144796427</v>
      </c>
      <c r="F7" s="18">
        <f>(C7/C12)*100</f>
        <v>0.66310236794367539</v>
      </c>
    </row>
    <row r="8" spans="1:6" x14ac:dyDescent="0.2">
      <c r="A8" s="2" t="s">
        <v>14</v>
      </c>
      <c r="B8" s="52">
        <v>3807.4</v>
      </c>
      <c r="C8" s="52">
        <v>4479.3</v>
      </c>
      <c r="D8" s="10">
        <f t="shared" si="0"/>
        <v>671.90000000000009</v>
      </c>
      <c r="E8" s="18">
        <f t="shared" si="1"/>
        <v>17.647213321426698</v>
      </c>
      <c r="F8" s="18">
        <f>(C8/C12)*100</f>
        <v>3.0173043851382624</v>
      </c>
    </row>
    <row r="9" spans="1:6" x14ac:dyDescent="0.2">
      <c r="A9" s="2" t="s">
        <v>15</v>
      </c>
      <c r="B9" s="52">
        <v>1993.4</v>
      </c>
      <c r="C9" s="52">
        <v>2064.4</v>
      </c>
      <c r="D9" s="10">
        <f t="shared" si="0"/>
        <v>71</v>
      </c>
      <c r="E9" s="18">
        <f t="shared" si="1"/>
        <v>3.5617537874987457</v>
      </c>
      <c r="F9" s="18">
        <f>(C9/C12)*100</f>
        <v>1.3906019183085367</v>
      </c>
    </row>
    <row r="10" spans="1:6" x14ac:dyDescent="0.2">
      <c r="A10" s="2" t="s">
        <v>27</v>
      </c>
      <c r="B10" s="52">
        <v>27038</v>
      </c>
      <c r="C10" s="52">
        <v>27880.9</v>
      </c>
      <c r="D10" s="10">
        <f t="shared" si="0"/>
        <v>842.90000000000146</v>
      </c>
      <c r="E10" s="18">
        <f t="shared" si="1"/>
        <v>3.1174643094903525</v>
      </c>
      <c r="F10" s="18">
        <f>(C10/C12)*100</f>
        <v>18.780872420155241</v>
      </c>
    </row>
    <row r="11" spans="1:6" x14ac:dyDescent="0.2">
      <c r="A11" s="2" t="s">
        <v>28</v>
      </c>
      <c r="B11" s="52">
        <v>6320.7</v>
      </c>
      <c r="C11" s="52">
        <v>7367.4</v>
      </c>
      <c r="D11" s="10">
        <f t="shared" si="0"/>
        <v>1046.6999999999998</v>
      </c>
      <c r="E11" s="18">
        <f t="shared" si="1"/>
        <v>16.559874697422753</v>
      </c>
      <c r="F11" s="18">
        <f>(C11/C12)*100</f>
        <v>4.9627594327389621</v>
      </c>
    </row>
    <row r="12" spans="1:6" x14ac:dyDescent="0.2">
      <c r="A12" s="7" t="s">
        <v>45</v>
      </c>
      <c r="B12" s="53">
        <f>SUM(B6:B11)</f>
        <v>140611.79999999999</v>
      </c>
      <c r="C12" s="53">
        <f>SUM(C6:C11)</f>
        <v>148453.69999999998</v>
      </c>
      <c r="D12" s="11">
        <f t="shared" si="0"/>
        <v>7841.8999999999942</v>
      </c>
      <c r="E12" s="19">
        <f>(C12-B12)/B12*100</f>
        <v>5.5769857152813591</v>
      </c>
      <c r="F12" s="20">
        <f>SUM(F6:F11)</f>
        <v>100.00000000000001</v>
      </c>
    </row>
    <row r="13" spans="1:6" ht="25.5" customHeight="1" x14ac:dyDescent="0.2">
      <c r="A13" s="7" t="s">
        <v>16</v>
      </c>
      <c r="B13" s="5"/>
      <c r="C13" s="5"/>
      <c r="D13" s="13"/>
      <c r="E13" s="15"/>
      <c r="F13" s="14"/>
    </row>
    <row r="14" spans="1:6" x14ac:dyDescent="0.2">
      <c r="A14" s="2" t="s">
        <v>17</v>
      </c>
      <c r="B14" s="52">
        <v>23395.5</v>
      </c>
      <c r="C14" s="52">
        <v>22416.1</v>
      </c>
      <c r="D14" s="10">
        <f>(C14-B14)</f>
        <v>-979.40000000000146</v>
      </c>
      <c r="E14" s="18">
        <f>(C14-B14)/B14*100</f>
        <v>-4.186275138381319</v>
      </c>
      <c r="F14" s="18">
        <f>(C14/C22)*100</f>
        <v>16.900056695154976</v>
      </c>
    </row>
    <row r="15" spans="1:6" x14ac:dyDescent="0.2">
      <c r="A15" s="2" t="s">
        <v>18</v>
      </c>
      <c r="B15" s="52">
        <v>41086.5</v>
      </c>
      <c r="C15" s="52">
        <v>44601.4</v>
      </c>
      <c r="D15" s="10">
        <f t="shared" ref="D15:D22" si="2">(C15-B15)</f>
        <v>3514.9000000000015</v>
      </c>
      <c r="E15" s="18">
        <f t="shared" ref="E15:E22" si="3">(C15-B15)/B15*100</f>
        <v>8.5548781229844391</v>
      </c>
      <c r="F15" s="18">
        <f>(C15/C22)*100</f>
        <v>33.626107515726879</v>
      </c>
    </row>
    <row r="16" spans="1:6" x14ac:dyDescent="0.2">
      <c r="A16" s="2" t="s">
        <v>19</v>
      </c>
      <c r="B16" s="52">
        <v>7116.5</v>
      </c>
      <c r="C16" s="52">
        <v>7656.7</v>
      </c>
      <c r="D16" s="10">
        <f t="shared" si="2"/>
        <v>540.19999999999982</v>
      </c>
      <c r="E16" s="18">
        <f t="shared" si="3"/>
        <v>7.5908100892292536</v>
      </c>
      <c r="F16" s="18">
        <f>(C16/C22)*100</f>
        <v>5.7725770360496753</v>
      </c>
    </row>
    <row r="17" spans="1:9" x14ac:dyDescent="0.2">
      <c r="A17" s="2" t="s">
        <v>20</v>
      </c>
      <c r="B17" s="52">
        <v>6785.9</v>
      </c>
      <c r="C17" s="52">
        <v>7174.3</v>
      </c>
      <c r="D17" s="10">
        <f t="shared" si="2"/>
        <v>388.40000000000055</v>
      </c>
      <c r="E17" s="18">
        <f t="shared" si="3"/>
        <v>5.7236328268910617</v>
      </c>
      <c r="F17" s="18">
        <f>(C17/C22)*100</f>
        <v>5.4088836482729095</v>
      </c>
    </row>
    <row r="18" spans="1:9" x14ac:dyDescent="0.2">
      <c r="A18" s="2" t="s">
        <v>21</v>
      </c>
      <c r="B18" s="52">
        <v>2440.3000000000002</v>
      </c>
      <c r="C18" s="52">
        <v>2548.4</v>
      </c>
      <c r="D18" s="10">
        <f t="shared" si="2"/>
        <v>108.09999999999991</v>
      </c>
      <c r="E18" s="18">
        <f t="shared" si="3"/>
        <v>4.4297832233741712</v>
      </c>
      <c r="F18" s="18">
        <f>(C18/C22)*100</f>
        <v>1.9213022997726166</v>
      </c>
    </row>
    <row r="19" spans="1:9" x14ac:dyDescent="0.2">
      <c r="A19" s="2" t="s">
        <v>22</v>
      </c>
      <c r="B19" s="52">
        <v>1708.8</v>
      </c>
      <c r="C19" s="52">
        <v>1936.9</v>
      </c>
      <c r="D19" s="10">
        <f t="shared" si="2"/>
        <v>228.10000000000014</v>
      </c>
      <c r="E19" s="18">
        <f t="shared" si="3"/>
        <v>13.348548689138584</v>
      </c>
      <c r="F19" s="18">
        <f>(C19/C22)*100</f>
        <v>1.4602772031194402</v>
      </c>
    </row>
    <row r="20" spans="1:9" x14ac:dyDescent="0.2">
      <c r="A20" s="2" t="s">
        <v>27</v>
      </c>
      <c r="B20" s="52">
        <v>20843</v>
      </c>
      <c r="C20" s="52">
        <v>21766.7</v>
      </c>
      <c r="D20" s="10">
        <f t="shared" si="2"/>
        <v>923.70000000000073</v>
      </c>
      <c r="E20" s="18">
        <f t="shared" si="3"/>
        <v>4.4317036894880815</v>
      </c>
      <c r="F20" s="18">
        <f>(C20/C22)*100</f>
        <v>16.41045784353344</v>
      </c>
    </row>
    <row r="21" spans="1:9" x14ac:dyDescent="0.2">
      <c r="A21" s="2" t="s">
        <v>46</v>
      </c>
      <c r="B21" s="52">
        <v>24021.4</v>
      </c>
      <c r="C21" s="52">
        <v>24538.7</v>
      </c>
      <c r="D21" s="10">
        <f t="shared" si="2"/>
        <v>517.29999999999927</v>
      </c>
      <c r="E21" s="18">
        <f t="shared" si="3"/>
        <v>2.1534964656514575</v>
      </c>
      <c r="F21" s="18">
        <f>(C21/C22)*100</f>
        <v>18.50033775837008</v>
      </c>
    </row>
    <row r="22" spans="1:9" x14ac:dyDescent="0.2">
      <c r="A22" s="7" t="s">
        <v>23</v>
      </c>
      <c r="B22" s="53">
        <f>SUM(B14:B21)</f>
        <v>127397.9</v>
      </c>
      <c r="C22" s="53">
        <f>SUM(C14:C21)</f>
        <v>132639.19999999998</v>
      </c>
      <c r="D22" s="11">
        <f t="shared" si="2"/>
        <v>5241.2999999999884</v>
      </c>
      <c r="E22" s="19">
        <f t="shared" si="3"/>
        <v>4.1141180506115003</v>
      </c>
      <c r="F22" s="20">
        <f>SUM(F14:F21)</f>
        <v>100.00000000000003</v>
      </c>
    </row>
    <row r="23" spans="1:9" ht="25.5" customHeight="1" x14ac:dyDescent="0.2">
      <c r="A23" s="7" t="s">
        <v>26</v>
      </c>
      <c r="B23" s="5"/>
      <c r="C23" s="5"/>
      <c r="D23" s="13"/>
      <c r="E23" s="15"/>
      <c r="F23" s="14"/>
    </row>
    <row r="24" spans="1:9" x14ac:dyDescent="0.2">
      <c r="A24" s="1" t="s">
        <v>24</v>
      </c>
      <c r="B24" s="11">
        <v>13213.9</v>
      </c>
      <c r="C24" s="11">
        <v>15814.5</v>
      </c>
      <c r="D24" s="11">
        <f>(C24-B24)</f>
        <v>2600.6000000000004</v>
      </c>
      <c r="E24" s="19">
        <f>(C24-B24)/B24*100</f>
        <v>19.680790682538845</v>
      </c>
      <c r="F24" s="17" t="s">
        <v>32</v>
      </c>
      <c r="H24" s="27"/>
      <c r="I24" s="27"/>
    </row>
    <row r="25" spans="1:9" x14ac:dyDescent="0.2">
      <c r="A25" s="1" t="s">
        <v>47</v>
      </c>
      <c r="B25" s="11">
        <f t="shared" ref="B25:C25" si="4">(B24/B12)*100</f>
        <v>9.3974332168423995</v>
      </c>
      <c r="C25" s="11">
        <f t="shared" si="4"/>
        <v>10.652816332634352</v>
      </c>
      <c r="D25" s="11">
        <f t="shared" ref="D25:D31" si="5">(C25-B25)</f>
        <v>1.2553831157919522</v>
      </c>
      <c r="E25" s="17" t="s">
        <v>32</v>
      </c>
      <c r="F25" s="17" t="s">
        <v>32</v>
      </c>
      <c r="H25" s="27"/>
      <c r="I25" s="27"/>
    </row>
    <row r="26" spans="1:9" x14ac:dyDescent="0.2">
      <c r="A26" s="21" t="s">
        <v>48</v>
      </c>
      <c r="B26" s="10">
        <v>-1936</v>
      </c>
      <c r="C26" s="10">
        <v>-1183.3</v>
      </c>
      <c r="D26" s="23">
        <f t="shared" si="5"/>
        <v>752.7</v>
      </c>
      <c r="E26" s="34">
        <f t="shared" ref="E26:E30" si="6">(C26-B26)/B26*100</f>
        <v>-38.879132231404959</v>
      </c>
      <c r="F26" s="16" t="s">
        <v>32</v>
      </c>
    </row>
    <row r="27" spans="1:9" x14ac:dyDescent="0.2">
      <c r="A27" s="22" t="s">
        <v>25</v>
      </c>
      <c r="B27" s="11">
        <v>11278</v>
      </c>
      <c r="C27" s="11">
        <v>14631.2</v>
      </c>
      <c r="D27" s="11">
        <f t="shared" si="5"/>
        <v>3353.2000000000007</v>
      </c>
      <c r="E27" s="19">
        <f t="shared" si="6"/>
        <v>29.732222025181777</v>
      </c>
      <c r="F27" s="17" t="s">
        <v>32</v>
      </c>
    </row>
    <row r="28" spans="1:9" x14ac:dyDescent="0.2">
      <c r="A28" s="21" t="s">
        <v>34</v>
      </c>
      <c r="B28" s="10">
        <v>-2725.2</v>
      </c>
      <c r="C28" s="10">
        <v>-3635.4</v>
      </c>
      <c r="D28" s="23">
        <f t="shared" si="5"/>
        <v>-910.20000000000027</v>
      </c>
      <c r="E28" s="34">
        <f t="shared" si="6"/>
        <v>33.399383531483942</v>
      </c>
      <c r="F28" s="16" t="s">
        <v>32</v>
      </c>
    </row>
    <row r="29" spans="1:9" x14ac:dyDescent="0.2">
      <c r="A29" s="21" t="s">
        <v>35</v>
      </c>
      <c r="B29" s="10">
        <v>0</v>
      </c>
      <c r="C29" s="10">
        <v>0</v>
      </c>
      <c r="D29" s="23">
        <f t="shared" si="5"/>
        <v>0</v>
      </c>
      <c r="E29" s="34">
        <v>0</v>
      </c>
      <c r="F29" s="16" t="s">
        <v>32</v>
      </c>
    </row>
    <row r="30" spans="1:9" x14ac:dyDescent="0.2">
      <c r="A30" s="1" t="s">
        <v>0</v>
      </c>
      <c r="B30" s="11">
        <v>8552.7999999999993</v>
      </c>
      <c r="C30" s="11">
        <v>10995.8</v>
      </c>
      <c r="D30" s="11">
        <f t="shared" si="5"/>
        <v>2443</v>
      </c>
      <c r="E30" s="19">
        <f t="shared" si="6"/>
        <v>28.56374520624825</v>
      </c>
      <c r="F30" s="17" t="s">
        <v>32</v>
      </c>
    </row>
    <row r="31" spans="1:9" x14ac:dyDescent="0.2">
      <c r="A31" s="7" t="s">
        <v>49</v>
      </c>
      <c r="B31" s="12">
        <f>(B30/B12)*100</f>
        <v>6.0825620609365645</v>
      </c>
      <c r="C31" s="12">
        <f>(C30/C12)*100</f>
        <v>7.4068884776869837</v>
      </c>
      <c r="D31" s="11">
        <f t="shared" si="5"/>
        <v>1.3243264167504192</v>
      </c>
      <c r="E31" s="17" t="s">
        <v>32</v>
      </c>
      <c r="F31" s="17" t="s">
        <v>32</v>
      </c>
    </row>
    <row r="32" spans="1:9" ht="51" customHeight="1" x14ac:dyDescent="0.2">
      <c r="A32" s="69" t="s">
        <v>38</v>
      </c>
      <c r="B32" s="69"/>
      <c r="C32" s="69"/>
      <c r="D32" s="69"/>
      <c r="E32" s="69"/>
      <c r="F32" s="69"/>
    </row>
    <row r="33" spans="1:6" ht="63.75" customHeight="1" x14ac:dyDescent="0.2">
      <c r="A33" s="65" t="s">
        <v>29</v>
      </c>
      <c r="B33" s="65"/>
      <c r="C33" s="65"/>
      <c r="D33" s="65"/>
      <c r="E33" s="65"/>
      <c r="F33" s="65"/>
    </row>
    <row r="34" spans="1:6" ht="51" customHeight="1" x14ac:dyDescent="0.2">
      <c r="A34" s="65" t="s">
        <v>31</v>
      </c>
      <c r="B34" s="65"/>
      <c r="C34" s="65"/>
      <c r="D34" s="65"/>
      <c r="E34" s="65"/>
      <c r="F34" s="65"/>
    </row>
    <row r="35" spans="1:6" ht="89.25" customHeight="1" x14ac:dyDescent="0.2">
      <c r="A35" s="65" t="s">
        <v>58</v>
      </c>
      <c r="B35" s="65"/>
      <c r="C35" s="65"/>
      <c r="D35" s="65"/>
      <c r="E35" s="65"/>
      <c r="F35" s="65"/>
    </row>
    <row r="36" spans="1:6" ht="51" customHeight="1" x14ac:dyDescent="0.2">
      <c r="A36" s="65" t="s">
        <v>50</v>
      </c>
      <c r="B36" s="65"/>
      <c r="C36" s="65"/>
      <c r="D36" s="65"/>
      <c r="E36" s="65"/>
      <c r="F36" s="65"/>
    </row>
    <row r="37" spans="1:6" ht="25.5" customHeight="1" x14ac:dyDescent="0.2">
      <c r="A37" s="65" t="s">
        <v>51</v>
      </c>
      <c r="B37" s="65"/>
      <c r="C37" s="65"/>
      <c r="D37" s="65"/>
      <c r="E37" s="65"/>
      <c r="F37" s="65"/>
    </row>
    <row r="38" spans="1:6" ht="51" customHeight="1" x14ac:dyDescent="0.2">
      <c r="A38" s="65" t="s">
        <v>52</v>
      </c>
      <c r="B38" s="70"/>
      <c r="C38" s="70"/>
      <c r="D38" s="70"/>
      <c r="E38" s="70"/>
      <c r="F38" s="70"/>
    </row>
    <row r="39" spans="1:6" ht="25.5" customHeight="1" x14ac:dyDescent="0.2">
      <c r="A39" s="65" t="s">
        <v>53</v>
      </c>
      <c r="B39" s="65"/>
      <c r="C39" s="65"/>
      <c r="D39" s="65"/>
      <c r="E39" s="65"/>
      <c r="F39" s="65"/>
    </row>
  </sheetData>
  <mergeCells count="11">
    <mergeCell ref="A39:F39"/>
    <mergeCell ref="A35:F35"/>
    <mergeCell ref="A36:F36"/>
    <mergeCell ref="A37:F37"/>
    <mergeCell ref="A38:F38"/>
    <mergeCell ref="A34:F34"/>
    <mergeCell ref="A1:F1"/>
    <mergeCell ref="A2:F2"/>
    <mergeCell ref="A3:F3"/>
    <mergeCell ref="A32:F32"/>
    <mergeCell ref="A33:F3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80" zoomScaleNormal="80" workbookViewId="0">
      <selection activeCell="C25" sqref="C25"/>
    </sheetView>
  </sheetViews>
  <sheetFormatPr defaultColWidth="9.28515625" defaultRowHeight="12.75" x14ac:dyDescent="0.2"/>
  <cols>
    <col min="1" max="1" width="35" style="25" customWidth="1"/>
    <col min="2" max="4" width="9.28515625" style="25"/>
    <col min="5" max="5" width="9.7109375" style="25" customWidth="1"/>
    <col min="6" max="6" width="11.28515625" style="25" customWidth="1"/>
    <col min="7" max="16384" width="9.28515625" style="25"/>
  </cols>
  <sheetData>
    <row r="1" spans="1:6" ht="25.5" customHeight="1" x14ac:dyDescent="0.2">
      <c r="A1" s="66" t="s">
        <v>44</v>
      </c>
      <c r="B1" s="66"/>
      <c r="C1" s="66"/>
      <c r="D1" s="66"/>
      <c r="E1" s="66"/>
      <c r="F1" s="66"/>
    </row>
    <row r="2" spans="1:6" x14ac:dyDescent="0.2">
      <c r="A2" s="67" t="s">
        <v>81</v>
      </c>
      <c r="B2" s="67"/>
      <c r="C2" s="67"/>
      <c r="D2" s="67"/>
      <c r="E2" s="67"/>
      <c r="F2" s="67"/>
    </row>
    <row r="3" spans="1:6" x14ac:dyDescent="0.2">
      <c r="A3" s="68" t="s">
        <v>30</v>
      </c>
      <c r="B3" s="68"/>
      <c r="C3" s="68"/>
      <c r="D3" s="68"/>
      <c r="E3" s="68"/>
      <c r="F3" s="68"/>
    </row>
    <row r="4" spans="1:6" ht="63.75" x14ac:dyDescent="0.2">
      <c r="A4" s="26"/>
      <c r="B4" s="9" t="s">
        <v>59</v>
      </c>
      <c r="C4" s="9" t="s">
        <v>70</v>
      </c>
      <c r="D4" s="8" t="s">
        <v>12</v>
      </c>
      <c r="E4" s="9" t="s">
        <v>71</v>
      </c>
      <c r="F4" s="9" t="s">
        <v>72</v>
      </c>
    </row>
    <row r="5" spans="1:6" ht="25.5" customHeight="1" x14ac:dyDescent="0.2">
      <c r="A5" s="4" t="s">
        <v>2</v>
      </c>
      <c r="B5" s="6"/>
      <c r="C5" s="6"/>
      <c r="D5" s="6"/>
      <c r="E5" s="6"/>
      <c r="F5" s="6"/>
    </row>
    <row r="6" spans="1:6" x14ac:dyDescent="0.2">
      <c r="A6" s="2" t="s">
        <v>33</v>
      </c>
      <c r="B6" s="52">
        <v>38546.699999999997</v>
      </c>
      <c r="C6" s="52">
        <v>39495.9</v>
      </c>
      <c r="D6" s="10">
        <f>(C6-B6)</f>
        <v>949.20000000000437</v>
      </c>
      <c r="E6" s="18">
        <f>(C6-B6)/B6*100</f>
        <v>2.4624676042307239</v>
      </c>
      <c r="F6" s="18">
        <f>(C6/C12)*100</f>
        <v>82.695049716399822</v>
      </c>
    </row>
    <row r="7" spans="1:6" x14ac:dyDescent="0.2">
      <c r="A7" s="2" t="s">
        <v>13</v>
      </c>
      <c r="B7" s="52">
        <v>2505.3000000000002</v>
      </c>
      <c r="C7" s="52">
        <v>2211.9</v>
      </c>
      <c r="D7" s="10">
        <f t="shared" ref="D7:D31" si="0">(C7-B7)</f>
        <v>-293.40000000000009</v>
      </c>
      <c r="E7" s="18">
        <f t="shared" ref="E7:E30" si="1">(C7-B7)/B7*100</f>
        <v>-11.711172314692854</v>
      </c>
      <c r="F7" s="18">
        <f>(C7/C12)*100</f>
        <v>4.631194135788899</v>
      </c>
    </row>
    <row r="8" spans="1:6" x14ac:dyDescent="0.2">
      <c r="A8" s="2" t="s">
        <v>14</v>
      </c>
      <c r="B8" s="52">
        <v>1264.9000000000001</v>
      </c>
      <c r="C8" s="52">
        <v>1321.7</v>
      </c>
      <c r="D8" s="10">
        <f t="shared" si="0"/>
        <v>56.799999999999955</v>
      </c>
      <c r="E8" s="18">
        <f t="shared" si="1"/>
        <v>4.4904735552217527</v>
      </c>
      <c r="F8" s="18">
        <f>(C8/C12)*100</f>
        <v>2.7673264113532205</v>
      </c>
    </row>
    <row r="9" spans="1:6" x14ac:dyDescent="0.2">
      <c r="A9" s="2" t="s">
        <v>15</v>
      </c>
      <c r="B9" s="52">
        <v>864.2</v>
      </c>
      <c r="C9" s="52">
        <v>821.7</v>
      </c>
      <c r="D9" s="10">
        <f t="shared" si="0"/>
        <v>-42.5</v>
      </c>
      <c r="E9" s="18">
        <f t="shared" si="1"/>
        <v>-4.9178430918768798</v>
      </c>
      <c r="F9" s="18">
        <f>(C9/C12)*100</f>
        <v>1.7204449664893251</v>
      </c>
    </row>
    <row r="10" spans="1:6" x14ac:dyDescent="0.2">
      <c r="A10" s="2" t="s">
        <v>27</v>
      </c>
      <c r="B10" s="52">
        <v>1435.8</v>
      </c>
      <c r="C10" s="52">
        <v>1501</v>
      </c>
      <c r="D10" s="10">
        <f t="shared" si="0"/>
        <v>65.200000000000045</v>
      </c>
      <c r="E10" s="18">
        <f t="shared" si="1"/>
        <v>4.5410224265218027</v>
      </c>
      <c r="F10" s="18">
        <f>(C10/C12)*100</f>
        <v>3.1427380974814132</v>
      </c>
    </row>
    <row r="11" spans="1:6" x14ac:dyDescent="0.2">
      <c r="A11" s="2" t="s">
        <v>28</v>
      </c>
      <c r="B11" s="52">
        <v>2245</v>
      </c>
      <c r="C11" s="52">
        <v>2408.6999999999998</v>
      </c>
      <c r="D11" s="10">
        <f t="shared" si="0"/>
        <v>163.69999999999982</v>
      </c>
      <c r="E11" s="18">
        <f t="shared" si="1"/>
        <v>7.291759465478834</v>
      </c>
      <c r="F11" s="18">
        <f>(C11/C12)*100</f>
        <v>5.0432466724873271</v>
      </c>
    </row>
    <row r="12" spans="1:6" x14ac:dyDescent="0.2">
      <c r="A12" s="7" t="s">
        <v>45</v>
      </c>
      <c r="B12" s="53">
        <f>SUM(B6:B11)</f>
        <v>46861.9</v>
      </c>
      <c r="C12" s="53">
        <f>SUM(C6:C11)</f>
        <v>47760.899999999994</v>
      </c>
      <c r="D12" s="54">
        <f t="shared" si="0"/>
        <v>898.99999999999272</v>
      </c>
      <c r="E12" s="57">
        <f t="shared" si="1"/>
        <v>1.9184027963014574</v>
      </c>
      <c r="F12" s="20">
        <f>SUM(F6:F11)</f>
        <v>100.00000000000001</v>
      </c>
    </row>
    <row r="13" spans="1:6" ht="25.5" customHeight="1" x14ac:dyDescent="0.2">
      <c r="A13" s="7" t="s">
        <v>16</v>
      </c>
      <c r="B13" s="5"/>
      <c r="C13" s="5"/>
      <c r="D13" s="10"/>
      <c r="E13" s="18"/>
      <c r="F13" s="14"/>
    </row>
    <row r="14" spans="1:6" x14ac:dyDescent="0.2">
      <c r="A14" s="2" t="s">
        <v>17</v>
      </c>
      <c r="B14" s="52">
        <v>11064.4</v>
      </c>
      <c r="C14" s="52">
        <v>10398</v>
      </c>
      <c r="D14" s="55">
        <f t="shared" si="0"/>
        <v>-666.39999999999964</v>
      </c>
      <c r="E14" s="56">
        <f t="shared" si="1"/>
        <v>-6.0229203571815884</v>
      </c>
      <c r="F14" s="18">
        <f>(C14/C22)*100</f>
        <v>24.290419791155653</v>
      </c>
    </row>
    <row r="15" spans="1:6" x14ac:dyDescent="0.2">
      <c r="A15" s="2" t="s">
        <v>18</v>
      </c>
      <c r="B15" s="52">
        <v>15017.1</v>
      </c>
      <c r="C15" s="52">
        <v>15732</v>
      </c>
      <c r="D15" s="10">
        <f t="shared" si="0"/>
        <v>714.89999999999964</v>
      </c>
      <c r="E15" s="18">
        <f t="shared" si="1"/>
        <v>4.7605729468405995</v>
      </c>
      <c r="F15" s="18">
        <f>(C15/C22)*100</f>
        <v>36.750998668442072</v>
      </c>
    </row>
    <row r="16" spans="1:6" x14ac:dyDescent="0.2">
      <c r="A16" s="2" t="s">
        <v>19</v>
      </c>
      <c r="B16" s="52">
        <v>1981</v>
      </c>
      <c r="C16" s="52">
        <v>2065.5</v>
      </c>
      <c r="D16" s="10">
        <f t="shared" si="0"/>
        <v>84.5</v>
      </c>
      <c r="E16" s="18">
        <f t="shared" si="1"/>
        <v>4.2655224634023226</v>
      </c>
      <c r="F16" s="18">
        <f>(C16/C22)*100</f>
        <v>4.8251454201415651</v>
      </c>
    </row>
    <row r="17" spans="1:9" x14ac:dyDescent="0.2">
      <c r="A17" s="2" t="s">
        <v>20</v>
      </c>
      <c r="B17" s="52">
        <v>2709.3</v>
      </c>
      <c r="C17" s="52">
        <v>2863</v>
      </c>
      <c r="D17" s="10">
        <f t="shared" si="0"/>
        <v>153.69999999999982</v>
      </c>
      <c r="E17" s="18">
        <f t="shared" si="1"/>
        <v>5.6730520798730231</v>
      </c>
      <c r="F17" s="18">
        <f>(C17/C22)*100</f>
        <v>6.6881584787534756</v>
      </c>
    </row>
    <row r="18" spans="1:9" x14ac:dyDescent="0.2">
      <c r="A18" s="2" t="s">
        <v>21</v>
      </c>
      <c r="B18" s="52">
        <v>770.2</v>
      </c>
      <c r="C18" s="52">
        <v>791.5</v>
      </c>
      <c r="D18" s="10">
        <f t="shared" si="0"/>
        <v>21.299999999999955</v>
      </c>
      <c r="E18" s="18">
        <f t="shared" si="1"/>
        <v>2.7655154505323232</v>
      </c>
      <c r="F18" s="18">
        <f>(C18/C22)*100</f>
        <v>1.8489966594248606</v>
      </c>
    </row>
    <row r="19" spans="1:9" x14ac:dyDescent="0.2">
      <c r="A19" s="2" t="s">
        <v>22</v>
      </c>
      <c r="B19" s="52">
        <v>499.6</v>
      </c>
      <c r="C19" s="52">
        <v>535.9</v>
      </c>
      <c r="D19" s="10">
        <f t="shared" si="0"/>
        <v>36.299999999999955</v>
      </c>
      <c r="E19" s="18">
        <f t="shared" si="1"/>
        <v>7.2658126501200861</v>
      </c>
      <c r="F19" s="18">
        <f>(C19/C22)*100</f>
        <v>1.2518980540565794</v>
      </c>
    </row>
    <row r="20" spans="1:9" x14ac:dyDescent="0.2">
      <c r="A20" s="2" t="s">
        <v>27</v>
      </c>
      <c r="B20" s="52">
        <v>649.6</v>
      </c>
      <c r="C20" s="52">
        <v>695.8</v>
      </c>
      <c r="D20" s="10">
        <f t="shared" si="0"/>
        <v>46.199999999999932</v>
      </c>
      <c r="E20" s="18">
        <f t="shared" si="1"/>
        <v>7.1120689655172304</v>
      </c>
      <c r="F20" s="18">
        <f>(C20/C22)*100</f>
        <v>1.6254350923914311</v>
      </c>
    </row>
    <row r="21" spans="1:9" x14ac:dyDescent="0.2">
      <c r="A21" s="2" t="s">
        <v>46</v>
      </c>
      <c r="B21" s="52">
        <v>9738.7000000000007</v>
      </c>
      <c r="C21" s="52">
        <v>9725.2999999999993</v>
      </c>
      <c r="D21" s="10">
        <f t="shared" si="0"/>
        <v>-13.400000000001455</v>
      </c>
      <c r="E21" s="18">
        <f t="shared" si="1"/>
        <v>-0.13759536693810728</v>
      </c>
      <c r="F21" s="18">
        <f>(C21/C22)*100</f>
        <v>22.718947835634356</v>
      </c>
    </row>
    <row r="22" spans="1:9" x14ac:dyDescent="0.2">
      <c r="A22" s="7" t="s">
        <v>23</v>
      </c>
      <c r="B22" s="53">
        <f>SUM(B14:B21)</f>
        <v>42429.899999999994</v>
      </c>
      <c r="C22" s="53">
        <f>SUM(C14:C21)</f>
        <v>42807</v>
      </c>
      <c r="D22" s="54">
        <f t="shared" si="0"/>
        <v>377.10000000000582</v>
      </c>
      <c r="E22" s="57">
        <f t="shared" si="1"/>
        <v>0.88876004892777472</v>
      </c>
      <c r="F22" s="20">
        <f>SUM(F14:F21)</f>
        <v>99.999999999999986</v>
      </c>
    </row>
    <row r="23" spans="1:9" ht="25.5" customHeight="1" x14ac:dyDescent="0.2">
      <c r="A23" s="7" t="s">
        <v>26</v>
      </c>
      <c r="B23" s="5"/>
      <c r="C23" s="5"/>
      <c r="D23" s="10"/>
      <c r="E23" s="18"/>
      <c r="F23" s="14"/>
    </row>
    <row r="24" spans="1:9" x14ac:dyDescent="0.2">
      <c r="A24" s="1" t="s">
        <v>24</v>
      </c>
      <c r="B24" s="11">
        <v>4432</v>
      </c>
      <c r="C24" s="11">
        <v>4953.8999999999996</v>
      </c>
      <c r="D24" s="58">
        <f t="shared" si="0"/>
        <v>521.89999999999964</v>
      </c>
      <c r="E24" s="59">
        <f t="shared" si="1"/>
        <v>11.775722021660643</v>
      </c>
      <c r="F24" s="17" t="s">
        <v>32</v>
      </c>
      <c r="H24" s="27"/>
      <c r="I24" s="27"/>
    </row>
    <row r="25" spans="1:9" x14ac:dyDescent="0.2">
      <c r="A25" s="1" t="s">
        <v>47</v>
      </c>
      <c r="B25" s="11">
        <f t="shared" ref="B25:C25" si="2">(B24/B12)*100</f>
        <v>9.4575764106875742</v>
      </c>
      <c r="C25" s="11">
        <f t="shared" si="2"/>
        <v>10.372291979422499</v>
      </c>
      <c r="D25" s="11">
        <f t="shared" si="0"/>
        <v>0.9147155687349251</v>
      </c>
      <c r="E25" s="17" t="s">
        <v>32</v>
      </c>
      <c r="F25" s="17" t="s">
        <v>32</v>
      </c>
      <c r="H25" s="27"/>
      <c r="I25" s="27"/>
    </row>
    <row r="26" spans="1:9" x14ac:dyDescent="0.2">
      <c r="A26" s="21" t="s">
        <v>48</v>
      </c>
      <c r="B26" s="10">
        <v>-547.20000000000005</v>
      </c>
      <c r="C26" s="10">
        <v>-364.4</v>
      </c>
      <c r="D26" s="10">
        <f t="shared" si="0"/>
        <v>182.80000000000007</v>
      </c>
      <c r="E26" s="18">
        <f t="shared" si="1"/>
        <v>-33.406432748538023</v>
      </c>
      <c r="F26" s="16" t="s">
        <v>32</v>
      </c>
    </row>
    <row r="27" spans="1:9" x14ac:dyDescent="0.2">
      <c r="A27" s="22" t="s">
        <v>25</v>
      </c>
      <c r="B27" s="11">
        <v>3884.8</v>
      </c>
      <c r="C27" s="11">
        <v>4589.5</v>
      </c>
      <c r="D27" s="11">
        <f t="shared" si="0"/>
        <v>704.69999999999982</v>
      </c>
      <c r="E27" s="19">
        <f t="shared" si="1"/>
        <v>18.13992998352553</v>
      </c>
      <c r="F27" s="17" t="s">
        <v>32</v>
      </c>
    </row>
    <row r="28" spans="1:9" x14ac:dyDescent="0.2">
      <c r="A28" s="21" t="s">
        <v>34</v>
      </c>
      <c r="B28" s="10">
        <v>-662.8</v>
      </c>
      <c r="C28" s="10">
        <v>-822.4</v>
      </c>
      <c r="D28" s="10">
        <f t="shared" si="0"/>
        <v>-159.60000000000002</v>
      </c>
      <c r="E28" s="18">
        <f t="shared" si="1"/>
        <v>24.079662039831025</v>
      </c>
      <c r="F28" s="16" t="s">
        <v>32</v>
      </c>
    </row>
    <row r="29" spans="1:9" x14ac:dyDescent="0.2">
      <c r="A29" s="21" t="s">
        <v>35</v>
      </c>
      <c r="B29" s="10">
        <v>0</v>
      </c>
      <c r="C29" s="10">
        <v>0</v>
      </c>
      <c r="D29" s="10">
        <f t="shared" si="0"/>
        <v>0</v>
      </c>
      <c r="E29" s="18">
        <v>0</v>
      </c>
      <c r="F29" s="16" t="s">
        <v>32</v>
      </c>
    </row>
    <row r="30" spans="1:9" x14ac:dyDescent="0.2">
      <c r="A30" s="1" t="s">
        <v>0</v>
      </c>
      <c r="B30" s="11">
        <v>3222</v>
      </c>
      <c r="C30" s="11">
        <v>3767.1</v>
      </c>
      <c r="D30" s="11">
        <f t="shared" si="0"/>
        <v>545.09999999999991</v>
      </c>
      <c r="E30" s="19">
        <f t="shared" si="1"/>
        <v>16.918063314711357</v>
      </c>
      <c r="F30" s="17" t="s">
        <v>32</v>
      </c>
    </row>
    <row r="31" spans="1:9" x14ac:dyDescent="0.2">
      <c r="A31" s="7" t="s">
        <v>49</v>
      </c>
      <c r="B31" s="12">
        <f>(B30/B12)*100</f>
        <v>6.8755214790693504</v>
      </c>
      <c r="C31" s="12">
        <f>(C30/C12)*100</f>
        <v>7.8874141818935577</v>
      </c>
      <c r="D31" s="11">
        <f t="shared" si="0"/>
        <v>1.0118927028242073</v>
      </c>
      <c r="E31" s="17" t="s">
        <v>32</v>
      </c>
      <c r="F31" s="17" t="s">
        <v>32</v>
      </c>
    </row>
    <row r="32" spans="1:9" ht="51" customHeight="1" x14ac:dyDescent="0.2">
      <c r="A32" s="69" t="s">
        <v>38</v>
      </c>
      <c r="B32" s="69"/>
      <c r="C32" s="69"/>
      <c r="D32" s="69"/>
      <c r="E32" s="69"/>
      <c r="F32" s="69"/>
    </row>
    <row r="33" spans="1:6" ht="63.75" customHeight="1" x14ac:dyDescent="0.2">
      <c r="A33" s="65" t="s">
        <v>29</v>
      </c>
      <c r="B33" s="65"/>
      <c r="C33" s="65"/>
      <c r="D33" s="65"/>
      <c r="E33" s="65"/>
      <c r="F33" s="65"/>
    </row>
    <row r="34" spans="1:6" ht="51" customHeight="1" x14ac:dyDescent="0.2">
      <c r="A34" s="65" t="s">
        <v>31</v>
      </c>
      <c r="B34" s="65"/>
      <c r="C34" s="65"/>
      <c r="D34" s="65"/>
      <c r="E34" s="65"/>
      <c r="F34" s="65"/>
    </row>
    <row r="35" spans="1:6" ht="89.25" customHeight="1" x14ac:dyDescent="0.2">
      <c r="A35" s="65" t="s">
        <v>58</v>
      </c>
      <c r="B35" s="65"/>
      <c r="C35" s="65"/>
      <c r="D35" s="65"/>
      <c r="E35" s="65"/>
      <c r="F35" s="65"/>
    </row>
    <row r="36" spans="1:6" ht="51" customHeight="1" x14ac:dyDescent="0.2">
      <c r="A36" s="65" t="s">
        <v>50</v>
      </c>
      <c r="B36" s="65"/>
      <c r="C36" s="65"/>
      <c r="D36" s="65"/>
      <c r="E36" s="65"/>
      <c r="F36" s="65"/>
    </row>
    <row r="37" spans="1:6" ht="25.5" customHeight="1" x14ac:dyDescent="0.2">
      <c r="A37" s="65" t="s">
        <v>51</v>
      </c>
      <c r="B37" s="65"/>
      <c r="C37" s="65"/>
      <c r="D37" s="65"/>
      <c r="E37" s="65"/>
      <c r="F37" s="65"/>
    </row>
    <row r="38" spans="1:6" ht="51" customHeight="1" x14ac:dyDescent="0.2">
      <c r="A38" s="65" t="s">
        <v>52</v>
      </c>
      <c r="B38" s="70"/>
      <c r="C38" s="70"/>
      <c r="D38" s="70"/>
      <c r="E38" s="70"/>
      <c r="F38" s="70"/>
    </row>
    <row r="39" spans="1:6" ht="25.5" customHeight="1" x14ac:dyDescent="0.2">
      <c r="A39" s="65" t="s">
        <v>53</v>
      </c>
      <c r="B39" s="65"/>
      <c r="C39" s="65"/>
      <c r="D39" s="65"/>
      <c r="E39" s="65"/>
      <c r="F39" s="65"/>
    </row>
  </sheetData>
  <mergeCells count="11">
    <mergeCell ref="A36:F36"/>
    <mergeCell ref="A37:F37"/>
    <mergeCell ref="A38:F38"/>
    <mergeCell ref="A39:F39"/>
    <mergeCell ref="A1:F1"/>
    <mergeCell ref="A2:F2"/>
    <mergeCell ref="A3:F3"/>
    <mergeCell ref="A32:F32"/>
    <mergeCell ref="A33:F33"/>
    <mergeCell ref="A34:F34"/>
    <mergeCell ref="A35:F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N15" sqref="N15"/>
    </sheetView>
  </sheetViews>
  <sheetFormatPr defaultColWidth="9.28515625" defaultRowHeight="15" x14ac:dyDescent="0.25"/>
  <cols>
    <col min="1" max="1" width="30" style="36" customWidth="1"/>
    <col min="2" max="6" width="9.5703125" style="36" customWidth="1"/>
    <col min="7" max="7" width="14.28515625" style="36" customWidth="1"/>
    <col min="8" max="16384" width="9.28515625" style="36"/>
  </cols>
  <sheetData>
    <row r="1" spans="1:8" ht="25.5" customHeight="1" x14ac:dyDescent="0.25">
      <c r="A1" s="71" t="s">
        <v>62</v>
      </c>
      <c r="B1" s="71"/>
      <c r="C1" s="71"/>
      <c r="D1" s="71"/>
      <c r="E1" s="71"/>
      <c r="F1" s="71"/>
      <c r="G1" s="71"/>
    </row>
    <row r="2" spans="1:8" ht="12.75" customHeight="1" x14ac:dyDescent="0.25">
      <c r="A2" s="72" t="s">
        <v>73</v>
      </c>
      <c r="B2" s="72"/>
      <c r="C2" s="72"/>
      <c r="D2" s="72"/>
      <c r="E2" s="72"/>
      <c r="F2" s="72"/>
      <c r="G2" s="72"/>
    </row>
    <row r="3" spans="1:8" ht="12.75" customHeight="1" x14ac:dyDescent="0.25">
      <c r="A3" s="73" t="s">
        <v>30</v>
      </c>
      <c r="B3" s="73"/>
      <c r="C3" s="73"/>
      <c r="D3" s="73"/>
      <c r="E3" s="73"/>
      <c r="F3" s="73"/>
      <c r="G3" s="73"/>
    </row>
    <row r="4" spans="1:8" ht="51.75" customHeight="1" x14ac:dyDescent="0.25">
      <c r="A4" s="37"/>
      <c r="B4" s="38" t="s">
        <v>60</v>
      </c>
      <c r="C4" s="38" t="s">
        <v>74</v>
      </c>
      <c r="D4" s="38" t="s">
        <v>75</v>
      </c>
      <c r="E4" s="38" t="s">
        <v>76</v>
      </c>
      <c r="F4" s="38" t="s">
        <v>77</v>
      </c>
      <c r="G4" s="38" t="s">
        <v>78</v>
      </c>
    </row>
    <row r="5" spans="1:8" ht="12.75" customHeight="1" x14ac:dyDescent="0.25">
      <c r="A5" s="39" t="s">
        <v>0</v>
      </c>
      <c r="B5" s="40">
        <v>2928.1</v>
      </c>
      <c r="C5" s="40">
        <v>2385.3000000000002</v>
      </c>
      <c r="D5" s="40">
        <v>4784.3999999999996</v>
      </c>
      <c r="E5" s="40">
        <v>4550.5</v>
      </c>
      <c r="F5" s="23">
        <v>3417.1</v>
      </c>
      <c r="G5" s="40">
        <f>(F5-B5)</f>
        <v>489</v>
      </c>
      <c r="H5" s="41"/>
    </row>
    <row r="6" spans="1:8" ht="12.75" customHeight="1" x14ac:dyDescent="0.25">
      <c r="A6" s="39" t="s">
        <v>1</v>
      </c>
      <c r="B6" s="40">
        <v>3933.6</v>
      </c>
      <c r="C6" s="40">
        <v>3250.3</v>
      </c>
      <c r="D6" s="40">
        <v>6900</v>
      </c>
      <c r="E6" s="40">
        <v>6400.2</v>
      </c>
      <c r="F6" s="40">
        <v>4579</v>
      </c>
      <c r="G6" s="40">
        <f t="shared" ref="G6:G13" si="0">(F6-B6)</f>
        <v>645.40000000000009</v>
      </c>
      <c r="H6" s="41"/>
    </row>
    <row r="7" spans="1:8" ht="12.75" customHeight="1" x14ac:dyDescent="0.25">
      <c r="A7" s="39" t="s">
        <v>6</v>
      </c>
      <c r="B7" s="40">
        <v>46739.4</v>
      </c>
      <c r="C7" s="40">
        <v>44370.8</v>
      </c>
      <c r="D7" s="40">
        <v>51567.3</v>
      </c>
      <c r="E7" s="40">
        <v>51319.4</v>
      </c>
      <c r="F7" s="40">
        <v>48899.3</v>
      </c>
      <c r="G7" s="40">
        <f t="shared" si="0"/>
        <v>2159.9000000000015</v>
      </c>
      <c r="H7" s="41"/>
    </row>
    <row r="8" spans="1:8" ht="12.75" customHeight="1" x14ac:dyDescent="0.25">
      <c r="A8" s="39" t="s">
        <v>7</v>
      </c>
      <c r="B8" s="40">
        <v>35490.9</v>
      </c>
      <c r="C8" s="40">
        <v>32519.8</v>
      </c>
      <c r="D8" s="40">
        <v>38279.800000000003</v>
      </c>
      <c r="E8" s="40">
        <v>38284.400000000001</v>
      </c>
      <c r="F8" s="40">
        <v>36015.699999999997</v>
      </c>
      <c r="G8" s="40">
        <f t="shared" si="0"/>
        <v>524.79999999999563</v>
      </c>
      <c r="H8" s="41"/>
    </row>
    <row r="9" spans="1:8" ht="12.75" customHeight="1" x14ac:dyDescent="0.25">
      <c r="A9" s="39" t="s">
        <v>8</v>
      </c>
      <c r="B9" s="40">
        <v>1249.5</v>
      </c>
      <c r="C9" s="40">
        <v>1291.5</v>
      </c>
      <c r="D9" s="40">
        <v>1513.6</v>
      </c>
      <c r="E9" s="40">
        <v>1526.3</v>
      </c>
      <c r="F9" s="40">
        <v>1428.3</v>
      </c>
      <c r="G9" s="40">
        <f t="shared" si="0"/>
        <v>178.79999999999995</v>
      </c>
      <c r="H9" s="41"/>
    </row>
    <row r="10" spans="1:8" ht="12.75" customHeight="1" x14ac:dyDescent="0.25">
      <c r="A10" s="39" t="s">
        <v>9</v>
      </c>
      <c r="B10" s="40">
        <v>702.5</v>
      </c>
      <c r="C10" s="40">
        <v>662.1</v>
      </c>
      <c r="D10" s="40">
        <v>740</v>
      </c>
      <c r="E10" s="40">
        <v>747.2</v>
      </c>
      <c r="F10" s="40">
        <v>699.5</v>
      </c>
      <c r="G10" s="40">
        <f t="shared" si="0"/>
        <v>-3</v>
      </c>
      <c r="H10" s="41"/>
    </row>
    <row r="11" spans="1:8" ht="12.75" customHeight="1" x14ac:dyDescent="0.25">
      <c r="A11" s="39" t="s">
        <v>3</v>
      </c>
      <c r="B11" s="40">
        <v>42805.9</v>
      </c>
      <c r="C11" s="40">
        <v>41120.5</v>
      </c>
      <c r="D11" s="40">
        <v>44667.3</v>
      </c>
      <c r="E11" s="40">
        <v>44919.199999999997</v>
      </c>
      <c r="F11" s="40">
        <v>44320.3</v>
      </c>
      <c r="G11" s="40">
        <f t="shared" si="0"/>
        <v>1514.4000000000015</v>
      </c>
      <c r="H11" s="41"/>
    </row>
    <row r="12" spans="1:8" ht="12.75" customHeight="1" x14ac:dyDescent="0.25">
      <c r="A12" s="39" t="s">
        <v>10</v>
      </c>
      <c r="B12" s="40">
        <v>8704.7000000000007</v>
      </c>
      <c r="C12" s="40">
        <v>7526.4</v>
      </c>
      <c r="D12" s="40">
        <v>8732</v>
      </c>
      <c r="E12" s="40">
        <v>8505</v>
      </c>
      <c r="F12" s="40">
        <v>8054.1</v>
      </c>
      <c r="G12" s="40">
        <f t="shared" si="0"/>
        <v>-650.60000000000036</v>
      </c>
      <c r="H12" s="41"/>
    </row>
    <row r="13" spans="1:8" ht="12.75" customHeight="1" x14ac:dyDescent="0.25">
      <c r="A13" s="42" t="s">
        <v>11</v>
      </c>
      <c r="B13" s="43">
        <v>14203.7</v>
      </c>
      <c r="C13" s="43">
        <v>14219.4</v>
      </c>
      <c r="D13" s="43">
        <v>15182.1</v>
      </c>
      <c r="E13" s="43">
        <v>15337.9</v>
      </c>
      <c r="F13" s="43">
        <v>15476.3</v>
      </c>
      <c r="G13" s="43">
        <f t="shared" si="0"/>
        <v>1272.5999999999985</v>
      </c>
      <c r="H13" s="41"/>
    </row>
    <row r="14" spans="1:8" ht="30" customHeight="1" x14ac:dyDescent="0.25">
      <c r="A14" s="74" t="s">
        <v>5</v>
      </c>
      <c r="B14" s="74"/>
      <c r="C14" s="74"/>
      <c r="D14" s="74"/>
      <c r="E14" s="74"/>
      <c r="F14" s="75"/>
      <c r="G14" s="75"/>
    </row>
    <row r="15" spans="1:8" ht="102" customHeight="1" x14ac:dyDescent="0.25">
      <c r="A15" s="76" t="s">
        <v>56</v>
      </c>
      <c r="B15" s="76"/>
      <c r="C15" s="76"/>
      <c r="D15" s="76"/>
      <c r="E15" s="76"/>
      <c r="F15" s="76"/>
      <c r="G15" s="76"/>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80" zoomScaleNormal="80" workbookViewId="0">
      <selection activeCell="B11" sqref="B11"/>
    </sheetView>
  </sheetViews>
  <sheetFormatPr defaultColWidth="9.28515625" defaultRowHeight="15" x14ac:dyDescent="0.25"/>
  <cols>
    <col min="1" max="1" width="30" style="36" customWidth="1"/>
    <col min="2" max="6" width="9.5703125" style="36" customWidth="1"/>
    <col min="7" max="7" width="14.28515625" style="36" customWidth="1"/>
    <col min="8" max="16384" width="9.28515625" style="36"/>
  </cols>
  <sheetData>
    <row r="1" spans="1:8" ht="25.5" customHeight="1" x14ac:dyDescent="0.25">
      <c r="A1" s="77" t="s">
        <v>63</v>
      </c>
      <c r="B1" s="77"/>
      <c r="C1" s="77"/>
      <c r="D1" s="77"/>
      <c r="E1" s="77"/>
      <c r="F1" s="77"/>
      <c r="G1" s="77"/>
    </row>
    <row r="2" spans="1:8" ht="12.75" customHeight="1" x14ac:dyDescent="0.25">
      <c r="A2" s="72" t="s">
        <v>73</v>
      </c>
      <c r="B2" s="72"/>
      <c r="C2" s="72"/>
      <c r="D2" s="72"/>
      <c r="E2" s="72"/>
      <c r="F2" s="72"/>
      <c r="G2" s="72"/>
    </row>
    <row r="3" spans="1:8" ht="12.75" customHeight="1" x14ac:dyDescent="0.25">
      <c r="A3" s="73" t="s">
        <v>30</v>
      </c>
      <c r="B3" s="73"/>
      <c r="C3" s="73"/>
      <c r="D3" s="73"/>
      <c r="E3" s="73"/>
      <c r="F3" s="73"/>
      <c r="G3" s="73"/>
    </row>
    <row r="4" spans="1:8" ht="51.75" customHeight="1" x14ac:dyDescent="0.25">
      <c r="A4" s="44" t="s">
        <v>36</v>
      </c>
      <c r="B4" s="38" t="s">
        <v>60</v>
      </c>
      <c r="C4" s="38" t="s">
        <v>74</v>
      </c>
      <c r="D4" s="38" t="s">
        <v>75</v>
      </c>
      <c r="E4" s="38" t="s">
        <v>76</v>
      </c>
      <c r="F4" s="38" t="s">
        <v>77</v>
      </c>
      <c r="G4" s="38" t="s">
        <v>78</v>
      </c>
    </row>
    <row r="5" spans="1:8" ht="12.75" customHeight="1" x14ac:dyDescent="0.25">
      <c r="A5" s="39" t="s">
        <v>0</v>
      </c>
      <c r="B5" s="40">
        <v>2382.5</v>
      </c>
      <c r="C5" s="40">
        <v>1539.4</v>
      </c>
      <c r="D5" s="40">
        <v>3557</v>
      </c>
      <c r="E5" s="40">
        <v>3246</v>
      </c>
      <c r="F5" s="40">
        <v>2726.1</v>
      </c>
      <c r="G5" s="40">
        <f>(F5-B5)</f>
        <v>343.59999999999991</v>
      </c>
      <c r="H5" s="41"/>
    </row>
    <row r="6" spans="1:8" ht="12.75" customHeight="1" x14ac:dyDescent="0.25">
      <c r="A6" s="39" t="s">
        <v>1</v>
      </c>
      <c r="B6" s="40">
        <v>3230.9</v>
      </c>
      <c r="C6" s="40">
        <v>2203.4</v>
      </c>
      <c r="D6" s="40">
        <v>5256.9</v>
      </c>
      <c r="E6" s="40">
        <v>4699.6000000000004</v>
      </c>
      <c r="F6" s="40">
        <v>3714.9</v>
      </c>
      <c r="G6" s="40">
        <f t="shared" ref="G6:G13" si="0">(F6-B6)</f>
        <v>484</v>
      </c>
      <c r="H6" s="41"/>
    </row>
    <row r="7" spans="1:8" ht="12.75" customHeight="1" x14ac:dyDescent="0.25">
      <c r="A7" s="39" t="s">
        <v>6</v>
      </c>
      <c r="B7" s="40">
        <v>35837.699999999997</v>
      </c>
      <c r="C7" s="40">
        <v>33655.699999999997</v>
      </c>
      <c r="D7" s="40">
        <v>38793.699999999997</v>
      </c>
      <c r="E7" s="40">
        <v>38206.300000000003</v>
      </c>
      <c r="F7" s="40">
        <v>37745</v>
      </c>
      <c r="G7" s="40">
        <f t="shared" si="0"/>
        <v>1907.3000000000029</v>
      </c>
      <c r="H7" s="41"/>
    </row>
    <row r="8" spans="1:8" ht="12.75" customHeight="1" x14ac:dyDescent="0.25">
      <c r="A8" s="39" t="s">
        <v>7</v>
      </c>
      <c r="B8" s="40">
        <v>26656.400000000001</v>
      </c>
      <c r="C8" s="40">
        <v>23777.8</v>
      </c>
      <c r="D8" s="40">
        <v>27662.400000000001</v>
      </c>
      <c r="E8" s="40">
        <v>27278.6</v>
      </c>
      <c r="F8" s="40">
        <v>26888</v>
      </c>
      <c r="G8" s="40">
        <f t="shared" si="0"/>
        <v>231.59999999999854</v>
      </c>
      <c r="H8" s="41"/>
    </row>
    <row r="9" spans="1:8" ht="12.75" customHeight="1" x14ac:dyDescent="0.25">
      <c r="A9" s="39" t="s">
        <v>8</v>
      </c>
      <c r="B9" s="40">
        <v>978.4</v>
      </c>
      <c r="C9" s="40">
        <v>957.4</v>
      </c>
      <c r="D9" s="40">
        <v>1132.8</v>
      </c>
      <c r="E9" s="40">
        <v>1202.9000000000001</v>
      </c>
      <c r="F9" s="40">
        <v>1145.2</v>
      </c>
      <c r="G9" s="40">
        <f t="shared" si="0"/>
        <v>166.80000000000007</v>
      </c>
      <c r="H9" s="41"/>
    </row>
    <row r="10" spans="1:8" ht="12.75" customHeight="1" x14ac:dyDescent="0.25">
      <c r="A10" s="39" t="s">
        <v>9</v>
      </c>
      <c r="B10" s="40">
        <v>496.1</v>
      </c>
      <c r="C10" s="40">
        <v>464.8</v>
      </c>
      <c r="D10" s="40">
        <v>529</v>
      </c>
      <c r="E10" s="40">
        <v>524.20000000000005</v>
      </c>
      <c r="F10" s="40">
        <v>509.2</v>
      </c>
      <c r="G10" s="40">
        <f t="shared" si="0"/>
        <v>13.099999999999966</v>
      </c>
      <c r="H10" s="41"/>
    </row>
    <row r="11" spans="1:8" ht="12.75" customHeight="1" x14ac:dyDescent="0.25">
      <c r="A11" s="39" t="s">
        <v>3</v>
      </c>
      <c r="B11" s="40">
        <v>32606.7</v>
      </c>
      <c r="C11" s="40">
        <v>31452.3</v>
      </c>
      <c r="D11" s="40">
        <v>32536.799999999999</v>
      </c>
      <c r="E11" s="40">
        <v>33506.699999999997</v>
      </c>
      <c r="F11" s="40">
        <v>34030.1</v>
      </c>
      <c r="G11" s="40">
        <f t="shared" si="0"/>
        <v>1423.3999999999978</v>
      </c>
      <c r="H11" s="41"/>
    </row>
    <row r="12" spans="1:8" ht="12.75" customHeight="1" x14ac:dyDescent="0.25">
      <c r="A12" s="39" t="s">
        <v>10</v>
      </c>
      <c r="B12" s="40">
        <v>6022.7</v>
      </c>
      <c r="C12" s="40">
        <v>5180.2</v>
      </c>
      <c r="D12" s="40">
        <v>5909.8</v>
      </c>
      <c r="E12" s="40">
        <v>5712.9</v>
      </c>
      <c r="F12" s="40">
        <v>5616.7</v>
      </c>
      <c r="G12" s="40">
        <f t="shared" si="0"/>
        <v>-406</v>
      </c>
      <c r="H12" s="41"/>
    </row>
    <row r="13" spans="1:8" ht="12.75" customHeight="1" x14ac:dyDescent="0.25">
      <c r="A13" s="42" t="s">
        <v>11</v>
      </c>
      <c r="B13" s="43">
        <v>10617</v>
      </c>
      <c r="C13" s="43">
        <v>10534.5</v>
      </c>
      <c r="D13" s="43">
        <v>11107.2</v>
      </c>
      <c r="E13" s="43">
        <v>11165.8</v>
      </c>
      <c r="F13" s="43">
        <v>11681.6</v>
      </c>
      <c r="G13" s="43">
        <f t="shared" si="0"/>
        <v>1064.6000000000004</v>
      </c>
      <c r="H13" s="41"/>
    </row>
    <row r="14" spans="1:8" ht="30" customHeight="1" x14ac:dyDescent="0.25">
      <c r="A14" s="74" t="s">
        <v>5</v>
      </c>
      <c r="B14" s="74"/>
      <c r="C14" s="74"/>
      <c r="D14" s="74"/>
      <c r="E14" s="74"/>
      <c r="F14" s="75"/>
      <c r="G14" s="75"/>
    </row>
    <row r="15" spans="1:8" ht="106.5" customHeight="1" x14ac:dyDescent="0.25">
      <c r="A15" s="76" t="s">
        <v>56</v>
      </c>
      <c r="B15" s="76"/>
      <c r="C15" s="76"/>
      <c r="D15" s="76"/>
      <c r="E15" s="76"/>
      <c r="F15" s="76"/>
      <c r="G15" s="76"/>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zoomScale="80" zoomScaleNormal="80" workbookViewId="0">
      <selection activeCell="B13" sqref="B13"/>
    </sheetView>
  </sheetViews>
  <sheetFormatPr defaultColWidth="9.28515625" defaultRowHeight="15" x14ac:dyDescent="0.25"/>
  <cols>
    <col min="1" max="1" width="30" style="36" customWidth="1"/>
    <col min="2" max="6" width="9.5703125" style="36" customWidth="1"/>
    <col min="7" max="7" width="14.28515625" style="36" customWidth="1"/>
    <col min="8" max="16384" width="9.28515625" style="36"/>
  </cols>
  <sheetData>
    <row r="1" spans="1:8" ht="25.5" customHeight="1" x14ac:dyDescent="0.25">
      <c r="A1" s="77" t="s">
        <v>64</v>
      </c>
      <c r="B1" s="77"/>
      <c r="C1" s="77"/>
      <c r="D1" s="77"/>
      <c r="E1" s="77"/>
      <c r="F1" s="77"/>
      <c r="G1" s="77"/>
    </row>
    <row r="2" spans="1:8" ht="12.75" customHeight="1" x14ac:dyDescent="0.25">
      <c r="A2" s="72" t="s">
        <v>82</v>
      </c>
      <c r="B2" s="72"/>
      <c r="C2" s="72"/>
      <c r="D2" s="72"/>
      <c r="E2" s="72"/>
      <c r="F2" s="72"/>
      <c r="G2" s="72"/>
    </row>
    <row r="3" spans="1:8" ht="12.75" customHeight="1" x14ac:dyDescent="0.25">
      <c r="A3" s="73" t="s">
        <v>30</v>
      </c>
      <c r="B3" s="73"/>
      <c r="C3" s="73"/>
      <c r="D3" s="73"/>
      <c r="E3" s="73"/>
      <c r="F3" s="73"/>
      <c r="G3" s="73"/>
    </row>
    <row r="4" spans="1:8" ht="51.75" customHeight="1" x14ac:dyDescent="0.25">
      <c r="A4" s="44" t="s">
        <v>37</v>
      </c>
      <c r="B4" s="38" t="s">
        <v>60</v>
      </c>
      <c r="C4" s="38" t="s">
        <v>74</v>
      </c>
      <c r="D4" s="38" t="s">
        <v>75</v>
      </c>
      <c r="E4" s="38" t="s">
        <v>76</v>
      </c>
      <c r="F4" s="38" t="s">
        <v>77</v>
      </c>
      <c r="G4" s="38" t="s">
        <v>78</v>
      </c>
    </row>
    <row r="5" spans="1:8" ht="12.75" customHeight="1" x14ac:dyDescent="0.25">
      <c r="A5" s="39" t="s">
        <v>0</v>
      </c>
      <c r="B5" s="40">
        <v>545.6</v>
      </c>
      <c r="C5" s="40">
        <v>845.9</v>
      </c>
      <c r="D5" s="40">
        <v>1227.4000000000001</v>
      </c>
      <c r="E5" s="40">
        <v>1304.5</v>
      </c>
      <c r="F5" s="40">
        <v>690.8</v>
      </c>
      <c r="G5" s="40">
        <f>(F5-B5)</f>
        <v>145.19999999999993</v>
      </c>
      <c r="H5" s="41"/>
    </row>
    <row r="6" spans="1:8" ht="12.75" customHeight="1" x14ac:dyDescent="0.25">
      <c r="A6" s="39" t="s">
        <v>1</v>
      </c>
      <c r="B6" s="40">
        <v>702.7</v>
      </c>
      <c r="C6" s="40">
        <v>1046.9000000000001</v>
      </c>
      <c r="D6" s="40">
        <v>1643.1</v>
      </c>
      <c r="E6" s="40">
        <v>1700.6</v>
      </c>
      <c r="F6" s="40">
        <v>864.1</v>
      </c>
      <c r="G6" s="40">
        <f t="shared" ref="G6:G13" si="0">(F6-B6)</f>
        <v>161.39999999999998</v>
      </c>
      <c r="H6" s="41"/>
    </row>
    <row r="7" spans="1:8" ht="12.75" customHeight="1" x14ac:dyDescent="0.25">
      <c r="A7" s="39" t="s">
        <v>6</v>
      </c>
      <c r="B7" s="40">
        <v>10901.7</v>
      </c>
      <c r="C7" s="40">
        <v>10715.1</v>
      </c>
      <c r="D7" s="40">
        <v>12773.6</v>
      </c>
      <c r="E7" s="40">
        <v>13113.1</v>
      </c>
      <c r="F7" s="40">
        <v>11154.3</v>
      </c>
      <c r="G7" s="40">
        <f t="shared" si="0"/>
        <v>252.59999999999854</v>
      </c>
      <c r="H7" s="41"/>
    </row>
    <row r="8" spans="1:8" ht="12.75" customHeight="1" x14ac:dyDescent="0.25">
      <c r="A8" s="39" t="s">
        <v>7</v>
      </c>
      <c r="B8" s="40">
        <v>8834.5</v>
      </c>
      <c r="C8" s="40">
        <v>8742</v>
      </c>
      <c r="D8" s="40">
        <v>10617.4</v>
      </c>
      <c r="E8" s="40">
        <v>11005.8</v>
      </c>
      <c r="F8" s="40">
        <v>9127.7000000000007</v>
      </c>
      <c r="G8" s="40">
        <f t="shared" si="0"/>
        <v>293.20000000000073</v>
      </c>
      <c r="H8" s="41"/>
    </row>
    <row r="9" spans="1:8" ht="12.75" customHeight="1" x14ac:dyDescent="0.25">
      <c r="A9" s="39" t="s">
        <v>8</v>
      </c>
      <c r="B9" s="40">
        <v>315.5</v>
      </c>
      <c r="C9" s="40">
        <v>334.1</v>
      </c>
      <c r="D9" s="40">
        <v>380.8</v>
      </c>
      <c r="E9" s="40">
        <v>323.39999999999998</v>
      </c>
      <c r="F9" s="40">
        <v>283.10000000000002</v>
      </c>
      <c r="G9" s="40">
        <f t="shared" si="0"/>
        <v>-32.399999999999977</v>
      </c>
      <c r="H9" s="41"/>
    </row>
    <row r="10" spans="1:8" ht="12.75" customHeight="1" x14ac:dyDescent="0.25">
      <c r="A10" s="39" t="s">
        <v>9</v>
      </c>
      <c r="B10" s="40">
        <v>206</v>
      </c>
      <c r="C10" s="40">
        <v>197.3</v>
      </c>
      <c r="D10" s="40">
        <v>211</v>
      </c>
      <c r="E10" s="40">
        <v>223</v>
      </c>
      <c r="F10" s="40">
        <v>190.3</v>
      </c>
      <c r="G10" s="40">
        <f t="shared" si="0"/>
        <v>-15.699999999999989</v>
      </c>
      <c r="H10" s="41"/>
    </row>
    <row r="11" spans="1:8" ht="12.75" customHeight="1" x14ac:dyDescent="0.25">
      <c r="A11" s="39" t="s">
        <v>3</v>
      </c>
      <c r="B11" s="40">
        <v>10199.1</v>
      </c>
      <c r="C11" s="40">
        <v>9668.2000000000007</v>
      </c>
      <c r="D11" s="40">
        <v>11130.5</v>
      </c>
      <c r="E11" s="40">
        <v>11412.5</v>
      </c>
      <c r="F11" s="40">
        <v>10290.200000000001</v>
      </c>
      <c r="G11" s="40">
        <f t="shared" si="0"/>
        <v>91.100000000000364</v>
      </c>
      <c r="H11" s="41"/>
    </row>
    <row r="12" spans="1:8" ht="12.75" customHeight="1" x14ac:dyDescent="0.25">
      <c r="A12" s="39" t="s">
        <v>10</v>
      </c>
      <c r="B12" s="40">
        <v>2682</v>
      </c>
      <c r="C12" s="40">
        <v>2346.1999999999998</v>
      </c>
      <c r="D12" s="40">
        <v>2822.2</v>
      </c>
      <c r="E12" s="40">
        <v>2792.1</v>
      </c>
      <c r="F12" s="40">
        <v>2437.4</v>
      </c>
      <c r="G12" s="40">
        <f t="shared" si="0"/>
        <v>-244.59999999999991</v>
      </c>
      <c r="H12" s="41"/>
    </row>
    <row r="13" spans="1:8" ht="12.75" customHeight="1" x14ac:dyDescent="0.25">
      <c r="A13" s="42" t="s">
        <v>11</v>
      </c>
      <c r="B13" s="43">
        <v>3586.7</v>
      </c>
      <c r="C13" s="43">
        <v>3684.9</v>
      </c>
      <c r="D13" s="43">
        <v>4074.9</v>
      </c>
      <c r="E13" s="43">
        <v>4172.1000000000004</v>
      </c>
      <c r="F13" s="43">
        <v>3794.7</v>
      </c>
      <c r="G13" s="43">
        <f t="shared" si="0"/>
        <v>208</v>
      </c>
      <c r="H13" s="41"/>
    </row>
    <row r="14" spans="1:8" ht="30" customHeight="1" x14ac:dyDescent="0.25">
      <c r="A14" s="74" t="s">
        <v>5</v>
      </c>
      <c r="B14" s="74"/>
      <c r="C14" s="74"/>
      <c r="D14" s="74"/>
      <c r="E14" s="74"/>
      <c r="F14" s="75"/>
      <c r="G14" s="75"/>
    </row>
    <row r="15" spans="1:8" ht="103.5" customHeight="1" x14ac:dyDescent="0.25">
      <c r="A15" s="76" t="s">
        <v>57</v>
      </c>
      <c r="B15" s="76"/>
      <c r="C15" s="76"/>
      <c r="D15" s="76"/>
      <c r="E15" s="76"/>
      <c r="F15" s="76"/>
      <c r="G15" s="76"/>
    </row>
  </sheetData>
  <mergeCells count="5">
    <mergeCell ref="A1:G1"/>
    <mergeCell ref="A2:G2"/>
    <mergeCell ref="A3:G3"/>
    <mergeCell ref="A14:G14"/>
    <mergeCell ref="A15:G15"/>
  </mergeCells>
  <pageMargins left="0.7" right="0.7" top="0.75" bottom="0.7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Normal="100" workbookViewId="0">
      <selection activeCell="C30" sqref="C30"/>
    </sheetView>
  </sheetViews>
  <sheetFormatPr defaultColWidth="9.28515625" defaultRowHeight="12.75" x14ac:dyDescent="0.2"/>
  <cols>
    <col min="1" max="1" width="36.42578125" style="24" customWidth="1"/>
    <col min="2" max="3" width="10.7109375" style="24" customWidth="1"/>
    <col min="4" max="4" width="9.28515625" style="24"/>
    <col min="5" max="5" width="9.7109375" style="24" customWidth="1"/>
    <col min="6" max="6" width="11.28515625" style="24" customWidth="1"/>
    <col min="7" max="7" width="3" style="24" customWidth="1"/>
    <col min="8" max="16384" width="9.28515625" style="24"/>
  </cols>
  <sheetData>
    <row r="1" spans="1:13" ht="25.5" customHeight="1" x14ac:dyDescent="0.2">
      <c r="A1" s="79" t="s">
        <v>65</v>
      </c>
      <c r="B1" s="79"/>
      <c r="C1" s="79"/>
      <c r="D1" s="79"/>
      <c r="E1" s="79"/>
      <c r="F1" s="79"/>
      <c r="G1" s="25"/>
    </row>
    <row r="2" spans="1:13" x14ac:dyDescent="0.2">
      <c r="A2" s="80" t="s">
        <v>73</v>
      </c>
      <c r="B2" s="80"/>
      <c r="C2" s="80"/>
      <c r="D2" s="80"/>
      <c r="E2" s="80"/>
      <c r="F2" s="80"/>
      <c r="G2" s="25"/>
    </row>
    <row r="3" spans="1:13" x14ac:dyDescent="0.2">
      <c r="A3" s="81" t="s">
        <v>30</v>
      </c>
      <c r="B3" s="81"/>
      <c r="C3" s="81"/>
      <c r="D3" s="81"/>
      <c r="E3" s="81"/>
      <c r="F3" s="81"/>
      <c r="G3" s="25"/>
    </row>
    <row r="4" spans="1:13" ht="63.75" x14ac:dyDescent="0.2">
      <c r="A4" s="3"/>
      <c r="B4" s="8" t="s">
        <v>61</v>
      </c>
      <c r="C4" s="8" t="s">
        <v>79</v>
      </c>
      <c r="D4" s="8" t="s">
        <v>12</v>
      </c>
      <c r="E4" s="9" t="s">
        <v>71</v>
      </c>
      <c r="F4" s="9" t="s">
        <v>80</v>
      </c>
      <c r="G4" s="25"/>
      <c r="H4" s="45"/>
      <c r="I4" s="45"/>
      <c r="J4" s="45"/>
      <c r="K4" s="45"/>
      <c r="L4" s="45"/>
      <c r="M4" s="45"/>
    </row>
    <row r="5" spans="1:13" ht="25.5" customHeight="1" x14ac:dyDescent="0.2">
      <c r="A5" s="4" t="s">
        <v>2</v>
      </c>
      <c r="B5" s="6"/>
      <c r="C5" s="6"/>
      <c r="D5" s="6"/>
      <c r="E5" s="6"/>
      <c r="F5" s="6"/>
      <c r="G5" s="25"/>
      <c r="H5" s="45"/>
      <c r="I5" s="45"/>
      <c r="J5" s="45"/>
      <c r="K5" s="45"/>
      <c r="L5" s="45"/>
      <c r="M5" s="45"/>
    </row>
    <row r="6" spans="1:13" x14ac:dyDescent="0.2">
      <c r="A6" s="2" t="s">
        <v>33</v>
      </c>
      <c r="B6" s="52">
        <v>35490.9</v>
      </c>
      <c r="C6" s="52">
        <v>36015.699999999997</v>
      </c>
      <c r="D6" s="10">
        <f>(C6-B6)</f>
        <v>524.79999999999563</v>
      </c>
      <c r="E6" s="18">
        <f>(C6-B6)/B6*100</f>
        <v>1.4786889033526782</v>
      </c>
      <c r="F6" s="18">
        <f>(C6/C12)*100</f>
        <v>73.652792575762831</v>
      </c>
      <c r="G6" s="25"/>
      <c r="H6" s="45"/>
      <c r="I6" s="45"/>
      <c r="J6" s="45"/>
      <c r="K6" s="45"/>
      <c r="L6" s="45"/>
      <c r="M6" s="45"/>
    </row>
    <row r="7" spans="1:13" x14ac:dyDescent="0.2">
      <c r="A7" s="2" t="s">
        <v>13</v>
      </c>
      <c r="B7" s="52">
        <v>915.3</v>
      </c>
      <c r="C7" s="52">
        <v>814.9</v>
      </c>
      <c r="D7" s="10">
        <f t="shared" ref="D7:D31" si="0">(C7-B7)</f>
        <v>-100.39999999999998</v>
      </c>
      <c r="E7" s="18">
        <f t="shared" ref="E7:E30" si="1">(C7-B7)/B7*100</f>
        <v>-10.969081175570849</v>
      </c>
      <c r="F7" s="18" t="e">
        <f t="shared" ref="F7:F11" si="2">(C7/C13)*100</f>
        <v>#DIV/0!</v>
      </c>
      <c r="G7" s="25"/>
    </row>
    <row r="8" spans="1:13" x14ac:dyDescent="0.2">
      <c r="A8" s="2" t="s">
        <v>14</v>
      </c>
      <c r="B8" s="52">
        <v>1294.5999999999999</v>
      </c>
      <c r="C8" s="52">
        <v>1428.3</v>
      </c>
      <c r="D8" s="10">
        <f t="shared" si="0"/>
        <v>133.70000000000005</v>
      </c>
      <c r="E8" s="18">
        <f t="shared" si="1"/>
        <v>10.327514290128228</v>
      </c>
      <c r="F8" s="18">
        <f t="shared" si="2"/>
        <v>17.733825008380823</v>
      </c>
      <c r="G8" s="25"/>
    </row>
    <row r="9" spans="1:13" x14ac:dyDescent="0.2">
      <c r="A9" s="2" t="s">
        <v>15</v>
      </c>
      <c r="B9" s="52">
        <v>702.5</v>
      </c>
      <c r="C9" s="52">
        <v>699.5</v>
      </c>
      <c r="D9" s="10">
        <f t="shared" si="0"/>
        <v>-3</v>
      </c>
      <c r="E9" s="18">
        <f t="shared" si="1"/>
        <v>-0.42704626334519574</v>
      </c>
      <c r="F9" s="18">
        <f t="shared" si="2"/>
        <v>4.5198141674689687</v>
      </c>
      <c r="G9" s="25"/>
    </row>
    <row r="10" spans="1:13" x14ac:dyDescent="0.2">
      <c r="A10" s="2" t="s">
        <v>27</v>
      </c>
      <c r="B10" s="52">
        <v>7080.8</v>
      </c>
      <c r="C10" s="52">
        <v>7394.6</v>
      </c>
      <c r="D10" s="10">
        <f t="shared" si="0"/>
        <v>313.80000000000018</v>
      </c>
      <c r="E10" s="18">
        <f t="shared" si="1"/>
        <v>4.4317026324709099</v>
      </c>
      <c r="F10" s="18">
        <f t="shared" si="2"/>
        <v>311.11578593066309</v>
      </c>
      <c r="G10" s="25"/>
    </row>
    <row r="11" spans="1:13" x14ac:dyDescent="0.2">
      <c r="A11" s="2" t="s">
        <v>28</v>
      </c>
      <c r="B11" s="52">
        <v>1255.3</v>
      </c>
      <c r="C11" s="52">
        <v>2546.3000000000002</v>
      </c>
      <c r="D11" s="10">
        <f t="shared" si="0"/>
        <v>1291.0000000000002</v>
      </c>
      <c r="E11" s="18">
        <f t="shared" si="1"/>
        <v>102.84394168724609</v>
      </c>
      <c r="F11" s="18">
        <f t="shared" si="2"/>
        <v>99.043136644754753</v>
      </c>
      <c r="G11" s="25"/>
    </row>
    <row r="12" spans="1:13" x14ac:dyDescent="0.2">
      <c r="A12" s="7" t="s">
        <v>45</v>
      </c>
      <c r="B12" s="53">
        <f>SUM(B6:B11)</f>
        <v>46739.400000000009</v>
      </c>
      <c r="C12" s="53">
        <f>SUM(C6:C11)</f>
        <v>48899.3</v>
      </c>
      <c r="D12" s="54">
        <f t="shared" si="0"/>
        <v>2159.8999999999942</v>
      </c>
      <c r="E12" s="57">
        <f t="shared" si="1"/>
        <v>4.6211547431075148</v>
      </c>
      <c r="F12" s="20" t="e">
        <f>SUM(F6:F11)</f>
        <v>#DIV/0!</v>
      </c>
      <c r="G12" s="25"/>
    </row>
    <row r="13" spans="1:13" ht="25.5" customHeight="1" x14ac:dyDescent="0.2">
      <c r="A13" s="7" t="s">
        <v>16</v>
      </c>
      <c r="B13" s="5"/>
      <c r="C13" s="5"/>
      <c r="D13" s="10"/>
      <c r="E13" s="18"/>
      <c r="F13" s="14"/>
      <c r="G13" s="25"/>
    </row>
    <row r="14" spans="1:13" x14ac:dyDescent="0.2">
      <c r="A14" s="2" t="s">
        <v>17</v>
      </c>
      <c r="B14" s="52">
        <v>8704.7000000000007</v>
      </c>
      <c r="C14" s="52">
        <v>8054.1</v>
      </c>
      <c r="D14" s="55">
        <f t="shared" si="0"/>
        <v>-650.60000000000036</v>
      </c>
      <c r="E14" s="56">
        <f t="shared" si="1"/>
        <v>-7.4741231748365857</v>
      </c>
      <c r="F14" s="18">
        <f>(C14/C22)*100</f>
        <v>18.172485294549002</v>
      </c>
      <c r="G14" s="25"/>
    </row>
    <row r="15" spans="1:13" x14ac:dyDescent="0.2">
      <c r="A15" s="2" t="s">
        <v>18</v>
      </c>
      <c r="B15" s="52">
        <v>14203.7</v>
      </c>
      <c r="C15" s="52">
        <v>15476.3</v>
      </c>
      <c r="D15" s="10">
        <f t="shared" si="0"/>
        <v>1272.5999999999985</v>
      </c>
      <c r="E15" s="18">
        <f t="shared" si="1"/>
        <v>8.9596372776107529</v>
      </c>
      <c r="F15" s="18" t="e">
        <f t="shared" ref="F15:F21" si="3">(C15/C23)*100</f>
        <v>#DIV/0!</v>
      </c>
      <c r="G15" s="25"/>
    </row>
    <row r="16" spans="1:13" x14ac:dyDescent="0.2">
      <c r="A16" s="2" t="s">
        <v>19</v>
      </c>
      <c r="B16" s="52">
        <v>2277.8000000000002</v>
      </c>
      <c r="C16" s="52">
        <v>2376.8000000000002</v>
      </c>
      <c r="D16" s="10">
        <f t="shared" si="0"/>
        <v>99</v>
      </c>
      <c r="E16" s="18">
        <f t="shared" si="1"/>
        <v>4.3462990604969702</v>
      </c>
      <c r="F16" s="18">
        <f t="shared" si="3"/>
        <v>51.906529810002191</v>
      </c>
      <c r="G16" s="25"/>
    </row>
    <row r="17" spans="1:7" x14ac:dyDescent="0.2">
      <c r="A17" s="2" t="s">
        <v>20</v>
      </c>
      <c r="B17" s="52">
        <v>2447.3000000000002</v>
      </c>
      <c r="C17" s="52">
        <v>2570.9</v>
      </c>
      <c r="D17" s="10">
        <f t="shared" si="0"/>
        <v>123.59999999999991</v>
      </c>
      <c r="E17" s="18">
        <f t="shared" si="1"/>
        <v>5.050463776406648</v>
      </c>
      <c r="F17" s="18">
        <f t="shared" si="3"/>
        <v>27454.730371260102</v>
      </c>
      <c r="G17" s="25"/>
    </row>
    <row r="18" spans="1:7" x14ac:dyDescent="0.2">
      <c r="A18" s="2" t="s">
        <v>21</v>
      </c>
      <c r="B18" s="52">
        <v>787.1</v>
      </c>
      <c r="C18" s="52">
        <v>854.6</v>
      </c>
      <c r="D18" s="10">
        <f t="shared" si="0"/>
        <v>67.5</v>
      </c>
      <c r="E18" s="18">
        <f t="shared" si="1"/>
        <v>8.5757845254732548</v>
      </c>
      <c r="F18" s="18">
        <f t="shared" si="3"/>
        <v>-629.77155490051587</v>
      </c>
      <c r="G18" s="25"/>
    </row>
    <row r="19" spans="1:7" x14ac:dyDescent="0.2">
      <c r="A19" s="2" t="s">
        <v>22</v>
      </c>
      <c r="B19" s="52">
        <v>540.29999999999995</v>
      </c>
      <c r="C19" s="52">
        <v>606.29999999999995</v>
      </c>
      <c r="D19" s="10">
        <f t="shared" si="0"/>
        <v>66</v>
      </c>
      <c r="E19" s="18">
        <f t="shared" si="1"/>
        <v>12.21543586896169</v>
      </c>
      <c r="F19" s="18">
        <f t="shared" si="3"/>
        <v>13.645263655391263</v>
      </c>
      <c r="G19" s="25"/>
    </row>
    <row r="20" spans="1:7" x14ac:dyDescent="0.2">
      <c r="A20" s="2" t="s">
        <v>27</v>
      </c>
      <c r="B20" s="52">
        <v>5294.8</v>
      </c>
      <c r="C20" s="52">
        <v>5685.2</v>
      </c>
      <c r="D20" s="10">
        <f t="shared" si="0"/>
        <v>390.39999999999964</v>
      </c>
      <c r="E20" s="18">
        <f t="shared" si="1"/>
        <v>7.3732718894009146</v>
      </c>
      <c r="F20" s="18">
        <f t="shared" si="3"/>
        <v>-554.00506723835508</v>
      </c>
      <c r="G20" s="25"/>
    </row>
    <row r="21" spans="1:7" x14ac:dyDescent="0.2">
      <c r="A21" s="2" t="s">
        <v>46</v>
      </c>
      <c r="B21" s="52">
        <v>8550.1</v>
      </c>
      <c r="C21" s="52">
        <v>8696.1</v>
      </c>
      <c r="D21" s="10">
        <f t="shared" si="0"/>
        <v>146</v>
      </c>
      <c r="E21" s="18">
        <f t="shared" si="1"/>
        <v>1.7075823674576904</v>
      </c>
      <c r="F21" s="18" t="e">
        <f t="shared" si="3"/>
        <v>#DIV/0!</v>
      </c>
      <c r="G21" s="25"/>
    </row>
    <row r="22" spans="1:7" x14ac:dyDescent="0.2">
      <c r="A22" s="7" t="s">
        <v>23</v>
      </c>
      <c r="B22" s="53">
        <f>SUM(B14:B21)</f>
        <v>42805.799999999996</v>
      </c>
      <c r="C22" s="53">
        <f>SUM(C14:C21)</f>
        <v>44320.299999999996</v>
      </c>
      <c r="D22" s="54">
        <f t="shared" si="0"/>
        <v>1514.5</v>
      </c>
      <c r="E22" s="57">
        <f t="shared" si="1"/>
        <v>3.5380719435216728</v>
      </c>
      <c r="F22" s="20" t="e">
        <f>SUM(F14:F21)</f>
        <v>#DIV/0!</v>
      </c>
      <c r="G22" s="25"/>
    </row>
    <row r="23" spans="1:7" ht="25.5" customHeight="1" x14ac:dyDescent="0.2">
      <c r="A23" s="7" t="s">
        <v>26</v>
      </c>
      <c r="B23" s="5"/>
      <c r="C23" s="5"/>
      <c r="D23" s="10"/>
      <c r="E23" s="18"/>
      <c r="F23" s="14"/>
      <c r="G23" s="25"/>
    </row>
    <row r="24" spans="1:7" x14ac:dyDescent="0.2">
      <c r="A24" s="1" t="s">
        <v>24</v>
      </c>
      <c r="B24" s="11">
        <v>3933.6</v>
      </c>
      <c r="C24" s="11">
        <v>4579</v>
      </c>
      <c r="D24" s="58">
        <f t="shared" si="0"/>
        <v>645.40000000000009</v>
      </c>
      <c r="E24" s="59">
        <f t="shared" si="1"/>
        <v>16.407362212731343</v>
      </c>
      <c r="F24" s="17" t="s">
        <v>32</v>
      </c>
      <c r="G24" s="25"/>
    </row>
    <row r="25" spans="1:7" x14ac:dyDescent="0.2">
      <c r="A25" s="1" t="s">
        <v>47</v>
      </c>
      <c r="B25" s="11">
        <f t="shared" ref="B25:C25" si="4">(B24/B12)*100</f>
        <v>8.4160258796646925</v>
      </c>
      <c r="C25" s="11">
        <f t="shared" si="4"/>
        <v>9.3641422269848444</v>
      </c>
      <c r="D25" s="11">
        <f t="shared" si="0"/>
        <v>0.94811634732015193</v>
      </c>
      <c r="E25" s="17" t="s">
        <v>32</v>
      </c>
      <c r="F25" s="17" t="s">
        <v>32</v>
      </c>
      <c r="G25" s="25"/>
    </row>
    <row r="26" spans="1:7" x14ac:dyDescent="0.2">
      <c r="A26" s="46" t="s">
        <v>48</v>
      </c>
      <c r="B26" s="10">
        <v>-249.5</v>
      </c>
      <c r="C26" s="10">
        <v>-135.69999999999999</v>
      </c>
      <c r="D26" s="10">
        <f t="shared" si="0"/>
        <v>113.80000000000001</v>
      </c>
      <c r="E26" s="18">
        <f t="shared" si="1"/>
        <v>-45.611222444889783</v>
      </c>
      <c r="F26" s="16" t="s">
        <v>32</v>
      </c>
      <c r="G26" s="25"/>
    </row>
    <row r="27" spans="1:7" x14ac:dyDescent="0.2">
      <c r="A27" s="47" t="s">
        <v>25</v>
      </c>
      <c r="B27" s="11">
        <v>3684.1</v>
      </c>
      <c r="C27" s="11">
        <v>4443.3</v>
      </c>
      <c r="D27" s="11">
        <f t="shared" si="0"/>
        <v>759.20000000000027</v>
      </c>
      <c r="E27" s="19">
        <f t="shared" si="1"/>
        <v>20.607475367118163</v>
      </c>
      <c r="F27" s="17" t="s">
        <v>32</v>
      </c>
      <c r="G27" s="25"/>
    </row>
    <row r="28" spans="1:7" x14ac:dyDescent="0.2">
      <c r="A28" s="46" t="s">
        <v>34</v>
      </c>
      <c r="B28" s="10">
        <v>-756</v>
      </c>
      <c r="C28" s="10">
        <v>-1026.2</v>
      </c>
      <c r="D28" s="10">
        <f t="shared" si="0"/>
        <v>-270.20000000000005</v>
      </c>
      <c r="E28" s="18">
        <f t="shared" si="1"/>
        <v>35.740740740740748</v>
      </c>
      <c r="F28" s="16" t="s">
        <v>32</v>
      </c>
      <c r="G28" s="25"/>
    </row>
    <row r="29" spans="1:7" x14ac:dyDescent="0.2">
      <c r="A29" s="46" t="s">
        <v>35</v>
      </c>
      <c r="B29" s="10">
        <v>0</v>
      </c>
      <c r="C29" s="10">
        <v>0</v>
      </c>
      <c r="D29" s="10">
        <f t="shared" si="0"/>
        <v>0</v>
      </c>
      <c r="E29" s="18">
        <v>0</v>
      </c>
      <c r="F29" s="16" t="s">
        <v>32</v>
      </c>
      <c r="G29" s="25"/>
    </row>
    <row r="30" spans="1:7" x14ac:dyDescent="0.2">
      <c r="A30" s="48" t="s">
        <v>0</v>
      </c>
      <c r="B30" s="11">
        <v>2928.1</v>
      </c>
      <c r="C30" s="11">
        <v>3417.1</v>
      </c>
      <c r="D30" s="11">
        <f t="shared" si="0"/>
        <v>489</v>
      </c>
      <c r="E30" s="19">
        <f t="shared" si="1"/>
        <v>16.700249308425256</v>
      </c>
      <c r="F30" s="17" t="s">
        <v>32</v>
      </c>
      <c r="G30" s="25"/>
    </row>
    <row r="31" spans="1:7" x14ac:dyDescent="0.2">
      <c r="A31" s="49" t="s">
        <v>49</v>
      </c>
      <c r="B31" s="12">
        <f>(B30/B12)*100</f>
        <v>6.2647359615228257</v>
      </c>
      <c r="C31" s="12">
        <f>(C30/C12)*100</f>
        <v>6.9880345935422392</v>
      </c>
      <c r="D31" s="11">
        <f t="shared" si="0"/>
        <v>0.72329863201941347</v>
      </c>
      <c r="E31" s="17" t="s">
        <v>32</v>
      </c>
      <c r="F31" s="17" t="s">
        <v>32</v>
      </c>
      <c r="G31" s="25"/>
    </row>
    <row r="32" spans="1:7" ht="25.5" customHeight="1" x14ac:dyDescent="0.2">
      <c r="A32" s="82" t="s">
        <v>5</v>
      </c>
      <c r="B32" s="82"/>
      <c r="C32" s="82"/>
      <c r="D32" s="82"/>
      <c r="E32" s="82"/>
      <c r="F32" s="82"/>
    </row>
    <row r="33" spans="1:6" ht="63.75" customHeight="1" x14ac:dyDescent="0.2">
      <c r="A33" s="78" t="s">
        <v>29</v>
      </c>
      <c r="B33" s="78"/>
      <c r="C33" s="78"/>
      <c r="D33" s="78"/>
      <c r="E33" s="78"/>
      <c r="F33" s="78"/>
    </row>
    <row r="34" spans="1:6" ht="51" customHeight="1" x14ac:dyDescent="0.2">
      <c r="A34" s="78" t="s">
        <v>31</v>
      </c>
      <c r="B34" s="78"/>
      <c r="C34" s="78"/>
      <c r="D34" s="78"/>
      <c r="E34" s="78"/>
      <c r="F34" s="78"/>
    </row>
    <row r="35" spans="1:6" ht="89.25" customHeight="1" x14ac:dyDescent="0.2">
      <c r="A35" s="65" t="s">
        <v>58</v>
      </c>
      <c r="B35" s="65"/>
      <c r="C35" s="65"/>
      <c r="D35" s="65"/>
      <c r="E35" s="65"/>
      <c r="F35" s="65"/>
    </row>
    <row r="36" spans="1:6" ht="51" customHeight="1" x14ac:dyDescent="0.2">
      <c r="A36" s="65" t="s">
        <v>50</v>
      </c>
      <c r="B36" s="65"/>
      <c r="C36" s="65"/>
      <c r="D36" s="65"/>
      <c r="E36" s="65"/>
      <c r="F36" s="65"/>
    </row>
    <row r="37" spans="1:6" ht="25.5" customHeight="1" x14ac:dyDescent="0.2">
      <c r="A37" s="65" t="s">
        <v>51</v>
      </c>
      <c r="B37" s="65"/>
      <c r="C37" s="65"/>
      <c r="D37" s="65"/>
      <c r="E37" s="65"/>
      <c r="F37" s="65"/>
    </row>
    <row r="38" spans="1:6" ht="51" customHeight="1" x14ac:dyDescent="0.2">
      <c r="A38" s="65" t="s">
        <v>52</v>
      </c>
      <c r="B38" s="70"/>
      <c r="C38" s="70"/>
      <c r="D38" s="70"/>
      <c r="E38" s="70"/>
      <c r="F38" s="70"/>
    </row>
    <row r="39" spans="1:6" ht="38.25" customHeight="1" x14ac:dyDescent="0.2">
      <c r="A39" s="65" t="s">
        <v>53</v>
      </c>
      <c r="B39" s="65"/>
      <c r="C39" s="65"/>
      <c r="D39" s="65"/>
      <c r="E39" s="65"/>
      <c r="F39" s="65"/>
    </row>
    <row r="40" spans="1:6" x14ac:dyDescent="0.2">
      <c r="A40" s="25"/>
      <c r="B40" s="25"/>
      <c r="C40" s="25"/>
      <c r="D40" s="25"/>
      <c r="E40" s="25"/>
      <c r="F40" s="25"/>
    </row>
    <row r="41" spans="1:6" x14ac:dyDescent="0.2">
      <c r="A41" s="25"/>
      <c r="B41" s="25"/>
      <c r="C41" s="25"/>
      <c r="D41" s="25"/>
      <c r="E41" s="25"/>
      <c r="F41" s="25"/>
    </row>
    <row r="42" spans="1:6" x14ac:dyDescent="0.2">
      <c r="A42" s="25"/>
      <c r="B42" s="25"/>
      <c r="C42" s="25"/>
      <c r="D42" s="25"/>
      <c r="E42" s="25"/>
      <c r="F42" s="25"/>
    </row>
    <row r="43" spans="1:6" x14ac:dyDescent="0.2">
      <c r="A43" s="25"/>
      <c r="B43" s="25"/>
      <c r="C43" s="25"/>
      <c r="D43" s="25"/>
      <c r="E43" s="25"/>
      <c r="F43" s="25"/>
    </row>
    <row r="44" spans="1:6" x14ac:dyDescent="0.2">
      <c r="A44" s="25"/>
      <c r="B44" s="25"/>
      <c r="C44" s="25"/>
      <c r="D44" s="25"/>
      <c r="E44" s="25"/>
      <c r="F44" s="25"/>
    </row>
    <row r="45" spans="1:6" x14ac:dyDescent="0.2">
      <c r="A45" s="25"/>
      <c r="B45" s="25"/>
      <c r="C45" s="25"/>
      <c r="D45" s="25"/>
      <c r="E45" s="25"/>
      <c r="F45" s="25"/>
    </row>
    <row r="46" spans="1:6" x14ac:dyDescent="0.2">
      <c r="A46" s="25"/>
      <c r="B46" s="25"/>
      <c r="C46" s="25"/>
      <c r="D46" s="25"/>
      <c r="E46" s="25"/>
      <c r="F46" s="25"/>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zoomScale="70" zoomScaleNormal="70" workbookViewId="0">
      <selection activeCell="C8" sqref="C8"/>
    </sheetView>
  </sheetViews>
  <sheetFormatPr defaultColWidth="9.28515625" defaultRowHeight="12.75" x14ac:dyDescent="0.2"/>
  <cols>
    <col min="1" max="1" width="39.28515625" style="24" customWidth="1"/>
    <col min="2" max="2" width="9.28515625" style="24"/>
    <col min="3" max="3" width="10.7109375" style="24" customWidth="1"/>
    <col min="4" max="4" width="9.28515625" style="24"/>
    <col min="5" max="5" width="9.7109375" style="24" customWidth="1"/>
    <col min="6" max="6" width="15.28515625" style="24" customWidth="1"/>
    <col min="7" max="7" width="2.28515625" style="24" customWidth="1"/>
    <col min="8" max="8" width="3.28515625" style="24" customWidth="1"/>
    <col min="9" max="16384" width="9.28515625" style="24"/>
  </cols>
  <sheetData>
    <row r="1" spans="1:8" ht="25.5" customHeight="1" x14ac:dyDescent="0.2">
      <c r="A1" s="79" t="s">
        <v>66</v>
      </c>
      <c r="B1" s="79"/>
      <c r="C1" s="79"/>
      <c r="D1" s="79"/>
      <c r="E1" s="79"/>
      <c r="F1" s="79"/>
    </row>
    <row r="2" spans="1:8" x14ac:dyDescent="0.2">
      <c r="A2" s="80" t="s">
        <v>73</v>
      </c>
      <c r="B2" s="80"/>
      <c r="C2" s="80"/>
      <c r="D2" s="80"/>
      <c r="E2" s="80"/>
      <c r="F2" s="80"/>
    </row>
    <row r="3" spans="1:8" x14ac:dyDescent="0.2">
      <c r="A3" s="81" t="s">
        <v>30</v>
      </c>
      <c r="B3" s="81"/>
      <c r="C3" s="81"/>
      <c r="D3" s="81"/>
      <c r="E3" s="81"/>
      <c r="F3" s="81"/>
    </row>
    <row r="4" spans="1:8" ht="38.25" x14ac:dyDescent="0.2">
      <c r="A4" s="3"/>
      <c r="B4" s="8" t="s">
        <v>61</v>
      </c>
      <c r="C4" s="8" t="s">
        <v>79</v>
      </c>
      <c r="D4" s="8" t="s">
        <v>12</v>
      </c>
      <c r="E4" s="9" t="s">
        <v>71</v>
      </c>
      <c r="F4" s="9" t="s">
        <v>80</v>
      </c>
      <c r="H4" s="50"/>
    </row>
    <row r="5" spans="1:8" ht="25.5" customHeight="1" x14ac:dyDescent="0.2">
      <c r="A5" s="4" t="s">
        <v>2</v>
      </c>
      <c r="B5" s="6"/>
      <c r="C5" s="6"/>
      <c r="D5" s="6"/>
      <c r="E5" s="6"/>
      <c r="F5" s="6"/>
      <c r="H5" s="50"/>
    </row>
    <row r="6" spans="1:8" x14ac:dyDescent="0.2">
      <c r="A6" s="2" t="s">
        <v>33</v>
      </c>
      <c r="B6" s="52">
        <v>26656.400000000001</v>
      </c>
      <c r="C6" s="52">
        <v>26888</v>
      </c>
      <c r="D6" s="10">
        <f t="shared" ref="D6:D12" si="0">(C6-B6)</f>
        <v>231.59999999999854</v>
      </c>
      <c r="E6" s="18">
        <f t="shared" ref="E6:E12" si="1">(C6-B6)/B6*100</f>
        <v>0.86883450128298845</v>
      </c>
      <c r="F6" s="18">
        <f>(C6/C12)*100</f>
        <v>71.235925288117627</v>
      </c>
      <c r="H6" s="50"/>
    </row>
    <row r="7" spans="1:8" x14ac:dyDescent="0.2">
      <c r="A7" s="2" t="s">
        <v>13</v>
      </c>
      <c r="B7" s="52">
        <v>262.8</v>
      </c>
      <c r="C7" s="52">
        <v>247.6</v>
      </c>
      <c r="D7" s="10">
        <f t="shared" si="0"/>
        <v>-15.200000000000017</v>
      </c>
      <c r="E7" s="18">
        <f t="shared" si="1"/>
        <v>-5.7838660578386669</v>
      </c>
      <c r="F7" s="18">
        <f>(C7/C12)*100</f>
        <v>0.65598092462577817</v>
      </c>
      <c r="H7" s="51"/>
    </row>
    <row r="8" spans="1:8" x14ac:dyDescent="0.2">
      <c r="A8" s="2" t="s">
        <v>14</v>
      </c>
      <c r="B8" s="52">
        <v>978.4</v>
      </c>
      <c r="C8" s="52">
        <v>1145.2</v>
      </c>
      <c r="D8" s="10">
        <f t="shared" si="0"/>
        <v>166.80000000000007</v>
      </c>
      <c r="E8" s="18">
        <f t="shared" si="1"/>
        <v>17.048242027800498</v>
      </c>
      <c r="F8" s="18">
        <f>(C8/C12)*100</f>
        <v>3.0340442442707642</v>
      </c>
      <c r="H8" s="51"/>
    </row>
    <row r="9" spans="1:8" x14ac:dyDescent="0.2">
      <c r="A9" s="2" t="s">
        <v>15</v>
      </c>
      <c r="B9" s="52">
        <v>496.1</v>
      </c>
      <c r="C9" s="52">
        <v>509.2</v>
      </c>
      <c r="D9" s="10">
        <f t="shared" si="0"/>
        <v>13.099999999999966</v>
      </c>
      <c r="E9" s="18">
        <f t="shared" si="1"/>
        <v>2.6405966539004164</v>
      </c>
      <c r="F9" s="18">
        <f>(C9/C12)*100</f>
        <v>1.3490528546827394</v>
      </c>
      <c r="H9" s="51"/>
    </row>
    <row r="10" spans="1:8" x14ac:dyDescent="0.2">
      <c r="A10" s="2" t="s">
        <v>27</v>
      </c>
      <c r="B10" s="52">
        <v>6749</v>
      </c>
      <c r="C10" s="52">
        <v>7007.2</v>
      </c>
      <c r="D10" s="10">
        <f t="shared" si="0"/>
        <v>258.19999999999982</v>
      </c>
      <c r="E10" s="18">
        <f t="shared" si="1"/>
        <v>3.8257519632538131</v>
      </c>
      <c r="F10" s="18">
        <f>(C10/C12)*100</f>
        <v>18.564578089813217</v>
      </c>
      <c r="H10" s="51"/>
    </row>
    <row r="11" spans="1:8" x14ac:dyDescent="0.2">
      <c r="A11" s="2" t="s">
        <v>28</v>
      </c>
      <c r="B11" s="52">
        <v>695</v>
      </c>
      <c r="C11" s="52">
        <v>1947.8</v>
      </c>
      <c r="D11" s="10">
        <f t="shared" si="0"/>
        <v>1252.8</v>
      </c>
      <c r="E11" s="18">
        <f t="shared" si="1"/>
        <v>180.25899280575538</v>
      </c>
      <c r="F11" s="18">
        <f>(C11/C12)*100</f>
        <v>5.1604185984898656</v>
      </c>
      <c r="H11" s="51"/>
    </row>
    <row r="12" spans="1:8" x14ac:dyDescent="0.2">
      <c r="A12" s="7" t="s">
        <v>45</v>
      </c>
      <c r="B12" s="53">
        <f>SUM(B6:B11)</f>
        <v>35837.699999999997</v>
      </c>
      <c r="C12" s="53">
        <f>SUM(C6:C11)</f>
        <v>37745</v>
      </c>
      <c r="D12" s="11">
        <f t="shared" si="0"/>
        <v>1907.3000000000029</v>
      </c>
      <c r="E12" s="19">
        <f t="shared" si="1"/>
        <v>5.322049127036621</v>
      </c>
      <c r="F12" s="20">
        <f>SUM(F6:F11)</f>
        <v>99.999999999999986</v>
      </c>
      <c r="H12" s="51"/>
    </row>
    <row r="13" spans="1:8" ht="25.5" customHeight="1" x14ac:dyDescent="0.2">
      <c r="A13" s="7" t="s">
        <v>16</v>
      </c>
      <c r="B13" s="5"/>
      <c r="C13" s="5"/>
      <c r="D13" s="13"/>
      <c r="E13" s="15"/>
      <c r="F13" s="14"/>
      <c r="H13" s="51"/>
    </row>
    <row r="14" spans="1:8" x14ac:dyDescent="0.2">
      <c r="A14" s="2" t="s">
        <v>17</v>
      </c>
      <c r="B14" s="52">
        <v>6022.7</v>
      </c>
      <c r="C14" s="52">
        <v>5616.7</v>
      </c>
      <c r="D14" s="10">
        <f t="shared" ref="D14:D22" si="2">(C14-B14)</f>
        <v>-406</v>
      </c>
      <c r="E14" s="18">
        <f t="shared" ref="E14:E22" si="3">(C14-B14)/B14*100</f>
        <v>-6.741162601491026</v>
      </c>
      <c r="F14" s="18">
        <f>(C14/C22)*100</f>
        <v>16.505094019706085</v>
      </c>
      <c r="H14" s="51"/>
    </row>
    <row r="15" spans="1:8" x14ac:dyDescent="0.2">
      <c r="A15" s="2" t="s">
        <v>18</v>
      </c>
      <c r="B15" s="52">
        <v>10617</v>
      </c>
      <c r="C15" s="52">
        <v>11681.6</v>
      </c>
      <c r="D15" s="10">
        <f t="shared" si="2"/>
        <v>1064.6000000000004</v>
      </c>
      <c r="E15" s="18">
        <f t="shared" si="3"/>
        <v>10.027314683997366</v>
      </c>
      <c r="F15" s="18">
        <f>(C15/C22)*100</f>
        <v>34.327257339825628</v>
      </c>
      <c r="H15" s="51"/>
    </row>
    <row r="16" spans="1:8" x14ac:dyDescent="0.2">
      <c r="A16" s="2" t="s">
        <v>19</v>
      </c>
      <c r="B16" s="52">
        <v>1817.8</v>
      </c>
      <c r="C16" s="52">
        <v>1903.2</v>
      </c>
      <c r="D16" s="10">
        <f t="shared" si="2"/>
        <v>85.400000000000091</v>
      </c>
      <c r="E16" s="18">
        <f t="shared" si="3"/>
        <v>4.6979865771812133</v>
      </c>
      <c r="F16" s="18">
        <f>(C16/C22)*100</f>
        <v>5.5926958780608942</v>
      </c>
      <c r="H16" s="51"/>
    </row>
    <row r="17" spans="1:8" x14ac:dyDescent="0.2">
      <c r="A17" s="2" t="s">
        <v>20</v>
      </c>
      <c r="B17" s="52">
        <v>1786.1</v>
      </c>
      <c r="C17" s="52">
        <v>1868.1</v>
      </c>
      <c r="D17" s="10">
        <f t="shared" si="2"/>
        <v>82</v>
      </c>
      <c r="E17" s="18">
        <f t="shared" si="3"/>
        <v>4.5910083421980854</v>
      </c>
      <c r="F17" s="18">
        <f>(C17/C22)*100</f>
        <v>5.4895518967032126</v>
      </c>
      <c r="H17" s="51"/>
    </row>
    <row r="18" spans="1:8" x14ac:dyDescent="0.2">
      <c r="A18" s="2" t="s">
        <v>21</v>
      </c>
      <c r="B18" s="52">
        <v>609.20000000000005</v>
      </c>
      <c r="C18" s="52">
        <v>662.2</v>
      </c>
      <c r="D18" s="10">
        <f t="shared" si="2"/>
        <v>53</v>
      </c>
      <c r="E18" s="18">
        <f t="shared" si="3"/>
        <v>8.6999343401181868</v>
      </c>
      <c r="F18" s="18">
        <f>(C18/C22)*100</f>
        <v>1.945924343448888</v>
      </c>
      <c r="H18" s="51"/>
    </row>
    <row r="19" spans="1:8" x14ac:dyDescent="0.2">
      <c r="A19" s="2" t="s">
        <v>22</v>
      </c>
      <c r="B19" s="52">
        <v>426</v>
      </c>
      <c r="C19" s="52">
        <v>482.3</v>
      </c>
      <c r="D19" s="10">
        <f t="shared" si="2"/>
        <v>56.300000000000011</v>
      </c>
      <c r="E19" s="18">
        <f t="shared" si="3"/>
        <v>13.215962441314558</v>
      </c>
      <c r="F19" s="18">
        <f>(C19/C22)*100</f>
        <v>1.4172747068036828</v>
      </c>
      <c r="H19" s="51"/>
    </row>
    <row r="20" spans="1:8" x14ac:dyDescent="0.2">
      <c r="A20" s="2" t="s">
        <v>27</v>
      </c>
      <c r="B20" s="52">
        <v>5145.8999999999996</v>
      </c>
      <c r="C20" s="52">
        <v>5490.6</v>
      </c>
      <c r="D20" s="10">
        <f t="shared" si="2"/>
        <v>344.70000000000073</v>
      </c>
      <c r="E20" s="18">
        <f t="shared" si="3"/>
        <v>6.6985366991197015</v>
      </c>
      <c r="F20" s="18">
        <f>(C20/C22)*100</f>
        <v>16.134539716309977</v>
      </c>
      <c r="H20" s="51"/>
    </row>
    <row r="21" spans="1:8" x14ac:dyDescent="0.2">
      <c r="A21" s="2" t="s">
        <v>46</v>
      </c>
      <c r="B21" s="52">
        <v>6182</v>
      </c>
      <c r="C21" s="52">
        <v>6325.4</v>
      </c>
      <c r="D21" s="10">
        <f t="shared" si="2"/>
        <v>143.39999999999964</v>
      </c>
      <c r="E21" s="18">
        <f t="shared" si="3"/>
        <v>2.3196376577159437</v>
      </c>
      <c r="F21" s="18">
        <f>(C21/C22)*100</f>
        <v>18.587662099141642</v>
      </c>
      <c r="H21" s="51"/>
    </row>
    <row r="22" spans="1:8" x14ac:dyDescent="0.2">
      <c r="A22" s="7" t="s">
        <v>23</v>
      </c>
      <c r="B22" s="53">
        <f>SUM(B14:B21)</f>
        <v>32606.699999999997</v>
      </c>
      <c r="C22" s="53">
        <f>SUM(C14:C21)</f>
        <v>34030.1</v>
      </c>
      <c r="D22" s="11">
        <f t="shared" si="2"/>
        <v>1423.4000000000015</v>
      </c>
      <c r="E22" s="19">
        <f t="shared" si="3"/>
        <v>4.3653604933955341</v>
      </c>
      <c r="F22" s="20">
        <f>SUM(F14:F21)</f>
        <v>100</v>
      </c>
      <c r="H22" s="51"/>
    </row>
    <row r="23" spans="1:8" ht="25.5" customHeight="1" x14ac:dyDescent="0.2">
      <c r="A23" s="7" t="s">
        <v>26</v>
      </c>
      <c r="B23" s="5"/>
      <c r="C23" s="5"/>
      <c r="D23" s="13"/>
      <c r="E23" s="15"/>
      <c r="F23" s="14"/>
      <c r="H23" s="51"/>
    </row>
    <row r="24" spans="1:8" x14ac:dyDescent="0.2">
      <c r="A24" s="1" t="s">
        <v>24</v>
      </c>
      <c r="B24" s="11">
        <v>3231</v>
      </c>
      <c r="C24" s="11">
        <v>3714.9</v>
      </c>
      <c r="D24" s="11">
        <f t="shared" ref="D24:D31" si="4">(C24-B24)</f>
        <v>483.90000000000009</v>
      </c>
      <c r="E24" s="19">
        <f t="shared" ref="E24:E30" si="5">(C24-B24)/B24*100</f>
        <v>14.97678737233055</v>
      </c>
      <c r="F24" s="17" t="s">
        <v>32</v>
      </c>
      <c r="H24" s="51"/>
    </row>
    <row r="25" spans="1:8" x14ac:dyDescent="0.2">
      <c r="A25" s="1" t="s">
        <v>47</v>
      </c>
      <c r="B25" s="11">
        <f t="shared" ref="B25:C25" si="6">(B24/B12)*100</f>
        <v>9.0156455352882574</v>
      </c>
      <c r="C25" s="11">
        <f t="shared" si="6"/>
        <v>9.8420982911643939</v>
      </c>
      <c r="D25" s="11">
        <f t="shared" si="4"/>
        <v>0.82645275587613654</v>
      </c>
      <c r="E25" s="17" t="s">
        <v>32</v>
      </c>
      <c r="F25" s="17" t="s">
        <v>32</v>
      </c>
      <c r="H25" s="51"/>
    </row>
    <row r="26" spans="1:8" x14ac:dyDescent="0.2">
      <c r="A26" s="21" t="s">
        <v>48</v>
      </c>
      <c r="B26" s="10">
        <v>-221</v>
      </c>
      <c r="C26" s="10">
        <v>-114.6</v>
      </c>
      <c r="D26" s="23">
        <v>647.1</v>
      </c>
      <c r="E26" s="34">
        <v>50</v>
      </c>
      <c r="F26" s="16" t="s">
        <v>32</v>
      </c>
      <c r="H26" s="51"/>
    </row>
    <row r="27" spans="1:8" x14ac:dyDescent="0.2">
      <c r="A27" s="22" t="s">
        <v>25</v>
      </c>
      <c r="B27" s="11">
        <v>3010</v>
      </c>
      <c r="C27" s="11">
        <v>3600.3</v>
      </c>
      <c r="D27" s="11">
        <f t="shared" si="4"/>
        <v>590.30000000000018</v>
      </c>
      <c r="E27" s="19">
        <f t="shared" si="5"/>
        <v>19.61129568106313</v>
      </c>
      <c r="F27" s="17" t="s">
        <v>32</v>
      </c>
      <c r="H27" s="51"/>
    </row>
    <row r="28" spans="1:8" x14ac:dyDescent="0.2">
      <c r="A28" s="21" t="s">
        <v>34</v>
      </c>
      <c r="B28" s="10">
        <v>-627.4</v>
      </c>
      <c r="C28" s="10">
        <v>-874.2</v>
      </c>
      <c r="D28" s="23">
        <f t="shared" si="4"/>
        <v>-246.80000000000007</v>
      </c>
      <c r="E28" s="18">
        <f t="shared" si="5"/>
        <v>39.336946126872817</v>
      </c>
      <c r="F28" s="16" t="s">
        <v>32</v>
      </c>
      <c r="H28" s="51"/>
    </row>
    <row r="29" spans="1:8" x14ac:dyDescent="0.2">
      <c r="A29" s="21" t="s">
        <v>35</v>
      </c>
      <c r="B29" s="10">
        <v>0</v>
      </c>
      <c r="C29" s="10">
        <v>0</v>
      </c>
      <c r="D29" s="23">
        <f t="shared" si="4"/>
        <v>0</v>
      </c>
      <c r="E29" s="16">
        <v>0</v>
      </c>
      <c r="F29" s="16" t="s">
        <v>32</v>
      </c>
      <c r="H29" s="51"/>
    </row>
    <row r="30" spans="1:8" x14ac:dyDescent="0.2">
      <c r="A30" s="1" t="s">
        <v>0</v>
      </c>
      <c r="B30" s="11">
        <v>2382.6</v>
      </c>
      <c r="C30" s="11">
        <v>2726.1</v>
      </c>
      <c r="D30" s="11">
        <f t="shared" si="4"/>
        <v>343.5</v>
      </c>
      <c r="E30" s="19">
        <f t="shared" si="5"/>
        <v>14.417023419793503</v>
      </c>
      <c r="F30" s="17" t="s">
        <v>32</v>
      </c>
      <c r="H30" s="51"/>
    </row>
    <row r="31" spans="1:8" x14ac:dyDescent="0.2">
      <c r="A31" s="7" t="s">
        <v>49</v>
      </c>
      <c r="B31" s="12">
        <f>(B30/B12)*100</f>
        <v>6.6483061133945549</v>
      </c>
      <c r="C31" s="12">
        <f>(C30/C12)*100</f>
        <v>7.222413564710557</v>
      </c>
      <c r="D31" s="11">
        <f t="shared" si="4"/>
        <v>0.57410745131600205</v>
      </c>
      <c r="E31" s="17" t="s">
        <v>32</v>
      </c>
      <c r="F31" s="17" t="s">
        <v>32</v>
      </c>
      <c r="H31" s="51"/>
    </row>
    <row r="32" spans="1:8" ht="25.5" customHeight="1" x14ac:dyDescent="0.2">
      <c r="A32" s="82" t="s">
        <v>5</v>
      </c>
      <c r="B32" s="82"/>
      <c r="C32" s="82"/>
      <c r="D32" s="82"/>
      <c r="E32" s="82"/>
      <c r="F32" s="82"/>
      <c r="H32" s="51"/>
    </row>
    <row r="33" spans="1:8" ht="63.75" customHeight="1" x14ac:dyDescent="0.2">
      <c r="A33" s="78" t="s">
        <v>29</v>
      </c>
      <c r="B33" s="78"/>
      <c r="C33" s="78"/>
      <c r="D33" s="78"/>
      <c r="E33" s="78"/>
      <c r="F33" s="78"/>
      <c r="H33" s="51"/>
    </row>
    <row r="34" spans="1:8" ht="51" customHeight="1" x14ac:dyDescent="0.2">
      <c r="A34" s="78" t="s">
        <v>31</v>
      </c>
      <c r="B34" s="78"/>
      <c r="C34" s="78"/>
      <c r="D34" s="78"/>
      <c r="E34" s="78"/>
      <c r="F34" s="78"/>
    </row>
    <row r="35" spans="1:8" ht="89.25" customHeight="1" x14ac:dyDescent="0.2">
      <c r="A35" s="65" t="s">
        <v>58</v>
      </c>
      <c r="B35" s="65"/>
      <c r="C35" s="65"/>
      <c r="D35" s="65"/>
      <c r="E35" s="65"/>
      <c r="F35" s="65"/>
    </row>
    <row r="36" spans="1:8" ht="51" customHeight="1" x14ac:dyDescent="0.2">
      <c r="A36" s="65" t="s">
        <v>50</v>
      </c>
      <c r="B36" s="65"/>
      <c r="C36" s="65"/>
      <c r="D36" s="65"/>
      <c r="E36" s="65"/>
      <c r="F36" s="65"/>
    </row>
    <row r="37" spans="1:8" ht="25.5" customHeight="1" x14ac:dyDescent="0.2">
      <c r="A37" s="65" t="s">
        <v>51</v>
      </c>
      <c r="B37" s="65"/>
      <c r="C37" s="65"/>
      <c r="D37" s="65"/>
      <c r="E37" s="65"/>
      <c r="F37" s="65"/>
    </row>
    <row r="38" spans="1:8" ht="51" customHeight="1" x14ac:dyDescent="0.2">
      <c r="A38" s="65" t="s">
        <v>52</v>
      </c>
      <c r="B38" s="70"/>
      <c r="C38" s="70"/>
      <c r="D38" s="70"/>
      <c r="E38" s="70"/>
      <c r="F38" s="70"/>
    </row>
    <row r="39" spans="1:8" ht="38.25" customHeight="1" x14ac:dyDescent="0.2">
      <c r="A39" s="65" t="s">
        <v>53</v>
      </c>
      <c r="B39" s="65"/>
      <c r="C39" s="65"/>
      <c r="D39" s="65"/>
      <c r="E39" s="65"/>
      <c r="F39" s="65"/>
    </row>
    <row r="40" spans="1:8" x14ac:dyDescent="0.2">
      <c r="A40" s="25"/>
      <c r="B40" s="25"/>
      <c r="C40" s="25"/>
      <c r="D40" s="25"/>
      <c r="E40" s="25"/>
      <c r="F40" s="25"/>
    </row>
    <row r="41" spans="1:8" x14ac:dyDescent="0.2">
      <c r="A41" s="25"/>
      <c r="B41" s="25"/>
      <c r="C41" s="25"/>
      <c r="D41" s="25"/>
      <c r="E41" s="25"/>
      <c r="F41" s="25"/>
    </row>
    <row r="42" spans="1:8" x14ac:dyDescent="0.2">
      <c r="A42" s="25"/>
      <c r="B42" s="25"/>
      <c r="C42" s="25"/>
      <c r="D42" s="25"/>
      <c r="E42" s="25"/>
      <c r="F42" s="25"/>
    </row>
    <row r="43" spans="1:8" x14ac:dyDescent="0.2">
      <c r="A43" s="25"/>
      <c r="B43" s="25"/>
      <c r="C43" s="25"/>
      <c r="D43" s="25"/>
      <c r="E43" s="25"/>
      <c r="F43" s="25"/>
    </row>
    <row r="44" spans="1:8" x14ac:dyDescent="0.2">
      <c r="A44" s="25"/>
      <c r="B44" s="25"/>
      <c r="C44" s="25"/>
      <c r="D44" s="25"/>
      <c r="E44" s="25"/>
      <c r="F44" s="25"/>
    </row>
    <row r="45" spans="1:8" x14ac:dyDescent="0.2">
      <c r="A45" s="25"/>
      <c r="B45" s="25"/>
      <c r="C45" s="25"/>
      <c r="D45" s="25"/>
      <c r="E45" s="25"/>
      <c r="F45" s="25"/>
    </row>
    <row r="46" spans="1:8" x14ac:dyDescent="0.2">
      <c r="A46" s="25"/>
      <c r="B46" s="25"/>
      <c r="C46" s="25"/>
      <c r="D46" s="25"/>
      <c r="E46" s="25"/>
      <c r="F46" s="25"/>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80" zoomScaleNormal="80" workbookViewId="0">
      <selection activeCell="H28" sqref="H28:H29"/>
    </sheetView>
  </sheetViews>
  <sheetFormatPr defaultColWidth="9.28515625" defaultRowHeight="12.75" x14ac:dyDescent="0.2"/>
  <cols>
    <col min="1" max="1" width="40.7109375" style="24" customWidth="1"/>
    <col min="2" max="2" width="9.28515625" style="24"/>
    <col min="3" max="3" width="10.7109375" style="24" customWidth="1"/>
    <col min="4" max="4" width="9.28515625" style="24"/>
    <col min="5" max="5" width="9.7109375" style="24" customWidth="1"/>
    <col min="6" max="6" width="11.28515625" style="24" customWidth="1"/>
    <col min="7" max="7" width="3.5703125" style="24" customWidth="1"/>
    <col min="8" max="16384" width="9.28515625" style="24"/>
  </cols>
  <sheetData>
    <row r="1" spans="1:11" ht="38.25" customHeight="1" x14ac:dyDescent="0.2">
      <c r="A1" s="79" t="s">
        <v>67</v>
      </c>
      <c r="B1" s="79"/>
      <c r="C1" s="79"/>
      <c r="D1" s="79"/>
      <c r="E1" s="79"/>
      <c r="F1" s="79"/>
    </row>
    <row r="2" spans="1:11" x14ac:dyDescent="0.2">
      <c r="A2" s="80" t="s">
        <v>82</v>
      </c>
      <c r="B2" s="80"/>
      <c r="C2" s="80"/>
      <c r="D2" s="80"/>
      <c r="E2" s="80"/>
      <c r="F2" s="80"/>
    </row>
    <row r="3" spans="1:11" x14ac:dyDescent="0.2">
      <c r="A3" s="81" t="s">
        <v>30</v>
      </c>
      <c r="B3" s="81"/>
      <c r="C3" s="81"/>
      <c r="D3" s="81"/>
      <c r="E3" s="81"/>
      <c r="F3" s="81"/>
    </row>
    <row r="4" spans="1:11" ht="63.75" x14ac:dyDescent="0.2">
      <c r="A4" s="3"/>
      <c r="B4" s="8" t="s">
        <v>61</v>
      </c>
      <c r="C4" s="8" t="s">
        <v>79</v>
      </c>
      <c r="D4" s="8" t="s">
        <v>12</v>
      </c>
      <c r="E4" s="9" t="s">
        <v>71</v>
      </c>
      <c r="F4" s="9" t="s">
        <v>80</v>
      </c>
      <c r="H4" s="50"/>
      <c r="I4" s="50"/>
      <c r="J4" s="50"/>
      <c r="K4" s="50"/>
    </row>
    <row r="5" spans="1:11" ht="25.5" customHeight="1" x14ac:dyDescent="0.2">
      <c r="A5" s="4" t="s">
        <v>2</v>
      </c>
      <c r="B5" s="6"/>
      <c r="C5" s="6"/>
      <c r="D5" s="6"/>
      <c r="E5" s="6"/>
      <c r="F5" s="6"/>
      <c r="H5" s="50"/>
      <c r="I5" s="50"/>
      <c r="J5" s="50"/>
      <c r="K5" s="50"/>
    </row>
    <row r="6" spans="1:11" x14ac:dyDescent="0.2">
      <c r="A6" s="2" t="s">
        <v>33</v>
      </c>
      <c r="B6" s="52">
        <v>8834.5</v>
      </c>
      <c r="C6" s="52">
        <v>9127.7000000000007</v>
      </c>
      <c r="D6" s="10">
        <f t="shared" ref="D6:D12" si="0">(C6-B6)</f>
        <v>293.20000000000073</v>
      </c>
      <c r="E6" s="18">
        <f t="shared" ref="E6:E12" si="1">(C6-B6)/B6*100</f>
        <v>3.3188069500254769</v>
      </c>
      <c r="F6" s="18">
        <f>(C6/C12)*100</f>
        <v>81.831222039930793</v>
      </c>
      <c r="H6" s="50"/>
      <c r="I6" s="50"/>
      <c r="J6" s="50"/>
      <c r="K6" s="50"/>
    </row>
    <row r="7" spans="1:11" x14ac:dyDescent="0.2">
      <c r="A7" s="2" t="s">
        <v>13</v>
      </c>
      <c r="B7" s="52">
        <v>652.5</v>
      </c>
      <c r="C7" s="52">
        <v>567.29999999999995</v>
      </c>
      <c r="D7" s="10">
        <f t="shared" si="0"/>
        <v>-85.200000000000045</v>
      </c>
      <c r="E7" s="18">
        <f t="shared" si="1"/>
        <v>-13.057471264367823</v>
      </c>
      <c r="F7" s="18">
        <f>(C7/C12)*100</f>
        <v>5.0859309862564217</v>
      </c>
      <c r="H7" s="51"/>
      <c r="I7" s="51"/>
      <c r="J7" s="51"/>
      <c r="K7" s="51"/>
    </row>
    <row r="8" spans="1:11" x14ac:dyDescent="0.2">
      <c r="A8" s="2" t="s">
        <v>14</v>
      </c>
      <c r="B8" s="52">
        <v>316.2</v>
      </c>
      <c r="C8" s="52">
        <v>283.10000000000002</v>
      </c>
      <c r="D8" s="10">
        <f t="shared" si="0"/>
        <v>-33.099999999999966</v>
      </c>
      <c r="E8" s="18">
        <f t="shared" si="1"/>
        <v>-10.468058191018333</v>
      </c>
      <c r="F8" s="18">
        <f>(C8/C12)*100</f>
        <v>2.5380346592793814</v>
      </c>
      <c r="H8" s="51"/>
      <c r="I8" s="51"/>
      <c r="J8" s="51"/>
      <c r="K8" s="51"/>
    </row>
    <row r="9" spans="1:11" x14ac:dyDescent="0.2">
      <c r="A9" s="2" t="s">
        <v>15</v>
      </c>
      <c r="B9" s="52">
        <v>206.4</v>
      </c>
      <c r="C9" s="52">
        <v>190.3</v>
      </c>
      <c r="D9" s="10">
        <f t="shared" si="0"/>
        <v>-16.099999999999994</v>
      </c>
      <c r="E9" s="18">
        <f t="shared" si="1"/>
        <v>-7.8003875968992222</v>
      </c>
      <c r="F9" s="18">
        <f>(C9/C12)*100</f>
        <v>1.7060685116950418</v>
      </c>
      <c r="H9" s="51"/>
      <c r="I9" s="51"/>
      <c r="J9" s="51"/>
      <c r="K9" s="51"/>
    </row>
    <row r="10" spans="1:11" x14ac:dyDescent="0.2">
      <c r="A10" s="2" t="s">
        <v>27</v>
      </c>
      <c r="B10" s="52">
        <v>331.8</v>
      </c>
      <c r="C10" s="52">
        <v>387.4</v>
      </c>
      <c r="D10" s="10">
        <f t="shared" si="0"/>
        <v>55.599999999999966</v>
      </c>
      <c r="E10" s="18">
        <f t="shared" si="1"/>
        <v>16.757082579867379</v>
      </c>
      <c r="F10" s="18">
        <f>(C10/C12)*100</f>
        <v>3.4731000600665216</v>
      </c>
      <c r="H10" s="51"/>
      <c r="I10" s="51"/>
      <c r="J10" s="51"/>
      <c r="K10" s="51"/>
    </row>
    <row r="11" spans="1:11" x14ac:dyDescent="0.2">
      <c r="A11" s="2" t="s">
        <v>28</v>
      </c>
      <c r="B11" s="52">
        <v>560.29999999999995</v>
      </c>
      <c r="C11" s="52">
        <v>598.5</v>
      </c>
      <c r="D11" s="10">
        <f t="shared" si="0"/>
        <v>38.200000000000045</v>
      </c>
      <c r="E11" s="18">
        <f t="shared" si="1"/>
        <v>6.8177761913260841</v>
      </c>
      <c r="F11" s="18">
        <f>(C11/C12)*100</f>
        <v>5.3656437427718462</v>
      </c>
      <c r="H11" s="51"/>
      <c r="I11" s="51"/>
      <c r="J11" s="51"/>
      <c r="K11" s="51"/>
    </row>
    <row r="12" spans="1:11" x14ac:dyDescent="0.2">
      <c r="A12" s="7" t="s">
        <v>45</v>
      </c>
      <c r="B12" s="53">
        <f>SUM(B6:B11)</f>
        <v>10901.699999999999</v>
      </c>
      <c r="C12" s="53">
        <f>SUM(C6:C11)</f>
        <v>11154.3</v>
      </c>
      <c r="D12" s="11">
        <f t="shared" si="0"/>
        <v>252.60000000000036</v>
      </c>
      <c r="E12" s="19">
        <f t="shared" si="1"/>
        <v>2.3170698147995306</v>
      </c>
      <c r="F12" s="20">
        <f>SUM(F6:F11)</f>
        <v>100</v>
      </c>
      <c r="H12" s="51"/>
      <c r="I12" s="51"/>
      <c r="J12" s="51"/>
      <c r="K12" s="51"/>
    </row>
    <row r="13" spans="1:11" ht="25.5" customHeight="1" x14ac:dyDescent="0.2">
      <c r="A13" s="7" t="s">
        <v>16</v>
      </c>
      <c r="B13" s="5"/>
      <c r="C13" s="5"/>
      <c r="D13" s="13"/>
      <c r="E13" s="15"/>
      <c r="F13" s="14"/>
      <c r="H13" s="51"/>
      <c r="I13" s="51"/>
      <c r="J13" s="51"/>
      <c r="K13" s="51"/>
    </row>
    <row r="14" spans="1:11" x14ac:dyDescent="0.2">
      <c r="A14" s="2" t="s">
        <v>17</v>
      </c>
      <c r="B14" s="52">
        <v>2682</v>
      </c>
      <c r="C14" s="52">
        <v>2437.4</v>
      </c>
      <c r="D14" s="10">
        <f t="shared" ref="D14:D22" si="2">(C14-B14)</f>
        <v>-244.59999999999991</v>
      </c>
      <c r="E14" s="18">
        <f t="shared" ref="E14:E22" si="3">(C14-B14)/B14*100</f>
        <v>-9.1200596569724048</v>
      </c>
      <c r="F14" s="18">
        <f>(C14/C22)*100</f>
        <v>23.686614448698762</v>
      </c>
      <c r="H14" s="51"/>
      <c r="I14" s="51"/>
      <c r="J14" s="51"/>
      <c r="K14" s="51"/>
    </row>
    <row r="15" spans="1:11" x14ac:dyDescent="0.2">
      <c r="A15" s="2" t="s">
        <v>18</v>
      </c>
      <c r="B15" s="52">
        <v>3586.7</v>
      </c>
      <c r="C15" s="52">
        <v>3794.7</v>
      </c>
      <c r="D15" s="10">
        <f t="shared" si="2"/>
        <v>208</v>
      </c>
      <c r="E15" s="18">
        <f t="shared" si="3"/>
        <v>5.7992026096411751</v>
      </c>
      <c r="F15" s="18">
        <f>(C15/C22)*100</f>
        <v>36.876834269499135</v>
      </c>
      <c r="H15" s="51"/>
      <c r="I15" s="51"/>
      <c r="J15" s="51"/>
      <c r="K15" s="51"/>
    </row>
    <row r="16" spans="1:11" x14ac:dyDescent="0.2">
      <c r="A16" s="2" t="s">
        <v>19</v>
      </c>
      <c r="B16" s="52">
        <v>460</v>
      </c>
      <c r="C16" s="52">
        <v>473.6</v>
      </c>
      <c r="D16" s="10">
        <f t="shared" si="2"/>
        <v>13.600000000000023</v>
      </c>
      <c r="E16" s="18">
        <f t="shared" si="3"/>
        <v>2.9565217391304395</v>
      </c>
      <c r="F16" s="18">
        <f>(C16/C22)*100</f>
        <v>4.6024372704126257</v>
      </c>
      <c r="H16" s="51"/>
      <c r="I16" s="51"/>
      <c r="J16" s="51"/>
      <c r="K16" s="51"/>
    </row>
    <row r="17" spans="1:11" x14ac:dyDescent="0.2">
      <c r="A17" s="2" t="s">
        <v>20</v>
      </c>
      <c r="B17" s="52">
        <v>661.2</v>
      </c>
      <c r="C17" s="52">
        <v>702.8</v>
      </c>
      <c r="D17" s="10">
        <f t="shared" si="2"/>
        <v>41.599999999999909</v>
      </c>
      <c r="E17" s="18">
        <f t="shared" si="3"/>
        <v>6.2915910465819582</v>
      </c>
      <c r="F17" s="18">
        <f>(C17/C22)*100</f>
        <v>6.8297992264484648</v>
      </c>
      <c r="H17" s="51"/>
      <c r="I17" s="51"/>
      <c r="J17" s="51"/>
      <c r="K17" s="51"/>
    </row>
    <row r="18" spans="1:11" x14ac:dyDescent="0.2">
      <c r="A18" s="2" t="s">
        <v>21</v>
      </c>
      <c r="B18" s="52">
        <v>177.9</v>
      </c>
      <c r="C18" s="52">
        <v>192.4</v>
      </c>
      <c r="D18" s="10">
        <f t="shared" si="2"/>
        <v>14.5</v>
      </c>
      <c r="E18" s="18">
        <f t="shared" si="3"/>
        <v>8.150646430578977</v>
      </c>
      <c r="F18" s="18">
        <f>(C18/C22)*100</f>
        <v>1.8697401411051289</v>
      </c>
      <c r="H18" s="51"/>
      <c r="I18" s="51"/>
      <c r="J18" s="51"/>
      <c r="K18" s="51"/>
    </row>
    <row r="19" spans="1:11" x14ac:dyDescent="0.2">
      <c r="A19" s="2" t="s">
        <v>22</v>
      </c>
      <c r="B19" s="52">
        <v>114.3</v>
      </c>
      <c r="C19" s="52">
        <v>124</v>
      </c>
      <c r="D19" s="10">
        <f t="shared" si="2"/>
        <v>9.7000000000000028</v>
      </c>
      <c r="E19" s="18">
        <f t="shared" si="3"/>
        <v>8.4864391951006155</v>
      </c>
      <c r="F19" s="18">
        <f>(C19/C22)*100</f>
        <v>1.205030028570873</v>
      </c>
      <c r="H19" s="51"/>
      <c r="I19" s="51"/>
      <c r="J19" s="51"/>
      <c r="K19" s="51"/>
    </row>
    <row r="20" spans="1:11" x14ac:dyDescent="0.2">
      <c r="A20" s="2" t="s">
        <v>27</v>
      </c>
      <c r="B20" s="52">
        <v>148.9</v>
      </c>
      <c r="C20" s="52">
        <v>194.6</v>
      </c>
      <c r="D20" s="10">
        <f t="shared" si="2"/>
        <v>45.699999999999989</v>
      </c>
      <c r="E20" s="18">
        <f t="shared" si="3"/>
        <v>30.691739422431151</v>
      </c>
      <c r="F20" s="18">
        <f>(C20/C22)*100</f>
        <v>1.8911197061281606</v>
      </c>
      <c r="H20" s="51"/>
      <c r="I20" s="51"/>
      <c r="J20" s="51"/>
      <c r="K20" s="51"/>
    </row>
    <row r="21" spans="1:11" x14ac:dyDescent="0.2">
      <c r="A21" s="2" t="s">
        <v>46</v>
      </c>
      <c r="B21" s="52">
        <v>2368.1</v>
      </c>
      <c r="C21" s="52">
        <v>2370.6999999999998</v>
      </c>
      <c r="D21" s="10">
        <f t="shared" si="2"/>
        <v>2.5999999999999091</v>
      </c>
      <c r="E21" s="18">
        <f t="shared" si="3"/>
        <v>0.1097926607829023</v>
      </c>
      <c r="F21" s="18">
        <f>(C21/C22)*100</f>
        <v>23.038424909136847</v>
      </c>
      <c r="H21" s="51"/>
      <c r="I21" s="51"/>
      <c r="J21" s="51"/>
      <c r="K21" s="51"/>
    </row>
    <row r="22" spans="1:11" x14ac:dyDescent="0.2">
      <c r="A22" s="7" t="s">
        <v>23</v>
      </c>
      <c r="B22" s="53">
        <f>SUM(B14:B21)</f>
        <v>10199.099999999999</v>
      </c>
      <c r="C22" s="53">
        <f>SUM(C14:C21)</f>
        <v>10290.200000000001</v>
      </c>
      <c r="D22" s="11">
        <f t="shared" si="2"/>
        <v>91.100000000002183</v>
      </c>
      <c r="E22" s="19">
        <f t="shared" si="3"/>
        <v>0.8932160680844603</v>
      </c>
      <c r="F22" s="20">
        <f>SUM(F14:F21)</f>
        <v>100</v>
      </c>
      <c r="H22" s="51"/>
      <c r="I22" s="51"/>
      <c r="J22" s="51"/>
      <c r="K22" s="51"/>
    </row>
    <row r="23" spans="1:11" ht="25.5" customHeight="1" x14ac:dyDescent="0.2">
      <c r="A23" s="7" t="s">
        <v>26</v>
      </c>
      <c r="B23" s="5"/>
      <c r="C23" s="5"/>
      <c r="D23" s="13"/>
      <c r="E23" s="15"/>
      <c r="F23" s="14"/>
      <c r="H23" s="51"/>
      <c r="I23" s="51"/>
      <c r="J23" s="51"/>
      <c r="K23" s="51"/>
    </row>
    <row r="24" spans="1:11" x14ac:dyDescent="0.2">
      <c r="A24" s="1" t="s">
        <v>24</v>
      </c>
      <c r="B24" s="11">
        <v>702.7</v>
      </c>
      <c r="C24" s="11">
        <v>864.1</v>
      </c>
      <c r="D24" s="11">
        <f t="shared" ref="D24:D31" si="4">(C24-B24)</f>
        <v>161.39999999999998</v>
      </c>
      <c r="E24" s="19">
        <f t="shared" ref="E24:E30" si="5">(C24-B24)/B24*100</f>
        <v>22.96854987903799</v>
      </c>
      <c r="F24" s="17" t="s">
        <v>32</v>
      </c>
      <c r="H24" s="51"/>
      <c r="I24" s="51"/>
      <c r="J24" s="51"/>
      <c r="K24" s="51"/>
    </row>
    <row r="25" spans="1:11" x14ac:dyDescent="0.2">
      <c r="A25" s="1" t="s">
        <v>47</v>
      </c>
      <c r="B25" s="11">
        <f>(B24/B12)*100</f>
        <v>6.4457836851133319</v>
      </c>
      <c r="C25" s="11">
        <f>(C24/C12)*100</f>
        <v>7.7467882341339225</v>
      </c>
      <c r="D25" s="11">
        <f t="shared" si="4"/>
        <v>1.3010045490205906</v>
      </c>
      <c r="E25" s="17" t="s">
        <v>32</v>
      </c>
      <c r="F25" s="17" t="s">
        <v>32</v>
      </c>
      <c r="H25" s="51"/>
      <c r="I25" s="51"/>
      <c r="J25" s="51"/>
      <c r="K25" s="51"/>
    </row>
    <row r="26" spans="1:11" x14ac:dyDescent="0.2">
      <c r="A26" s="21" t="s">
        <v>48</v>
      </c>
      <c r="B26" s="10">
        <v>-28.5</v>
      </c>
      <c r="C26" s="10">
        <v>-21.1</v>
      </c>
      <c r="D26" s="23">
        <v>647.1</v>
      </c>
      <c r="E26" s="34">
        <v>50</v>
      </c>
      <c r="F26" s="16" t="s">
        <v>32</v>
      </c>
      <c r="H26" s="51"/>
      <c r="I26" s="51"/>
      <c r="J26" s="51"/>
      <c r="K26" s="51"/>
    </row>
    <row r="27" spans="1:11" x14ac:dyDescent="0.2">
      <c r="A27" s="22" t="s">
        <v>25</v>
      </c>
      <c r="B27" s="11">
        <v>674.2</v>
      </c>
      <c r="C27" s="11">
        <v>843</v>
      </c>
      <c r="D27" s="11">
        <f t="shared" si="4"/>
        <v>168.79999999999995</v>
      </c>
      <c r="E27" s="19">
        <f t="shared" si="5"/>
        <v>25.037080984870951</v>
      </c>
      <c r="F27" s="17" t="s">
        <v>32</v>
      </c>
      <c r="H27" s="51"/>
      <c r="I27" s="51"/>
      <c r="J27" s="51"/>
      <c r="K27" s="51"/>
    </row>
    <row r="28" spans="1:11" x14ac:dyDescent="0.2">
      <c r="A28" s="21" t="s">
        <v>34</v>
      </c>
      <c r="B28" s="10">
        <v>-128.6</v>
      </c>
      <c r="C28" s="10">
        <v>-152.19999999999999</v>
      </c>
      <c r="D28" s="23">
        <f t="shared" si="4"/>
        <v>-23.599999999999994</v>
      </c>
      <c r="E28" s="18">
        <f t="shared" si="5"/>
        <v>18.351477449455672</v>
      </c>
      <c r="F28" s="16" t="s">
        <v>32</v>
      </c>
      <c r="H28" s="51"/>
      <c r="I28" s="51"/>
      <c r="J28" s="51"/>
      <c r="K28" s="51"/>
    </row>
    <row r="29" spans="1:11" x14ac:dyDescent="0.2">
      <c r="A29" s="21" t="s">
        <v>35</v>
      </c>
      <c r="B29" s="10">
        <v>0</v>
      </c>
      <c r="C29" s="10">
        <v>0</v>
      </c>
      <c r="D29" s="23">
        <f t="shared" si="4"/>
        <v>0</v>
      </c>
      <c r="E29" s="16">
        <v>0</v>
      </c>
      <c r="F29" s="16" t="s">
        <v>32</v>
      </c>
      <c r="H29" s="51"/>
      <c r="I29" s="51"/>
      <c r="J29" s="51"/>
      <c r="K29" s="51"/>
    </row>
    <row r="30" spans="1:11" x14ac:dyDescent="0.2">
      <c r="A30" s="1" t="s">
        <v>0</v>
      </c>
      <c r="B30" s="11">
        <v>545.6</v>
      </c>
      <c r="C30" s="11">
        <v>690.8</v>
      </c>
      <c r="D30" s="11">
        <f t="shared" si="4"/>
        <v>145.19999999999993</v>
      </c>
      <c r="E30" s="19">
        <f t="shared" si="5"/>
        <v>26.612903225806438</v>
      </c>
      <c r="F30" s="17" t="s">
        <v>32</v>
      </c>
      <c r="H30" s="51"/>
      <c r="I30" s="51"/>
      <c r="J30" s="51"/>
      <c r="K30" s="51"/>
    </row>
    <row r="31" spans="1:11" x14ac:dyDescent="0.2">
      <c r="A31" s="7" t="s">
        <v>49</v>
      </c>
      <c r="B31" s="12">
        <f>(B30/B12)*100</f>
        <v>5.0047240338662782</v>
      </c>
      <c r="C31" s="12">
        <f>(C30/C12)*100</f>
        <v>6.1931273141299767</v>
      </c>
      <c r="D31" s="11">
        <f t="shared" si="4"/>
        <v>1.1884032802636986</v>
      </c>
      <c r="E31" s="17" t="s">
        <v>32</v>
      </c>
      <c r="F31" s="17" t="s">
        <v>32</v>
      </c>
      <c r="H31" s="51"/>
      <c r="I31" s="51"/>
      <c r="J31" s="51"/>
      <c r="K31" s="51"/>
    </row>
    <row r="32" spans="1:11" ht="25.5" customHeight="1" x14ac:dyDescent="0.2">
      <c r="A32" s="82" t="s">
        <v>5</v>
      </c>
      <c r="B32" s="82"/>
      <c r="C32" s="82"/>
      <c r="D32" s="82"/>
      <c r="E32" s="82"/>
      <c r="F32" s="82"/>
    </row>
    <row r="33" spans="1:6" ht="63.75" customHeight="1" x14ac:dyDescent="0.2">
      <c r="A33" s="78" t="s">
        <v>29</v>
      </c>
      <c r="B33" s="78"/>
      <c r="C33" s="78"/>
      <c r="D33" s="78"/>
      <c r="E33" s="78"/>
      <c r="F33" s="78"/>
    </row>
    <row r="34" spans="1:6" ht="51" customHeight="1" x14ac:dyDescent="0.2">
      <c r="A34" s="78" t="s">
        <v>31</v>
      </c>
      <c r="B34" s="78"/>
      <c r="C34" s="78"/>
      <c r="D34" s="78"/>
      <c r="E34" s="78"/>
      <c r="F34" s="78"/>
    </row>
    <row r="35" spans="1:6" ht="89.25" customHeight="1" x14ac:dyDescent="0.2">
      <c r="A35" s="65" t="s">
        <v>58</v>
      </c>
      <c r="B35" s="65"/>
      <c r="C35" s="65"/>
      <c r="D35" s="65"/>
      <c r="E35" s="65"/>
      <c r="F35" s="65"/>
    </row>
    <row r="36" spans="1:6" ht="51" customHeight="1" x14ac:dyDescent="0.2">
      <c r="A36" s="65" t="s">
        <v>50</v>
      </c>
      <c r="B36" s="65"/>
      <c r="C36" s="65"/>
      <c r="D36" s="65"/>
      <c r="E36" s="65"/>
      <c r="F36" s="65"/>
    </row>
    <row r="37" spans="1:6" ht="25.5" customHeight="1" x14ac:dyDescent="0.2">
      <c r="A37" s="65" t="s">
        <v>51</v>
      </c>
      <c r="B37" s="65"/>
      <c r="C37" s="65"/>
      <c r="D37" s="65"/>
      <c r="E37" s="65"/>
      <c r="F37" s="65"/>
    </row>
    <row r="38" spans="1:6" ht="51" customHeight="1" x14ac:dyDescent="0.2">
      <c r="A38" s="65" t="s">
        <v>52</v>
      </c>
      <c r="B38" s="70"/>
      <c r="C38" s="70"/>
      <c r="D38" s="70"/>
      <c r="E38" s="70"/>
      <c r="F38" s="70"/>
    </row>
    <row r="39" spans="1:6" ht="38.25" customHeight="1" x14ac:dyDescent="0.2">
      <c r="A39" s="65" t="s">
        <v>53</v>
      </c>
      <c r="B39" s="65"/>
      <c r="C39" s="65"/>
      <c r="D39" s="65"/>
      <c r="E39" s="65"/>
      <c r="F39" s="65"/>
    </row>
    <row r="40" spans="1:6" x14ac:dyDescent="0.2">
      <c r="A40" s="25"/>
      <c r="B40" s="25"/>
      <c r="C40" s="25"/>
      <c r="D40" s="25"/>
      <c r="E40" s="25"/>
      <c r="F40" s="25"/>
    </row>
    <row r="41" spans="1:6" x14ac:dyDescent="0.2">
      <c r="A41" s="25"/>
      <c r="B41" s="25"/>
      <c r="C41" s="25"/>
      <c r="D41" s="25"/>
      <c r="E41" s="25"/>
      <c r="F41" s="25"/>
    </row>
    <row r="42" spans="1:6" x14ac:dyDescent="0.2">
      <c r="A42" s="25"/>
      <c r="B42" s="25"/>
      <c r="C42" s="25"/>
      <c r="D42" s="25"/>
      <c r="E42" s="25"/>
      <c r="F42" s="25"/>
    </row>
    <row r="43" spans="1:6" x14ac:dyDescent="0.2">
      <c r="A43" s="25"/>
      <c r="B43" s="25"/>
      <c r="C43" s="25"/>
      <c r="D43" s="25"/>
      <c r="E43" s="25"/>
      <c r="F43" s="25"/>
    </row>
    <row r="44" spans="1:6" x14ac:dyDescent="0.2">
      <c r="A44" s="25"/>
      <c r="B44" s="25"/>
      <c r="C44" s="25"/>
      <c r="D44" s="25"/>
      <c r="E44" s="25"/>
      <c r="F44" s="25"/>
    </row>
    <row r="45" spans="1:6" x14ac:dyDescent="0.2">
      <c r="A45" s="25"/>
      <c r="B45" s="25"/>
      <c r="C45" s="25"/>
      <c r="D45" s="25"/>
      <c r="E45" s="25"/>
      <c r="F45" s="25"/>
    </row>
    <row r="46" spans="1:6" x14ac:dyDescent="0.2">
      <c r="A46" s="25"/>
      <c r="B46" s="25"/>
      <c r="C46" s="25"/>
      <c r="D46" s="25"/>
      <c r="E46" s="25"/>
      <c r="F46" s="25"/>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10'!Print_Area</vt:lpstr>
      <vt:lpstr>'Table 11'!Print_Area</vt:lpstr>
      <vt:lpstr>'Table 12'!Print_Area</vt:lpstr>
      <vt:lpstr>'Table 7'!Print_Area</vt:lpstr>
      <vt:lpstr>'Table 8'!Print_Area</vt:lpstr>
      <vt:lpstr>'Table 9'!Print_Area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Smallen, David (RITA)</cp:lastModifiedBy>
  <cp:lastPrinted>2020-04-23T14:17:45Z</cp:lastPrinted>
  <dcterms:created xsi:type="dcterms:W3CDTF">2012-05-10T15:47:12Z</dcterms:created>
  <dcterms:modified xsi:type="dcterms:W3CDTF">2020-04-27T16:29:55Z</dcterms:modified>
</cp:coreProperties>
</file>