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975" windowWidth="15030" windowHeight="6330" tabRatio="810"/>
  </bookViews>
  <sheets>
    <sheet name="Figure 1" sheetId="21" r:id="rId1"/>
    <sheet name="Figure 2" sheetId="13" r:id="rId2"/>
    <sheet name="Figure 3" sheetId="12" r:id="rId3"/>
    <sheet name="Figure 4" sheetId="17" r:id="rId4"/>
    <sheet name="Table 1" sheetId="1" r:id="rId5"/>
    <sheet name="Table 2" sheetId="2" r:id="rId6"/>
    <sheet name="Table 3" sheetId="6" r:id="rId7"/>
    <sheet name="Figure 5" sheetId="18" r:id="rId8"/>
    <sheet name="Table 4" sheetId="4" r:id="rId9"/>
    <sheet name="Figure 6" sheetId="19" r:id="rId10"/>
  </sheets>
  <definedNames>
    <definedName name="_xlnm.Print_Area" localSheetId="1">'Figure 2'!$A$1:$C$1</definedName>
    <definedName name="_xlnm.Print_Area" localSheetId="2">'Figure 3'!$A$1:$C$1</definedName>
    <definedName name="_xlnm.Print_Area" localSheetId="4">'Table 1'!$A$1:$F$19</definedName>
    <definedName name="_xlnm.Print_Area" localSheetId="5">'Table 2'!$A$1:$E$32</definedName>
    <definedName name="_xlnm.Print_Area" localSheetId="6">'Table 3'!$A$1:$E$30</definedName>
    <definedName name="_xlnm.Print_Area" localSheetId="8">'Table 4'!$A$1:$E$30</definedName>
  </definedNames>
  <calcPr calcId="145621"/>
</workbook>
</file>

<file path=xl/calcChain.xml><?xml version="1.0" encoding="utf-8"?>
<calcChain xmlns="http://schemas.openxmlformats.org/spreadsheetml/2006/main">
  <c r="D5" i="19" l="1"/>
  <c r="E5" i="19"/>
  <c r="C5" i="19"/>
  <c r="D6" i="19"/>
  <c r="E6" i="19"/>
  <c r="D7" i="19"/>
  <c r="E7" i="19"/>
  <c r="D8" i="19"/>
  <c r="E8" i="19"/>
  <c r="D9" i="19"/>
  <c r="E9" i="19"/>
  <c r="D10" i="19"/>
  <c r="E10" i="19"/>
  <c r="C7" i="19"/>
  <c r="C8" i="19"/>
  <c r="C9" i="19"/>
  <c r="C10" i="19"/>
  <c r="C6" i="19"/>
  <c r="D5" i="18"/>
  <c r="E5" i="18"/>
  <c r="C5" i="18"/>
  <c r="D6" i="18"/>
  <c r="E6" i="18"/>
  <c r="D7" i="18"/>
  <c r="E7" i="18"/>
  <c r="D8" i="18"/>
  <c r="E8" i="18"/>
  <c r="D9" i="18"/>
  <c r="E9" i="18"/>
  <c r="D10" i="18"/>
  <c r="E10" i="18"/>
  <c r="C7" i="18"/>
  <c r="C8" i="18"/>
  <c r="C9" i="18"/>
  <c r="C10" i="18"/>
  <c r="C6" i="18"/>
  <c r="F13" i="2" l="1"/>
  <c r="G4" i="6" l="1"/>
  <c r="F10" i="4" l="1"/>
  <c r="K6" i="2"/>
  <c r="K5" i="2" s="1"/>
  <c r="G7" i="19" l="1"/>
  <c r="G10" i="19" l="1"/>
  <c r="G6" i="19"/>
  <c r="G7" i="18"/>
  <c r="G6" i="18"/>
  <c r="H30" i="4" l="1"/>
  <c r="F30" i="4"/>
  <c r="H29" i="4"/>
  <c r="H28" i="4"/>
  <c r="H26" i="4"/>
  <c r="F26" i="4"/>
  <c r="H25" i="4"/>
  <c r="H24" i="4"/>
  <c r="H22" i="4"/>
  <c r="F22" i="4"/>
  <c r="H21" i="4"/>
  <c r="H20" i="4"/>
  <c r="H18" i="4"/>
  <c r="F18" i="4"/>
  <c r="H17" i="4"/>
  <c r="H16" i="4"/>
  <c r="H14" i="4"/>
  <c r="F14" i="4"/>
  <c r="H13" i="4"/>
  <c r="H12" i="4"/>
  <c r="F30" i="6"/>
  <c r="I29" i="6"/>
  <c r="I28" i="6"/>
  <c r="I26" i="6"/>
  <c r="F26" i="6"/>
  <c r="I25" i="6"/>
  <c r="I24" i="6"/>
  <c r="I22" i="6"/>
  <c r="F22" i="6"/>
  <c r="I21" i="6"/>
  <c r="I20" i="6"/>
  <c r="I18" i="6"/>
  <c r="F18" i="6"/>
  <c r="I17" i="6"/>
  <c r="I16" i="6"/>
  <c r="I14" i="6"/>
  <c r="F14" i="6"/>
  <c r="I13" i="6"/>
  <c r="I12" i="6"/>
  <c r="F10" i="6"/>
  <c r="H30" i="2"/>
  <c r="F30" i="2"/>
  <c r="H26" i="2"/>
  <c r="F26" i="2"/>
  <c r="H22" i="2"/>
  <c r="F22" i="2"/>
  <c r="H18" i="2"/>
  <c r="F18" i="2"/>
  <c r="H14" i="2"/>
  <c r="F14" i="2"/>
  <c r="F12" i="2"/>
  <c r="F10" i="2"/>
  <c r="H6" i="2"/>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<sst xmlns="http://schemas.openxmlformats.org/spreadsheetml/2006/main" count="328" uniqueCount="86">
  <si>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</si>
  <si>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</si>
  <si>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</si>
  <si>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</si>
  <si>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</si>
  <si>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</si>
  <si>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</si>
  <si>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</si>
  <si>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</si>
  <si>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</si>
  <si>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</si>
  <si>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</si>
  <si>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</si>
  <si>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</si>
  <si>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</si>
  <si>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</si>
  <si>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</si>
  <si>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</si>
  <si>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</si>
  <si>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</si>
  <si>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</si>
  <si>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</si>
  <si>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</si>
  <si>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</si>
  <si>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</si>
  <si>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</si>
  <si>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</si>
  <si>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</si>
  <si>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</si>
  <si>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</si>
  <si>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</si>
  <si>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</si>
  <si>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 xml:space="preserve"> Vehicles and Parts</t>
  </si>
  <si>
    <t>Table 4. Value of Monthly U.S.-Mexico Freight Flows by Mode of Transportation</t>
  </si>
  <si>
    <t>(billions of current dollars)</t>
  </si>
  <si>
    <t xml:space="preserve"> Mineral Fuels</t>
  </si>
  <si>
    <t xml:space="preserve"> Electrical Machinery</t>
  </si>
  <si>
    <t>Note: Numbers might not add to totals due to rounding.  Percent change based on numbers prior to rounding.</t>
  </si>
  <si>
    <t>((T2-T1)/T1)*100</t>
  </si>
  <si>
    <t xml:space="preserve"> Percent Change 2015-2016</t>
  </si>
  <si>
    <t xml:space="preserve"> =/1000</t>
  </si>
  <si>
    <t xml:space="preserve"> =/1000000000</t>
  </si>
  <si>
    <t>Note: Numbers might not add to totals due to rounding.</t>
  </si>
  <si>
    <t>Figure 1. U.S.-NAFTA Freight Value Percent Change from Previous Year (Last 24 months)</t>
  </si>
  <si>
    <t>Mineral fuels</t>
  </si>
  <si>
    <t>Source: Bureau of Transportation Statistics, TransBorder Freight Data, https://transborder.bts.gov/</t>
  </si>
  <si>
    <t xml:space="preserve"> Percent Change 2016-2017</t>
  </si>
  <si>
    <t xml:space="preserve"> </t>
  </si>
  <si>
    <t>Year-to-date</t>
  </si>
  <si>
    <t xml:space="preserve">  </t>
  </si>
  <si>
    <t>01/2017</t>
  </si>
  <si>
    <t>03/2015</t>
  </si>
  <si>
    <t>04/2015</t>
  </si>
  <si>
    <t>05/2015</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</si>
  <si>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</si>
  <si>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</si>
  <si>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</si>
  <si>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</si>
  <si>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</si>
  <si>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</si>
  <si>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</si>
  <si>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</si>
  <si>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</si>
  <si>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</si>
  <si>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</si>
  <si>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</si>
  <si>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</si>
  <si>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</si>
  <si>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</si>
  <si>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</si>
  <si>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</si>
  <si>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</si>
  <si>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</si>
  <si>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02/2017</t>
  </si>
  <si>
    <t xml:space="preserve"> Vehicles Other than Railway</t>
  </si>
  <si>
    <t xml:space="preserve"> Mineral Fuels; Oils and Waxes</t>
  </si>
  <si>
    <t xml:space="preserve"> Electrical Machinery; Equipment and Parts</t>
  </si>
  <si>
    <t>Figure 2.  Percent Change in Value of U.S.-NAFTA Freight Flows by Mode: March 2016-2017</t>
  </si>
  <si>
    <t>Figure 3.  Percent Change in Value of U.S.-Canada Freight Flows by Mode: March 2016-2017</t>
  </si>
  <si>
    <t>Figure 4.  Percent Change in Value of U.S.-Mexico Freight Flows by Mode: March 2016-2017</t>
  </si>
  <si>
    <t xml:space="preserve"> March 2016</t>
  </si>
  <si>
    <t xml:space="preserve"> March 2017</t>
  </si>
  <si>
    <t xml:space="preserve"> Percent Change March 2016-2017</t>
  </si>
  <si>
    <t>Figure 5. Top Commodity Transported between the U.S. and Canada for Each Mode of Transportation, March 2017</t>
  </si>
  <si>
    <t>Figure 6. Top Commodity Transported between the U.S. and Mexico for Each Mode of Transportation, March 2017</t>
  </si>
  <si>
    <t>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</si>
</sst>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quot;$&quot;* #,##0_);_(&quot;$&quot;* \(#,##0\);_(&quot;$&quot;* &quot;-&quot;??_);_(@_)"/>
  </numFmts>
  <fonts count="26"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sz val="10"/>
      <color rgb="FFFF0000"/>
      <name val="Arial"/>
      <family val="2"/>
    </font>
    <font>
      <sz val="12"/>
      <color rgb="FF000000"/>
      <name val="Arial"/>
      <family val="2"/>
    </font>
    <font>
      <b/>
      <sz val="10"/>
      <color rgb="FFFF0000"/>
      <name val="Arial"/>
      <family val="2"/>
    </font>
    <font>
      <u/>
      <sz val="10"/>
      <color theme="10"/>
      <name val="Arial"/>
      <family val="2"/>
    </font>
    <font>
      <sz val="10"/>
      <color theme="1"/>
      <name val="Arial"/>
      <family val="2"/>
    </font>
    <font>
      <b/>
      <sz val="10"/>
      <color theme="1"/>
      <name val="Arial"/>
      <family val="2"/>
    </font>
    <font>
      <sz val="10"/>
      <name val="Arial"/>
      <family val="2"/>
    </font>
    <font>
      <sz val="8"/>
      <color rgb="FF000000"/>
      <name val="Arial"/>
      <family val="2"/>
    </font>
    <font>
      <sz val="10"/>
      <color rgb="FF7030A0"/>
      <name val="Arial"/>
      <family val="2"/>
    </font>
    <font>
      <sz val="10"/>
      <color rgb="FF000000"/>
      <name val="Arial"/>
      <family val="2"/>
    </font>
    <font>
      <sz val="11"/>
      <color theme="1"/>
      <name val="Arial"/>
      <family val="2"/>
    </font>
    <font>
      <b/>
      <sz val="13"/>
      <color theme="1"/>
      <name val="Arial"/>
      <family val="2"/>
    </font>
    <font>
      <sz val="10"/>
      <color rgb="FF0070C0"/>
      <name val="Arial"/>
      <family val="2"/>
    </font>
    <font>
      <sz val="10"/>
      <color rgb="FF00B050"/>
      <name val="Arial"/>
      <family val="2"/>
    </font>
    <font>
      <sz val="11"/>
      <color indexed="8"/>
      <name val="Arial"/>
      <family val="2"/>
    </font>
    <font>
      <sz val="9"/>
      <color rgb="FF000000"/>
      <name val="Arial"/>
      <family val="2"/>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44" fontId="16" fillId="0" borderId="0" applyFont="0" applyFill="0" applyBorder="0" applyAlignment="0" applyProtection="0"/>
    <xf numFmtId="0" fontId="1" fillId="0" borderId="0"/>
  </cellStyleXfs>
  <cellXfs count="154">
    <xf numFmtId="0" fontId="0" fillId="0" borderId="0" xfId="0"/>
    <xf numFmtId="0" fontId="4" fillId="0" borderId="0" xfId="0" applyFont="1"/>
    <xf numFmtId="0" fontId="3" fillId="0" borderId="0" xfId="0" applyFont="1"/>
    <xf numFmtId="0" fontId="3" fillId="0" borderId="1" xfId="0" applyFont="1" applyBorder="1" applyAlignment="1">
      <alignment wrapText="1"/>
    </xf>
    <xf numFmtId="0" fontId="2" fillId="0" borderId="0" xfId="2" applyFont="1"/>
    <xf numFmtId="0" fontId="7" fillId="0" borderId="0" xfId="2" applyFont="1"/>
    <xf numFmtId="41" fontId="0" fillId="0" borderId="0" xfId="1" applyNumberFormat="1" applyFont="1"/>
    <xf numFmtId="0" fontId="3" fillId="0" borderId="1" xfId="0" applyFont="1" applyBorder="1" applyAlignment="1">
      <alignment vertical="top" wrapText="1"/>
    </xf>
    <xf numFmtId="0" fontId="5" fillId="0" borderId="1" xfId="0" applyFont="1" applyBorder="1" applyAlignment="1">
      <alignment vertical="top" wrapText="1"/>
    </xf>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167" fontId="0" fillId="0" borderId="0" xfId="4" applyNumberFormat="1" applyFo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0" fillId="0" borderId="1" xfId="0" applyBorder="1" applyAlignment="1"/>
    <xf numFmtId="0" fontId="3" fillId="0" borderId="1" xfId="0" applyFont="1" applyFill="1" applyBorder="1" applyAlignment="1">
      <alignment horizontal="left" wrapText="1"/>
    </xf>
    <xf numFmtId="0" fontId="3" fillId="0" borderId="1" xfId="0" applyFont="1" applyFill="1" applyBorder="1" applyAlignment="1">
      <alignment horizontal="left"/>
    </xf>
    <xf numFmtId="3" fontId="3" fillId="0" borderId="0" xfId="0" applyNumberFormat="1" applyFont="1" applyFill="1" applyBorder="1" applyAlignment="1">
      <alignment horizontal="right" wrapText="1"/>
    </xf>
    <xf numFmtId="167" fontId="0" fillId="0" borderId="0" xfId="5" applyNumberFormat="1" applyFont="1"/>
    <xf numFmtId="167" fontId="3" fillId="0" borderId="0" xfId="5" applyNumberFormat="1" applyFont="1"/>
    <xf numFmtId="3" fontId="11" fillId="0" borderId="0" xfId="0" applyNumberFormat="1" applyFont="1"/>
    <xf numFmtId="0" fontId="10" fillId="0" borderId="0" xfId="0" applyFont="1"/>
    <xf numFmtId="3" fontId="10" fillId="0" borderId="0" xfId="0" applyNumberFormat="1" applyFont="1"/>
    <xf numFmtId="0" fontId="14" fillId="0" borderId="0" xfId="6" applyFont="1" applyAlignment="1">
      <alignment horizontal="left" vertical="center"/>
    </xf>
    <xf numFmtId="3" fontId="14" fillId="0" borderId="1" xfId="0" applyNumberFormat="1" applyFont="1" applyBorder="1" applyAlignment="1">
      <alignment horizontal="right"/>
    </xf>
    <xf numFmtId="0" fontId="3" fillId="0" borderId="1" xfId="0" applyFont="1" applyBorder="1" applyAlignment="1">
      <alignment vertical="center" wrapText="1"/>
    </xf>
    <xf numFmtId="167" fontId="14" fillId="0" borderId="0" xfId="4" applyNumberFormat="1" applyFont="1" applyFill="1" applyBorder="1"/>
    <xf numFmtId="0" fontId="14" fillId="0" borderId="0" xfId="0" applyFont="1" applyFill="1" applyBorder="1"/>
    <xf numFmtId="0" fontId="15" fillId="0" borderId="0" xfId="0" applyFont="1" applyFill="1" applyBorder="1"/>
    <xf numFmtId="3" fontId="14" fillId="0" borderId="0" xfId="0" applyNumberFormat="1" applyFont="1" applyFill="1" applyBorder="1"/>
    <xf numFmtId="167" fontId="14" fillId="0" borderId="0" xfId="4" applyNumberFormat="1" applyFont="1"/>
    <xf numFmtId="0" fontId="14" fillId="0" borderId="0" xfId="0" applyFont="1"/>
    <xf numFmtId="167" fontId="15" fillId="0" borderId="0" xfId="4" applyNumberFormat="1" applyFont="1"/>
    <xf numFmtId="0" fontId="15" fillId="0" borderId="0" xfId="0" applyFont="1"/>
    <xf numFmtId="3" fontId="14" fillId="0" borderId="0" xfId="0" applyNumberFormat="1" applyFont="1"/>
    <xf numFmtId="167" fontId="4" fillId="0" borderId="0" xfId="5" applyNumberFormat="1" applyFont="1" applyBorder="1"/>
    <xf numFmtId="0" fontId="4" fillId="0" borderId="0" xfId="0" applyFont="1" applyBorder="1"/>
    <xf numFmtId="167" fontId="3" fillId="0" borderId="0" xfId="5" applyNumberFormat="1" applyFont="1" applyBorder="1"/>
    <xf numFmtId="0" fontId="3" fillId="0" borderId="0" xfId="0" applyFont="1" applyBorder="1"/>
    <xf numFmtId="164" fontId="3" fillId="0" borderId="0" xfId="0" applyNumberFormat="1" applyFont="1" applyBorder="1"/>
    <xf numFmtId="168" fontId="3" fillId="0" borderId="0" xfId="7" applyNumberFormat="1" applyFont="1" applyAlignment="1"/>
    <xf numFmtId="168" fontId="3" fillId="0" borderId="0" xfId="0" applyNumberFormat="1" applyFont="1" applyBorder="1" applyAlignment="1"/>
    <xf numFmtId="166" fontId="3" fillId="0" borderId="0" xfId="0" applyNumberFormat="1" applyFont="1" applyBorder="1"/>
    <xf numFmtId="164" fontId="3" fillId="0" borderId="0" xfId="0" applyNumberFormat="1" applyFont="1"/>
    <xf numFmtId="3" fontId="3" fillId="0" borderId="0" xfId="0" applyNumberFormat="1" applyFont="1"/>
    <xf numFmtId="167" fontId="3" fillId="0" borderId="0" xfId="5" applyNumberFormat="1" applyFont="1" applyFill="1"/>
    <xf numFmtId="166" fontId="3" fillId="0" borderId="0" xfId="0" applyNumberFormat="1" applyFont="1"/>
    <xf numFmtId="0" fontId="0" fillId="0" borderId="0" xfId="0" applyBorder="1"/>
    <xf numFmtId="3" fontId="17" fillId="0" borderId="0" xfId="0" applyNumberFormat="1" applyFont="1"/>
    <xf numFmtId="167" fontId="10" fillId="0" borderId="0" xfId="5" applyNumberFormat="1" applyFont="1"/>
    <xf numFmtId="0" fontId="12" fillId="0" borderId="0" xfId="0" applyFont="1" applyFill="1" applyBorder="1" applyAlignment="1">
      <alignment wrapText="1"/>
    </xf>
    <xf numFmtId="0" fontId="3" fillId="0" borderId="0" xfId="0" applyFont="1" applyAlignment="1">
      <alignment wrapText="1"/>
    </xf>
    <xf numFmtId="3" fontId="19" fillId="0" borderId="0" xfId="0" applyNumberFormat="1" applyFont="1"/>
    <xf numFmtId="167" fontId="3" fillId="2" borderId="10" xfId="5" applyNumberFormat="1" applyFont="1" applyFill="1" applyBorder="1"/>
    <xf numFmtId="0" fontId="3" fillId="2" borderId="11" xfId="0" applyFont="1" applyFill="1" applyBorder="1"/>
    <xf numFmtId="0" fontId="20" fillId="0" borderId="0" xfId="8" applyFont="1"/>
    <xf numFmtId="164" fontId="20" fillId="0" borderId="0" xfId="8" applyNumberFormat="1" applyFont="1"/>
    <xf numFmtId="164" fontId="20" fillId="0" borderId="0" xfId="8" applyNumberFormat="1" applyFont="1" applyBorder="1"/>
    <xf numFmtId="167" fontId="3" fillId="0" borderId="0" xfId="5" applyNumberFormat="1" applyFont="1" applyFill="1" applyBorder="1"/>
    <xf numFmtId="168" fontId="3" fillId="0" borderId="0" xfId="7" applyNumberFormat="1" applyFont="1" applyFill="1" applyBorder="1"/>
    <xf numFmtId="167" fontId="10" fillId="0" borderId="0" xfId="5" applyNumberFormat="1" applyFont="1" applyFill="1" applyBorder="1"/>
    <xf numFmtId="167" fontId="22" fillId="0" borderId="0" xfId="5" applyNumberFormat="1" applyFont="1" applyFill="1" applyBorder="1"/>
    <xf numFmtId="167" fontId="23" fillId="0" borderId="0" xfId="5" applyNumberFormat="1" applyFont="1" applyFill="1" applyBorder="1"/>
    <xf numFmtId="167" fontId="18" fillId="0" borderId="0" xfId="5" applyNumberFormat="1" applyFont="1" applyFill="1" applyBorder="1"/>
    <xf numFmtId="9" fontId="14" fillId="0" borderId="0" xfId="4" applyFont="1" applyFill="1" applyBorder="1"/>
    <xf numFmtId="165" fontId="20" fillId="0" borderId="0" xfId="0" applyNumberFormat="1" applyFont="1" applyBorder="1" applyAlignment="1">
      <alignment horizontal="right"/>
    </xf>
    <xf numFmtId="165" fontId="14" fillId="0" borderId="1" xfId="0" applyNumberFormat="1" applyFont="1" applyBorder="1" applyAlignment="1">
      <alignment horizontal="right"/>
    </xf>
    <xf numFmtId="49" fontId="20" fillId="0" borderId="0" xfId="8" applyNumberFormat="1" applyFont="1"/>
    <xf numFmtId="49" fontId="20" fillId="0" borderId="0" xfId="8" applyNumberFormat="1" applyFont="1" applyBorder="1"/>
    <xf numFmtId="3" fontId="25" fillId="0" borderId="0" xfId="0" applyNumberFormat="1" applyFont="1"/>
    <xf numFmtId="0" fontId="24" fillId="0" borderId="0" xfId="2" applyFont="1" applyBorder="1" applyAlignment="1">
      <alignment horizontal="left" wrapText="1"/>
    </xf>
    <xf numFmtId="0" fontId="24" fillId="0" borderId="0" xfId="2" applyFont="1" applyBorder="1" applyAlignment="1">
      <alignment horizontal="left"/>
    </xf>
    <xf numFmtId="0" fontId="20" fillId="0" borderId="0" xfId="8" applyFont="1" applyAlignment="1"/>
    <xf numFmtId="49" fontId="4" fillId="0" borderId="1" xfId="0" applyNumberFormat="1" applyFont="1" applyFill="1" applyBorder="1" applyAlignment="1">
      <alignment horizontal="center" wrapText="1"/>
    </xf>
    <xf numFmtId="49" fontId="3" fillId="0" borderId="1" xfId="0" applyNumberFormat="1" applyFont="1" applyFill="1" applyBorder="1" applyAlignment="1">
      <alignment horizontal="center" wrapText="1"/>
    </xf>
    <xf numFmtId="49" fontId="4" fillId="0" borderId="1" xfId="0" quotePrefix="1" applyNumberFormat="1" applyFont="1" applyFill="1" applyBorder="1" applyAlignment="1">
      <alignment horizontal="center" wrapText="1"/>
    </xf>
    <xf numFmtId="0" fontId="3" fillId="0" borderId="1" xfId="0" applyFont="1" applyFill="1" applyBorder="1" applyAlignment="1">
      <alignment wrapText="1"/>
    </xf>
    <xf numFmtId="3" fontId="3" fillId="0" borderId="1" xfId="0" applyNumberFormat="1" applyFont="1" applyFill="1" applyBorder="1"/>
    <xf numFmtId="164" fontId="3" fillId="0" borderId="5" xfId="0" applyNumberFormat="1" applyFont="1" applyBorder="1" applyAlignment="1">
      <alignment horizontal="right"/>
    </xf>
    <xf numFmtId="0" fontId="3" fillId="0" borderId="5" xfId="0" applyFont="1" applyFill="1" applyBorder="1" applyAlignment="1">
      <alignment wrapText="1"/>
    </xf>
    <xf numFmtId="3" fontId="3" fillId="0" borderId="5" xfId="0" applyNumberFormat="1" applyFont="1" applyFill="1" applyBorder="1"/>
    <xf numFmtId="0" fontId="3" fillId="2" borderId="4" xfId="0" applyFont="1" applyFill="1" applyBorder="1"/>
    <xf numFmtId="0" fontId="3" fillId="0" borderId="7" xfId="0" applyFont="1" applyFill="1" applyBorder="1" applyAlignment="1">
      <alignment wrapText="1"/>
    </xf>
    <xf numFmtId="3" fontId="3" fillId="0" borderId="7" xfId="0" applyNumberFormat="1" applyFont="1" applyFill="1" applyBorder="1"/>
    <xf numFmtId="0" fontId="3" fillId="0" borderId="0" xfId="0" applyFont="1" applyFill="1" applyBorder="1"/>
    <xf numFmtId="0" fontId="3" fillId="0" borderId="0" xfId="0" applyFont="1" applyFill="1" applyBorder="1" applyAlignment="1">
      <alignment horizontal="right"/>
    </xf>
    <xf numFmtId="49" fontId="4" fillId="0" borderId="1" xfId="0" applyNumberFormat="1" applyFont="1" applyBorder="1" applyAlignment="1">
      <alignment horizontal="center" wrapText="1"/>
    </xf>
    <xf numFmtId="49" fontId="3" fillId="0" borderId="1" xfId="0" applyNumberFormat="1" applyFont="1" applyBorder="1" applyAlignment="1">
      <alignment horizontal="center" wrapText="1"/>
    </xf>
    <xf numFmtId="3" fontId="3" fillId="0" borderId="5" xfId="0" applyNumberFormat="1" applyFont="1" applyBorder="1" applyAlignment="1">
      <alignment horizontal="right"/>
    </xf>
    <xf numFmtId="3" fontId="3" fillId="0" borderId="5" xfId="0" applyNumberFormat="1" applyFont="1" applyFill="1" applyBorder="1" applyAlignment="1">
      <alignment horizontal="right"/>
    </xf>
    <xf numFmtId="0" fontId="3" fillId="0" borderId="7" xfId="0" applyFont="1" applyBorder="1" applyAlignment="1">
      <alignment wrapText="1"/>
    </xf>
    <xf numFmtId="3" fontId="3" fillId="0" borderId="7" xfId="0" applyNumberFormat="1" applyFont="1" applyBorder="1"/>
    <xf numFmtId="3" fontId="3" fillId="0" borderId="1" xfId="0" applyNumberFormat="1" applyFont="1" applyBorder="1"/>
    <xf numFmtId="0" fontId="3" fillId="0" borderId="5" xfId="0" applyFont="1" applyBorder="1" applyAlignment="1">
      <alignment wrapText="1"/>
    </xf>
    <xf numFmtId="3" fontId="3" fillId="0" borderId="5" xfId="0" applyNumberFormat="1" applyFont="1" applyBorder="1"/>
    <xf numFmtId="3" fontId="3" fillId="0" borderId="7" xfId="0" applyNumberFormat="1" applyFont="1" applyBorder="1" applyAlignment="1">
      <alignment horizontal="right"/>
    </xf>
    <xf numFmtId="164" fontId="3" fillId="0" borderId="7" xfId="0" applyNumberFormat="1" applyFont="1" applyBorder="1"/>
    <xf numFmtId="164" fontId="3" fillId="0" borderId="1" xfId="0" applyNumberFormat="1" applyFont="1" applyBorder="1"/>
    <xf numFmtId="0" fontId="3" fillId="0" borderId="0" xfId="0" applyNumberFormat="1" applyFont="1" applyAlignment="1">
      <alignment wrapText="1"/>
    </xf>
    <xf numFmtId="0" fontId="3" fillId="0" borderId="0" xfId="0" applyNumberFormat="1" applyFont="1" applyAlignment="1">
      <alignment horizontal="right" wrapText="1"/>
    </xf>
    <xf numFmtId="0" fontId="3" fillId="0" borderId="0" xfId="0" applyFont="1" applyAlignment="1">
      <alignment horizontal="right"/>
    </xf>
    <xf numFmtId="3" fontId="3" fillId="0" borderId="6" xfId="0" applyNumberFormat="1" applyFont="1" applyBorder="1" applyAlignment="1">
      <alignment horizontal="right"/>
    </xf>
    <xf numFmtId="3" fontId="3" fillId="0" borderId="4" xfId="0" applyNumberFormat="1" applyFont="1" applyBorder="1" applyAlignment="1">
      <alignment horizontal="right"/>
    </xf>
    <xf numFmtId="3" fontId="3" fillId="0" borderId="8" xfId="0" applyNumberFormat="1" applyFont="1" applyBorder="1"/>
    <xf numFmtId="0" fontId="21" fillId="0" borderId="0" xfId="8" applyFont="1" applyBorder="1" applyAlignment="1">
      <alignment horizontal="left" wrapText="1"/>
    </xf>
    <xf numFmtId="0" fontId="4" fillId="0" borderId="2" xfId="0" applyFont="1" applyFill="1" applyBorder="1" applyAlignment="1">
      <alignment horizontal="left" wrapText="1"/>
    </xf>
    <xf numFmtId="0" fontId="5" fillId="0" borderId="3" xfId="2" applyFont="1" applyBorder="1" applyAlignment="1">
      <alignment horizontal="left" wrapText="1"/>
    </xf>
    <xf numFmtId="0" fontId="7" fillId="0" borderId="3" xfId="2" applyFont="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3" fillId="0" borderId="0" xfId="0" applyNumberFormat="1" applyFont="1" applyFill="1" applyBorder="1" applyAlignment="1">
      <alignment horizontal="left" wrapText="1"/>
    </xf>
    <xf numFmtId="0" fontId="4" fillId="0" borderId="0" xfId="0" applyFont="1" applyFill="1" applyBorder="1" applyAlignment="1">
      <alignment wrapText="1"/>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horizontal="left"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Border="1" applyAlignment="1">
      <alignment horizontal="left" wrapText="1"/>
    </xf>
    <xf numFmtId="0" fontId="3" fillId="0" borderId="0" xfId="0" applyNumberFormat="1" applyFont="1" applyAlignment="1">
      <alignment horizontal="left"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horizontal="left" vertical="center" wrapText="1"/>
    </xf>
    <xf numFmtId="0" fontId="4" fillId="0" borderId="0" xfId="0" applyFont="1" applyFill="1" applyAlignment="1">
      <alignment horizontal="left" wrapText="1"/>
    </xf>
    <xf numFmtId="0" fontId="6" fillId="0" borderId="0" xfId="0" applyFont="1" applyBorder="1"/>
    <xf numFmtId="49" fontId="3" fillId="0" borderId="0" xfId="0" applyNumberFormat="1" applyFont="1" applyBorder="1" applyAlignment="1" applyProtection="1">
      <alignment horizontal="left" wrapText="1"/>
      <protection locked="0"/>
    </xf>
    <xf numFmtId="0" fontId="3" fillId="0" borderId="0" xfId="0" applyFont="1" applyAlignment="1">
      <alignment horizontal="left"/>
    </xf>
    <xf numFmtId="0" fontId="4" fillId="0" borderId="10" xfId="0" applyFont="1" applyFill="1" applyBorder="1" applyAlignment="1">
      <alignment horizontal="left" wrapText="1"/>
    </xf>
    <xf numFmtId="0" fontId="4" fillId="0" borderId="11" xfId="0" applyFont="1" applyFill="1" applyBorder="1" applyAlignment="1">
      <alignment horizontal="left" wrapText="1"/>
    </xf>
    <xf numFmtId="0" fontId="4" fillId="0" borderId="4" xfId="0" applyFont="1" applyFill="1" applyBorder="1" applyAlignment="1">
      <alignment horizontal="left" wrapText="1"/>
    </xf>
  </cellXfs>
  <cellStyles count="9">
    <cellStyle name="Comma" xfId="1" builtinId="3"/>
    <cellStyle name="Currency" xfId="7" builtinId="4"/>
    <cellStyle name="Hyperlink" xfId="6" builtinId="8"/>
    <cellStyle name="Normal" xfId="0" builtinId="0"/>
    <cellStyle name="Normal 2" xfId="2"/>
    <cellStyle name="Normal 3" xfId="3"/>
    <cellStyle name="Normal 4"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a:ln>
                <a:solidFill>
                  <a:schemeClr val="bg1"/>
                </a:solidFill>
              </a:ln>
            </c:spPr>
          </c:dPt>
          <c:dPt>
            <c:idx val="2"/>
            <c:invertIfNegative val="0"/>
            <c:bubble3D val="0"/>
            <c:spPr>
              <a:solidFill>
                <a:srgbClr val="C00000"/>
              </a:solidFill>
            </c:spPr>
          </c:dPt>
          <c:dPt>
            <c:idx val="3"/>
            <c:invertIfNegative val="0"/>
            <c:bubble3D val="0"/>
            <c:spPr>
              <a:solidFill>
                <a:srgbClr val="C00000"/>
              </a:solidFill>
            </c:spPr>
          </c:dPt>
          <c:dPt>
            <c:idx val="4"/>
            <c:invertIfNegative val="0"/>
            <c:bubble3D val="0"/>
            <c:spPr>
              <a:solidFill>
                <a:srgbClr val="C00000"/>
              </a:solidFill>
            </c:spPr>
          </c:dPt>
          <c:dPt>
            <c:idx val="5"/>
            <c:invertIfNegative val="0"/>
            <c:bubble3D val="0"/>
            <c:spPr>
              <a:solidFill>
                <a:srgbClr val="C00000"/>
              </a:solidFill>
            </c:spPr>
          </c:dPt>
          <c:dPt>
            <c:idx val="6"/>
            <c:invertIfNegative val="0"/>
            <c:bubble3D val="0"/>
            <c:spPr>
              <a:solidFill>
                <a:srgbClr val="C00000"/>
              </a:solidFill>
            </c:spPr>
          </c:dPt>
          <c:dPt>
            <c:idx val="7"/>
            <c:invertIfNegative val="0"/>
            <c:bubble3D val="0"/>
            <c:spPr>
              <a:solidFill>
                <a:srgbClr val="C00000"/>
              </a:solidFill>
            </c:spPr>
          </c:dPt>
          <c:dPt>
            <c:idx val="8"/>
            <c:invertIfNegative val="0"/>
            <c:bubble3D val="0"/>
            <c:spPr>
              <a:solidFill>
                <a:srgbClr val="C00000"/>
              </a:solidFill>
            </c:spPr>
          </c:dPt>
          <c:dPt>
            <c:idx val="9"/>
            <c:invertIfNegative val="0"/>
            <c:bubble3D val="0"/>
            <c:spPr>
              <a:solidFill>
                <a:srgbClr val="C00000"/>
              </a:solidFill>
            </c:spPr>
          </c:dPt>
          <c:dPt>
            <c:idx val="10"/>
            <c:invertIfNegative val="0"/>
            <c:bubble3D val="0"/>
            <c:spPr>
              <a:solidFill>
                <a:srgbClr val="C00000"/>
              </a:solidFill>
            </c:spPr>
          </c:dPt>
          <c:dPt>
            <c:idx val="11"/>
            <c:invertIfNegative val="0"/>
            <c:bubble3D val="0"/>
            <c:spPr>
              <a:solidFill>
                <a:srgbClr val="C00000"/>
              </a:solidFill>
            </c:spPr>
          </c:dPt>
          <c:dPt>
            <c:idx val="12"/>
            <c:invertIfNegative val="0"/>
            <c:bubble3D val="0"/>
            <c:spPr>
              <a:solidFill>
                <a:srgbClr val="C00000"/>
              </a:solidFill>
            </c:spPr>
          </c:dPt>
          <c:dPt>
            <c:idx val="13"/>
            <c:invertIfNegative val="0"/>
            <c:bubble3D val="0"/>
            <c:spPr>
              <a:solidFill>
                <a:srgbClr val="C00000"/>
              </a:solidFill>
            </c:spPr>
          </c:dPt>
          <c:dPt>
            <c:idx val="14"/>
            <c:invertIfNegative val="0"/>
            <c:bubble3D val="0"/>
            <c:spPr>
              <a:solidFill>
                <a:srgbClr val="C00000"/>
              </a:solidFill>
            </c:spPr>
          </c:dPt>
          <c:dPt>
            <c:idx val="15"/>
            <c:invertIfNegative val="0"/>
            <c:bubble3D val="0"/>
            <c:spPr>
              <a:solidFill>
                <a:srgbClr val="C00000"/>
              </a:solidFill>
            </c:spPr>
          </c:dPt>
          <c:dPt>
            <c:idx val="16"/>
            <c:invertIfNegative val="0"/>
            <c:bubble3D val="0"/>
            <c:spPr>
              <a:solidFill>
                <a:srgbClr val="C00000"/>
              </a:solidFill>
            </c:spPr>
          </c:dPt>
          <c:dPt>
            <c:idx val="17"/>
            <c:invertIfNegative val="0"/>
            <c:bubble3D val="0"/>
            <c:spPr>
              <a:solidFill>
                <a:srgbClr val="0070C0"/>
              </a:solidFill>
            </c:spPr>
          </c:dPt>
          <c:dPt>
            <c:idx val="18"/>
            <c:invertIfNegative val="0"/>
            <c:bubble3D val="0"/>
            <c:spPr>
              <a:solidFill>
                <a:srgbClr val="C00000"/>
              </a:solidFill>
              <a:ln>
                <a:noFill/>
              </a:ln>
            </c:spPr>
          </c:dPt>
          <c:dPt>
            <c:idx val="19"/>
            <c:invertIfNegative val="0"/>
            <c:bubble3D val="0"/>
            <c:spPr>
              <a:solidFill>
                <a:srgbClr val="C00000"/>
              </a:solidFill>
            </c:spPr>
          </c:dPt>
          <c:dPt>
            <c:idx val="20"/>
            <c:invertIfNegative val="0"/>
            <c:bubble3D val="0"/>
            <c:spPr>
              <a:solidFill>
                <a:srgbClr val="0070C0"/>
              </a:solidFill>
            </c:spPr>
          </c:dPt>
          <c:dPt>
            <c:idx val="21"/>
            <c:invertIfNegative val="0"/>
            <c:bubble3D val="0"/>
            <c:spPr>
              <a:solidFill>
                <a:srgbClr val="0070C0"/>
              </a:solidFill>
            </c:spPr>
          </c:dPt>
          <c:dPt>
            <c:idx val="22"/>
            <c:invertIfNegative val="0"/>
            <c:bubble3D val="0"/>
            <c:spPr>
              <a:solidFill>
                <a:srgbClr val="0070C0"/>
              </a:solidFill>
            </c:spPr>
          </c:dPt>
          <c:dPt>
            <c:idx val="23"/>
            <c:invertIfNegative val="0"/>
            <c:bubble3D val="0"/>
            <c:spPr>
              <a:solidFill>
                <a:srgbClr val="0070C0"/>
              </a:solidFill>
              <a:ln>
                <a:noFill/>
              </a:ln>
            </c:spPr>
          </c:dPt>
          <c:dPt>
            <c:idx val="24"/>
            <c:invertIfNegative val="0"/>
            <c:bubble3D val="0"/>
            <c:spPr>
              <a:solidFill>
                <a:srgbClr val="0070C0"/>
              </a:solidFill>
            </c:spPr>
          </c:dPt>
          <c:dPt>
            <c:idx val="25"/>
            <c:invertIfNegative val="0"/>
            <c:bubble3D val="0"/>
            <c:spPr>
              <a:solidFill>
                <a:srgbClr val="0070C0"/>
              </a:solidFill>
            </c:spPr>
          </c:dPt>
          <c:cat>
            <c:strRef>
              <c:f>'Figure 1'!$A$3:$A$27</c:f>
              <c:strCache>
                <c:ptCount val="25"/>
                <c:pt idx="0">
                  <c:v>03/2015</c:v>
                </c:pt>
                <c:pt idx="1">
                  <c:v>04/2015</c:v>
                </c:pt>
                <c:pt idx="2">
                  <c:v>05/2015</c:v>
                </c:pt>
                <c:pt idx="3">
                  <c:v>06/2015</c:v>
                </c:pt>
                <c:pt idx="4">
                  <c:v>07/2015</c:v>
                </c:pt>
                <c:pt idx="5">
                  <c:v>08/2015</c:v>
                </c:pt>
                <c:pt idx="6">
                  <c:v>09/2015</c:v>
                </c:pt>
                <c:pt idx="7">
                  <c:v>10/2015</c:v>
                </c:pt>
                <c:pt idx="8">
                  <c:v>11/2015</c:v>
                </c:pt>
                <c:pt idx="9">
                  <c:v>12/2015</c:v>
                </c:pt>
                <c:pt idx="10">
                  <c:v>01/2016</c:v>
                </c:pt>
                <c:pt idx="11">
                  <c:v>02/2016</c:v>
                </c:pt>
                <c:pt idx="12">
                  <c:v>03/2016</c:v>
                </c:pt>
                <c:pt idx="13">
                  <c:v>04/2016</c:v>
                </c:pt>
                <c:pt idx="14">
                  <c:v>05/2016</c:v>
                </c:pt>
                <c:pt idx="15">
                  <c:v>06/2016</c:v>
                </c:pt>
                <c:pt idx="16">
                  <c:v>07/2016</c:v>
                </c:pt>
                <c:pt idx="17">
                  <c:v>08/2016</c:v>
                </c:pt>
                <c:pt idx="18">
                  <c:v>09/2016</c:v>
                </c:pt>
                <c:pt idx="19">
                  <c:v>10/2016</c:v>
                </c:pt>
                <c:pt idx="20">
                  <c:v>11/2016</c:v>
                </c:pt>
                <c:pt idx="21">
                  <c:v>12/2016</c:v>
                </c:pt>
                <c:pt idx="22">
                  <c:v>01/2017</c:v>
                </c:pt>
                <c:pt idx="23">
                  <c:v>02/2017</c:v>
                </c:pt>
                <c:pt idx="24">
                  <c:v>03/2017</c:v>
                </c:pt>
              </c:strCache>
            </c:strRef>
          </c:cat>
          <c:val>
            <c:numRef>
              <c:f>'Figure 1'!$B$3:$B$27</c:f>
              <c:numCache>
                <c:formatCode>0.0</c:formatCode>
                <c:ptCount val="25"/>
                <c:pt idx="0">
                  <c:v>-5.3291588845592059</c:v>
                </c:pt>
                <c:pt idx="1">
                  <c:v>-6.8050043599574197</c:v>
                </c:pt>
                <c:pt idx="2">
                  <c:v>-10.808745583100801</c:v>
                </c:pt>
                <c:pt idx="3">
                  <c:v>-3.8343567327334851</c:v>
                </c:pt>
                <c:pt idx="4">
                  <c:v>-7.9939859512587139</c:v>
                </c:pt>
                <c:pt idx="5">
                  <c:v>-8.1308900911203086</c:v>
                </c:pt>
                <c:pt idx="6">
                  <c:v>-8.8009698431224894</c:v>
                </c:pt>
                <c:pt idx="7">
                  <c:v>-10.733689254127947</c:v>
                </c:pt>
                <c:pt idx="8">
                  <c:v>-8.4131370735219733</c:v>
                </c:pt>
                <c:pt idx="9">
                  <c:v>-9.4591581360463497</c:v>
                </c:pt>
                <c:pt idx="10">
                  <c:v>-7.6506043294540182</c:v>
                </c:pt>
                <c:pt idx="11">
                  <c:v>-1.9661259115067806</c:v>
                </c:pt>
                <c:pt idx="12">
                  <c:v>-5.8382181779142472</c:v>
                </c:pt>
                <c:pt idx="13">
                  <c:v>-3.1570110062080903</c:v>
                </c:pt>
                <c:pt idx="14">
                  <c:v>-3.0924937891290307</c:v>
                </c:pt>
                <c:pt idx="15">
                  <c:v>-6.4212864788447943</c:v>
                </c:pt>
                <c:pt idx="16">
                  <c:v>-10</c:v>
                </c:pt>
                <c:pt idx="17">
                  <c:v>0.7</c:v>
                </c:pt>
                <c:pt idx="18">
                  <c:v>-2.2999999999999998</c:v>
                </c:pt>
                <c:pt idx="19" formatCode="#,##0.0">
                  <c:v>-3.6</c:v>
                </c:pt>
                <c:pt idx="20" formatCode="General">
                  <c:v>3.3</c:v>
                </c:pt>
                <c:pt idx="21" formatCode="General">
                  <c:v>0.4</c:v>
                </c:pt>
                <c:pt idx="22" formatCode="General">
                  <c:v>6.7</c:v>
                </c:pt>
                <c:pt idx="23" formatCode="General">
                  <c:v>2.9</c:v>
                </c:pt>
                <c:pt idx="24" formatCode="General">
                  <c:v>10.9</c:v>
                </c:pt>
              </c:numCache>
            </c:numRef>
          </c:val>
        </c:ser>
        <c:dLbls>
          <c:showLegendKey val="0"/>
          <c:showVal val="0"/>
          <c:showCatName val="0"/>
          <c:showSerName val="0"/>
          <c:showPercent val="0"/>
          <c:showBubbleSize val="0"/>
        </c:dLbls>
        <c:gapWidth val="150"/>
        <c:axId val="87114496"/>
        <c:axId val="87116032"/>
      </c:barChart>
      <c:catAx>
        <c:axId val="87114496"/>
        <c:scaling>
          <c:orientation val="minMax"/>
        </c:scaling>
        <c:delete val="0"/>
        <c:axPos val="b"/>
        <c:majorTickMark val="out"/>
        <c:minorTickMark val="none"/>
        <c:tickLblPos val="low"/>
        <c:crossAx val="87116032"/>
        <c:crosses val="autoZero"/>
        <c:auto val="1"/>
        <c:lblAlgn val="ctr"/>
        <c:lblOffset val="100"/>
        <c:noMultiLvlLbl val="0"/>
      </c:catAx>
      <c:valAx>
        <c:axId val="87116032"/>
        <c:scaling>
          <c:orientation val="minMax"/>
        </c:scaling>
        <c:delete val="0"/>
        <c:axPos val="l"/>
        <c:majorGridlines/>
        <c:numFmt formatCode="0" sourceLinked="0"/>
        <c:majorTickMark val="out"/>
        <c:minorTickMark val="none"/>
        <c:tickLblPos val="nextTo"/>
        <c:crossAx val="87114496"/>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dPt>
            <c:idx val="5"/>
            <c:invertIfNegative val="0"/>
            <c:bubble3D val="0"/>
            <c:spPr>
              <a:solidFill>
                <a:srgbClr val="FFC000"/>
              </a:solidFill>
            </c:spPr>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5</c:v>
                </c:pt>
                <c:pt idx="1">
                  <c:v>12.6</c:v>
                </c:pt>
                <c:pt idx="2">
                  <c:v>81.3</c:v>
                </c:pt>
                <c:pt idx="3">
                  <c:v>38.200000000000003</c:v>
                </c:pt>
                <c:pt idx="4">
                  <c:v>13.5</c:v>
                </c:pt>
                <c:pt idx="5">
                  <c:v>10.9</c:v>
                </c:pt>
              </c:numCache>
            </c:numRef>
          </c:val>
        </c:ser>
        <c:dLbls>
          <c:showLegendKey val="0"/>
          <c:showVal val="0"/>
          <c:showCatName val="0"/>
          <c:showSerName val="0"/>
          <c:showPercent val="0"/>
          <c:showBubbleSize val="0"/>
        </c:dLbls>
        <c:gapWidth val="150"/>
        <c:axId val="87454464"/>
        <c:axId val="87456000"/>
      </c:barChart>
      <c:catAx>
        <c:axId val="87454464"/>
        <c:scaling>
          <c:orientation val="minMax"/>
        </c:scaling>
        <c:delete val="0"/>
        <c:axPos val="l"/>
        <c:numFmt formatCode="General" sourceLinked="0"/>
        <c:majorTickMark val="out"/>
        <c:minorTickMark val="none"/>
        <c:tickLblPos val="nextTo"/>
        <c:txPr>
          <a:bodyPr/>
          <a:lstStyle/>
          <a:p>
            <a:pPr>
              <a:defRPr b="1"/>
            </a:pPr>
            <a:endParaRPr lang="en-US"/>
          </a:p>
        </c:txPr>
        <c:crossAx val="87456000"/>
        <c:crosses val="autoZero"/>
        <c:auto val="1"/>
        <c:lblAlgn val="ctr"/>
        <c:lblOffset val="100"/>
        <c:noMultiLvlLbl val="0"/>
      </c:catAx>
      <c:valAx>
        <c:axId val="87456000"/>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87454464"/>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3.9</c:v>
                </c:pt>
                <c:pt idx="1">
                  <c:v>5.0999999999999996</c:v>
                </c:pt>
                <c:pt idx="2">
                  <c:v>87.3</c:v>
                </c:pt>
                <c:pt idx="3">
                  <c:v>42.9</c:v>
                </c:pt>
                <c:pt idx="4">
                  <c:v>8.4</c:v>
                </c:pt>
                <c:pt idx="5">
                  <c:v>10.4</c:v>
                </c:pt>
              </c:numCache>
            </c:numRef>
          </c:val>
        </c:ser>
        <c:dLbls>
          <c:showLegendKey val="0"/>
          <c:showVal val="0"/>
          <c:showCatName val="0"/>
          <c:showSerName val="0"/>
          <c:showPercent val="0"/>
          <c:showBubbleSize val="0"/>
        </c:dLbls>
        <c:gapWidth val="150"/>
        <c:axId val="88563712"/>
        <c:axId val="88565248"/>
      </c:barChart>
      <c:catAx>
        <c:axId val="88563712"/>
        <c:scaling>
          <c:orientation val="minMax"/>
        </c:scaling>
        <c:delete val="0"/>
        <c:axPos val="l"/>
        <c:numFmt formatCode="General" sourceLinked="0"/>
        <c:majorTickMark val="out"/>
        <c:minorTickMark val="none"/>
        <c:tickLblPos val="nextTo"/>
        <c:txPr>
          <a:bodyPr/>
          <a:lstStyle/>
          <a:p>
            <a:pPr>
              <a:defRPr b="1"/>
            </a:pPr>
            <a:endParaRPr lang="en-US"/>
          </a:p>
        </c:txPr>
        <c:crossAx val="88565248"/>
        <c:crosses val="autoZero"/>
        <c:auto val="1"/>
        <c:lblAlgn val="ctr"/>
        <c:lblOffset val="100"/>
        <c:noMultiLvlLbl val="0"/>
      </c:catAx>
      <c:valAx>
        <c:axId val="88565248"/>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88563712"/>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dPt>
          <c:dPt>
            <c:idx val="2"/>
            <c:invertIfNegative val="0"/>
            <c:bubble3D val="0"/>
            <c:spPr>
              <a:solidFill>
                <a:srgbClr val="7030A0"/>
              </a:solidFill>
            </c:spPr>
          </c:dPt>
          <c:dPt>
            <c:idx val="3"/>
            <c:invertIfNegative val="0"/>
            <c:bubble3D val="0"/>
            <c:spPr>
              <a:solidFill>
                <a:srgbClr val="C00000"/>
              </a:solidFill>
              <a:ln>
                <a:solidFill>
                  <a:srgbClr val="C00000"/>
                </a:solidFill>
              </a:ln>
            </c:spPr>
          </c:dPt>
          <c:dPt>
            <c:idx val="4"/>
            <c:invertIfNegative val="0"/>
            <c:bubble3D val="0"/>
            <c:spPr>
              <a:solidFill>
                <a:srgbClr val="92D050"/>
              </a:solidFill>
            </c:spPr>
          </c:dPt>
          <c:dPt>
            <c:idx val="5"/>
            <c:invertIfNegative val="0"/>
            <c:bubble3D val="0"/>
            <c:spPr>
              <a:solidFill>
                <a:srgbClr val="FFC000"/>
              </a:solidFill>
            </c:spPr>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6</c:v>
                </c:pt>
                <c:pt idx="1">
                  <c:v>22</c:v>
                </c:pt>
                <c:pt idx="2">
                  <c:v>8.9</c:v>
                </c:pt>
                <c:pt idx="3">
                  <c:v>36.5</c:v>
                </c:pt>
                <c:pt idx="4">
                  <c:v>22.2</c:v>
                </c:pt>
                <c:pt idx="5">
                  <c:v>11.3</c:v>
                </c:pt>
              </c:numCache>
            </c:numRef>
          </c:val>
        </c:ser>
        <c:dLbls>
          <c:showLegendKey val="0"/>
          <c:showVal val="0"/>
          <c:showCatName val="0"/>
          <c:showSerName val="0"/>
          <c:showPercent val="0"/>
          <c:showBubbleSize val="0"/>
        </c:dLbls>
        <c:gapWidth val="150"/>
        <c:axId val="89762816"/>
        <c:axId val="89768704"/>
      </c:barChart>
      <c:catAx>
        <c:axId val="89762816"/>
        <c:scaling>
          <c:orientation val="minMax"/>
        </c:scaling>
        <c:delete val="0"/>
        <c:axPos val="l"/>
        <c:numFmt formatCode="General" sourceLinked="0"/>
        <c:majorTickMark val="out"/>
        <c:minorTickMark val="none"/>
        <c:tickLblPos val="nextTo"/>
        <c:txPr>
          <a:bodyPr/>
          <a:lstStyle/>
          <a:p>
            <a:pPr>
              <a:defRPr b="1"/>
            </a:pPr>
            <a:endParaRPr lang="en-US"/>
          </a:p>
        </c:txPr>
        <c:crossAx val="89768704"/>
        <c:crosses val="autoZero"/>
        <c:auto val="1"/>
        <c:lblAlgn val="ctr"/>
        <c:lblOffset val="100"/>
        <c:noMultiLvlLbl val="0"/>
      </c:catAx>
      <c:valAx>
        <c:axId val="89768704"/>
        <c:scaling>
          <c:orientation val="minMax"/>
        </c:scaling>
        <c:delete val="0"/>
        <c:axPos val="b"/>
        <c:numFmt formatCode="0.0" sourceLinked="1"/>
        <c:majorTickMark val="out"/>
        <c:minorTickMark val="none"/>
        <c:tickLblPos val="nextTo"/>
        <c:txPr>
          <a:bodyPr/>
          <a:lstStyle/>
          <a:p>
            <a:pPr>
              <a:defRPr b="1"/>
            </a:pPr>
            <a:endParaRPr lang="en-US"/>
          </a:p>
        </c:txPr>
        <c:crossAx val="89762816"/>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c:v>4.6516948129999998</c:v>
                </c:pt>
                <c:pt idx="1">
                  <c:v>2.895</c:v>
                </c:pt>
                <c:pt idx="2">
                  <c:v>1.52</c:v>
                </c:pt>
                <c:pt idx="3">
                  <c:v>0.84299999999999997</c:v>
                </c:pt>
                <c:pt idx="4">
                  <c:v>0.35799999999999998</c:v>
                </c:pt>
                <c:pt idx="5">
                  <c:v>0.33700000000000002</c:v>
                </c:pt>
              </c:numCache>
            </c:numRef>
          </c:val>
        </c:ser>
        <c:ser>
          <c:idx val="1"/>
          <c:order val="1"/>
          <c:tx>
            <c:strRef>
              <c:f>'Figure 5'!$D$4</c:f>
              <c:strCache>
                <c:ptCount val="1"/>
                <c:pt idx="0">
                  <c:v>Imports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c:v>5.0423906949999999</c:v>
                </c:pt>
                <c:pt idx="1">
                  <c:v>2.7240000000000002</c:v>
                </c:pt>
                <c:pt idx="2">
                  <c:v>2.3119999999999998</c:v>
                </c:pt>
                <c:pt idx="3">
                  <c:v>4.7539999999999996</c:v>
                </c:pt>
                <c:pt idx="4">
                  <c:v>0.86899999999999999</c:v>
                </c:pt>
                <c:pt idx="5">
                  <c:v>0.16900000000000001</c:v>
                </c:pt>
              </c:numCache>
            </c:numRef>
          </c:val>
        </c:ser>
        <c:ser>
          <c:idx val="2"/>
          <c:order val="2"/>
          <c:tx>
            <c:strRef>
              <c:f>'Figure 5'!$E$4</c:f>
              <c:strCache>
                <c:ptCount val="1"/>
                <c:pt idx="0">
                  <c:v>Total</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c:v>9.6940855080000006</c:v>
                </c:pt>
                <c:pt idx="1">
                  <c:v>5.6189999999999998</c:v>
                </c:pt>
                <c:pt idx="2">
                  <c:v>3.831</c:v>
                </c:pt>
                <c:pt idx="3">
                  <c:v>5.5970000000000004</c:v>
                </c:pt>
                <c:pt idx="4">
                  <c:v>1.2270000000000001</c:v>
                </c:pt>
                <c:pt idx="5">
                  <c:v>0.50700000000000001</c:v>
                </c:pt>
              </c:numCache>
            </c:numRef>
          </c:val>
        </c:ser>
        <c:dLbls>
          <c:showLegendKey val="0"/>
          <c:showVal val="0"/>
          <c:showCatName val="0"/>
          <c:showSerName val="0"/>
          <c:showPercent val="0"/>
          <c:showBubbleSize val="0"/>
        </c:dLbls>
        <c:gapWidth val="150"/>
        <c:axId val="89922176"/>
        <c:axId val="89928064"/>
      </c:barChart>
      <c:catAx>
        <c:axId val="89922176"/>
        <c:scaling>
          <c:orientation val="minMax"/>
        </c:scaling>
        <c:delete val="0"/>
        <c:axPos val="b"/>
        <c:majorTickMark val="out"/>
        <c:minorTickMark val="none"/>
        <c:tickLblPos val="nextTo"/>
        <c:crossAx val="89928064"/>
        <c:crosses val="autoZero"/>
        <c:auto val="1"/>
        <c:lblAlgn val="ctr"/>
        <c:lblOffset val="100"/>
        <c:noMultiLvlLbl val="0"/>
      </c:catAx>
      <c:valAx>
        <c:axId val="89928064"/>
        <c:scaling>
          <c:orientation val="minMax"/>
        </c:scaling>
        <c:delete val="0"/>
        <c:axPos val="l"/>
        <c:numFmt formatCode="#,##0.0" sourceLinked="1"/>
        <c:majorTickMark val="out"/>
        <c:minorTickMark val="none"/>
        <c:tickLblPos val="nextTo"/>
        <c:crossAx val="89922176"/>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1.8635249</c:v>
                </c:pt>
                <c:pt idx="1">
                  <c:v>3.3069999999999999</c:v>
                </c:pt>
                <c:pt idx="2">
                  <c:v>0.51</c:v>
                </c:pt>
                <c:pt idx="3">
                  <c:v>0.254</c:v>
                </c:pt>
                <c:pt idx="4">
                  <c:v>1.119</c:v>
                </c:pt>
                <c:pt idx="5">
                  <c:v>0.27500000000000002</c:v>
                </c:pt>
              </c:numCache>
            </c:numRef>
          </c:val>
        </c:ser>
        <c:ser>
          <c:idx val="1"/>
          <c:order val="1"/>
          <c:tx>
            <c:strRef>
              <c:f>'Figure 6'!$D$4</c:f>
              <c:strCache>
                <c:ptCount val="1"/>
                <c:pt idx="0">
                  <c:v>Imports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7.7570572699999998</c:v>
                </c:pt>
                <c:pt idx="1">
                  <c:v>5.0010000000000003</c:v>
                </c:pt>
                <c:pt idx="2">
                  <c:v>3.8820000000000001</c:v>
                </c:pt>
                <c:pt idx="3">
                  <c:v>1.6E-2</c:v>
                </c:pt>
                <c:pt idx="4">
                  <c:v>0.80900000000000005</c:v>
                </c:pt>
                <c:pt idx="5">
                  <c:v>0.185</c:v>
                </c:pt>
              </c:numCache>
            </c:numRef>
          </c:val>
        </c:ser>
        <c:ser>
          <c:idx val="2"/>
          <c:order val="2"/>
          <c:tx>
            <c:strRef>
              <c:f>'Figure 6'!$E$4</c:f>
              <c:strCache>
                <c:ptCount val="1"/>
                <c:pt idx="0">
                  <c:v>Total</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9.6205821700000005</c:v>
                </c:pt>
                <c:pt idx="1">
                  <c:v>8.3079999999999998</c:v>
                </c:pt>
                <c:pt idx="2">
                  <c:v>4.3929999999999998</c:v>
                </c:pt>
                <c:pt idx="3">
                  <c:v>0.27</c:v>
                </c:pt>
                <c:pt idx="4">
                  <c:v>1.927</c:v>
                </c:pt>
                <c:pt idx="5">
                  <c:v>0.46</c:v>
                </c:pt>
              </c:numCache>
            </c:numRef>
          </c:val>
        </c:ser>
        <c:dLbls>
          <c:showLegendKey val="0"/>
          <c:showVal val="0"/>
          <c:showCatName val="0"/>
          <c:showSerName val="0"/>
          <c:showPercent val="0"/>
          <c:showBubbleSize val="0"/>
        </c:dLbls>
        <c:gapWidth val="150"/>
        <c:axId val="87797760"/>
        <c:axId val="87795968"/>
      </c:barChart>
      <c:valAx>
        <c:axId val="87795968"/>
        <c:scaling>
          <c:orientation val="minMax"/>
        </c:scaling>
        <c:delete val="0"/>
        <c:axPos val="l"/>
        <c:numFmt formatCode="#,##0.0" sourceLinked="1"/>
        <c:majorTickMark val="out"/>
        <c:minorTickMark val="none"/>
        <c:tickLblPos val="nextTo"/>
        <c:txPr>
          <a:bodyPr/>
          <a:lstStyle/>
          <a:p>
            <a:pPr>
              <a:defRPr b="1"/>
            </a:pPr>
            <a:endParaRPr lang="en-US"/>
          </a:p>
        </c:txPr>
        <c:crossAx val="87797760"/>
        <c:crosses val="autoZero"/>
        <c:crossBetween val="between"/>
      </c:valAx>
      <c:catAx>
        <c:axId val="87797760"/>
        <c:scaling>
          <c:orientation val="minMax"/>
        </c:scaling>
        <c:delete val="0"/>
        <c:axPos val="b"/>
        <c:majorTickMark val="out"/>
        <c:minorTickMark val="none"/>
        <c:tickLblPos val="nextTo"/>
        <c:txPr>
          <a:bodyPr/>
          <a:lstStyle/>
          <a:p>
            <a:pPr>
              <a:defRPr b="1"/>
            </a:pPr>
            <a:endParaRPr lang="en-US"/>
          </a:p>
        </c:txPr>
        <c:crossAx val="87795968"/>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22</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73269</xdr:colOff>
      <xdr:row>1</xdr:row>
      <xdr:rowOff>4688</xdr:rowOff>
    </xdr:from>
    <xdr:to>
      <xdr:col>4</xdr:col>
      <xdr:colOff>1143879</xdr:colOff>
      <xdr:row>14</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29</xdr:row>
      <xdr:rowOff>73268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37"/>
  <sheetViews>
    <sheetView tabSelected="1" zoomScale="115" zoomScaleNormal="115" workbookViewId="0">
      <selection activeCell="G26" sqref="G26"/>
    </sheetView>
  </sheetViews>
  <sheetFormatPr defaultColWidth="9.140625" defaultRowHeight="14.25" x14ac:dyDescent="0.2"/>
  <cols>
    <col min="1" max="1" width="9.140625" style="85"/>
    <col min="2" max="2" width="16.85546875" style="73" customWidth="1"/>
    <col min="3" max="16384" width="9.140625" style="73"/>
  </cols>
  <sheetData>
    <row r="1" spans="1:4" ht="52.5" customHeight="1" x14ac:dyDescent="0.25">
      <c r="A1" s="122" t="s">
        <v>43</v>
      </c>
      <c r="B1" s="122"/>
      <c r="C1" s="122"/>
      <c r="D1" s="122"/>
    </row>
    <row r="2" spans="1:4" x14ac:dyDescent="0.2">
      <c r="B2" s="74"/>
    </row>
    <row r="3" spans="1:4" x14ac:dyDescent="0.2">
      <c r="A3" s="85" t="s">
        <v>51</v>
      </c>
      <c r="B3" s="74">
        <v>-5.3291588845592059</v>
      </c>
    </row>
    <row r="4" spans="1:4" x14ac:dyDescent="0.2">
      <c r="A4" s="85" t="s">
        <v>52</v>
      </c>
      <c r="B4" s="74">
        <v>-6.8050043599574197</v>
      </c>
    </row>
    <row r="5" spans="1:4" x14ac:dyDescent="0.2">
      <c r="A5" s="85" t="s">
        <v>53</v>
      </c>
      <c r="B5" s="74">
        <v>-10.808745583100801</v>
      </c>
    </row>
    <row r="6" spans="1:4" x14ac:dyDescent="0.2">
      <c r="A6" s="85" t="s">
        <v>54</v>
      </c>
      <c r="B6" s="74">
        <v>-3.8343567327334851</v>
      </c>
    </row>
    <row r="7" spans="1:4" x14ac:dyDescent="0.2">
      <c r="A7" s="85" t="s">
        <v>55</v>
      </c>
      <c r="B7" s="74">
        <v>-7.9939859512587139</v>
      </c>
    </row>
    <row r="8" spans="1:4" x14ac:dyDescent="0.2">
      <c r="A8" s="85" t="s">
        <v>56</v>
      </c>
      <c r="B8" s="74">
        <v>-8.1308900911203086</v>
      </c>
    </row>
    <row r="9" spans="1:4" x14ac:dyDescent="0.2">
      <c r="A9" s="85" t="s">
        <v>57</v>
      </c>
      <c r="B9" s="74">
        <v>-8.8009698431224894</v>
      </c>
    </row>
    <row r="10" spans="1:4" x14ac:dyDescent="0.2">
      <c r="A10" s="85" t="s">
        <v>58</v>
      </c>
      <c r="B10" s="74">
        <v>-10.733689254127947</v>
      </c>
    </row>
    <row r="11" spans="1:4" x14ac:dyDescent="0.2">
      <c r="A11" s="85" t="s">
        <v>59</v>
      </c>
      <c r="B11" s="74">
        <v>-8.4131370735219733</v>
      </c>
    </row>
    <row r="12" spans="1:4" x14ac:dyDescent="0.2">
      <c r="A12" s="85" t="s">
        <v>60</v>
      </c>
      <c r="B12" s="74">
        <v>-9.4591581360463497</v>
      </c>
    </row>
    <row r="13" spans="1:4" x14ac:dyDescent="0.2">
      <c r="A13" s="85" t="s">
        <v>61</v>
      </c>
      <c r="B13" s="74">
        <v>-7.6506043294540182</v>
      </c>
    </row>
    <row r="14" spans="1:4" x14ac:dyDescent="0.2">
      <c r="A14" s="85" t="s">
        <v>62</v>
      </c>
      <c r="B14" s="74">
        <v>-1.9661259115067806</v>
      </c>
    </row>
    <row r="15" spans="1:4" x14ac:dyDescent="0.2">
      <c r="A15" s="85" t="s">
        <v>63</v>
      </c>
      <c r="B15" s="74">
        <v>-5.8382181779142472</v>
      </c>
    </row>
    <row r="16" spans="1:4" x14ac:dyDescent="0.2">
      <c r="A16" s="85" t="s">
        <v>64</v>
      </c>
      <c r="B16" s="74">
        <v>-3.1570110062080903</v>
      </c>
    </row>
    <row r="17" spans="1:5" x14ac:dyDescent="0.2">
      <c r="A17" s="85" t="s">
        <v>65</v>
      </c>
      <c r="B17" s="74">
        <v>-3.0924937891290307</v>
      </c>
    </row>
    <row r="18" spans="1:5" x14ac:dyDescent="0.2">
      <c r="A18" s="86" t="s">
        <v>66</v>
      </c>
      <c r="B18" s="75">
        <v>-6.4212864788447943</v>
      </c>
    </row>
    <row r="19" spans="1:5" x14ac:dyDescent="0.2">
      <c r="A19" s="86" t="s">
        <v>67</v>
      </c>
      <c r="B19" s="75">
        <v>-10</v>
      </c>
    </row>
    <row r="20" spans="1:5" x14ac:dyDescent="0.2">
      <c r="A20" s="86" t="s">
        <v>68</v>
      </c>
      <c r="B20" s="75">
        <v>0.7</v>
      </c>
    </row>
    <row r="21" spans="1:5" x14ac:dyDescent="0.2">
      <c r="A21" s="86" t="s">
        <v>69</v>
      </c>
      <c r="B21" s="75">
        <v>-2.2999999999999998</v>
      </c>
    </row>
    <row r="22" spans="1:5" x14ac:dyDescent="0.2">
      <c r="A22" s="86" t="s">
        <v>70</v>
      </c>
      <c r="B22" s="83">
        <v>-3.6</v>
      </c>
    </row>
    <row r="23" spans="1:5" x14ac:dyDescent="0.2">
      <c r="A23" s="86" t="s">
        <v>71</v>
      </c>
      <c r="B23" s="73">
        <v>3.3</v>
      </c>
    </row>
    <row r="24" spans="1:5" x14ac:dyDescent="0.2">
      <c r="A24" s="86" t="s">
        <v>72</v>
      </c>
      <c r="B24" s="73">
        <v>0.4</v>
      </c>
    </row>
    <row r="25" spans="1:5" x14ac:dyDescent="0.2">
      <c r="A25" s="86" t="s">
        <v>50</v>
      </c>
      <c r="B25" s="73">
        <v>6.7</v>
      </c>
    </row>
    <row r="26" spans="1:5" x14ac:dyDescent="0.2">
      <c r="A26" s="86" t="s">
        <v>73</v>
      </c>
      <c r="B26" s="73">
        <v>2.9</v>
      </c>
    </row>
    <row r="27" spans="1:5" x14ac:dyDescent="0.2">
      <c r="A27" s="85" t="s">
        <v>85</v>
      </c>
      <c r="B27" s="73">
        <v>10.9</v>
      </c>
    </row>
    <row r="29" spans="1:5" x14ac:dyDescent="0.2">
      <c r="A29" s="89" t="s">
        <v>45</v>
      </c>
      <c r="B29" s="89"/>
      <c r="C29" s="90"/>
      <c r="D29" s="90"/>
      <c r="E29" s="90"/>
    </row>
    <row r="30" spans="1:5" ht="14.25" customHeight="1" x14ac:dyDescent="0.2">
      <c r="A30" s="88"/>
      <c r="B30" s="88"/>
      <c r="C30" s="88"/>
    </row>
    <row r="31" spans="1:5" x14ac:dyDescent="0.2">
      <c r="A31" s="88"/>
      <c r="B31" s="88"/>
      <c r="C31" s="88"/>
    </row>
    <row r="32" spans="1:5" x14ac:dyDescent="0.2">
      <c r="C32" s="88"/>
    </row>
    <row r="34" ht="14.25" hidden="1" customHeight="1" x14ac:dyDescent="0.2"/>
    <row r="35" ht="3.75" hidden="1" customHeight="1" x14ac:dyDescent="0.2"/>
    <row r="36" ht="45" hidden="1" customHeight="1" x14ac:dyDescent="0.2"/>
    <row r="37" ht="14.25" customHeight="1" x14ac:dyDescent="0.2"/>
  </sheetData>
  <mergeCells count="1">
    <mergeCell ref="A1: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30" zoomScaleNormal="130" zoomScaleSheetLayoutView="106" workbookViewId="0">
      <selection sqref="A1:B1"/>
    </sheetView>
  </sheetViews>
  <sheetFormatPr defaultRowHeight="12.75" x14ac:dyDescent="0.2"/>
  <cols>
    <col min="1" max="1" width="20.85546875" customWidth="1"/>
    <col min="2" max="2" width="25" customWidth="1"/>
    <col min="3" max="3" width="26.42578125" customWidth="1"/>
    <col min="4" max="4" width="15.85546875" bestFit="1" customWidth="1"/>
    <col min="5" max="5" width="23" customWidth="1"/>
  </cols>
  <sheetData>
    <row r="1" spans="1:6" ht="29.25" customHeight="1" x14ac:dyDescent="0.2">
      <c r="A1" s="123" t="s">
        <v>77</v>
      </c>
      <c r="B1" s="123"/>
      <c r="C1" s="18"/>
      <c r="D1" s="18"/>
      <c r="E1" s="18"/>
      <c r="F1" s="18"/>
    </row>
    <row r="2" spans="1:6" ht="12.75" customHeight="1" x14ac:dyDescent="0.2">
      <c r="A2" s="21" t="s">
        <v>14</v>
      </c>
      <c r="B2" s="21" t="s">
        <v>29</v>
      </c>
      <c r="C2" s="17"/>
      <c r="F2" s="17"/>
    </row>
    <row r="3" spans="1:6" ht="13.15" customHeight="1" x14ac:dyDescent="0.2">
      <c r="A3" s="33" t="s">
        <v>18</v>
      </c>
      <c r="B3" s="22">
        <f>'Table 2'!E14</f>
        <v>5</v>
      </c>
      <c r="C3" s="26"/>
      <c r="F3" s="26"/>
    </row>
    <row r="4" spans="1:6" ht="13.15" customHeight="1" x14ac:dyDescent="0.2">
      <c r="A4" s="19" t="s">
        <v>19</v>
      </c>
      <c r="B4" s="22">
        <f>'Table 2'!E18</f>
        <v>12.6</v>
      </c>
    </row>
    <row r="5" spans="1:6" x14ac:dyDescent="0.2">
      <c r="A5" s="19" t="s">
        <v>20</v>
      </c>
      <c r="B5" s="22">
        <f>'Table 2'!E22</f>
        <v>81.3</v>
      </c>
    </row>
    <row r="6" spans="1:6" x14ac:dyDescent="0.2">
      <c r="A6" s="19" t="s">
        <v>23</v>
      </c>
      <c r="B6" s="22">
        <f>'Table 2'!E26</f>
        <v>38.200000000000003</v>
      </c>
    </row>
    <row r="7" spans="1:6" x14ac:dyDescent="0.2">
      <c r="A7" s="19" t="s">
        <v>22</v>
      </c>
      <c r="B7" s="22">
        <f>'Table 2'!E30</f>
        <v>13.5</v>
      </c>
    </row>
    <row r="8" spans="1:6" x14ac:dyDescent="0.2">
      <c r="A8" s="33" t="s">
        <v>21</v>
      </c>
      <c r="B8" s="22">
        <f>'Table 2'!E6</f>
        <v>10.9</v>
      </c>
    </row>
    <row r="9" spans="1:6" ht="35.25" customHeight="1" x14ac:dyDescent="0.2">
      <c r="A9" s="124" t="s">
        <v>45</v>
      </c>
      <c r="B9" s="125"/>
      <c r="D9" s="6"/>
      <c r="E9" s="6"/>
    </row>
    <row r="10" spans="1:6" x14ac:dyDescent="0.2">
      <c r="D10" s="6"/>
      <c r="E10" s="6"/>
    </row>
    <row r="11" spans="1:6" x14ac:dyDescent="0.2">
      <c r="D11" s="6"/>
      <c r="E11" s="6"/>
    </row>
    <row r="12" spans="1:6" x14ac:dyDescent="0.2">
      <c r="D12" s="6"/>
      <c r="E12" s="6"/>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5"/>
    </row>
    <row r="21" spans="3:6" x14ac:dyDescent="0.2">
      <c r="C21" s="16"/>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30" zoomScaleNormal="130" zoomScaleSheetLayoutView="106" workbookViewId="0">
      <selection sqref="A1:B1"/>
    </sheetView>
  </sheetViews>
  <sheetFormatPr defaultRowHeight="15" x14ac:dyDescent="0.25"/>
  <cols>
    <col min="1" max="1" width="20.85546875" style="4" customWidth="1"/>
    <col min="2" max="2" width="24" style="4" customWidth="1"/>
    <col min="3" max="3" width="16.140625" style="4" customWidth="1"/>
    <col min="4" max="4" width="14.28515625" customWidth="1"/>
    <col min="5" max="5" width="14.5703125" bestFit="1" customWidth="1"/>
    <col min="7" max="7" width="14.28515625" customWidth="1"/>
  </cols>
  <sheetData>
    <row r="1" spans="1:7" ht="29.25" customHeight="1" x14ac:dyDescent="0.2">
      <c r="A1" s="123" t="s">
        <v>78</v>
      </c>
      <c r="B1" s="123"/>
      <c r="C1" s="20"/>
      <c r="D1" s="20"/>
      <c r="E1" s="20"/>
      <c r="F1" s="20"/>
      <c r="G1" s="20"/>
    </row>
    <row r="2" spans="1:7" ht="12.75" x14ac:dyDescent="0.2">
      <c r="A2" s="21" t="s">
        <v>14</v>
      </c>
      <c r="B2" s="21" t="s">
        <v>29</v>
      </c>
      <c r="C2" s="9"/>
    </row>
    <row r="3" spans="1:7" ht="12.75" x14ac:dyDescent="0.2">
      <c r="A3" s="33" t="s">
        <v>18</v>
      </c>
      <c r="B3" s="23">
        <f>'Table 3'!E14</f>
        <v>3.9</v>
      </c>
      <c r="C3" s="5"/>
    </row>
    <row r="4" spans="1:7" ht="12.75" x14ac:dyDescent="0.2">
      <c r="A4" s="19" t="s">
        <v>19</v>
      </c>
      <c r="B4" s="23">
        <f>'Table 3'!E18</f>
        <v>5.0999999999999996</v>
      </c>
      <c r="C4" s="5"/>
    </row>
    <row r="5" spans="1:7" ht="12.75" x14ac:dyDescent="0.2">
      <c r="A5" s="19" t="s">
        <v>20</v>
      </c>
      <c r="B5" s="23">
        <f>'Table 3'!E22</f>
        <v>87.3</v>
      </c>
      <c r="C5" s="5"/>
    </row>
    <row r="6" spans="1:7" ht="12.75" x14ac:dyDescent="0.2">
      <c r="A6" s="19" t="s">
        <v>23</v>
      </c>
      <c r="B6" s="23">
        <f>'Table 3'!E26</f>
        <v>42.9</v>
      </c>
      <c r="C6" s="5"/>
    </row>
    <row r="7" spans="1:7" ht="12.75" x14ac:dyDescent="0.2">
      <c r="A7" s="19" t="s">
        <v>22</v>
      </c>
      <c r="B7" s="23">
        <f>'Table 3'!E30</f>
        <v>8.4</v>
      </c>
      <c r="C7" s="5"/>
    </row>
    <row r="8" spans="1:7" ht="14.45" customHeight="1" x14ac:dyDescent="0.2">
      <c r="A8" s="33" t="s">
        <v>21</v>
      </c>
      <c r="B8" s="23">
        <f>'Table 3'!E6</f>
        <v>10.4</v>
      </c>
      <c r="C8" s="5"/>
    </row>
    <row r="9" spans="1:7" ht="51" customHeight="1" x14ac:dyDescent="0.2">
      <c r="A9" s="124" t="s">
        <v>45</v>
      </c>
      <c r="B9" s="125"/>
      <c r="C9" s="5"/>
    </row>
    <row r="10" spans="1:7" x14ac:dyDescent="0.25">
      <c r="B10" s="5"/>
      <c r="C10" s="5"/>
    </row>
    <row r="11" spans="1:7" x14ac:dyDescent="0.25">
      <c r="C11" s="5"/>
    </row>
    <row r="12" spans="1:7" x14ac:dyDescent="0.25">
      <c r="C12" s="5"/>
    </row>
    <row r="13" spans="1:7" x14ac:dyDescent="0.25">
      <c r="C13" s="5"/>
    </row>
    <row r="14" spans="1:7" x14ac:dyDescent="0.25">
      <c r="C14" s="5"/>
    </row>
    <row r="15" spans="1:7" x14ac:dyDescent="0.25">
      <c r="C15" s="5"/>
    </row>
    <row r="16" spans="1:7" x14ac:dyDescent="0.25">
      <c r="C16" s="5"/>
    </row>
    <row r="17" spans="1:8" x14ac:dyDescent="0.25">
      <c r="C17" s="5"/>
    </row>
    <row r="18" spans="1:8" x14ac:dyDescent="0.25">
      <c r="C18" s="5"/>
    </row>
    <row r="19" spans="1:8" x14ac:dyDescent="0.25">
      <c r="C19" s="5"/>
    </row>
    <row r="20" spans="1:8" x14ac:dyDescent="0.25">
      <c r="C20" s="5"/>
    </row>
    <row r="21" spans="1:8" ht="13.15" customHeight="1" x14ac:dyDescent="0.25">
      <c r="H21" s="14"/>
    </row>
    <row r="29" spans="1:8" x14ac:dyDescent="0.25">
      <c r="A29" s="11"/>
    </row>
    <row r="119" spans="5:7" ht="13.15" customHeight="1" x14ac:dyDescent="0.25">
      <c r="E119" s="10"/>
      <c r="F119" s="10"/>
    </row>
    <row r="120" spans="5:7" ht="13.15" customHeight="1" x14ac:dyDescent="0.25">
      <c r="E120" s="12"/>
      <c r="F120" s="12"/>
      <c r="G120"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30" zoomScaleNormal="130" workbookViewId="0">
      <selection sqref="A1:B1"/>
    </sheetView>
  </sheetViews>
  <sheetFormatPr defaultRowHeight="12.75" x14ac:dyDescent="0.2"/>
  <cols>
    <col min="1" max="1" width="21" customWidth="1"/>
    <col min="2" max="2" width="23.5703125" customWidth="1"/>
  </cols>
  <sheetData>
    <row r="1" spans="1:7" ht="30.75" customHeight="1" x14ac:dyDescent="0.2">
      <c r="A1" s="123" t="s">
        <v>79</v>
      </c>
      <c r="B1" s="123"/>
      <c r="C1" s="20"/>
      <c r="D1" s="20"/>
      <c r="E1" s="20"/>
      <c r="F1" s="20"/>
      <c r="G1" s="20"/>
    </row>
    <row r="2" spans="1:7" x14ac:dyDescent="0.2">
      <c r="A2" s="21" t="s">
        <v>14</v>
      </c>
      <c r="B2" s="21" t="s">
        <v>29</v>
      </c>
      <c r="C2" s="5"/>
    </row>
    <row r="3" spans="1:7" x14ac:dyDescent="0.2">
      <c r="A3" s="33" t="s">
        <v>18</v>
      </c>
      <c r="B3" s="23">
        <f>'Table 4'!E14</f>
        <v>6</v>
      </c>
      <c r="C3" s="5"/>
    </row>
    <row r="4" spans="1:7" x14ac:dyDescent="0.2">
      <c r="A4" s="19" t="s">
        <v>19</v>
      </c>
      <c r="B4" s="23">
        <f>'Table 4'!E18</f>
        <v>22</v>
      </c>
      <c r="C4" s="5"/>
    </row>
    <row r="5" spans="1:7" x14ac:dyDescent="0.2">
      <c r="A5" s="19" t="s">
        <v>20</v>
      </c>
      <c r="B5" s="23">
        <f>'Table 4'!E22</f>
        <v>8.9</v>
      </c>
      <c r="C5" s="5"/>
    </row>
    <row r="6" spans="1:7" x14ac:dyDescent="0.2">
      <c r="A6" s="19" t="s">
        <v>23</v>
      </c>
      <c r="B6" s="23">
        <f>'Table 4'!E26</f>
        <v>36.5</v>
      </c>
      <c r="C6" s="5"/>
    </row>
    <row r="7" spans="1:7" x14ac:dyDescent="0.2">
      <c r="A7" s="19" t="s">
        <v>22</v>
      </c>
      <c r="B7" s="23">
        <f>'Table 4'!E30</f>
        <v>22.2</v>
      </c>
      <c r="C7" s="5"/>
    </row>
    <row r="8" spans="1:7" x14ac:dyDescent="0.2">
      <c r="A8" s="33" t="s">
        <v>21</v>
      </c>
      <c r="B8" s="23">
        <f>'Table 4'!E6</f>
        <v>11.3</v>
      </c>
      <c r="C8" s="5"/>
    </row>
    <row r="9" spans="1:7" ht="51" customHeight="1" x14ac:dyDescent="0.2">
      <c r="A9" s="124" t="s">
        <v>45</v>
      </c>
      <c r="B9" s="124"/>
      <c r="C9" s="5"/>
    </row>
    <row r="10" spans="1:7" x14ac:dyDescent="0.2">
      <c r="C10" s="5"/>
    </row>
    <row r="11" spans="1:7" x14ac:dyDescent="0.2">
      <c r="C11" s="5"/>
    </row>
    <row r="12" spans="1:7" ht="15" x14ac:dyDescent="0.25">
      <c r="C12" s="4"/>
    </row>
    <row r="13" spans="1:7" ht="15" x14ac:dyDescent="0.25">
      <c r="C13" s="4"/>
    </row>
    <row r="14" spans="1:7" ht="15" x14ac:dyDescent="0.25">
      <c r="C14" s="4"/>
    </row>
    <row r="15" spans="1:7" ht="15" x14ac:dyDescent="0.25">
      <c r="C15" s="4"/>
    </row>
    <row r="16" spans="1:7" ht="15" x14ac:dyDescent="0.25">
      <c r="C16" s="4"/>
    </row>
    <row r="17" spans="3:3" ht="15" x14ac:dyDescent="0.25">
      <c r="C17" s="4"/>
    </row>
    <row r="18" spans="3:3" ht="15" x14ac:dyDescent="0.25">
      <c r="C18" s="4"/>
    </row>
    <row r="19" spans="3:3" ht="15" x14ac:dyDescent="0.25">
      <c r="C19" s="4"/>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9"/>
  <sheetViews>
    <sheetView zoomScale="130" zoomScaleNormal="130" zoomScaleSheetLayoutView="100" workbookViewId="0">
      <selection activeCell="F6" sqref="F6"/>
    </sheetView>
  </sheetViews>
  <sheetFormatPr defaultRowHeight="12.75" x14ac:dyDescent="0.2"/>
  <cols>
    <col min="1" max="1" width="14.42578125" customWidth="1"/>
    <col min="2" max="3" width="11.7109375" customWidth="1"/>
    <col min="4" max="4" width="11.5703125" customWidth="1"/>
    <col min="5" max="6" width="15.42578125" customWidth="1"/>
  </cols>
  <sheetData>
    <row r="1" spans="1:11" ht="18.600000000000001" customHeight="1" x14ac:dyDescent="0.2">
      <c r="A1" s="126" t="s">
        <v>27</v>
      </c>
      <c r="B1" s="126"/>
      <c r="C1" s="126"/>
      <c r="D1" s="126"/>
      <c r="E1" s="126"/>
      <c r="F1" s="126"/>
    </row>
    <row r="2" spans="1:11" x14ac:dyDescent="0.2">
      <c r="A2" s="127" t="s">
        <v>26</v>
      </c>
      <c r="B2" s="127"/>
      <c r="C2" s="127"/>
      <c r="D2" s="127"/>
      <c r="E2" s="127"/>
      <c r="F2" s="127"/>
    </row>
    <row r="3" spans="1:11" ht="37.5" customHeight="1" x14ac:dyDescent="0.2">
      <c r="A3" s="27" t="s">
        <v>0</v>
      </c>
      <c r="B3" s="27">
        <v>2015</v>
      </c>
      <c r="C3" s="27">
        <v>2016</v>
      </c>
      <c r="D3" s="27">
        <v>2017</v>
      </c>
      <c r="E3" s="28" t="s">
        <v>39</v>
      </c>
      <c r="F3" s="28" t="s">
        <v>46</v>
      </c>
    </row>
    <row r="4" spans="1:11" s="2" customFormat="1" ht="12.75" customHeight="1" x14ac:dyDescent="0.2">
      <c r="A4" s="43" t="s">
        <v>1</v>
      </c>
      <c r="B4" s="24">
        <v>89258</v>
      </c>
      <c r="C4" s="24">
        <v>82430</v>
      </c>
      <c r="D4" s="24">
        <v>87960</v>
      </c>
      <c r="E4" s="25">
        <v>-7.7</v>
      </c>
      <c r="F4" s="25">
        <v>6.7</v>
      </c>
    </row>
    <row r="5" spans="1:11" s="1" customFormat="1" ht="12.75" customHeight="1" x14ac:dyDescent="0.2">
      <c r="A5" s="43" t="s">
        <v>2</v>
      </c>
      <c r="B5" s="24">
        <v>85723</v>
      </c>
      <c r="C5" s="24">
        <v>84038</v>
      </c>
      <c r="D5" s="24">
        <v>86474</v>
      </c>
      <c r="E5" s="25">
        <v>-2</v>
      </c>
      <c r="F5" s="25">
        <v>2.9</v>
      </c>
    </row>
    <row r="6" spans="1:11" s="2" customFormat="1" ht="12.75" customHeight="1" x14ac:dyDescent="0.2">
      <c r="A6" s="29" t="s">
        <v>3</v>
      </c>
      <c r="B6" s="30">
        <v>96070</v>
      </c>
      <c r="C6" s="30">
        <v>90462</v>
      </c>
      <c r="D6" s="30">
        <v>100289</v>
      </c>
      <c r="E6" s="31">
        <v>-5.8</v>
      </c>
      <c r="F6" s="31">
        <v>10.9</v>
      </c>
    </row>
    <row r="7" spans="1:11" s="1" customFormat="1" ht="12.75" customHeight="1" x14ac:dyDescent="0.2">
      <c r="A7" s="43" t="s">
        <v>4</v>
      </c>
      <c r="B7" s="24">
        <v>93327</v>
      </c>
      <c r="C7" s="24">
        <v>90380</v>
      </c>
      <c r="D7" s="24" t="s">
        <v>47</v>
      </c>
      <c r="E7" s="25">
        <v>-3.2</v>
      </c>
      <c r="F7" s="25" t="s">
        <v>47</v>
      </c>
    </row>
    <row r="8" spans="1:11" s="1" customFormat="1" ht="12.75" customHeight="1" x14ac:dyDescent="0.2">
      <c r="A8" s="43" t="s">
        <v>5</v>
      </c>
      <c r="B8" s="24">
        <v>92707</v>
      </c>
      <c r="C8" s="24">
        <v>89840</v>
      </c>
      <c r="D8" s="24" t="s">
        <v>47</v>
      </c>
      <c r="E8" s="25">
        <v>-3.1</v>
      </c>
      <c r="F8" s="25" t="s">
        <v>47</v>
      </c>
    </row>
    <row r="9" spans="1:11" s="2" customFormat="1" ht="12.75" customHeight="1" x14ac:dyDescent="0.2">
      <c r="A9" s="43" t="s">
        <v>6</v>
      </c>
      <c r="B9" s="24">
        <v>99030</v>
      </c>
      <c r="C9" s="24">
        <v>92671</v>
      </c>
      <c r="D9" s="24" t="s">
        <v>47</v>
      </c>
      <c r="E9" s="25">
        <v>-6.4</v>
      </c>
      <c r="F9" s="25" t="s">
        <v>47</v>
      </c>
    </row>
    <row r="10" spans="1:11" s="2" customFormat="1" ht="12.75" customHeight="1" x14ac:dyDescent="0.2">
      <c r="A10" s="43" t="s">
        <v>7</v>
      </c>
      <c r="B10" s="24">
        <v>92995</v>
      </c>
      <c r="C10" s="24">
        <v>83725</v>
      </c>
      <c r="D10" s="24" t="s">
        <v>47</v>
      </c>
      <c r="E10" s="25">
        <v>-10</v>
      </c>
      <c r="F10" s="25" t="s">
        <v>47</v>
      </c>
    </row>
    <row r="11" spans="1:11" s="2" customFormat="1" ht="12.75" customHeight="1" x14ac:dyDescent="0.2">
      <c r="A11" s="43" t="s">
        <v>8</v>
      </c>
      <c r="B11" s="24">
        <v>92442</v>
      </c>
      <c r="C11" s="24">
        <v>93126</v>
      </c>
      <c r="D11" s="24" t="s">
        <v>47</v>
      </c>
      <c r="E11" s="25">
        <v>0.7</v>
      </c>
      <c r="F11" s="22" t="s">
        <v>47</v>
      </c>
      <c r="I11"/>
      <c r="J11"/>
      <c r="K11"/>
    </row>
    <row r="12" spans="1:11" s="2" customFormat="1" ht="12.75" customHeight="1" x14ac:dyDescent="0.2">
      <c r="A12" s="43" t="s">
        <v>9</v>
      </c>
      <c r="B12" s="24">
        <v>93246</v>
      </c>
      <c r="C12" s="24">
        <v>91126</v>
      </c>
      <c r="D12" s="24" t="s">
        <v>47</v>
      </c>
      <c r="E12" s="25">
        <v>-2.2999999999999998</v>
      </c>
      <c r="F12" s="25" t="s">
        <v>47</v>
      </c>
      <c r="I12"/>
      <c r="J12"/>
      <c r="K12"/>
    </row>
    <row r="13" spans="1:11" s="2" customFormat="1" ht="12.75" customHeight="1" x14ac:dyDescent="0.2">
      <c r="A13" s="43" t="s">
        <v>10</v>
      </c>
      <c r="B13" s="24">
        <v>96624</v>
      </c>
      <c r="C13" s="24">
        <v>93165</v>
      </c>
      <c r="D13" s="42" t="s">
        <v>47</v>
      </c>
      <c r="E13" s="84">
        <v>-3.6</v>
      </c>
      <c r="F13" s="84" t="s">
        <v>47</v>
      </c>
      <c r="I13"/>
      <c r="J13"/>
      <c r="K13"/>
    </row>
    <row r="14" spans="1:11" s="2" customFormat="1" ht="12.75" customHeight="1" x14ac:dyDescent="0.2">
      <c r="A14" s="43" t="s">
        <v>11</v>
      </c>
      <c r="B14" s="24">
        <v>88154</v>
      </c>
      <c r="C14" s="24">
        <v>91089</v>
      </c>
      <c r="D14" s="24" t="s">
        <v>47</v>
      </c>
      <c r="E14" s="25">
        <v>3.3</v>
      </c>
      <c r="F14" s="25" t="s">
        <v>47</v>
      </c>
      <c r="I14"/>
      <c r="J14"/>
      <c r="K14"/>
    </row>
    <row r="15" spans="1:11" s="2" customFormat="1" ht="12.75" customHeight="1" x14ac:dyDescent="0.2">
      <c r="A15" s="43" t="s">
        <v>12</v>
      </c>
      <c r="B15" s="24">
        <v>86748</v>
      </c>
      <c r="C15" s="24">
        <v>87086</v>
      </c>
      <c r="D15" s="24" t="s">
        <v>47</v>
      </c>
      <c r="E15" s="25">
        <v>0.4</v>
      </c>
      <c r="F15" s="25" t="s">
        <v>47</v>
      </c>
      <c r="I15"/>
      <c r="J15"/>
      <c r="K15"/>
    </row>
    <row r="16" spans="1:11" s="2" customFormat="1" ht="12.75" customHeight="1" x14ac:dyDescent="0.2">
      <c r="A16" s="29" t="s">
        <v>48</v>
      </c>
      <c r="B16" s="30">
        <v>271052</v>
      </c>
      <c r="C16" s="30">
        <v>256929</v>
      </c>
      <c r="D16" s="30">
        <v>274723</v>
      </c>
      <c r="E16" s="31">
        <v>-5.2</v>
      </c>
      <c r="F16" s="31">
        <v>6.9</v>
      </c>
      <c r="I16"/>
      <c r="J16"/>
      <c r="K16"/>
    </row>
    <row r="17" spans="1:11" s="1" customFormat="1" ht="12.75" customHeight="1" x14ac:dyDescent="0.2">
      <c r="A17" s="29" t="s">
        <v>13</v>
      </c>
      <c r="B17" s="30">
        <v>1106325</v>
      </c>
      <c r="C17" s="30">
        <v>1069138</v>
      </c>
      <c r="D17" s="30" t="s">
        <v>47</v>
      </c>
      <c r="E17" s="31">
        <v>-3.4</v>
      </c>
      <c r="F17" s="31" t="s">
        <v>49</v>
      </c>
      <c r="I17"/>
      <c r="J17"/>
      <c r="K17"/>
    </row>
    <row r="18" spans="1:11" ht="21.75" customHeight="1" x14ac:dyDescent="0.2">
      <c r="A18" s="128" t="s">
        <v>45</v>
      </c>
      <c r="B18" s="128"/>
      <c r="C18" s="128"/>
      <c r="D18" s="128"/>
      <c r="E18" s="128"/>
      <c r="F18" s="128"/>
    </row>
    <row r="19" spans="1:11" ht="25.5" customHeight="1" x14ac:dyDescent="0.2">
      <c r="A19" s="129" t="s">
        <v>37</v>
      </c>
      <c r="B19" s="129"/>
      <c r="C19" s="129"/>
      <c r="D19" s="129"/>
      <c r="E19" s="129"/>
      <c r="F19" s="129"/>
    </row>
  </sheetData>
  <mergeCells count="4">
    <mergeCell ref="A1:F1"/>
    <mergeCell ref="A2:F2"/>
    <mergeCell ref="A18:F18"/>
    <mergeCell ref="A19:F19"/>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2"/>
  <sheetViews>
    <sheetView zoomScale="115" zoomScaleNormal="115" zoomScaleSheetLayoutView="100" workbookViewId="0">
      <selection sqref="A1:E1"/>
    </sheetView>
  </sheetViews>
  <sheetFormatPr defaultColWidth="8.85546875" defaultRowHeight="12.75" x14ac:dyDescent="0.2"/>
  <cols>
    <col min="1" max="1" width="7.85546875" style="102" customWidth="1"/>
    <col min="2" max="2" width="7.42578125" style="102" customWidth="1"/>
    <col min="3" max="4" width="11" style="103" customWidth="1"/>
    <col min="5" max="5" width="17.7109375" style="103" customWidth="1"/>
    <col min="6" max="6" width="10.42578125" style="44" hidden="1" customWidth="1"/>
    <col min="7" max="7" width="0" style="45" hidden="1" customWidth="1"/>
    <col min="8" max="8" width="13.28515625" style="45" hidden="1" customWidth="1"/>
    <col min="9" max="9" width="0" style="45" hidden="1" customWidth="1"/>
    <col min="10" max="10" width="11.5703125" style="45" hidden="1" customWidth="1"/>
    <col min="11" max="11" width="13.42578125" style="45" hidden="1" customWidth="1"/>
    <col min="12" max="16384" width="8.85546875" style="45"/>
  </cols>
  <sheetData>
    <row r="1" spans="1:13" ht="30" customHeight="1" x14ac:dyDescent="0.2">
      <c r="A1" s="126" t="s">
        <v>28</v>
      </c>
      <c r="B1" s="126"/>
      <c r="C1" s="126"/>
      <c r="D1" s="126"/>
      <c r="E1" s="126"/>
    </row>
    <row r="2" spans="1:13" s="46" customFormat="1" ht="13.5" customHeight="1" x14ac:dyDescent="0.2">
      <c r="A2" s="131" t="s">
        <v>26</v>
      </c>
      <c r="B2" s="131"/>
      <c r="C2" s="131"/>
      <c r="D2" s="131"/>
      <c r="E2" s="131"/>
      <c r="F2" s="53"/>
      <c r="G2" s="54"/>
      <c r="H2" s="2" t="s">
        <v>38</v>
      </c>
    </row>
    <row r="3" spans="1:13" ht="39" customHeight="1" x14ac:dyDescent="0.2">
      <c r="A3" s="91" t="s">
        <v>14</v>
      </c>
      <c r="B3" s="92"/>
      <c r="C3" s="93" t="s">
        <v>80</v>
      </c>
      <c r="D3" s="93" t="s">
        <v>81</v>
      </c>
      <c r="E3" s="91" t="s">
        <v>82</v>
      </c>
      <c r="F3" s="76"/>
      <c r="G3" s="56"/>
      <c r="H3" s="56"/>
    </row>
    <row r="4" spans="1:13" ht="13.15" customHeight="1" x14ac:dyDescent="0.2">
      <c r="A4" s="132" t="s">
        <v>21</v>
      </c>
      <c r="B4" s="94" t="s">
        <v>15</v>
      </c>
      <c r="C4" s="95">
        <v>47994</v>
      </c>
      <c r="D4" s="95">
        <v>54347</v>
      </c>
      <c r="E4" s="96">
        <v>13.2</v>
      </c>
      <c r="F4" s="76"/>
      <c r="G4" s="57"/>
      <c r="H4" s="56"/>
    </row>
    <row r="5" spans="1:13" x14ac:dyDescent="0.2">
      <c r="A5" s="132"/>
      <c r="B5" s="94" t="s">
        <v>16</v>
      </c>
      <c r="C5" s="95">
        <v>42468</v>
      </c>
      <c r="D5" s="95">
        <v>45942</v>
      </c>
      <c r="E5" s="96">
        <v>8.1999999999999993</v>
      </c>
      <c r="F5" s="76"/>
      <c r="G5" s="57"/>
      <c r="H5" s="56"/>
      <c r="K5" s="44">
        <f>D6/K6</f>
        <v>0.11852226067682559</v>
      </c>
    </row>
    <row r="6" spans="1:13" x14ac:dyDescent="0.2">
      <c r="A6" s="133"/>
      <c r="B6" s="97" t="s">
        <v>17</v>
      </c>
      <c r="C6" s="98">
        <v>90462</v>
      </c>
      <c r="D6" s="98">
        <v>100289</v>
      </c>
      <c r="E6" s="96">
        <v>10.9</v>
      </c>
      <c r="F6" s="77"/>
      <c r="G6" s="57"/>
      <c r="H6" s="58">
        <f>D6-C6</f>
        <v>9827</v>
      </c>
      <c r="J6" s="45" t="s">
        <v>44</v>
      </c>
      <c r="K6" s="45">
        <f>K7/10000</f>
        <v>846161.72039999999</v>
      </c>
      <c r="M6" s="82"/>
    </row>
    <row r="7" spans="1:13" x14ac:dyDescent="0.2">
      <c r="A7" s="71"/>
      <c r="B7" s="72"/>
      <c r="C7" s="72" t="s">
        <v>47</v>
      </c>
      <c r="D7" s="72" t="s">
        <v>47</v>
      </c>
      <c r="E7" s="99" t="s">
        <v>47</v>
      </c>
      <c r="F7" s="76"/>
      <c r="G7" s="57"/>
      <c r="H7" s="59"/>
      <c r="K7" s="70">
        <v>8461617204</v>
      </c>
    </row>
    <row r="8" spans="1:13" ht="12.75" customHeight="1" x14ac:dyDescent="0.2">
      <c r="A8" s="137" t="s">
        <v>25</v>
      </c>
      <c r="B8" s="100" t="s">
        <v>15</v>
      </c>
      <c r="C8" s="101">
        <v>42911</v>
      </c>
      <c r="D8" s="101">
        <v>47853</v>
      </c>
      <c r="E8" s="96">
        <v>11.5</v>
      </c>
      <c r="F8" s="76"/>
      <c r="G8" s="57"/>
      <c r="H8" s="59"/>
    </row>
    <row r="9" spans="1:13" x14ac:dyDescent="0.2">
      <c r="A9" s="138"/>
      <c r="B9" s="94" t="s">
        <v>16</v>
      </c>
      <c r="C9" s="95">
        <v>35226</v>
      </c>
      <c r="D9" s="95">
        <v>37764</v>
      </c>
      <c r="E9" s="96">
        <v>7.2</v>
      </c>
      <c r="F9" s="76"/>
      <c r="G9" s="57"/>
      <c r="H9" s="59"/>
    </row>
    <row r="10" spans="1:13" x14ac:dyDescent="0.2">
      <c r="A10" s="135"/>
      <c r="B10" s="97" t="s">
        <v>17</v>
      </c>
      <c r="C10" s="98">
        <v>78137</v>
      </c>
      <c r="D10" s="98">
        <v>85617</v>
      </c>
      <c r="E10" s="96">
        <v>9.6</v>
      </c>
      <c r="F10" s="78">
        <f>D10/D6</f>
        <v>0.85370279891114675</v>
      </c>
      <c r="G10" s="57"/>
      <c r="H10" s="59"/>
    </row>
    <row r="11" spans="1:13" x14ac:dyDescent="0.2">
      <c r="A11" s="71"/>
      <c r="B11" s="72"/>
      <c r="C11" s="72" t="s">
        <v>47</v>
      </c>
      <c r="D11" s="72" t="s">
        <v>47</v>
      </c>
      <c r="E11" s="99" t="s">
        <v>47</v>
      </c>
      <c r="F11" s="76"/>
      <c r="G11" s="57"/>
      <c r="H11" s="59"/>
    </row>
    <row r="12" spans="1:13" x14ac:dyDescent="0.2">
      <c r="A12" s="137" t="s">
        <v>18</v>
      </c>
      <c r="B12" s="100" t="s">
        <v>15</v>
      </c>
      <c r="C12" s="101">
        <v>31364</v>
      </c>
      <c r="D12" s="101">
        <v>32609</v>
      </c>
      <c r="E12" s="96">
        <v>4</v>
      </c>
      <c r="F12" s="79">
        <f>D12/D4</f>
        <v>0.60001472022374736</v>
      </c>
      <c r="G12" s="57"/>
      <c r="H12" s="59"/>
    </row>
    <row r="13" spans="1:13" x14ac:dyDescent="0.2">
      <c r="A13" s="138"/>
      <c r="B13" s="94" t="s">
        <v>16</v>
      </c>
      <c r="C13" s="95">
        <v>29472</v>
      </c>
      <c r="D13" s="95">
        <v>31298</v>
      </c>
      <c r="E13" s="96">
        <v>6.2</v>
      </c>
      <c r="F13" s="80">
        <f>D13/D5</f>
        <v>0.68125027208219058</v>
      </c>
      <c r="G13" s="57"/>
      <c r="H13" s="59"/>
    </row>
    <row r="14" spans="1:13" x14ac:dyDescent="0.2">
      <c r="A14" s="135"/>
      <c r="B14" s="97" t="s">
        <v>17</v>
      </c>
      <c r="C14" s="98">
        <v>60836</v>
      </c>
      <c r="D14" s="98">
        <v>63908</v>
      </c>
      <c r="E14" s="96">
        <v>5</v>
      </c>
      <c r="F14" s="81">
        <f>D14/D6</f>
        <v>0.63723838107868258</v>
      </c>
      <c r="G14" s="60"/>
      <c r="H14" s="58">
        <f>D14-C14</f>
        <v>3072</v>
      </c>
    </row>
    <row r="15" spans="1:13" x14ac:dyDescent="0.2">
      <c r="A15" s="71"/>
      <c r="B15" s="72"/>
      <c r="C15" s="72" t="s">
        <v>47</v>
      </c>
      <c r="D15" s="72" t="s">
        <v>47</v>
      </c>
      <c r="E15" s="99" t="s">
        <v>47</v>
      </c>
      <c r="F15" s="55"/>
      <c r="G15" s="57"/>
      <c r="H15" s="59"/>
    </row>
    <row r="16" spans="1:13" x14ac:dyDescent="0.2">
      <c r="A16" s="137" t="s">
        <v>19</v>
      </c>
      <c r="B16" s="100" t="s">
        <v>15</v>
      </c>
      <c r="C16" s="101">
        <v>9095</v>
      </c>
      <c r="D16" s="101">
        <v>10457</v>
      </c>
      <c r="E16" s="96">
        <v>15</v>
      </c>
      <c r="F16" s="55"/>
      <c r="G16" s="57"/>
      <c r="H16" s="59"/>
    </row>
    <row r="17" spans="1:9" x14ac:dyDescent="0.2">
      <c r="A17" s="138"/>
      <c r="B17" s="94" t="s">
        <v>16</v>
      </c>
      <c r="C17" s="95">
        <v>4956</v>
      </c>
      <c r="D17" s="95">
        <v>5359</v>
      </c>
      <c r="E17" s="96">
        <v>8.1</v>
      </c>
      <c r="F17" s="55"/>
      <c r="G17" s="57"/>
      <c r="H17" s="59"/>
    </row>
    <row r="18" spans="1:9" x14ac:dyDescent="0.2">
      <c r="A18" s="135"/>
      <c r="B18" s="97" t="s">
        <v>17</v>
      </c>
      <c r="C18" s="98">
        <v>14051</v>
      </c>
      <c r="D18" s="98">
        <v>15817</v>
      </c>
      <c r="E18" s="96">
        <v>12.6</v>
      </c>
      <c r="F18" s="55">
        <f>D18/D6</f>
        <v>0.15771420594481947</v>
      </c>
      <c r="G18" s="57"/>
      <c r="H18" s="58">
        <f>D18-C18</f>
        <v>1766</v>
      </c>
    </row>
    <row r="19" spans="1:9" x14ac:dyDescent="0.2">
      <c r="A19" s="71"/>
      <c r="B19" s="72"/>
      <c r="C19" s="72" t="s">
        <v>47</v>
      </c>
      <c r="D19" s="72" t="s">
        <v>47</v>
      </c>
      <c r="E19" s="99" t="s">
        <v>47</v>
      </c>
      <c r="F19" s="55"/>
      <c r="G19" s="57"/>
      <c r="H19" s="59"/>
    </row>
    <row r="20" spans="1:9" x14ac:dyDescent="0.2">
      <c r="A20" s="137" t="s">
        <v>20</v>
      </c>
      <c r="B20" s="100" t="s">
        <v>15</v>
      </c>
      <c r="C20" s="101">
        <v>2452</v>
      </c>
      <c r="D20" s="101">
        <v>4787</v>
      </c>
      <c r="E20" s="96">
        <v>95.2</v>
      </c>
      <c r="F20" s="55"/>
      <c r="G20" s="57"/>
      <c r="H20" s="59"/>
    </row>
    <row r="21" spans="1:9" x14ac:dyDescent="0.2">
      <c r="A21" s="138"/>
      <c r="B21" s="94" t="s">
        <v>16</v>
      </c>
      <c r="C21" s="95">
        <v>798</v>
      </c>
      <c r="D21" s="95">
        <v>1106</v>
      </c>
      <c r="E21" s="96">
        <v>38.5</v>
      </c>
      <c r="F21" s="55"/>
      <c r="G21" s="57"/>
      <c r="H21" s="59"/>
      <c r="I21" s="47"/>
    </row>
    <row r="22" spans="1:9" x14ac:dyDescent="0.2">
      <c r="A22" s="135"/>
      <c r="B22" s="97" t="s">
        <v>17</v>
      </c>
      <c r="C22" s="98">
        <v>3250</v>
      </c>
      <c r="D22" s="98">
        <v>5892</v>
      </c>
      <c r="E22" s="96">
        <v>81.3</v>
      </c>
      <c r="F22" s="55">
        <f>D22/D6</f>
        <v>5.8750211887644704E-2</v>
      </c>
      <c r="G22" s="57"/>
      <c r="H22" s="58">
        <f>D22-C22</f>
        <v>2642</v>
      </c>
    </row>
    <row r="23" spans="1:9" x14ac:dyDescent="0.2">
      <c r="A23" s="71"/>
      <c r="B23" s="72"/>
      <c r="C23" s="72" t="s">
        <v>47</v>
      </c>
      <c r="D23" s="72" t="s">
        <v>47</v>
      </c>
      <c r="E23" s="99" t="s">
        <v>47</v>
      </c>
      <c r="F23" s="55"/>
      <c r="G23" s="57"/>
      <c r="H23" s="59"/>
    </row>
    <row r="24" spans="1:9" x14ac:dyDescent="0.2">
      <c r="A24" s="137" t="s">
        <v>23</v>
      </c>
      <c r="B24" s="100" t="s">
        <v>15</v>
      </c>
      <c r="C24" s="101">
        <v>1972</v>
      </c>
      <c r="D24" s="101">
        <v>3166</v>
      </c>
      <c r="E24" s="96">
        <v>60.6</v>
      </c>
      <c r="F24" s="55"/>
      <c r="G24" s="57"/>
      <c r="H24" s="59"/>
    </row>
    <row r="25" spans="1:9" x14ac:dyDescent="0.2">
      <c r="A25" s="138"/>
      <c r="B25" s="94" t="s">
        <v>16</v>
      </c>
      <c r="C25" s="95">
        <v>2072</v>
      </c>
      <c r="D25" s="95">
        <v>2422</v>
      </c>
      <c r="E25" s="96">
        <v>16.899999999999999</v>
      </c>
      <c r="F25" s="55"/>
      <c r="G25" s="57"/>
      <c r="H25" s="59"/>
    </row>
    <row r="26" spans="1:9" x14ac:dyDescent="0.2">
      <c r="A26" s="135"/>
      <c r="B26" s="97" t="s">
        <v>17</v>
      </c>
      <c r="C26" s="98">
        <v>4043</v>
      </c>
      <c r="D26" s="98">
        <v>5588</v>
      </c>
      <c r="E26" s="96">
        <v>38.200000000000003</v>
      </c>
      <c r="F26" s="55">
        <f>D26/D6</f>
        <v>5.5718972170427462E-2</v>
      </c>
      <c r="G26" s="57"/>
      <c r="H26" s="58">
        <f>D26-C26</f>
        <v>1545</v>
      </c>
    </row>
    <row r="27" spans="1:9" x14ac:dyDescent="0.2">
      <c r="A27" s="71"/>
      <c r="B27" s="72"/>
      <c r="C27" s="72" t="s">
        <v>47</v>
      </c>
      <c r="D27" s="72" t="s">
        <v>47</v>
      </c>
      <c r="E27" s="99" t="s">
        <v>47</v>
      </c>
      <c r="F27" s="55"/>
      <c r="G27" s="57"/>
      <c r="H27" s="59"/>
    </row>
    <row r="28" spans="1:9" x14ac:dyDescent="0.2">
      <c r="A28" s="135" t="s">
        <v>22</v>
      </c>
      <c r="B28" s="100" t="s">
        <v>15</v>
      </c>
      <c r="C28" s="101">
        <v>1511</v>
      </c>
      <c r="D28" s="101">
        <v>1654</v>
      </c>
      <c r="E28" s="96">
        <v>9.5</v>
      </c>
      <c r="F28" s="55"/>
      <c r="G28" s="57"/>
      <c r="H28" s="59"/>
    </row>
    <row r="29" spans="1:9" x14ac:dyDescent="0.2">
      <c r="A29" s="136"/>
      <c r="B29" s="94" t="s">
        <v>16</v>
      </c>
      <c r="C29" s="95">
        <v>2115</v>
      </c>
      <c r="D29" s="95">
        <v>2460</v>
      </c>
      <c r="E29" s="96">
        <v>16.3</v>
      </c>
      <c r="F29" s="55"/>
      <c r="G29" s="57"/>
      <c r="H29" s="59"/>
    </row>
    <row r="30" spans="1:9" x14ac:dyDescent="0.2">
      <c r="A30" s="137"/>
      <c r="B30" s="94" t="s">
        <v>17</v>
      </c>
      <c r="C30" s="95">
        <v>3627</v>
      </c>
      <c r="D30" s="95">
        <v>4115</v>
      </c>
      <c r="E30" s="22">
        <v>13.5</v>
      </c>
      <c r="F30" s="55">
        <f>D30/D6</f>
        <v>4.1031419198516286E-2</v>
      </c>
      <c r="G30" s="57"/>
      <c r="H30" s="58">
        <f>D30-C30</f>
        <v>488</v>
      </c>
    </row>
    <row r="31" spans="1:9" ht="38.25" customHeight="1" x14ac:dyDescent="0.2">
      <c r="A31" s="134" t="s">
        <v>45</v>
      </c>
      <c r="B31" s="134"/>
      <c r="C31" s="134"/>
      <c r="D31" s="134"/>
      <c r="E31" s="134"/>
    </row>
    <row r="32" spans="1:9" ht="127.5" customHeight="1" x14ac:dyDescent="0.2">
      <c r="A32" s="130" t="s">
        <v>30</v>
      </c>
      <c r="B32" s="130"/>
      <c r="C32" s="130"/>
      <c r="D32" s="130"/>
      <c r="E32" s="130"/>
    </row>
  </sheetData>
  <mergeCells count="11">
    <mergeCell ref="A1:E1"/>
    <mergeCell ref="A32:E32"/>
    <mergeCell ref="A2:E2"/>
    <mergeCell ref="A4:A6"/>
    <mergeCell ref="A31:E31"/>
    <mergeCell ref="A28:A30"/>
    <mergeCell ref="A8:A10"/>
    <mergeCell ref="A12:A14"/>
    <mergeCell ref="A16:A18"/>
    <mergeCell ref="A20:A22"/>
    <mergeCell ref="A24:A26"/>
  </mergeCells>
  <phoneticPr fontId="0" type="noConversion"/>
  <printOptions gridLines="1"/>
  <pageMargins left="0.75" right="0.75" top="1" bottom="1" header="0.5" footer="0.5"/>
  <pageSetup orientation="portrait" r:id="rId1"/>
  <headerFooter alignWithMargins="0"/>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zoomScale="115" zoomScaleNormal="115" zoomScaleSheetLayoutView="100" workbookViewId="0">
      <selection sqref="A1:E1"/>
    </sheetView>
  </sheetViews>
  <sheetFormatPr defaultColWidth="9.140625" defaultRowHeight="12.75" x14ac:dyDescent="0.2"/>
  <cols>
    <col min="1" max="1" width="7.5703125" style="2" customWidth="1"/>
    <col min="2" max="2" width="8.28515625" style="2" customWidth="1"/>
    <col min="3" max="3" width="11" style="118" customWidth="1"/>
    <col min="4" max="4" width="11.5703125" style="118" customWidth="1"/>
    <col min="5" max="5" width="17.7109375" style="118" customWidth="1"/>
    <col min="6" max="6" width="8.85546875" style="48" hidden="1" customWidth="1"/>
    <col min="7" max="9" width="0" style="49" hidden="1" customWidth="1"/>
    <col min="10" max="16384" width="9.140625" style="49"/>
  </cols>
  <sheetData>
    <row r="1" spans="1:9" ht="31.15" customHeight="1" x14ac:dyDescent="0.2">
      <c r="A1" s="126" t="s">
        <v>31</v>
      </c>
      <c r="B1" s="126"/>
      <c r="C1" s="126"/>
      <c r="D1" s="126"/>
      <c r="E1" s="126"/>
    </row>
    <row r="2" spans="1:9" s="51" customFormat="1" x14ac:dyDescent="0.2">
      <c r="A2" s="127" t="s">
        <v>26</v>
      </c>
      <c r="B2" s="127"/>
      <c r="C2" s="127"/>
      <c r="D2" s="127"/>
      <c r="E2" s="127"/>
      <c r="F2" s="50"/>
    </row>
    <row r="3" spans="1:9" ht="39" customHeight="1" x14ac:dyDescent="0.2">
      <c r="A3" s="104" t="s">
        <v>14</v>
      </c>
      <c r="B3" s="105"/>
      <c r="C3" s="93" t="s">
        <v>80</v>
      </c>
      <c r="D3" s="93" t="s">
        <v>81</v>
      </c>
      <c r="E3" s="91" t="s">
        <v>82</v>
      </c>
      <c r="F3" s="37"/>
      <c r="G3" s="2"/>
      <c r="H3" s="2"/>
      <c r="I3" s="2"/>
    </row>
    <row r="4" spans="1:9" x14ac:dyDescent="0.2">
      <c r="A4" s="144" t="s">
        <v>21</v>
      </c>
      <c r="B4" s="3" t="s">
        <v>15</v>
      </c>
      <c r="C4" s="24">
        <v>23250</v>
      </c>
      <c r="D4" s="24">
        <v>26293</v>
      </c>
      <c r="E4" s="22">
        <v>13.1</v>
      </c>
      <c r="F4" s="37"/>
      <c r="G4" s="61">
        <f>((D4/C4)-1)*100</f>
        <v>13.08817204301076</v>
      </c>
      <c r="H4" s="2"/>
      <c r="I4" s="2"/>
    </row>
    <row r="5" spans="1:9" x14ac:dyDescent="0.2">
      <c r="A5" s="144"/>
      <c r="B5" s="3" t="s">
        <v>16</v>
      </c>
      <c r="C5" s="24">
        <v>23129</v>
      </c>
      <c r="D5" s="24">
        <v>24920</v>
      </c>
      <c r="E5" s="22">
        <v>7.7</v>
      </c>
      <c r="F5" s="37"/>
      <c r="G5" s="61"/>
      <c r="H5" s="2"/>
      <c r="I5" s="2"/>
    </row>
    <row r="6" spans="1:9" x14ac:dyDescent="0.2">
      <c r="A6" s="145"/>
      <c r="B6" s="97" t="s">
        <v>17</v>
      </c>
      <c r="C6" s="106">
        <v>46379</v>
      </c>
      <c r="D6" s="107">
        <v>51213</v>
      </c>
      <c r="E6" s="96">
        <v>10.4</v>
      </c>
      <c r="F6" s="37"/>
      <c r="G6" s="61"/>
      <c r="H6" s="2"/>
      <c r="I6" s="2"/>
    </row>
    <row r="7" spans="1:9" x14ac:dyDescent="0.2">
      <c r="A7" s="71"/>
      <c r="B7" s="72"/>
      <c r="C7" s="72" t="s">
        <v>47</v>
      </c>
      <c r="D7" s="72" t="s">
        <v>47</v>
      </c>
      <c r="E7" s="99" t="s">
        <v>47</v>
      </c>
      <c r="F7" s="37"/>
      <c r="G7" s="61"/>
      <c r="H7" s="2"/>
      <c r="I7" s="2"/>
    </row>
    <row r="8" spans="1:9" ht="12.75" customHeight="1" x14ac:dyDescent="0.2">
      <c r="A8" s="141" t="s">
        <v>25</v>
      </c>
      <c r="B8" s="108" t="s">
        <v>15</v>
      </c>
      <c r="C8" s="109">
        <v>20597</v>
      </c>
      <c r="D8" s="109">
        <v>23388</v>
      </c>
      <c r="E8" s="96">
        <v>13.5</v>
      </c>
      <c r="F8" s="37"/>
      <c r="G8" s="61"/>
      <c r="H8" s="2"/>
      <c r="I8" s="2"/>
    </row>
    <row r="9" spans="1:9" x14ac:dyDescent="0.2">
      <c r="A9" s="142"/>
      <c r="B9" s="3" t="s">
        <v>16</v>
      </c>
      <c r="C9" s="110">
        <v>19078</v>
      </c>
      <c r="D9" s="110">
        <v>20449</v>
      </c>
      <c r="E9" s="96">
        <v>7.2</v>
      </c>
      <c r="F9" s="37"/>
      <c r="G9" s="61"/>
      <c r="H9" s="2"/>
      <c r="I9" s="2"/>
    </row>
    <row r="10" spans="1:9" x14ac:dyDescent="0.2">
      <c r="A10" s="143"/>
      <c r="B10" s="111" t="s">
        <v>17</v>
      </c>
      <c r="C10" s="112">
        <v>39675</v>
      </c>
      <c r="D10" s="112">
        <v>43837</v>
      </c>
      <c r="E10" s="96">
        <v>10.5</v>
      </c>
      <c r="F10" s="67">
        <f>D10/D6</f>
        <v>0.85597406908402163</v>
      </c>
      <c r="G10" s="37"/>
      <c r="H10" s="2"/>
      <c r="I10" s="2"/>
    </row>
    <row r="11" spans="1:9" x14ac:dyDescent="0.2">
      <c r="A11" s="71"/>
      <c r="B11" s="72"/>
      <c r="C11" s="72" t="s">
        <v>47</v>
      </c>
      <c r="D11" s="72" t="s">
        <v>47</v>
      </c>
      <c r="E11" s="99" t="s">
        <v>47</v>
      </c>
      <c r="F11" s="37"/>
      <c r="G11" s="61"/>
      <c r="H11" s="2"/>
      <c r="I11" s="62"/>
    </row>
    <row r="12" spans="1:9" x14ac:dyDescent="0.2">
      <c r="A12" s="141" t="s">
        <v>18</v>
      </c>
      <c r="B12" s="108" t="s">
        <v>15</v>
      </c>
      <c r="C12" s="113">
        <v>12943</v>
      </c>
      <c r="D12" s="113">
        <v>13166</v>
      </c>
      <c r="E12" s="114">
        <v>1.7</v>
      </c>
      <c r="F12" s="37"/>
      <c r="G12" s="61"/>
      <c r="H12" s="2"/>
      <c r="I12" s="62">
        <f t="shared" ref="I12:I13" si="0">D12-C12</f>
        <v>223</v>
      </c>
    </row>
    <row r="13" spans="1:9" x14ac:dyDescent="0.2">
      <c r="A13" s="142"/>
      <c r="B13" s="3" t="s">
        <v>16</v>
      </c>
      <c r="C13" s="24">
        <v>15854</v>
      </c>
      <c r="D13" s="24">
        <v>16767</v>
      </c>
      <c r="E13" s="115">
        <v>5.8</v>
      </c>
      <c r="F13" s="37"/>
      <c r="G13" s="61"/>
      <c r="H13" s="2"/>
      <c r="I13" s="62">
        <f t="shared" si="0"/>
        <v>913</v>
      </c>
    </row>
    <row r="14" spans="1:9" x14ac:dyDescent="0.2">
      <c r="A14" s="143"/>
      <c r="B14" s="97" t="s">
        <v>17</v>
      </c>
      <c r="C14" s="112">
        <v>28797</v>
      </c>
      <c r="D14" s="112">
        <v>29934</v>
      </c>
      <c r="E14" s="96">
        <v>3.9</v>
      </c>
      <c r="F14" s="63">
        <f>D14/D6</f>
        <v>0.58450002928943823</v>
      </c>
      <c r="G14" s="37"/>
      <c r="H14" s="2"/>
      <c r="I14" s="62">
        <f>D14-C14</f>
        <v>1137</v>
      </c>
    </row>
    <row r="15" spans="1:9" x14ac:dyDescent="0.2">
      <c r="A15" s="71"/>
      <c r="B15" s="72"/>
      <c r="C15" s="72" t="s">
        <v>47</v>
      </c>
      <c r="D15" s="72" t="s">
        <v>47</v>
      </c>
      <c r="E15" s="99" t="s">
        <v>47</v>
      </c>
      <c r="F15" s="37"/>
      <c r="G15" s="61"/>
      <c r="H15" s="2"/>
      <c r="I15" s="62"/>
    </row>
    <row r="16" spans="1:9" x14ac:dyDescent="0.2">
      <c r="A16" s="141" t="s">
        <v>19</v>
      </c>
      <c r="B16" s="108" t="s">
        <v>15</v>
      </c>
      <c r="C16" s="113">
        <v>5220</v>
      </c>
      <c r="D16" s="113">
        <v>5451</v>
      </c>
      <c r="E16" s="114">
        <v>4.4000000000000004</v>
      </c>
      <c r="F16" s="37"/>
      <c r="G16" s="61"/>
      <c r="H16" s="2"/>
      <c r="I16" s="62">
        <f t="shared" ref="I16:I29" si="1">D16-C16</f>
        <v>231</v>
      </c>
    </row>
    <row r="17" spans="1:9" x14ac:dyDescent="0.2">
      <c r="A17" s="142"/>
      <c r="B17" s="3" t="s">
        <v>16</v>
      </c>
      <c r="C17" s="24">
        <v>2656</v>
      </c>
      <c r="D17" s="24">
        <v>2830</v>
      </c>
      <c r="E17" s="115">
        <v>6.5</v>
      </c>
      <c r="F17" s="37"/>
      <c r="G17" s="61"/>
      <c r="H17" s="2"/>
      <c r="I17" s="62">
        <f t="shared" si="1"/>
        <v>174</v>
      </c>
    </row>
    <row r="18" spans="1:9" x14ac:dyDescent="0.2">
      <c r="A18" s="143"/>
      <c r="B18" s="111" t="s">
        <v>17</v>
      </c>
      <c r="C18" s="112">
        <v>7876</v>
      </c>
      <c r="D18" s="112">
        <v>8281</v>
      </c>
      <c r="E18" s="96">
        <v>5.0999999999999996</v>
      </c>
      <c r="F18" s="37">
        <f>D18/D6</f>
        <v>0.16169722531388514</v>
      </c>
      <c r="G18" s="37"/>
      <c r="H18" s="2"/>
      <c r="I18" s="62">
        <f t="shared" si="1"/>
        <v>405</v>
      </c>
    </row>
    <row r="19" spans="1:9" x14ac:dyDescent="0.2">
      <c r="A19" s="71"/>
      <c r="B19" s="72"/>
      <c r="C19" s="72" t="s">
        <v>47</v>
      </c>
      <c r="D19" s="72" t="s">
        <v>47</v>
      </c>
      <c r="E19" s="99" t="s">
        <v>47</v>
      </c>
      <c r="F19" s="37"/>
      <c r="G19" s="61"/>
      <c r="H19" s="2"/>
      <c r="I19" s="62"/>
    </row>
    <row r="20" spans="1:9" x14ac:dyDescent="0.2">
      <c r="A20" s="141" t="s">
        <v>20</v>
      </c>
      <c r="B20" s="108" t="s">
        <v>15</v>
      </c>
      <c r="C20" s="113">
        <v>2435</v>
      </c>
      <c r="D20" s="113">
        <v>4770</v>
      </c>
      <c r="E20" s="114">
        <v>95.9</v>
      </c>
      <c r="F20" s="37"/>
      <c r="G20" s="37"/>
      <c r="H20" s="2"/>
      <c r="I20" s="62">
        <f t="shared" si="1"/>
        <v>2335</v>
      </c>
    </row>
    <row r="21" spans="1:9" x14ac:dyDescent="0.2">
      <c r="A21" s="142"/>
      <c r="B21" s="3" t="s">
        <v>16</v>
      </c>
      <c r="C21" s="24">
        <v>567</v>
      </c>
      <c r="D21" s="24">
        <v>852</v>
      </c>
      <c r="E21" s="115">
        <v>50.2</v>
      </c>
      <c r="F21" s="37"/>
      <c r="G21" s="61"/>
      <c r="H21" s="2"/>
      <c r="I21" s="62">
        <f t="shared" si="1"/>
        <v>285</v>
      </c>
    </row>
    <row r="22" spans="1:9" x14ac:dyDescent="0.2">
      <c r="A22" s="143"/>
      <c r="B22" s="111" t="s">
        <v>17</v>
      </c>
      <c r="C22" s="112">
        <v>3002</v>
      </c>
      <c r="D22" s="112">
        <v>5622</v>
      </c>
      <c r="E22" s="96">
        <v>87.3</v>
      </c>
      <c r="F22" s="37">
        <f>D22/D6</f>
        <v>0.10977681448069826</v>
      </c>
      <c r="G22" s="37"/>
      <c r="H22" s="37">
        <v>0.67560975609756102</v>
      </c>
      <c r="I22" s="62">
        <f t="shared" si="1"/>
        <v>2620</v>
      </c>
    </row>
    <row r="23" spans="1:9" x14ac:dyDescent="0.2">
      <c r="A23" s="71"/>
      <c r="B23" s="72"/>
      <c r="C23" s="72" t="s">
        <v>47</v>
      </c>
      <c r="D23" s="72" t="s">
        <v>47</v>
      </c>
      <c r="E23" s="99" t="s">
        <v>47</v>
      </c>
      <c r="F23" s="37"/>
      <c r="G23" s="64"/>
      <c r="H23" s="2"/>
      <c r="I23" s="62"/>
    </row>
    <row r="24" spans="1:9" x14ac:dyDescent="0.2">
      <c r="A24" s="141" t="s">
        <v>23</v>
      </c>
      <c r="B24" s="108" t="s">
        <v>15</v>
      </c>
      <c r="C24" s="113">
        <v>774</v>
      </c>
      <c r="D24" s="113">
        <v>1105</v>
      </c>
      <c r="E24" s="114">
        <v>42.8</v>
      </c>
      <c r="F24" s="37"/>
      <c r="G24" s="61"/>
      <c r="H24" s="2"/>
      <c r="I24" s="62">
        <f t="shared" si="1"/>
        <v>331</v>
      </c>
    </row>
    <row r="25" spans="1:9" x14ac:dyDescent="0.2">
      <c r="A25" s="142"/>
      <c r="B25" s="3" t="s">
        <v>16</v>
      </c>
      <c r="C25" s="24">
        <v>273</v>
      </c>
      <c r="D25" s="24">
        <v>390</v>
      </c>
      <c r="E25" s="115">
        <v>43.2</v>
      </c>
      <c r="F25" s="37"/>
      <c r="G25" s="61"/>
      <c r="H25" s="2"/>
      <c r="I25" s="62">
        <f t="shared" si="1"/>
        <v>117</v>
      </c>
    </row>
    <row r="26" spans="1:9" x14ac:dyDescent="0.2">
      <c r="A26" s="143"/>
      <c r="B26" s="111" t="s">
        <v>17</v>
      </c>
      <c r="C26" s="112">
        <v>1047</v>
      </c>
      <c r="D26" s="112">
        <v>1496</v>
      </c>
      <c r="E26" s="96">
        <v>42.9</v>
      </c>
      <c r="F26" s="37">
        <f>D26/D6</f>
        <v>2.9211333059965244E-2</v>
      </c>
      <c r="G26" s="37"/>
      <c r="H26" s="2"/>
      <c r="I26" s="62">
        <f t="shared" si="1"/>
        <v>449</v>
      </c>
    </row>
    <row r="27" spans="1:9" x14ac:dyDescent="0.2">
      <c r="A27" s="71"/>
      <c r="B27" s="72"/>
      <c r="C27" s="72" t="s">
        <v>47</v>
      </c>
      <c r="D27" s="72" t="s">
        <v>47</v>
      </c>
      <c r="E27" s="99" t="s">
        <v>47</v>
      </c>
      <c r="F27" s="37"/>
      <c r="G27" s="61"/>
      <c r="H27" s="2"/>
      <c r="I27" s="62"/>
    </row>
    <row r="28" spans="1:9" x14ac:dyDescent="0.2">
      <c r="A28" s="143" t="s">
        <v>22</v>
      </c>
      <c r="B28" s="108" t="s">
        <v>15</v>
      </c>
      <c r="C28" s="113">
        <v>909</v>
      </c>
      <c r="D28" s="113">
        <v>1002</v>
      </c>
      <c r="E28" s="114">
        <v>10.3</v>
      </c>
      <c r="F28" s="37"/>
      <c r="G28" s="61"/>
      <c r="H28" s="2"/>
      <c r="I28" s="62">
        <f t="shared" si="1"/>
        <v>93</v>
      </c>
    </row>
    <row r="29" spans="1:9" x14ac:dyDescent="0.2">
      <c r="A29" s="146"/>
      <c r="B29" s="3" t="s">
        <v>16</v>
      </c>
      <c r="C29" s="24">
        <v>1382</v>
      </c>
      <c r="D29" s="24">
        <v>1481</v>
      </c>
      <c r="E29" s="115">
        <v>7.1</v>
      </c>
      <c r="F29" s="37"/>
      <c r="G29" s="61"/>
      <c r="H29" s="2"/>
      <c r="I29" s="62">
        <f t="shared" si="1"/>
        <v>99</v>
      </c>
    </row>
    <row r="30" spans="1:9" x14ac:dyDescent="0.2">
      <c r="A30" s="141"/>
      <c r="B30" s="19" t="s">
        <v>17</v>
      </c>
      <c r="C30" s="110">
        <v>2291</v>
      </c>
      <c r="D30" s="110">
        <v>2483</v>
      </c>
      <c r="E30" s="22">
        <v>8.4</v>
      </c>
      <c r="F30" s="37">
        <f>D30/D6</f>
        <v>4.8483783414367446E-2</v>
      </c>
      <c r="G30" s="37"/>
      <c r="H30" s="2"/>
      <c r="I30" s="62"/>
    </row>
    <row r="31" spans="1:9" ht="38.25" customHeight="1" x14ac:dyDescent="0.2">
      <c r="A31" s="139" t="s">
        <v>45</v>
      </c>
      <c r="B31" s="139"/>
      <c r="C31" s="139"/>
      <c r="D31" s="139"/>
      <c r="E31" s="139"/>
    </row>
    <row r="32" spans="1:9" ht="127.5" customHeight="1" x14ac:dyDescent="0.2">
      <c r="A32" s="140" t="s">
        <v>30</v>
      </c>
      <c r="B32" s="140"/>
      <c r="C32" s="140"/>
      <c r="D32" s="140"/>
      <c r="E32" s="140"/>
    </row>
    <row r="33" spans="1:5" ht="12" customHeight="1" x14ac:dyDescent="0.2">
      <c r="A33" s="116"/>
      <c r="B33" s="116"/>
      <c r="C33" s="117"/>
      <c r="D33" s="117"/>
      <c r="E33" s="117"/>
    </row>
    <row r="34" spans="1:5" ht="12" customHeight="1" x14ac:dyDescent="0.2"/>
  </sheetData>
  <mergeCells count="11">
    <mergeCell ref="A31:E31"/>
    <mergeCell ref="A32:E32"/>
    <mergeCell ref="A24:A26"/>
    <mergeCell ref="A1:E1"/>
    <mergeCell ref="A2:E2"/>
    <mergeCell ref="A4:A6"/>
    <mergeCell ref="A8:A10"/>
    <mergeCell ref="A12:A14"/>
    <mergeCell ref="A16:A18"/>
    <mergeCell ref="A28:A30"/>
    <mergeCell ref="A20:A22"/>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6"/>
  <sheetViews>
    <sheetView zoomScale="130" zoomScaleNormal="130" zoomScaleSheetLayoutView="100" workbookViewId="0">
      <selection sqref="A1:E2"/>
    </sheetView>
  </sheetViews>
  <sheetFormatPr defaultRowHeight="12.75" x14ac:dyDescent="0.2"/>
  <cols>
    <col min="1" max="1" width="10.5703125" customWidth="1"/>
    <col min="2" max="2" width="39.42578125" customWidth="1"/>
    <col min="3" max="3" width="12.85546875" customWidth="1"/>
    <col min="4" max="4" width="13.5703125" customWidth="1"/>
    <col min="5" max="5" width="16.140625" customWidth="1"/>
    <col min="6" max="6" width="13.140625" hidden="1" customWidth="1"/>
    <col min="7" max="7" width="7.140625" hidden="1" customWidth="1"/>
    <col min="8" max="8" width="17.7109375" hidden="1" customWidth="1"/>
    <col min="9" max="9" width="13.28515625" hidden="1" customWidth="1"/>
    <col min="10" max="10" width="16" hidden="1" customWidth="1"/>
    <col min="11" max="11" width="18.140625" hidden="1" customWidth="1"/>
  </cols>
  <sheetData>
    <row r="1" spans="1:11" ht="12.75" customHeight="1" x14ac:dyDescent="0.2">
      <c r="A1" s="147" t="s">
        <v>83</v>
      </c>
      <c r="B1" s="147"/>
      <c r="C1" s="147"/>
      <c r="D1" s="147"/>
      <c r="E1" s="147"/>
    </row>
    <row r="2" spans="1:11" ht="18.600000000000001" customHeight="1" x14ac:dyDescent="0.2">
      <c r="A2" s="147"/>
      <c r="B2" s="147"/>
      <c r="C2" s="147"/>
      <c r="D2" s="147"/>
      <c r="E2" s="147"/>
    </row>
    <row r="3" spans="1:11" x14ac:dyDescent="0.2">
      <c r="A3" s="148" t="s">
        <v>34</v>
      </c>
      <c r="B3" s="148"/>
      <c r="C3" s="148"/>
      <c r="D3" s="148"/>
      <c r="E3" s="148"/>
      <c r="F3" s="35"/>
      <c r="G3" s="35"/>
    </row>
    <row r="4" spans="1:11" ht="18" customHeight="1" x14ac:dyDescent="0.2">
      <c r="A4" s="27" t="s">
        <v>14</v>
      </c>
      <c r="B4" s="28" t="s">
        <v>24</v>
      </c>
      <c r="C4" s="27" t="s">
        <v>16</v>
      </c>
      <c r="D4" s="28" t="s">
        <v>15</v>
      </c>
      <c r="E4" s="28" t="s">
        <v>17</v>
      </c>
      <c r="F4" s="65"/>
      <c r="G4" s="68"/>
      <c r="H4" s="2"/>
      <c r="I4" s="2"/>
      <c r="J4" s="62"/>
    </row>
    <row r="5" spans="1:11" ht="13.5" customHeight="1" x14ac:dyDescent="0.2">
      <c r="A5" s="34" t="s">
        <v>21</v>
      </c>
      <c r="B5" s="3" t="s">
        <v>32</v>
      </c>
      <c r="C5" s="84">
        <f>I5/1000000000</f>
        <v>4.6516948129999998</v>
      </c>
      <c r="D5" s="84">
        <f t="shared" ref="D5:E5" si="0">J5/1000000000</f>
        <v>5.0423906949999999</v>
      </c>
      <c r="E5" s="84">
        <f t="shared" si="0"/>
        <v>9.6940855080000006</v>
      </c>
      <c r="F5" s="40" t="s">
        <v>41</v>
      </c>
      <c r="G5" s="66"/>
      <c r="H5" t="s">
        <v>74</v>
      </c>
      <c r="I5" s="87">
        <v>4651694813</v>
      </c>
      <c r="J5" s="87">
        <v>5042390695</v>
      </c>
      <c r="K5" s="87">
        <v>9694085508</v>
      </c>
    </row>
    <row r="6" spans="1:11" ht="12.75" customHeight="1" x14ac:dyDescent="0.2">
      <c r="A6" s="32" t="s">
        <v>18</v>
      </c>
      <c r="B6" s="3" t="s">
        <v>32</v>
      </c>
      <c r="C6" s="84">
        <f>I6/1000</f>
        <v>2.895</v>
      </c>
      <c r="D6" s="84">
        <f t="shared" ref="D6:E10" si="1">J6/1000</f>
        <v>2.7240000000000002</v>
      </c>
      <c r="E6" s="84">
        <f t="shared" si="1"/>
        <v>5.6189999999999998</v>
      </c>
      <c r="F6" s="39" t="s">
        <v>40</v>
      </c>
      <c r="G6" s="67">
        <f>E6/E5</f>
        <v>0.579631776031163</v>
      </c>
      <c r="H6" t="s">
        <v>74</v>
      </c>
      <c r="I6">
        <v>2895</v>
      </c>
      <c r="J6">
        <v>2724</v>
      </c>
      <c r="K6">
        <v>5619</v>
      </c>
    </row>
    <row r="7" spans="1:11" ht="12.75" customHeight="1" x14ac:dyDescent="0.2">
      <c r="A7" s="32" t="s">
        <v>19</v>
      </c>
      <c r="B7" s="3" t="s">
        <v>32</v>
      </c>
      <c r="C7" s="84">
        <f t="shared" ref="C7:C10" si="2">I7/1000</f>
        <v>1.52</v>
      </c>
      <c r="D7" s="84">
        <f t="shared" si="1"/>
        <v>2.3119999999999998</v>
      </c>
      <c r="E7" s="84">
        <f t="shared" si="1"/>
        <v>3.831</v>
      </c>
      <c r="F7" s="39" t="s">
        <v>40</v>
      </c>
      <c r="G7" s="67">
        <f>E7/E5</f>
        <v>0.39518941697372945</v>
      </c>
      <c r="H7" t="s">
        <v>74</v>
      </c>
      <c r="I7">
        <v>1520</v>
      </c>
      <c r="J7">
        <v>2312</v>
      </c>
      <c r="K7">
        <v>3831</v>
      </c>
    </row>
    <row r="8" spans="1:11" ht="12.75" customHeight="1" x14ac:dyDescent="0.2">
      <c r="A8" s="41" t="s">
        <v>20</v>
      </c>
      <c r="B8" s="3" t="s">
        <v>35</v>
      </c>
      <c r="C8" s="84">
        <f t="shared" si="2"/>
        <v>0.84299999999999997</v>
      </c>
      <c r="D8" s="84">
        <f t="shared" si="1"/>
        <v>4.7539999999999996</v>
      </c>
      <c r="E8" s="84">
        <f t="shared" si="1"/>
        <v>5.5970000000000004</v>
      </c>
      <c r="F8" s="39" t="s">
        <v>40</v>
      </c>
      <c r="G8" s="36"/>
      <c r="H8" t="s">
        <v>75</v>
      </c>
      <c r="I8">
        <v>843</v>
      </c>
      <c r="J8">
        <v>4754</v>
      </c>
      <c r="K8">
        <v>5597</v>
      </c>
    </row>
    <row r="9" spans="1:11" ht="12.75" customHeight="1" x14ac:dyDescent="0.2">
      <c r="A9" s="32" t="s">
        <v>23</v>
      </c>
      <c r="B9" s="3" t="s">
        <v>35</v>
      </c>
      <c r="C9" s="84">
        <f t="shared" si="2"/>
        <v>0.35799999999999998</v>
      </c>
      <c r="D9" s="84">
        <f t="shared" si="1"/>
        <v>0.86899999999999999</v>
      </c>
      <c r="E9" s="84">
        <f t="shared" si="1"/>
        <v>1.2270000000000001</v>
      </c>
      <c r="F9" s="39" t="s">
        <v>40</v>
      </c>
      <c r="G9" s="13"/>
      <c r="H9" t="s">
        <v>75</v>
      </c>
      <c r="I9">
        <v>358</v>
      </c>
      <c r="J9">
        <v>869</v>
      </c>
      <c r="K9">
        <v>1227</v>
      </c>
    </row>
    <row r="10" spans="1:11" ht="12.75" customHeight="1" x14ac:dyDescent="0.2">
      <c r="A10" s="32" t="s">
        <v>22</v>
      </c>
      <c r="B10" s="19" t="s">
        <v>36</v>
      </c>
      <c r="C10" s="84">
        <f t="shared" si="2"/>
        <v>0.33700000000000002</v>
      </c>
      <c r="D10" s="84">
        <f t="shared" si="1"/>
        <v>0.16900000000000001</v>
      </c>
      <c r="E10" s="84">
        <f t="shared" si="1"/>
        <v>0.50700000000000001</v>
      </c>
      <c r="F10" s="39" t="s">
        <v>40</v>
      </c>
      <c r="H10" t="s">
        <v>76</v>
      </c>
      <c r="I10">
        <v>337</v>
      </c>
      <c r="J10">
        <v>169</v>
      </c>
      <c r="K10">
        <v>507</v>
      </c>
    </row>
    <row r="11" spans="1:11" s="2" customFormat="1" ht="12" customHeight="1" x14ac:dyDescent="0.2">
      <c r="A11" s="149" t="s">
        <v>45</v>
      </c>
      <c r="B11" s="149"/>
      <c r="C11" s="149"/>
      <c r="D11" s="149"/>
      <c r="E11" s="149"/>
    </row>
    <row r="12" spans="1:11" s="2" customFormat="1" ht="10.5" customHeight="1" x14ac:dyDescent="0.2">
      <c r="A12" s="150" t="s">
        <v>42</v>
      </c>
      <c r="B12" s="150"/>
      <c r="C12" s="150"/>
      <c r="D12" s="150"/>
      <c r="E12" s="150"/>
    </row>
    <row r="13" spans="1:11" s="2" customFormat="1" ht="11.25" customHeight="1" x14ac:dyDescent="0.2">
      <c r="F13" s="70"/>
      <c r="G13" s="70"/>
    </row>
    <row r="14" spans="1:11" s="2" customFormat="1" x14ac:dyDescent="0.2"/>
    <row r="15" spans="1:11" x14ac:dyDescent="0.2">
      <c r="H15" s="2"/>
      <c r="I15" s="2"/>
      <c r="J15" s="2"/>
    </row>
    <row r="16" spans="1:11" x14ac:dyDescent="0.2">
      <c r="H16" s="2"/>
      <c r="I16" s="2"/>
      <c r="J16"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6"/>
  <sheetViews>
    <sheetView zoomScale="115" zoomScaleNormal="115" zoomScaleSheetLayoutView="100" workbookViewId="0">
      <selection sqref="A1:E1"/>
    </sheetView>
  </sheetViews>
  <sheetFormatPr defaultColWidth="9.140625" defaultRowHeight="12.75" x14ac:dyDescent="0.2"/>
  <cols>
    <col min="1" max="1" width="8.140625" style="2" customWidth="1"/>
    <col min="2" max="2" width="8.7109375" style="2" customWidth="1"/>
    <col min="3" max="3" width="11.140625" style="118" customWidth="1"/>
    <col min="4" max="4" width="11.28515625" style="118" customWidth="1"/>
    <col min="5" max="5" width="17.85546875" style="118" customWidth="1"/>
    <col min="6" max="8" width="0" style="49" hidden="1" customWidth="1"/>
    <col min="9" max="9" width="9.140625" style="49"/>
    <col min="10" max="10" width="16.5703125" style="49" customWidth="1"/>
    <col min="11" max="16384" width="9.140625" style="49"/>
  </cols>
  <sheetData>
    <row r="1" spans="1:8" ht="31.9" customHeight="1" x14ac:dyDescent="0.2">
      <c r="A1" s="151" t="s">
        <v>33</v>
      </c>
      <c r="B1" s="152"/>
      <c r="C1" s="152"/>
      <c r="D1" s="152"/>
      <c r="E1" s="153"/>
    </row>
    <row r="2" spans="1:8" s="51" customFormat="1" x14ac:dyDescent="0.2">
      <c r="A2" s="127" t="s">
        <v>26</v>
      </c>
      <c r="B2" s="127"/>
      <c r="C2" s="127"/>
      <c r="D2" s="127"/>
      <c r="E2" s="127"/>
    </row>
    <row r="3" spans="1:8" ht="39" customHeight="1" x14ac:dyDescent="0.2">
      <c r="A3" s="104" t="s">
        <v>14</v>
      </c>
      <c r="B3" s="105"/>
      <c r="C3" s="93" t="s">
        <v>80</v>
      </c>
      <c r="D3" s="93" t="s">
        <v>81</v>
      </c>
      <c r="E3" s="91" t="s">
        <v>82</v>
      </c>
      <c r="F3" s="2"/>
      <c r="G3" s="2"/>
      <c r="H3" s="2"/>
    </row>
    <row r="4" spans="1:8" x14ac:dyDescent="0.2">
      <c r="A4" s="144" t="s">
        <v>21</v>
      </c>
      <c r="B4" s="3" t="s">
        <v>15</v>
      </c>
      <c r="C4" s="24">
        <v>24744</v>
      </c>
      <c r="D4" s="24">
        <v>28054</v>
      </c>
      <c r="E4" s="96">
        <v>13.4</v>
      </c>
      <c r="F4" s="37"/>
      <c r="G4" s="2"/>
      <c r="H4" s="2"/>
    </row>
    <row r="5" spans="1:8" x14ac:dyDescent="0.2">
      <c r="A5" s="144"/>
      <c r="B5" s="3" t="s">
        <v>16</v>
      </c>
      <c r="C5" s="24">
        <v>19339</v>
      </c>
      <c r="D5" s="24">
        <v>21022</v>
      </c>
      <c r="E5" s="96">
        <v>8.6999999999999993</v>
      </c>
      <c r="F5" s="37"/>
      <c r="G5" s="2"/>
      <c r="H5" s="2"/>
    </row>
    <row r="6" spans="1:8" x14ac:dyDescent="0.2">
      <c r="A6" s="145"/>
      <c r="B6" s="111" t="s">
        <v>17</v>
      </c>
      <c r="C6" s="106">
        <v>44083</v>
      </c>
      <c r="D6" s="106">
        <v>49076</v>
      </c>
      <c r="E6" s="96">
        <v>11.3</v>
      </c>
      <c r="F6" s="37"/>
      <c r="G6" s="2"/>
      <c r="H6" s="2"/>
    </row>
    <row r="7" spans="1:8" x14ac:dyDescent="0.2">
      <c r="A7" s="71"/>
      <c r="B7" s="72"/>
      <c r="C7" s="72" t="s">
        <v>47</v>
      </c>
      <c r="D7" s="72" t="s">
        <v>47</v>
      </c>
      <c r="E7" s="99" t="s">
        <v>47</v>
      </c>
      <c r="F7" s="37"/>
      <c r="G7" s="2"/>
      <c r="H7" s="2"/>
    </row>
    <row r="8" spans="1:8" ht="12.75" customHeight="1" x14ac:dyDescent="0.2">
      <c r="A8" s="141" t="s">
        <v>25</v>
      </c>
      <c r="B8" s="108" t="s">
        <v>15</v>
      </c>
      <c r="C8" s="113">
        <v>22314</v>
      </c>
      <c r="D8" s="113">
        <v>24466</v>
      </c>
      <c r="E8" s="96">
        <v>9.6</v>
      </c>
      <c r="F8" s="37"/>
      <c r="G8" s="2"/>
      <c r="H8" s="2"/>
    </row>
    <row r="9" spans="1:8" x14ac:dyDescent="0.2">
      <c r="A9" s="142"/>
      <c r="B9" s="3" t="s">
        <v>16</v>
      </c>
      <c r="C9" s="24">
        <v>16148</v>
      </c>
      <c r="D9" s="24">
        <v>17315</v>
      </c>
      <c r="E9" s="96">
        <v>7.2</v>
      </c>
      <c r="F9" s="37"/>
      <c r="G9" s="2"/>
      <c r="H9" s="2"/>
    </row>
    <row r="10" spans="1:8" ht="12.75" customHeight="1" x14ac:dyDescent="0.2">
      <c r="A10" s="143"/>
      <c r="B10" s="111" t="s">
        <v>17</v>
      </c>
      <c r="C10" s="106">
        <v>38462</v>
      </c>
      <c r="D10" s="106">
        <v>41780</v>
      </c>
      <c r="E10" s="96">
        <v>8.6</v>
      </c>
      <c r="F10" s="67">
        <f>D10/D6</f>
        <v>0.85133262694596135</v>
      </c>
      <c r="G10" s="2"/>
      <c r="H10" s="2"/>
    </row>
    <row r="11" spans="1:8" x14ac:dyDescent="0.2">
      <c r="A11" s="71"/>
      <c r="B11" s="72"/>
      <c r="C11" s="72" t="s">
        <v>47</v>
      </c>
      <c r="D11" s="72" t="s">
        <v>47</v>
      </c>
      <c r="E11" s="99" t="s">
        <v>47</v>
      </c>
      <c r="F11" s="37"/>
      <c r="G11" s="2"/>
      <c r="H11" s="2"/>
    </row>
    <row r="12" spans="1:8" x14ac:dyDescent="0.2">
      <c r="A12" s="143" t="s">
        <v>18</v>
      </c>
      <c r="B12" s="3" t="s">
        <v>15</v>
      </c>
      <c r="C12" s="24">
        <v>18422</v>
      </c>
      <c r="D12" s="119">
        <v>19443</v>
      </c>
      <c r="E12" s="96">
        <v>5.5</v>
      </c>
      <c r="F12" s="37"/>
      <c r="G12" s="2"/>
      <c r="H12" s="62">
        <f t="shared" ref="H12:H29" si="0">D12-C12</f>
        <v>1021</v>
      </c>
    </row>
    <row r="13" spans="1:8" x14ac:dyDescent="0.2">
      <c r="A13" s="146"/>
      <c r="B13" s="3" t="s">
        <v>16</v>
      </c>
      <c r="C13" s="24">
        <v>13618</v>
      </c>
      <c r="D13" s="120">
        <v>14531</v>
      </c>
      <c r="E13" s="96">
        <v>6.7</v>
      </c>
      <c r="F13" s="37"/>
      <c r="G13" s="2"/>
      <c r="H13" s="62">
        <f t="shared" si="0"/>
        <v>913</v>
      </c>
    </row>
    <row r="14" spans="1:8" x14ac:dyDescent="0.2">
      <c r="A14" s="141"/>
      <c r="B14" s="3" t="s">
        <v>17</v>
      </c>
      <c r="C14" s="110">
        <v>32039</v>
      </c>
      <c r="D14" s="121">
        <v>33974</v>
      </c>
      <c r="E14" s="96">
        <v>6</v>
      </c>
      <c r="F14" s="37">
        <f>D14/D6</f>
        <v>0.69227320890048094</v>
      </c>
      <c r="G14" s="2"/>
      <c r="H14" s="62">
        <f>D14-C14</f>
        <v>1935</v>
      </c>
    </row>
    <row r="15" spans="1:8" x14ac:dyDescent="0.2">
      <c r="A15" s="71"/>
      <c r="B15" s="72"/>
      <c r="C15" s="72" t="s">
        <v>47</v>
      </c>
      <c r="D15" s="72" t="s">
        <v>47</v>
      </c>
      <c r="E15" s="99" t="s">
        <v>47</v>
      </c>
      <c r="F15" s="37"/>
      <c r="G15" s="2"/>
      <c r="H15" s="62"/>
    </row>
    <row r="16" spans="1:8" x14ac:dyDescent="0.2">
      <c r="A16" s="141" t="s">
        <v>19</v>
      </c>
      <c r="B16" s="108" t="s">
        <v>15</v>
      </c>
      <c r="C16" s="113">
        <v>3875</v>
      </c>
      <c r="D16" s="113">
        <v>5006</v>
      </c>
      <c r="E16" s="96">
        <v>29.2</v>
      </c>
      <c r="F16" s="37"/>
      <c r="G16" s="2"/>
      <c r="H16" s="62">
        <f t="shared" si="0"/>
        <v>1131</v>
      </c>
    </row>
    <row r="17" spans="1:10" x14ac:dyDescent="0.2">
      <c r="A17" s="142"/>
      <c r="B17" s="3" t="s">
        <v>16</v>
      </c>
      <c r="C17" s="24">
        <v>2300</v>
      </c>
      <c r="D17" s="24">
        <v>2530</v>
      </c>
      <c r="E17" s="96">
        <v>10</v>
      </c>
      <c r="F17" s="37"/>
      <c r="G17" s="2"/>
      <c r="H17" s="62">
        <f t="shared" si="0"/>
        <v>230</v>
      </c>
    </row>
    <row r="18" spans="1:10" x14ac:dyDescent="0.2">
      <c r="A18" s="143"/>
      <c r="B18" s="111" t="s">
        <v>17</v>
      </c>
      <c r="C18" s="112">
        <v>6175</v>
      </c>
      <c r="D18" s="112">
        <v>7536</v>
      </c>
      <c r="E18" s="96">
        <v>22</v>
      </c>
      <c r="F18" s="37">
        <f>D18/D6</f>
        <v>0.15355774716765833</v>
      </c>
      <c r="G18" s="2"/>
      <c r="H18" s="62">
        <f t="shared" si="0"/>
        <v>1361</v>
      </c>
    </row>
    <row r="19" spans="1:10" x14ac:dyDescent="0.2">
      <c r="A19" s="71"/>
      <c r="B19" s="72"/>
      <c r="C19" s="72" t="s">
        <v>47</v>
      </c>
      <c r="D19" s="72" t="s">
        <v>47</v>
      </c>
      <c r="E19" s="99" t="s">
        <v>47</v>
      </c>
      <c r="F19" s="37"/>
      <c r="G19" s="2"/>
      <c r="H19" s="62"/>
    </row>
    <row r="20" spans="1:10" x14ac:dyDescent="0.2">
      <c r="A20" s="141" t="s">
        <v>20</v>
      </c>
      <c r="B20" s="108" t="s">
        <v>15</v>
      </c>
      <c r="C20" s="113">
        <v>17</v>
      </c>
      <c r="D20" s="113">
        <v>16</v>
      </c>
      <c r="E20" s="114">
        <v>-4.3</v>
      </c>
      <c r="F20" s="37"/>
      <c r="G20" s="2"/>
      <c r="H20" s="62">
        <f t="shared" si="0"/>
        <v>-1</v>
      </c>
    </row>
    <row r="21" spans="1:10" x14ac:dyDescent="0.2">
      <c r="A21" s="142"/>
      <c r="B21" s="3" t="s">
        <v>16</v>
      </c>
      <c r="C21" s="24">
        <v>231</v>
      </c>
      <c r="D21" s="24">
        <v>254</v>
      </c>
      <c r="E21" s="115">
        <v>9.9</v>
      </c>
      <c r="F21" s="37"/>
      <c r="G21" s="2"/>
      <c r="H21" s="62">
        <f t="shared" si="0"/>
        <v>23</v>
      </c>
      <c r="J21" s="52"/>
    </row>
    <row r="22" spans="1:10" x14ac:dyDescent="0.2">
      <c r="A22" s="143"/>
      <c r="B22" s="111" t="s">
        <v>17</v>
      </c>
      <c r="C22" s="112">
        <v>248</v>
      </c>
      <c r="D22" s="112">
        <v>270</v>
      </c>
      <c r="E22" s="96">
        <v>8.9</v>
      </c>
      <c r="F22" s="37">
        <f>D22/D6</f>
        <v>5.5016708778221537E-3</v>
      </c>
      <c r="G22" s="2"/>
      <c r="H22" s="62">
        <f t="shared" si="0"/>
        <v>22</v>
      </c>
      <c r="J22" s="52"/>
    </row>
    <row r="23" spans="1:10" x14ac:dyDescent="0.2">
      <c r="A23" s="71"/>
      <c r="B23" s="72"/>
      <c r="C23" s="72" t="s">
        <v>47</v>
      </c>
      <c r="D23" s="72" t="s">
        <v>47</v>
      </c>
      <c r="E23" s="99" t="s">
        <v>47</v>
      </c>
      <c r="F23" s="37"/>
      <c r="G23" s="2"/>
      <c r="H23" s="62"/>
      <c r="J23" s="48"/>
    </row>
    <row r="24" spans="1:10" x14ac:dyDescent="0.2">
      <c r="A24" s="141" t="s">
        <v>23</v>
      </c>
      <c r="B24" s="108" t="s">
        <v>15</v>
      </c>
      <c r="C24" s="113">
        <v>1198</v>
      </c>
      <c r="D24" s="113">
        <v>2060</v>
      </c>
      <c r="E24" s="96">
        <v>72.099999999999994</v>
      </c>
      <c r="F24" s="37"/>
      <c r="G24" s="2"/>
      <c r="H24" s="62">
        <f t="shared" si="0"/>
        <v>862</v>
      </c>
    </row>
    <row r="25" spans="1:10" x14ac:dyDescent="0.2">
      <c r="A25" s="142"/>
      <c r="B25" s="3" t="s">
        <v>16</v>
      </c>
      <c r="C25" s="24">
        <v>1799</v>
      </c>
      <c r="D25" s="24">
        <v>2031</v>
      </c>
      <c r="E25" s="96">
        <v>12.9</v>
      </c>
      <c r="F25" s="37"/>
      <c r="G25" s="2"/>
      <c r="H25" s="62">
        <f t="shared" si="0"/>
        <v>232</v>
      </c>
    </row>
    <row r="26" spans="1:10" x14ac:dyDescent="0.2">
      <c r="A26" s="143"/>
      <c r="B26" s="111" t="s">
        <v>17</v>
      </c>
      <c r="C26" s="112">
        <v>2997</v>
      </c>
      <c r="D26" s="112">
        <v>4092</v>
      </c>
      <c r="E26" s="96">
        <v>36.5</v>
      </c>
      <c r="F26" s="37">
        <f>D26/D6</f>
        <v>8.3380878637215744E-2</v>
      </c>
      <c r="G26" s="2"/>
      <c r="H26" s="62">
        <f t="shared" si="0"/>
        <v>1095</v>
      </c>
    </row>
    <row r="27" spans="1:10" x14ac:dyDescent="0.2">
      <c r="A27" s="71"/>
      <c r="B27" s="72"/>
      <c r="C27" s="72" t="s">
        <v>47</v>
      </c>
      <c r="D27" s="72" t="s">
        <v>47</v>
      </c>
      <c r="E27" s="99" t="s">
        <v>47</v>
      </c>
      <c r="F27" s="37"/>
      <c r="G27" s="2"/>
      <c r="H27" s="62"/>
    </row>
    <row r="28" spans="1:10" x14ac:dyDescent="0.2">
      <c r="A28" s="141" t="s">
        <v>22</v>
      </c>
      <c r="B28" s="108" t="s">
        <v>15</v>
      </c>
      <c r="C28" s="113">
        <v>603</v>
      </c>
      <c r="D28" s="113">
        <v>652</v>
      </c>
      <c r="E28" s="114">
        <v>8.1999999999999993</v>
      </c>
      <c r="F28" s="37"/>
      <c r="G28" s="2"/>
      <c r="H28" s="62">
        <f t="shared" si="0"/>
        <v>49</v>
      </c>
    </row>
    <row r="29" spans="1:10" x14ac:dyDescent="0.2">
      <c r="A29" s="142"/>
      <c r="B29" s="3" t="s">
        <v>16</v>
      </c>
      <c r="C29" s="24">
        <v>733</v>
      </c>
      <c r="D29" s="24">
        <v>980</v>
      </c>
      <c r="E29" s="115">
        <v>33.700000000000003</v>
      </c>
      <c r="F29" s="37"/>
      <c r="G29" s="2"/>
      <c r="H29" s="62">
        <f t="shared" si="0"/>
        <v>247</v>
      </c>
    </row>
    <row r="30" spans="1:10" x14ac:dyDescent="0.2">
      <c r="A30" s="142"/>
      <c r="B30" s="3" t="s">
        <v>17</v>
      </c>
      <c r="C30" s="110">
        <v>1336</v>
      </c>
      <c r="D30" s="110">
        <v>1632</v>
      </c>
      <c r="E30" s="22">
        <v>22.2</v>
      </c>
      <c r="F30" s="37">
        <f>D30/D6</f>
        <v>3.3254543972613904E-2</v>
      </c>
      <c r="G30" s="2"/>
      <c r="H30" s="62">
        <f>D30-C30</f>
        <v>296</v>
      </c>
    </row>
    <row r="31" spans="1:10" ht="38.25" customHeight="1" x14ac:dyDescent="0.2">
      <c r="A31" s="139" t="s">
        <v>45</v>
      </c>
      <c r="B31" s="139"/>
      <c r="C31" s="139"/>
      <c r="D31" s="139"/>
      <c r="E31" s="139"/>
    </row>
    <row r="32" spans="1:10" ht="127.5" customHeight="1" x14ac:dyDescent="0.2">
      <c r="A32" s="140" t="s">
        <v>30</v>
      </c>
      <c r="B32" s="140"/>
      <c r="C32" s="140"/>
      <c r="D32" s="140"/>
      <c r="E32" s="140"/>
    </row>
    <row r="33" spans="1:5" ht="12" customHeight="1" x14ac:dyDescent="0.2">
      <c r="A33" s="116"/>
      <c r="B33" s="116"/>
      <c r="C33" s="117"/>
      <c r="D33" s="117"/>
      <c r="E33" s="117"/>
    </row>
    <row r="34" spans="1:5" ht="12" customHeight="1" x14ac:dyDescent="0.2"/>
    <row r="35" spans="1:5" ht="12" customHeight="1" x14ac:dyDescent="0.2"/>
    <row r="36" spans="1:5" ht="12" customHeight="1" x14ac:dyDescent="0.2"/>
  </sheetData>
  <mergeCells count="11">
    <mergeCell ref="A32:E32"/>
    <mergeCell ref="A12:A14"/>
    <mergeCell ref="A16:A18"/>
    <mergeCell ref="A20:A22"/>
    <mergeCell ref="A28:A30"/>
    <mergeCell ref="A24:A26"/>
    <mergeCell ref="A1:E1"/>
    <mergeCell ref="A2:E2"/>
    <mergeCell ref="A4:A6"/>
    <mergeCell ref="A8:A10"/>
    <mergeCell ref="A31:E31"/>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8"/>
  <sheetViews>
    <sheetView zoomScale="130" zoomScaleNormal="130" zoomScaleSheetLayoutView="100" workbookViewId="0">
      <selection sqref="A1:E2"/>
    </sheetView>
  </sheetViews>
  <sheetFormatPr defaultRowHeight="12.75" x14ac:dyDescent="0.2"/>
  <cols>
    <col min="1" max="1" width="11.140625" customWidth="1"/>
    <col min="2" max="2" width="38.42578125" customWidth="1"/>
    <col min="3" max="5" width="13.28515625" customWidth="1"/>
    <col min="6" max="6" width="13.85546875" hidden="1" customWidth="1"/>
    <col min="7" max="7" width="11.85546875" hidden="1" customWidth="1"/>
    <col min="8" max="8" width="18" hidden="1" customWidth="1"/>
    <col min="9" max="9" width="15.42578125" hidden="1" customWidth="1"/>
    <col min="10" max="10" width="15.85546875" hidden="1" customWidth="1"/>
    <col min="11" max="11" width="16.140625" hidden="1" customWidth="1"/>
    <col min="12" max="12" width="10.85546875" bestFit="1" customWidth="1"/>
  </cols>
  <sheetData>
    <row r="1" spans="1:11" ht="12.75" customHeight="1" x14ac:dyDescent="0.2">
      <c r="A1" s="147" t="s">
        <v>84</v>
      </c>
      <c r="B1" s="147"/>
      <c r="C1" s="147"/>
      <c r="D1" s="147"/>
      <c r="E1" s="147"/>
    </row>
    <row r="2" spans="1:11" ht="18" customHeight="1" x14ac:dyDescent="0.2">
      <c r="A2" s="147"/>
      <c r="B2" s="147"/>
      <c r="C2" s="147"/>
      <c r="D2" s="147"/>
      <c r="E2" s="147"/>
    </row>
    <row r="3" spans="1:11" x14ac:dyDescent="0.2">
      <c r="A3" s="148" t="s">
        <v>34</v>
      </c>
      <c r="B3" s="148"/>
      <c r="C3" s="148"/>
      <c r="D3" s="148"/>
      <c r="E3" s="148"/>
      <c r="G3" s="39"/>
    </row>
    <row r="4" spans="1:11" ht="18" customHeight="1" x14ac:dyDescent="0.2">
      <c r="A4" s="27" t="s">
        <v>14</v>
      </c>
      <c r="B4" s="28" t="s">
        <v>24</v>
      </c>
      <c r="C4" s="27" t="s">
        <v>16</v>
      </c>
      <c r="D4" s="28" t="s">
        <v>15</v>
      </c>
      <c r="E4" s="28" t="s">
        <v>17</v>
      </c>
      <c r="F4" s="66"/>
      <c r="G4" s="66"/>
      <c r="H4" s="70"/>
    </row>
    <row r="5" spans="1:11" ht="13.5" customHeight="1" x14ac:dyDescent="0.2">
      <c r="A5" s="34" t="s">
        <v>21</v>
      </c>
      <c r="B5" s="3" t="s">
        <v>32</v>
      </c>
      <c r="C5" s="84">
        <f>I5/1000000000</f>
        <v>1.8635249</v>
      </c>
      <c r="D5" s="84">
        <f t="shared" ref="D5:E5" si="0">J5/1000000000</f>
        <v>7.7570572699999998</v>
      </c>
      <c r="E5" s="84">
        <f t="shared" si="0"/>
        <v>9.6205821700000005</v>
      </c>
      <c r="F5" s="40" t="s">
        <v>41</v>
      </c>
      <c r="G5" s="39"/>
      <c r="H5" t="s">
        <v>74</v>
      </c>
      <c r="I5" s="87">
        <v>1863524900</v>
      </c>
      <c r="J5" s="87">
        <v>7757057270</v>
      </c>
      <c r="K5" s="87">
        <v>9620582170</v>
      </c>
    </row>
    <row r="6" spans="1:11" ht="12.75" customHeight="1" x14ac:dyDescent="0.2">
      <c r="A6" s="19" t="s">
        <v>18</v>
      </c>
      <c r="B6" s="7" t="s">
        <v>36</v>
      </c>
      <c r="C6" s="84">
        <f>I6/1000</f>
        <v>3.3069999999999999</v>
      </c>
      <c r="D6" s="84">
        <f t="shared" ref="D6:E10" si="1">J6/1000</f>
        <v>5.0010000000000003</v>
      </c>
      <c r="E6" s="84">
        <f t="shared" si="1"/>
        <v>8.3079999999999998</v>
      </c>
      <c r="F6" s="39" t="s">
        <v>40</v>
      </c>
      <c r="G6" s="67">
        <f>E6/E5</f>
        <v>0.86356520355981736</v>
      </c>
      <c r="H6" t="s">
        <v>76</v>
      </c>
      <c r="I6">
        <v>3307</v>
      </c>
      <c r="J6">
        <v>5001</v>
      </c>
      <c r="K6">
        <v>8308</v>
      </c>
    </row>
    <row r="7" spans="1:11" ht="12.75" customHeight="1" x14ac:dyDescent="0.2">
      <c r="A7" s="19" t="s">
        <v>19</v>
      </c>
      <c r="B7" s="3" t="s">
        <v>32</v>
      </c>
      <c r="C7" s="84">
        <f t="shared" ref="C7:C10" si="2">I7/1000</f>
        <v>0.51</v>
      </c>
      <c r="D7" s="84">
        <f t="shared" si="1"/>
        <v>3.8820000000000001</v>
      </c>
      <c r="E7" s="84">
        <f t="shared" si="1"/>
        <v>4.3929999999999998</v>
      </c>
      <c r="F7" s="39" t="s">
        <v>40</v>
      </c>
      <c r="G7" s="67">
        <f>E7/E5</f>
        <v>0.45662517323522839</v>
      </c>
      <c r="H7" t="s">
        <v>74</v>
      </c>
      <c r="I7">
        <v>510</v>
      </c>
      <c r="J7">
        <v>3882</v>
      </c>
      <c r="K7">
        <v>4393</v>
      </c>
    </row>
    <row r="8" spans="1:11" ht="12.75" customHeight="1" x14ac:dyDescent="0.2">
      <c r="A8" s="41" t="s">
        <v>20</v>
      </c>
      <c r="B8" s="8" t="s">
        <v>35</v>
      </c>
      <c r="C8" s="84">
        <f t="shared" si="2"/>
        <v>0.254</v>
      </c>
      <c r="D8" s="84">
        <f t="shared" si="1"/>
        <v>1.6E-2</v>
      </c>
      <c r="E8" s="84">
        <f t="shared" si="1"/>
        <v>0.27</v>
      </c>
      <c r="F8" s="39" t="s">
        <v>40</v>
      </c>
      <c r="G8" s="39"/>
      <c r="H8" t="s">
        <v>75</v>
      </c>
      <c r="I8">
        <v>254</v>
      </c>
      <c r="J8">
        <v>16</v>
      </c>
      <c r="K8">
        <v>270</v>
      </c>
    </row>
    <row r="9" spans="1:11" ht="12.75" customHeight="1" x14ac:dyDescent="0.2">
      <c r="A9" s="19" t="s">
        <v>23</v>
      </c>
      <c r="B9" s="7" t="s">
        <v>35</v>
      </c>
      <c r="C9" s="84">
        <f t="shared" si="2"/>
        <v>1.119</v>
      </c>
      <c r="D9" s="84">
        <f t="shared" si="1"/>
        <v>0.80900000000000005</v>
      </c>
      <c r="E9" s="84">
        <f t="shared" si="1"/>
        <v>1.927</v>
      </c>
      <c r="F9" s="39" t="s">
        <v>40</v>
      </c>
      <c r="G9" s="39"/>
      <c r="H9" t="s">
        <v>75</v>
      </c>
      <c r="I9">
        <v>1119</v>
      </c>
      <c r="J9">
        <v>809</v>
      </c>
      <c r="K9">
        <v>1927</v>
      </c>
    </row>
    <row r="10" spans="1:11" ht="12.75" customHeight="1" x14ac:dyDescent="0.2">
      <c r="A10" s="19" t="s">
        <v>22</v>
      </c>
      <c r="B10" s="7" t="s">
        <v>36</v>
      </c>
      <c r="C10" s="84">
        <f t="shared" si="2"/>
        <v>0.27500000000000002</v>
      </c>
      <c r="D10" s="84">
        <f t="shared" si="1"/>
        <v>0.185</v>
      </c>
      <c r="E10" s="84">
        <f t="shared" si="1"/>
        <v>0.46</v>
      </c>
      <c r="F10" s="39" t="s">
        <v>40</v>
      </c>
      <c r="G10" s="67">
        <f>E10/E5</f>
        <v>4.781415426546895E-2</v>
      </c>
      <c r="H10" t="s">
        <v>76</v>
      </c>
      <c r="I10">
        <v>275</v>
      </c>
      <c r="J10">
        <v>185</v>
      </c>
      <c r="K10">
        <v>460</v>
      </c>
    </row>
    <row r="11" spans="1:11" ht="12" customHeight="1" x14ac:dyDescent="0.2">
      <c r="A11" s="149" t="s">
        <v>45</v>
      </c>
      <c r="B11" s="149"/>
      <c r="C11" s="149"/>
      <c r="D11" s="149"/>
      <c r="E11" s="149"/>
      <c r="F11" s="2"/>
      <c r="G11" s="2"/>
      <c r="H11" s="2"/>
    </row>
    <row r="12" spans="1:11" ht="12" customHeight="1" x14ac:dyDescent="0.2">
      <c r="A12" s="150" t="s">
        <v>42</v>
      </c>
      <c r="B12" s="150"/>
      <c r="C12" s="150"/>
      <c r="D12" s="150"/>
      <c r="E12" s="150"/>
      <c r="F12" s="70"/>
      <c r="G12" s="70"/>
      <c r="H12" s="38"/>
    </row>
    <row r="13" spans="1:11" ht="12.75" customHeight="1" x14ac:dyDescent="0.2">
      <c r="A13" s="2"/>
      <c r="B13" s="69"/>
      <c r="C13" s="69"/>
      <c r="D13" s="69"/>
      <c r="E13" s="69"/>
      <c r="F13" s="70"/>
    </row>
    <row r="14" spans="1:11" ht="11.25" customHeight="1" x14ac:dyDescent="0.2">
      <c r="A14" s="2"/>
      <c r="B14" s="2"/>
      <c r="C14" s="70"/>
      <c r="D14" s="70"/>
      <c r="E14" s="2"/>
      <c r="F14" s="2"/>
    </row>
    <row r="15" spans="1:11" x14ac:dyDescent="0.2">
      <c r="A15" s="2"/>
      <c r="B15" s="2"/>
      <c r="C15" s="2"/>
      <c r="D15" s="2"/>
      <c r="E15" s="62"/>
      <c r="F15" s="2"/>
    </row>
    <row r="16" spans="1:11" x14ac:dyDescent="0.2">
      <c r="A16" s="2"/>
      <c r="B16" s="2"/>
      <c r="C16" s="2"/>
      <c r="D16" s="2"/>
      <c r="E16" s="2"/>
      <c r="F16" s="2"/>
    </row>
    <row r="17" spans="1:7" x14ac:dyDescent="0.2">
      <c r="A17" s="2"/>
      <c r="B17" s="2"/>
      <c r="C17" s="2"/>
      <c r="D17" s="2"/>
      <c r="E17" s="2"/>
      <c r="F17" s="2"/>
      <c r="G17" s="2"/>
    </row>
    <row r="18" spans="1:7" x14ac:dyDescent="0.2">
      <c r="G18"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Table 1</vt:lpstr>
      <vt:lpstr>Table 2</vt:lpstr>
      <vt:lpstr>Table 3</vt:lpstr>
      <vt:lpstr>Figure 5</vt:lpstr>
      <vt:lpstr>Table 4</vt:lpstr>
      <vt:lpstr>Figure 6</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cp:lastPrinted>2015-11-06T15:36:55Z</cp:lastPrinted>
  <dcterms:created xsi:type="dcterms:W3CDTF">2008-08-14T19:02:29Z</dcterms:created>
  <dcterms:modified xsi:type="dcterms:W3CDTF">2017-05-15T18:43:21Z</dcterms:modified>
</cp:coreProperties>
</file>