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7726"/>
  <workbookPr defaultThemeVersion="124226"/>
  <mc:AlternateContent xmlns:mc="http://schemas.openxmlformats.org/markup-compatibility/2006">
    <mc:Choice Requires="x15">
      <x15ac:absPath xmlns:x15ac="http://schemas.microsoft.com/office/spreadsheetml/2010/11/ac" url="M:\External Affairs\Press\Scheduled releases\Airline Finances Releases\Releases 2017\Q2 2017\"/>
    </mc:Choice>
  </mc:AlternateContent>
  <bookViews>
    <workbookView xWindow="-15" yWindow="-15" windowWidth="14520" windowHeight="11760"/>
  </bookViews>
  <sheets>
    <sheet name="Table 1" sheetId="7" r:id="rId1"/>
    <sheet name="Table 2" sheetId="17" r:id="rId2"/>
    <sheet name="Table 3" sheetId="18" r:id="rId3"/>
    <sheet name="Table 4" sheetId="15" r:id="rId4"/>
    <sheet name="Table 5" sheetId="19" r:id="rId5"/>
    <sheet name="Table 6" sheetId="20" r:id="rId6"/>
  </sheets>
  <calcPr calcId="171027"/>
</workbook>
</file>

<file path=xl/calcChain.xml><?xml version="1.0" encoding="utf-8"?>
<calcChain xmlns="http://schemas.openxmlformats.org/spreadsheetml/2006/main">
  <c r="C31" i="15" l="1"/>
  <c r="B31" i="15"/>
  <c r="C25" i="15"/>
  <c r="B25" i="15"/>
  <c r="C31" i="20"/>
  <c r="B31" i="20"/>
  <c r="C25" i="20"/>
  <c r="B25" i="20"/>
  <c r="C25" i="19"/>
  <c r="B25" i="19"/>
  <c r="C31" i="19"/>
  <c r="B31" i="19"/>
  <c r="E30" i="15" l="1"/>
  <c r="G13" i="18" l="1"/>
  <c r="G12" i="18"/>
  <c r="G11" i="18"/>
  <c r="G10" i="18"/>
  <c r="G9" i="18"/>
  <c r="G8" i="18"/>
  <c r="G7" i="18"/>
  <c r="G6" i="18"/>
  <c r="G5" i="18"/>
  <c r="G13" i="17"/>
  <c r="G12" i="17"/>
  <c r="G11" i="17"/>
  <c r="G10" i="17"/>
  <c r="G9" i="17"/>
  <c r="G8" i="17"/>
  <c r="G7" i="17"/>
  <c r="G6" i="17"/>
  <c r="G5" i="17"/>
  <c r="G13" i="7"/>
  <c r="G12" i="7"/>
  <c r="G11" i="7"/>
  <c r="G10" i="7"/>
  <c r="G9" i="7"/>
  <c r="G8" i="7"/>
  <c r="G7" i="7"/>
  <c r="G6" i="7"/>
  <c r="G5" i="7"/>
  <c r="E30" i="20" l="1"/>
  <c r="D30" i="20"/>
  <c r="D29" i="20"/>
  <c r="E28" i="20"/>
  <c r="D28" i="20"/>
  <c r="E27" i="20"/>
  <c r="D27" i="20"/>
  <c r="E26" i="20"/>
  <c r="D26" i="20"/>
  <c r="E24" i="20"/>
  <c r="D24" i="20"/>
  <c r="E21" i="20"/>
  <c r="D21" i="20"/>
  <c r="E20" i="20"/>
  <c r="D20" i="20"/>
  <c r="E19" i="20"/>
  <c r="D19" i="20"/>
  <c r="E18" i="20"/>
  <c r="D18" i="20"/>
  <c r="E17" i="20"/>
  <c r="D17" i="20"/>
  <c r="E16" i="20"/>
  <c r="D16" i="20"/>
  <c r="E15" i="20"/>
  <c r="D15" i="20"/>
  <c r="E14" i="20"/>
  <c r="D14" i="20"/>
  <c r="E11" i="20"/>
  <c r="D11" i="20"/>
  <c r="F10" i="20"/>
  <c r="E10" i="20"/>
  <c r="D10" i="20"/>
  <c r="E9" i="20"/>
  <c r="D9" i="20"/>
  <c r="E8" i="20"/>
  <c r="D8" i="20"/>
  <c r="E7" i="20"/>
  <c r="D7" i="20"/>
  <c r="E6" i="20"/>
  <c r="D6" i="20"/>
  <c r="E30" i="19"/>
  <c r="D30" i="19"/>
  <c r="D29" i="19"/>
  <c r="E28" i="19"/>
  <c r="D28" i="19"/>
  <c r="E27" i="19"/>
  <c r="D27" i="19"/>
  <c r="E26" i="19"/>
  <c r="D26" i="19"/>
  <c r="E24" i="19"/>
  <c r="D24" i="19"/>
  <c r="E22" i="19"/>
  <c r="E21" i="19"/>
  <c r="D21" i="19"/>
  <c r="E20" i="19"/>
  <c r="D20" i="19"/>
  <c r="E19" i="19"/>
  <c r="D19" i="19"/>
  <c r="F18" i="19"/>
  <c r="E18" i="19"/>
  <c r="D18" i="19"/>
  <c r="E17" i="19"/>
  <c r="D17" i="19"/>
  <c r="E16" i="19"/>
  <c r="D16" i="19"/>
  <c r="E15" i="19"/>
  <c r="D15" i="19"/>
  <c r="E14" i="19"/>
  <c r="D14" i="19"/>
  <c r="E11" i="19"/>
  <c r="D11" i="19"/>
  <c r="E10" i="19"/>
  <c r="D10" i="19"/>
  <c r="E9" i="19"/>
  <c r="D9" i="19"/>
  <c r="E8" i="19"/>
  <c r="D8" i="19"/>
  <c r="E7" i="19"/>
  <c r="D7" i="19"/>
  <c r="E6" i="19"/>
  <c r="D6" i="19"/>
  <c r="F7" i="20" l="1"/>
  <c r="D12" i="20"/>
  <c r="F6" i="20"/>
  <c r="F9" i="20"/>
  <c r="F11" i="20"/>
  <c r="F8" i="20"/>
  <c r="F14" i="19"/>
  <c r="F17" i="19"/>
  <c r="F21" i="19"/>
  <c r="F16" i="19"/>
  <c r="F9" i="19"/>
  <c r="F6" i="19"/>
  <c r="F11" i="19"/>
  <c r="F7" i="19"/>
  <c r="F10" i="19"/>
  <c r="D12" i="19"/>
  <c r="F19" i="20"/>
  <c r="D22" i="20"/>
  <c r="F15" i="20"/>
  <c r="F18" i="20"/>
  <c r="F21" i="20"/>
  <c r="E22" i="20"/>
  <c r="F14" i="20"/>
  <c r="F17" i="20"/>
  <c r="E12" i="20"/>
  <c r="F15" i="19"/>
  <c r="F19" i="19"/>
  <c r="D22" i="19"/>
  <c r="F8" i="19"/>
  <c r="E12" i="19"/>
  <c r="D31" i="20"/>
  <c r="F16" i="20"/>
  <c r="F20" i="20"/>
  <c r="D25" i="20"/>
  <c r="D31" i="19"/>
  <c r="F20" i="19"/>
  <c r="F12" i="19" l="1"/>
  <c r="F22" i="20"/>
  <c r="F22" i="19"/>
  <c r="F12" i="20"/>
  <c r="D25" i="19"/>
  <c r="D6" i="15" l="1"/>
  <c r="D7" i="15"/>
  <c r="D8" i="15"/>
  <c r="D9" i="15"/>
  <c r="D10" i="15"/>
  <c r="D11" i="15"/>
  <c r="D14" i="15"/>
  <c r="D15" i="15"/>
  <c r="D16" i="15"/>
  <c r="D17" i="15"/>
  <c r="D18" i="15"/>
  <c r="D19" i="15"/>
  <c r="D20" i="15"/>
  <c r="D21" i="15"/>
  <c r="D22" i="15" l="1"/>
  <c r="D31" i="15" l="1"/>
  <c r="D25" i="15"/>
  <c r="D12" i="15"/>
  <c r="F6" i="15" l="1"/>
  <c r="E6" i="15"/>
  <c r="F20" i="15" l="1"/>
  <c r="F11" i="15"/>
  <c r="E28" i="15" l="1"/>
  <c r="E27" i="15"/>
  <c r="E24" i="15"/>
  <c r="F15" i="15"/>
  <c r="F21" i="15"/>
  <c r="F19" i="15"/>
  <c r="F18" i="15"/>
  <c r="F17" i="15"/>
  <c r="F16" i="15"/>
  <c r="F14" i="15"/>
  <c r="F7" i="15"/>
  <c r="F10" i="15"/>
  <c r="F9" i="15"/>
  <c r="F8" i="15"/>
  <c r="E22" i="15"/>
  <c r="E21" i="15"/>
  <c r="E20" i="15"/>
  <c r="E19" i="15"/>
  <c r="E18" i="15"/>
  <c r="E17" i="15"/>
  <c r="E16" i="15"/>
  <c r="E15" i="15"/>
  <c r="E14" i="15"/>
  <c r="E12" i="15"/>
  <c r="E11" i="15"/>
  <c r="E10" i="15"/>
  <c r="E9" i="15"/>
  <c r="E8" i="15"/>
  <c r="E7" i="15"/>
  <c r="F12" i="15" l="1"/>
  <c r="F22" i="15"/>
</calcChain>
</file>

<file path=xl/sharedStrings.xml><?xml version="1.0" encoding="utf-8"?>
<sst xmlns="http://schemas.openxmlformats.org/spreadsheetml/2006/main" count="221" uniqueCount="69">
  <si>
    <t>Net Income</t>
  </si>
  <si>
    <t>Operating Profit/Loss</t>
  </si>
  <si>
    <t>Operating Revenue</t>
  </si>
  <si>
    <t>Operating Expenses</t>
  </si>
  <si>
    <t>(Millions of dollars)</t>
  </si>
  <si>
    <t>Source: Bureau of Transportation Statistics, Form 41; Schedules P1.2 and P6</t>
  </si>
  <si>
    <t>Operating Revenue*</t>
  </si>
  <si>
    <t xml:space="preserve">     Fares</t>
  </si>
  <si>
    <t xml:space="preserve">     Baggage Fees</t>
  </si>
  <si>
    <t xml:space="preserve">     Reservation Change Fees</t>
  </si>
  <si>
    <t xml:space="preserve">     Fuel </t>
  </si>
  <si>
    <t xml:space="preserve">     Labor</t>
  </si>
  <si>
    <t>Change</t>
  </si>
  <si>
    <t>Cargo</t>
  </si>
  <si>
    <t>Baggage</t>
  </si>
  <si>
    <t>Reservation Changes</t>
  </si>
  <si>
    <t>Operating Expense</t>
  </si>
  <si>
    <t>Fuel</t>
  </si>
  <si>
    <t>Labor</t>
  </si>
  <si>
    <t>Rentals</t>
  </si>
  <si>
    <t>Depreciation &amp; Amortization</t>
  </si>
  <si>
    <t>Landing Fees</t>
  </si>
  <si>
    <t>Maintenance Materials</t>
  </si>
  <si>
    <t>Total Operating Expense</t>
  </si>
  <si>
    <t>Operating Profit</t>
  </si>
  <si>
    <t>Pre-Tax Income</t>
  </si>
  <si>
    <t>Profits or Losses</t>
  </si>
  <si>
    <t>Transport-Related*</t>
  </si>
  <si>
    <t>Other**</t>
  </si>
  <si>
    <t xml:space="preserve">* Transport-Related is revenue/expenses from services which grow from and are incidental to the air transportation services performed by the air carrier. Examples are in-flight onboard sales (food, liquor, pillows, etc), code share revenues, revenues and expenses from associated businesses (aircraft maintenance, fuel sales, restaurants, vending machines, etc).  </t>
  </si>
  <si>
    <t>(millions of dollars)</t>
  </si>
  <si>
    <t>** Other revenue includes miscellaneous operating revenue (including pet transportation, sale of frequent flyer award miles to airline business partners and standby passenger fees) and public service revenues subsidy.</t>
  </si>
  <si>
    <t>N/A</t>
  </si>
  <si>
    <t>Passenger Fares (scheduled/charter)</t>
  </si>
  <si>
    <t>Income Tax Benefit/(Expense)</t>
  </si>
  <si>
    <t>Other Income/(Expense)</t>
  </si>
  <si>
    <t>2Q                 2016</t>
  </si>
  <si>
    <t>Domestic Operations</t>
  </si>
  <si>
    <t>International Operations</t>
  </si>
  <si>
    <t>3Q                 2016</t>
  </si>
  <si>
    <t>4Q                 2016</t>
  </si>
  <si>
    <r>
      <t>Total Operating Revenue</t>
    </r>
    <r>
      <rPr>
        <sz val="10"/>
        <color theme="1"/>
        <rFont val="Arial"/>
        <family val="2"/>
      </rPr>
      <t>***</t>
    </r>
  </si>
  <si>
    <t>Other****</t>
  </si>
  <si>
    <t>Operating Margin# (%)</t>
  </si>
  <si>
    <t>Nonoperating Income/(Expense)##</t>
  </si>
  <si>
    <t>Net Margin### (%)</t>
  </si>
  <si>
    <t xml:space="preserve">**** Other expense includes purchase of materials such as passenger food and other materials; and purchase of services such as advertising, communication, insurance, outside flight equipment maintenance, traffic commissions and other services. </t>
  </si>
  <si>
    <t># Operating margin is the operating profit or loss as a percentage of operating revenue</t>
  </si>
  <si>
    <t>## Nonoperating Income and Expense includes interest on long-term debt and capital leases, other interest expense, foreign exchange gains and losses, capital gains and losses and other income and expenses.</t>
  </si>
  <si>
    <t>### Net margin is the net income or loss as a percentage of operating revenue.</t>
  </si>
  <si>
    <t>* Passenger airline operating revenue includes four other categories.  1) Transport-related is revenue from services which grow from and are incidental to the air transportation services performed by the air carrier. Examples are in-flight onboard sales (food, liquor, pillows, etc), code share revenues, revenues from associated businesses (aircraft maintenance, fuel sales, restaurants, vending machines, etc). 2) Miscellaneous operating revenue includes pet transportation, sale of frequent flyer award miles to airline business partners and standby passenger fees.   3)  Cargo revenue from transporting cargo in belly of aircraft.  4)  Mail revenue from transporting mail in belly of aircraft.  See the P1.2 database http://www.transtats.bts.gov/Fields.asp?Table_ID=295.</t>
  </si>
  <si>
    <t>* Passenger airline operating revenue includes four other categories.  1) Transport-related is revenue from services which grow from and are incidental to the air transportation services performed by the air carrier. Examples are in-flight onboard sales (food, liquor, pillows, etc), code share revenues, revenues from associated businesses (aircraft maintenance, fuel sales, restaurants, vending machines, etc). 2) Miscellaneous operating revenue includes pet transportation, sale of frequent flyer award miles to airline business partners and standby passenger fees.   3)  Cargo revenue from transporting cargo in belly of aircraft.   4)  Mail revenue from transporting mail in belly of aircraft.  See the P1.2 database http://www.transtats.bts.gov/Fields.asp?Table_ID=295.</t>
  </si>
  <si>
    <t>*** Based on U.S. Department of Transportation accounting standards, Total Operating Revenues are overstated by code share revenues which are included in both the mainline Transport-Related Revenues and the code share Passenger Revenue. Code share revenues are expensed out in the mainline Transport-Related Expense to allow a true Operating Profit(Loss). This reporting may understate all components of operating revenue, including Passenger Revenue, as a percentage of Total Operating Revenue.</t>
  </si>
  <si>
    <t>Table 1. Quarterly U.S. Scheduled Service Passenger Airlines Financial Reports</t>
  </si>
  <si>
    <t>1Q                 2017</t>
  </si>
  <si>
    <t>Table 2. Domestic Quarterly U.S. Scheduled Service Passenger Airlines Financial Reports</t>
  </si>
  <si>
    <t>Table 3. International Quarterly U.S. Scheduled Service Passenger Airlines Financial Reports</t>
  </si>
  <si>
    <t>Table 4. Quarterly U.S. Scheduled Passenger Airlines Revenue, Expenses and Profits</t>
  </si>
  <si>
    <t>2016-2017 % Change</t>
  </si>
  <si>
    <t>Table 6. International Quarterly U.S. Scheduled Passenger Airlines Revenue, Expenses and Profits</t>
  </si>
  <si>
    <t>Table 5. Domestic Quarterly U.S. Scheduled Passenger Airlines Revenue, Expenses and Profits</t>
  </si>
  <si>
    <t>Reports from 24 airlines in 2Q 2017</t>
  </si>
  <si>
    <t>Reports from 17 airlines in 2Q 2017</t>
  </si>
  <si>
    <t>Reports from24 airlines in 2Q 2017</t>
  </si>
  <si>
    <t>2Q 2016</t>
  </si>
  <si>
    <t>2Q 2017</t>
  </si>
  <si>
    <t>% of 2Q 2017 Revenue or Expense Total</t>
  </si>
  <si>
    <t>2Q                 2017</t>
  </si>
  <si>
    <t>Dollar Change          2Q2016-2Q2017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</si>
</sst>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
    <numFmt numFmtId="165" formatCode="#,##0.0"/>
    <numFmt numFmtId="166" formatCode="&quot;$&quot;#,##0,,_);[Red]\(&quot;$&quot;#,##0,,\)"/>
  </numFmts>
  <fonts count="10"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0"/>
      <name val="Arial"/>
      <family val="2"/>
    </font>
    <font>
      <sz val="10"/>
      <name val="Arial"/>
      <family val="2"/>
    </font>
    <font>
      <b/>
      <sz val="10"/>
      <color theme="1"/>
      <name val="Arial"/>
      <family val="2"/>
    </font>
    <font>
      <sz val="10"/>
      <color theme="1"/>
      <name val="Arial"/>
      <family val="2"/>
    </font>
  </fonts>
  <fills count="2">
    <fill>
      <patternFill patternType="none"/>
    </fill>
    <fill>
      <patternFill patternType="gray125"/>
    </fill>
  </fills>
  <borders count="4">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s>
  <cellStyleXfs count="8">
    <xf numFmtId="0" fontId="0" fillId="0" borderId="0"/>
    <xf numFmtId="0" fontId="7" fillId="0" borderId="0"/>
    <xf numFmtId="0" fontId="5" fillId="0" borderId="0"/>
    <xf numFmtId="0" fontId="9" fillId="0" borderId="0"/>
    <xf numFmtId="0" fontId="3" fillId="0" borderId="0"/>
    <xf numFmtId="9" fontId="7" fillId="0" borderId="0" applyFont="0" applyFill="0" applyBorder="0" applyAlignment="0" applyProtection="0"/>
    <xf numFmtId="0" fontId="2" fillId="0" borderId="0"/>
    <xf numFmtId="0" fontId="1" fillId="0" borderId="0"/>
  </cellStyleXfs>
  <cellXfs count="58">
    <xf numFmtId="0" fontId="0" fillId="0" borderId="0" xfId="0"/>
    <xf numFmtId="0" fontId="5" fillId="0" borderId="0" xfId="2"/>
    <xf numFmtId="0" fontId="9" fillId="0" borderId="1" xfId="2" applyFont="1" applyBorder="1"/>
    <xf numFmtId="0" fontId="8" fillId="0" borderId="1" xfId="2" applyFont="1" applyBorder="1" applyAlignment="1">
      <alignment horizontal="center" wrapText="1"/>
    </xf>
    <xf numFmtId="0" fontId="8" fillId="0" borderId="1" xfId="2" applyFont="1" applyBorder="1" applyAlignment="1">
      <alignment vertical="center"/>
    </xf>
    <xf numFmtId="0" fontId="4" fillId="0" borderId="0" xfId="2" applyFont="1"/>
    <xf numFmtId="0" fontId="8" fillId="0" borderId="0" xfId="3" applyFont="1"/>
    <xf numFmtId="0" fontId="9" fillId="0" borderId="0" xfId="3" applyAlignment="1">
      <alignment horizontal="left" indent="1"/>
    </xf>
    <xf numFmtId="0" fontId="0" fillId="0" borderId="1" xfId="0" applyBorder="1"/>
    <xf numFmtId="0" fontId="8" fillId="0" borderId="3" xfId="3" applyFont="1" applyBorder="1"/>
    <xf numFmtId="166" fontId="9" fillId="0" borderId="1" xfId="3" applyNumberFormat="1" applyBorder="1"/>
    <xf numFmtId="166" fontId="9" fillId="0" borderId="3" xfId="3" applyNumberFormat="1" applyBorder="1" applyAlignment="1">
      <alignment horizontal="right"/>
    </xf>
    <xf numFmtId="0" fontId="8" fillId="0" borderId="1" xfId="3" applyFont="1" applyBorder="1"/>
    <xf numFmtId="0" fontId="0" fillId="0" borderId="0" xfId="0"/>
    <xf numFmtId="0" fontId="0" fillId="0" borderId="0" xfId="0"/>
    <xf numFmtId="0" fontId="8" fillId="0" borderId="1" xfId="3" applyFont="1" applyBorder="1" applyAlignment="1">
      <alignment horizontal="center"/>
    </xf>
    <xf numFmtId="0" fontId="0" fillId="0" borderId="0" xfId="0"/>
    <xf numFmtId="0" fontId="8" fillId="0" borderId="1" xfId="3" applyFont="1" applyBorder="1" applyAlignment="1">
      <alignment horizontal="center" wrapText="1"/>
    </xf>
    <xf numFmtId="3" fontId="9" fillId="0" borderId="0" xfId="2" applyNumberFormat="1" applyFont="1"/>
    <xf numFmtId="3" fontId="9" fillId="0" borderId="1" xfId="2" applyNumberFormat="1" applyFont="1" applyBorder="1"/>
    <xf numFmtId="165" fontId="9" fillId="0" borderId="0" xfId="3" applyNumberFormat="1"/>
    <xf numFmtId="165" fontId="8" fillId="0" borderId="1" xfId="3" applyNumberFormat="1" applyFont="1" applyBorder="1"/>
    <xf numFmtId="165" fontId="8" fillId="0" borderId="0" xfId="3" applyNumberFormat="1" applyFont="1"/>
    <xf numFmtId="165" fontId="8" fillId="0" borderId="1" xfId="3" applyNumberFormat="1" applyFont="1" applyBorder="1" applyAlignment="1">
      <alignment horizontal="right"/>
    </xf>
    <xf numFmtId="166" fontId="9" fillId="0" borderId="3" xfId="3" applyNumberFormat="1" applyBorder="1"/>
    <xf numFmtId="164" fontId="9" fillId="0" borderId="1" xfId="3" applyNumberFormat="1" applyBorder="1"/>
    <xf numFmtId="164" fontId="9" fillId="0" borderId="3" xfId="3" applyNumberFormat="1" applyBorder="1"/>
    <xf numFmtId="164" fontId="9" fillId="0" borderId="0" xfId="3" applyNumberFormat="1" applyBorder="1" applyAlignment="1">
      <alignment horizontal="right"/>
    </xf>
    <xf numFmtId="164" fontId="8" fillId="0" borderId="0" xfId="3" applyNumberFormat="1" applyFont="1" applyBorder="1" applyAlignment="1">
      <alignment horizontal="right"/>
    </xf>
    <xf numFmtId="164" fontId="9" fillId="0" borderId="0" xfId="2" applyNumberFormat="1" applyFont="1"/>
    <xf numFmtId="4" fontId="9" fillId="0" borderId="0" xfId="3" applyNumberFormat="1"/>
    <xf numFmtId="4" fontId="8" fillId="0" borderId="0" xfId="3" applyNumberFormat="1" applyFont="1"/>
    <xf numFmtId="4" fontId="8" fillId="0" borderId="1" xfId="3" applyNumberFormat="1" applyFont="1" applyBorder="1"/>
    <xf numFmtId="0" fontId="7" fillId="0" borderId="0" xfId="3" applyFont="1" applyAlignment="1">
      <alignment horizontal="left" indent="1"/>
    </xf>
    <xf numFmtId="0" fontId="6" fillId="0" borderId="0" xfId="3" applyFont="1"/>
    <xf numFmtId="165" fontId="9" fillId="0" borderId="0" xfId="3" applyNumberFormat="1" applyFont="1"/>
    <xf numFmtId="0" fontId="8" fillId="0" borderId="0" xfId="2" applyFont="1" applyAlignment="1">
      <alignment vertical="center"/>
    </xf>
    <xf numFmtId="0" fontId="8" fillId="0" borderId="0" xfId="2" applyFont="1" applyAlignment="1">
      <alignment vertical="center"/>
    </xf>
    <xf numFmtId="0" fontId="8" fillId="0" borderId="1" xfId="2" applyFont="1" applyBorder="1" applyAlignment="1">
      <alignment horizontal="center"/>
    </xf>
    <xf numFmtId="0" fontId="0" fillId="0" borderId="0" xfId="0"/>
    <xf numFmtId="0" fontId="7" fillId="0" borderId="0" xfId="1"/>
    <xf numFmtId="165" fontId="9" fillId="0" borderId="0" xfId="3" applyNumberFormat="1" applyAlignment="1">
      <alignment horizontal="right"/>
    </xf>
    <xf numFmtId="4" fontId="9" fillId="0" borderId="0" xfId="3" applyNumberFormat="1" applyFont="1"/>
    <xf numFmtId="165" fontId="0" fillId="0" borderId="0" xfId="0" applyNumberFormat="1"/>
    <xf numFmtId="0" fontId="8" fillId="0" borderId="0" xfId="2" applyFont="1" applyAlignment="1">
      <alignment vertical="center"/>
    </xf>
    <xf numFmtId="164" fontId="5" fillId="0" borderId="0" xfId="2" applyNumberFormat="1"/>
    <xf numFmtId="0" fontId="8" fillId="0" borderId="0" xfId="2" applyFont="1" applyAlignment="1"/>
    <xf numFmtId="0" fontId="8" fillId="0" borderId="0" xfId="2" applyFont="1" applyAlignment="1">
      <alignment vertical="center"/>
    </xf>
    <xf numFmtId="0" fontId="9" fillId="0" borderId="2" xfId="2" applyFont="1" applyBorder="1"/>
    <xf numFmtId="0" fontId="9" fillId="0" borderId="0" xfId="2" applyFont="1" applyBorder="1"/>
    <xf numFmtId="0" fontId="9" fillId="0" borderId="0" xfId="2" applyFont="1" applyAlignment="1">
      <alignment wrapText="1"/>
    </xf>
    <xf numFmtId="0" fontId="7" fillId="0" borderId="0" xfId="1" applyFont="1" applyAlignment="1">
      <alignment wrapText="1"/>
    </xf>
    <xf numFmtId="0" fontId="7" fillId="0" borderId="0" xfId="1" applyAlignment="1">
      <alignment wrapText="1"/>
    </xf>
    <xf numFmtId="0" fontId="6" fillId="0" borderId="0" xfId="0" applyFont="1" applyAlignment="1">
      <alignment wrapText="1"/>
    </xf>
    <xf numFmtId="0" fontId="6" fillId="0" borderId="0" xfId="0" applyFont="1"/>
    <xf numFmtId="0" fontId="6" fillId="0" borderId="0" xfId="0" applyFont="1" applyBorder="1"/>
    <xf numFmtId="0" fontId="9" fillId="0" borderId="2" xfId="3" applyFont="1" applyFill="1" applyBorder="1"/>
    <xf numFmtId="0" fontId="7" fillId="0" borderId="0" xfId="0" applyFont="1" applyAlignment="1">
      <alignment wrapText="1"/>
    </xf>
  </cellXfs>
  <cellStyles count="8">
    <cellStyle name="Normal" xfId="0" builtinId="0"/>
    <cellStyle name="Normal 2" xfId="1"/>
    <cellStyle name="Normal 3" xfId="2"/>
    <cellStyle name="Normal 3 2" xfId="4"/>
    <cellStyle name="Normal 3 2 2" xfId="7"/>
    <cellStyle name="Normal 4" xfId="3"/>
    <cellStyle name="Normal 5" xfId="6"/>
    <cellStyle name="Percent 2"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5"/>
  <sheetViews>
    <sheetView tabSelected="1" workbookViewId="0">
      <selection activeCell="K14" sqref="K14"/>
    </sheetView>
  </sheetViews>
  <sheetFormatPr defaultRowHeight="15" x14ac:dyDescent="0.25"/>
  <cols>
    <col min="1" max="1" width="30" style="1" customWidth="1"/>
    <col min="2" max="6" width="9.5703125" style="1" customWidth="1"/>
    <col min="7" max="7" width="14.28515625" style="1" customWidth="1"/>
    <col min="8" max="11" width="9.140625" style="1"/>
    <col min="12" max="12" width="10" style="1" bestFit="1" customWidth="1"/>
    <col min="13" max="16384" width="9.140625" style="1"/>
  </cols>
  <sheetData>
    <row r="1" spans="1:12" ht="25.5" customHeight="1" x14ac:dyDescent="0.25">
      <c r="A1" s="46" t="s">
        <v>53</v>
      </c>
      <c r="B1" s="46"/>
      <c r="C1" s="46"/>
      <c r="D1" s="46"/>
      <c r="E1" s="46"/>
      <c r="F1" s="46"/>
      <c r="G1" s="46"/>
    </row>
    <row r="2" spans="1:12" ht="12.75" customHeight="1" x14ac:dyDescent="0.25">
      <c r="A2" s="47" t="s">
        <v>61</v>
      </c>
      <c r="B2" s="47"/>
      <c r="C2" s="47"/>
      <c r="D2" s="47"/>
      <c r="E2" s="47"/>
      <c r="F2" s="47"/>
      <c r="G2" s="47"/>
    </row>
    <row r="3" spans="1:12" ht="12.75" customHeight="1" x14ac:dyDescent="0.25">
      <c r="A3" s="47" t="s">
        <v>4</v>
      </c>
      <c r="B3" s="47"/>
      <c r="C3" s="47"/>
      <c r="D3" s="47"/>
      <c r="E3" s="47"/>
      <c r="F3" s="47"/>
      <c r="G3" s="47"/>
    </row>
    <row r="4" spans="1:12" ht="51.75" customHeight="1" x14ac:dyDescent="0.25">
      <c r="A4" s="2"/>
      <c r="B4" s="3" t="s">
        <v>36</v>
      </c>
      <c r="C4" s="3" t="s">
        <v>39</v>
      </c>
      <c r="D4" s="3" t="s">
        <v>40</v>
      </c>
      <c r="E4" s="3" t="s">
        <v>54</v>
      </c>
      <c r="F4" s="3" t="s">
        <v>67</v>
      </c>
      <c r="G4" s="3" t="s">
        <v>68</v>
      </c>
      <c r="J4" s="5"/>
      <c r="K4" s="5"/>
    </row>
    <row r="5" spans="1:12" ht="12.75" customHeight="1" x14ac:dyDescent="0.25">
      <c r="A5" s="36" t="s">
        <v>0</v>
      </c>
      <c r="B5" s="18">
        <v>4648.7</v>
      </c>
      <c r="C5" s="18">
        <v>3824.6</v>
      </c>
      <c r="D5" s="18">
        <v>2009.5</v>
      </c>
      <c r="E5" s="18">
        <v>1938.6</v>
      </c>
      <c r="F5" s="18">
        <v>4670.6000000000004</v>
      </c>
      <c r="G5" s="18">
        <f>(F5-B5)</f>
        <v>21.900000000000546</v>
      </c>
      <c r="H5" s="29"/>
      <c r="I5" s="29"/>
      <c r="J5" s="29"/>
      <c r="K5" s="29"/>
      <c r="L5" s="29"/>
    </row>
    <row r="6" spans="1:12" ht="12.75" customHeight="1" x14ac:dyDescent="0.25">
      <c r="A6" s="36" t="s">
        <v>1</v>
      </c>
      <c r="B6" s="18">
        <v>7872.9</v>
      </c>
      <c r="C6" s="18">
        <v>7248</v>
      </c>
      <c r="D6" s="18">
        <v>4102.2</v>
      </c>
      <c r="E6" s="18">
        <v>3267.4</v>
      </c>
      <c r="F6" s="18">
        <v>7734.3</v>
      </c>
      <c r="G6" s="18">
        <f t="shared" ref="G6:G13" si="0">(F6-B6)</f>
        <v>-138.59999999999945</v>
      </c>
      <c r="H6" s="29"/>
      <c r="I6" s="29"/>
      <c r="J6" s="29"/>
      <c r="K6" s="29"/>
      <c r="L6" s="29"/>
    </row>
    <row r="7" spans="1:12" ht="12.75" customHeight="1" x14ac:dyDescent="0.25">
      <c r="A7" s="36" t="s">
        <v>6</v>
      </c>
      <c r="B7" s="18">
        <v>43504.9</v>
      </c>
      <c r="C7" s="18">
        <v>44405.5</v>
      </c>
      <c r="D7" s="18">
        <v>41103.300000000003</v>
      </c>
      <c r="E7" s="18">
        <v>39695.5</v>
      </c>
      <c r="F7" s="18">
        <v>46189.7</v>
      </c>
      <c r="G7" s="18">
        <f t="shared" si="0"/>
        <v>2684.7999999999956</v>
      </c>
      <c r="H7" s="29"/>
      <c r="I7" s="29"/>
      <c r="J7" s="29"/>
      <c r="K7" s="29"/>
      <c r="L7" s="29"/>
    </row>
    <row r="8" spans="1:12" ht="12.75" customHeight="1" x14ac:dyDescent="0.25">
      <c r="A8" s="36" t="s">
        <v>7</v>
      </c>
      <c r="B8" s="18">
        <v>32461.9</v>
      </c>
      <c r="C8" s="18">
        <v>33325.199999999997</v>
      </c>
      <c r="D8" s="18">
        <v>30449.599999999999</v>
      </c>
      <c r="E8" s="18">
        <v>29386.7</v>
      </c>
      <c r="F8" s="18">
        <v>34632.699999999997</v>
      </c>
      <c r="G8" s="18">
        <f t="shared" si="0"/>
        <v>2170.7999999999956</v>
      </c>
      <c r="H8" s="29"/>
      <c r="I8" s="29"/>
      <c r="J8" s="29"/>
      <c r="K8" s="29"/>
      <c r="L8" s="29"/>
    </row>
    <row r="9" spans="1:12" ht="12.75" customHeight="1" x14ac:dyDescent="0.25">
      <c r="A9" s="36" t="s">
        <v>8</v>
      </c>
      <c r="B9" s="18">
        <v>1073</v>
      </c>
      <c r="C9" s="18">
        <v>1100.8</v>
      </c>
      <c r="D9" s="18">
        <v>1029</v>
      </c>
      <c r="E9" s="18">
        <v>1027.0999999999999</v>
      </c>
      <c r="F9" s="18">
        <v>1176.5</v>
      </c>
      <c r="G9" s="18">
        <f t="shared" si="0"/>
        <v>103.5</v>
      </c>
      <c r="H9" s="29"/>
      <c r="I9" s="29"/>
      <c r="J9" s="29"/>
      <c r="K9" s="29"/>
      <c r="L9" s="29"/>
    </row>
    <row r="10" spans="1:12" ht="12.75" customHeight="1" x14ac:dyDescent="0.25">
      <c r="A10" s="36" t="s">
        <v>9</v>
      </c>
      <c r="B10" s="18">
        <v>755</v>
      </c>
      <c r="C10" s="18">
        <v>730.8</v>
      </c>
      <c r="D10" s="18">
        <v>660.9</v>
      </c>
      <c r="E10" s="18">
        <v>723.6</v>
      </c>
      <c r="F10" s="18">
        <v>737.5</v>
      </c>
      <c r="G10" s="18">
        <f t="shared" si="0"/>
        <v>-17.5</v>
      </c>
      <c r="H10" s="29"/>
      <c r="I10" s="29"/>
      <c r="J10" s="29"/>
      <c r="K10" s="29"/>
      <c r="L10" s="29"/>
    </row>
    <row r="11" spans="1:12" ht="12.75" customHeight="1" x14ac:dyDescent="0.25">
      <c r="A11" s="36" t="s">
        <v>3</v>
      </c>
      <c r="B11" s="18">
        <v>35632</v>
      </c>
      <c r="C11" s="18">
        <v>37157.5</v>
      </c>
      <c r="D11" s="18">
        <v>37001.1</v>
      </c>
      <c r="E11" s="18">
        <v>36428.1</v>
      </c>
      <c r="F11" s="18">
        <v>38455.300000000003</v>
      </c>
      <c r="G11" s="18">
        <f t="shared" si="0"/>
        <v>2823.3000000000029</v>
      </c>
      <c r="H11" s="29"/>
      <c r="I11" s="29"/>
      <c r="J11" s="29"/>
      <c r="K11" s="29"/>
      <c r="L11" s="29"/>
    </row>
    <row r="12" spans="1:12" ht="12.75" customHeight="1" x14ac:dyDescent="0.25">
      <c r="A12" s="36" t="s">
        <v>10</v>
      </c>
      <c r="B12" s="18">
        <v>5566.4</v>
      </c>
      <c r="C12" s="18">
        <v>6096.1</v>
      </c>
      <c r="D12" s="18">
        <v>5843.5</v>
      </c>
      <c r="E12" s="18">
        <v>5937.5</v>
      </c>
      <c r="F12" s="18">
        <v>6449.9</v>
      </c>
      <c r="G12" s="18">
        <f t="shared" si="0"/>
        <v>883.5</v>
      </c>
      <c r="H12" s="29"/>
      <c r="I12" s="29"/>
      <c r="J12" s="29"/>
      <c r="K12" s="29"/>
      <c r="L12" s="29"/>
    </row>
    <row r="13" spans="1:12" ht="12.75" customHeight="1" x14ac:dyDescent="0.25">
      <c r="A13" s="4" t="s">
        <v>11</v>
      </c>
      <c r="B13" s="18">
        <v>12212.5</v>
      </c>
      <c r="C13" s="18">
        <v>12748</v>
      </c>
      <c r="D13" s="19">
        <v>12954.5</v>
      </c>
      <c r="E13" s="19">
        <v>12783.9</v>
      </c>
      <c r="F13" s="19">
        <v>13615.9</v>
      </c>
      <c r="G13" s="19">
        <f t="shared" si="0"/>
        <v>1403.3999999999996</v>
      </c>
      <c r="H13" s="29"/>
      <c r="I13" s="29"/>
      <c r="J13" s="29"/>
      <c r="K13" s="29"/>
      <c r="L13" s="29"/>
    </row>
    <row r="14" spans="1:12" ht="30" customHeight="1" x14ac:dyDescent="0.25">
      <c r="A14" s="48" t="s">
        <v>5</v>
      </c>
      <c r="B14" s="48"/>
      <c r="C14" s="48"/>
      <c r="D14" s="48"/>
      <c r="E14" s="48"/>
      <c r="F14" s="49"/>
      <c r="G14" s="49"/>
    </row>
    <row r="15" spans="1:12" ht="102" customHeight="1" x14ac:dyDescent="0.25">
      <c r="A15" s="50" t="s">
        <v>50</v>
      </c>
      <c r="B15" s="50"/>
      <c r="C15" s="50"/>
      <c r="D15" s="50"/>
      <c r="E15" s="50"/>
      <c r="F15" s="50"/>
      <c r="G15" s="50"/>
    </row>
  </sheetData>
  <mergeCells count="5">
    <mergeCell ref="A1:G1"/>
    <mergeCell ref="A2:G2"/>
    <mergeCell ref="A3:G3"/>
    <mergeCell ref="A14:G14"/>
    <mergeCell ref="A15:G15"/>
  </mergeCells>
  <pageMargins left="0.7" right="0.7" top="0.75" bottom="0.75" header="0.3" footer="0.3"/>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5"/>
  <sheetViews>
    <sheetView workbookViewId="0">
      <selection activeCell="B18" sqref="B18:F18"/>
    </sheetView>
  </sheetViews>
  <sheetFormatPr defaultRowHeight="15" x14ac:dyDescent="0.25"/>
  <cols>
    <col min="1" max="1" width="30" style="1" customWidth="1"/>
    <col min="2" max="6" width="9.5703125" style="1" customWidth="1"/>
    <col min="7" max="7" width="14.28515625" style="1" customWidth="1"/>
    <col min="8" max="11" width="9.140625" style="1"/>
    <col min="12" max="12" width="10" style="1" bestFit="1" customWidth="1"/>
    <col min="13" max="16384" width="9.140625" style="1"/>
  </cols>
  <sheetData>
    <row r="1" spans="1:12" ht="25.5" customHeight="1" x14ac:dyDescent="0.25">
      <c r="A1" s="46" t="s">
        <v>55</v>
      </c>
      <c r="B1" s="46"/>
      <c r="C1" s="46"/>
      <c r="D1" s="46"/>
      <c r="E1" s="46"/>
      <c r="F1" s="46"/>
      <c r="G1" s="46"/>
    </row>
    <row r="2" spans="1:12" ht="12.75" customHeight="1" x14ac:dyDescent="0.25">
      <c r="A2" s="47" t="s">
        <v>61</v>
      </c>
      <c r="B2" s="47"/>
      <c r="C2" s="47"/>
      <c r="D2" s="47"/>
      <c r="E2" s="47"/>
      <c r="F2" s="47"/>
      <c r="G2" s="47"/>
    </row>
    <row r="3" spans="1:12" ht="12.75" customHeight="1" x14ac:dyDescent="0.25">
      <c r="A3" s="47" t="s">
        <v>4</v>
      </c>
      <c r="B3" s="47"/>
      <c r="C3" s="47"/>
      <c r="D3" s="47"/>
      <c r="E3" s="47"/>
      <c r="F3" s="47"/>
      <c r="G3" s="47"/>
    </row>
    <row r="4" spans="1:12" ht="51.75" customHeight="1" x14ac:dyDescent="0.25">
      <c r="A4" s="38" t="s">
        <v>37</v>
      </c>
      <c r="B4" s="3" t="s">
        <v>36</v>
      </c>
      <c r="C4" s="3" t="s">
        <v>39</v>
      </c>
      <c r="D4" s="3" t="s">
        <v>40</v>
      </c>
      <c r="E4" s="3" t="s">
        <v>54</v>
      </c>
      <c r="F4" s="3" t="s">
        <v>67</v>
      </c>
      <c r="G4" s="3" t="s">
        <v>68</v>
      </c>
      <c r="J4" s="5"/>
      <c r="K4" s="5"/>
    </row>
    <row r="5" spans="1:12" ht="12.75" customHeight="1" x14ac:dyDescent="0.25">
      <c r="A5" s="37" t="s">
        <v>0</v>
      </c>
      <c r="B5" s="18">
        <v>3327.7</v>
      </c>
      <c r="C5" s="18">
        <v>2598.6</v>
      </c>
      <c r="D5" s="18">
        <v>1765.9</v>
      </c>
      <c r="E5" s="18">
        <v>1852.7</v>
      </c>
      <c r="F5" s="18">
        <v>4057.9</v>
      </c>
      <c r="G5" s="18">
        <f>(F5-B5)</f>
        <v>730.20000000000027</v>
      </c>
      <c r="H5" s="29"/>
      <c r="I5" s="29"/>
      <c r="J5" s="29"/>
      <c r="K5" s="29"/>
      <c r="L5" s="29"/>
    </row>
    <row r="6" spans="1:12" ht="12.75" customHeight="1" x14ac:dyDescent="0.25">
      <c r="A6" s="37" t="s">
        <v>1</v>
      </c>
      <c r="B6" s="18">
        <v>6104.9</v>
      </c>
      <c r="C6" s="18">
        <v>5442.2</v>
      </c>
      <c r="D6" s="18">
        <v>3532.9</v>
      </c>
      <c r="E6" s="18">
        <v>2990.7</v>
      </c>
      <c r="F6" s="18">
        <v>6501.8</v>
      </c>
      <c r="G6" s="18">
        <f t="shared" ref="G6:G13" si="0">(F6-B6)</f>
        <v>396.90000000000055</v>
      </c>
      <c r="H6" s="29"/>
      <c r="I6" s="29"/>
      <c r="J6" s="29"/>
      <c r="K6" s="29"/>
      <c r="L6" s="29"/>
    </row>
    <row r="7" spans="1:12" ht="12.75" customHeight="1" x14ac:dyDescent="0.25">
      <c r="A7" s="37" t="s">
        <v>6</v>
      </c>
      <c r="B7" s="18">
        <v>32462.9</v>
      </c>
      <c r="C7" s="18">
        <v>32935.1</v>
      </c>
      <c r="D7" s="18">
        <v>31621.5</v>
      </c>
      <c r="E7" s="18">
        <v>30395</v>
      </c>
      <c r="F7" s="18">
        <v>34957.1</v>
      </c>
      <c r="G7" s="18">
        <f t="shared" si="0"/>
        <v>2494.1999999999971</v>
      </c>
      <c r="H7" s="29"/>
      <c r="I7" s="29"/>
      <c r="J7" s="29"/>
      <c r="K7" s="29"/>
      <c r="L7" s="29"/>
    </row>
    <row r="8" spans="1:12" ht="12.75" customHeight="1" x14ac:dyDescent="0.25">
      <c r="A8" s="37" t="s">
        <v>7</v>
      </c>
      <c r="B8" s="18">
        <v>23649.9</v>
      </c>
      <c r="C8" s="18">
        <v>23597.8</v>
      </c>
      <c r="D8" s="18">
        <v>22627.8</v>
      </c>
      <c r="E8" s="18">
        <v>21730.400000000001</v>
      </c>
      <c r="F8" s="18">
        <v>25245.200000000001</v>
      </c>
      <c r="G8" s="18">
        <f t="shared" si="0"/>
        <v>1595.2999999999993</v>
      </c>
      <c r="H8" s="29"/>
      <c r="I8" s="29"/>
      <c r="J8" s="29"/>
      <c r="K8" s="29"/>
      <c r="L8" s="29"/>
    </row>
    <row r="9" spans="1:12" ht="12.75" customHeight="1" x14ac:dyDescent="0.25">
      <c r="A9" s="37" t="s">
        <v>8</v>
      </c>
      <c r="B9" s="18">
        <v>848</v>
      </c>
      <c r="C9" s="18">
        <v>867.6</v>
      </c>
      <c r="D9" s="18">
        <v>821.6</v>
      </c>
      <c r="E9" s="18">
        <v>818.4</v>
      </c>
      <c r="F9" s="18">
        <v>929.6</v>
      </c>
      <c r="G9" s="18">
        <f t="shared" si="0"/>
        <v>81.600000000000023</v>
      </c>
      <c r="H9" s="29"/>
      <c r="I9" s="29"/>
      <c r="J9" s="29"/>
      <c r="K9" s="29"/>
      <c r="L9" s="29"/>
    </row>
    <row r="10" spans="1:12" ht="12.75" customHeight="1" x14ac:dyDescent="0.25">
      <c r="A10" s="37" t="s">
        <v>9</v>
      </c>
      <c r="B10" s="18">
        <v>482.5</v>
      </c>
      <c r="C10" s="18">
        <v>467.6</v>
      </c>
      <c r="D10" s="18">
        <v>439.3</v>
      </c>
      <c r="E10" s="18">
        <v>477.3</v>
      </c>
      <c r="F10" s="18">
        <v>480.5</v>
      </c>
      <c r="G10" s="18">
        <f t="shared" si="0"/>
        <v>-2</v>
      </c>
      <c r="H10" s="29"/>
      <c r="I10" s="29"/>
      <c r="J10" s="29"/>
      <c r="K10" s="29"/>
      <c r="L10" s="29"/>
    </row>
    <row r="11" spans="1:12" ht="12.75" customHeight="1" x14ac:dyDescent="0.25">
      <c r="A11" s="37" t="s">
        <v>3</v>
      </c>
      <c r="B11" s="18">
        <v>26358</v>
      </c>
      <c r="C11" s="18">
        <v>27492.9</v>
      </c>
      <c r="D11" s="18">
        <v>28088.6</v>
      </c>
      <c r="E11" s="18">
        <v>27404.3</v>
      </c>
      <c r="F11" s="18">
        <v>28455.3</v>
      </c>
      <c r="G11" s="18">
        <f t="shared" si="0"/>
        <v>2097.2999999999993</v>
      </c>
      <c r="H11" s="29"/>
      <c r="I11" s="29"/>
      <c r="J11" s="29"/>
      <c r="K11" s="29"/>
      <c r="L11" s="29"/>
    </row>
    <row r="12" spans="1:12" ht="12.75" customHeight="1" x14ac:dyDescent="0.25">
      <c r="A12" s="37" t="s">
        <v>10</v>
      </c>
      <c r="B12" s="18">
        <v>3762.4</v>
      </c>
      <c r="C12" s="18">
        <v>4080.2</v>
      </c>
      <c r="D12" s="18">
        <v>4038</v>
      </c>
      <c r="E12" s="18">
        <v>4069.3</v>
      </c>
      <c r="F12" s="18">
        <v>4319.6000000000004</v>
      </c>
      <c r="G12" s="18">
        <f t="shared" si="0"/>
        <v>557.20000000000027</v>
      </c>
      <c r="H12" s="29"/>
      <c r="I12" s="29"/>
      <c r="J12" s="29"/>
      <c r="K12" s="29"/>
      <c r="L12" s="29"/>
    </row>
    <row r="13" spans="1:12" ht="12.75" customHeight="1" x14ac:dyDescent="0.25">
      <c r="A13" s="4" t="s">
        <v>11</v>
      </c>
      <c r="B13" s="18">
        <v>8766.5</v>
      </c>
      <c r="C13" s="18">
        <v>9171.9</v>
      </c>
      <c r="D13" s="19">
        <v>9511.9</v>
      </c>
      <c r="E13" s="19">
        <v>9370.4</v>
      </c>
      <c r="F13" s="19">
        <v>9799.9</v>
      </c>
      <c r="G13" s="19">
        <f t="shared" si="0"/>
        <v>1033.3999999999996</v>
      </c>
      <c r="H13" s="29"/>
      <c r="I13" s="29"/>
      <c r="J13" s="29"/>
      <c r="K13" s="29"/>
      <c r="L13" s="29"/>
    </row>
    <row r="14" spans="1:12" ht="30" customHeight="1" x14ac:dyDescent="0.25">
      <c r="A14" s="48" t="s">
        <v>5</v>
      </c>
      <c r="B14" s="48"/>
      <c r="C14" s="48"/>
      <c r="D14" s="48"/>
      <c r="E14" s="48"/>
      <c r="F14" s="49"/>
      <c r="G14" s="49"/>
    </row>
    <row r="15" spans="1:12" ht="106.5" customHeight="1" x14ac:dyDescent="0.25">
      <c r="A15" s="50" t="s">
        <v>50</v>
      </c>
      <c r="B15" s="50"/>
      <c r="C15" s="50"/>
      <c r="D15" s="50"/>
      <c r="E15" s="50"/>
      <c r="F15" s="50"/>
      <c r="G15" s="50"/>
    </row>
  </sheetData>
  <mergeCells count="5">
    <mergeCell ref="A1:G1"/>
    <mergeCell ref="A2:G2"/>
    <mergeCell ref="A3:G3"/>
    <mergeCell ref="A14:G14"/>
    <mergeCell ref="A15:G15"/>
  </mergeCells>
  <pageMargins left="0.7" right="0.7" top="0.75" bottom="0.75" header="0.3" footer="0.3"/>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workbookViewId="0">
      <selection activeCell="K15" sqref="K15"/>
    </sheetView>
  </sheetViews>
  <sheetFormatPr defaultRowHeight="15" x14ac:dyDescent="0.25"/>
  <cols>
    <col min="1" max="1" width="30" style="1" customWidth="1"/>
    <col min="2" max="6" width="9.5703125" style="1" customWidth="1"/>
    <col min="7" max="7" width="14.28515625" style="1" customWidth="1"/>
    <col min="8" max="11" width="9.140625" style="1"/>
    <col min="12" max="12" width="10" style="1" bestFit="1" customWidth="1"/>
    <col min="13" max="16384" width="9.140625" style="1"/>
  </cols>
  <sheetData>
    <row r="1" spans="1:12" ht="25.5" customHeight="1" x14ac:dyDescent="0.25">
      <c r="A1" s="46" t="s">
        <v>56</v>
      </c>
      <c r="B1" s="46"/>
      <c r="C1" s="46"/>
      <c r="D1" s="46"/>
      <c r="E1" s="46"/>
      <c r="F1" s="46"/>
      <c r="G1" s="46"/>
    </row>
    <row r="2" spans="1:12" ht="12.75" customHeight="1" x14ac:dyDescent="0.25">
      <c r="A2" s="47" t="s">
        <v>62</v>
      </c>
      <c r="B2" s="47"/>
      <c r="C2" s="47"/>
      <c r="D2" s="47"/>
      <c r="E2" s="47"/>
      <c r="F2" s="47"/>
      <c r="G2" s="47"/>
    </row>
    <row r="3" spans="1:12" ht="12.75" customHeight="1" x14ac:dyDescent="0.25">
      <c r="A3" s="47" t="s">
        <v>4</v>
      </c>
      <c r="B3" s="47"/>
      <c r="C3" s="47"/>
      <c r="D3" s="47"/>
      <c r="E3" s="47"/>
      <c r="F3" s="47"/>
      <c r="G3" s="47"/>
    </row>
    <row r="4" spans="1:12" ht="51.75" customHeight="1" x14ac:dyDescent="0.25">
      <c r="A4" s="38" t="s">
        <v>38</v>
      </c>
      <c r="B4" s="3" t="s">
        <v>36</v>
      </c>
      <c r="C4" s="3" t="s">
        <v>39</v>
      </c>
      <c r="D4" s="3" t="s">
        <v>40</v>
      </c>
      <c r="E4" s="3" t="s">
        <v>54</v>
      </c>
      <c r="F4" s="3" t="s">
        <v>67</v>
      </c>
      <c r="G4" s="3" t="s">
        <v>68</v>
      </c>
      <c r="J4" s="5"/>
      <c r="K4" s="5"/>
    </row>
    <row r="5" spans="1:12" ht="12.75" customHeight="1" x14ac:dyDescent="0.25">
      <c r="A5" s="37" t="s">
        <v>0</v>
      </c>
      <c r="B5" s="18">
        <v>1321.2</v>
      </c>
      <c r="C5" s="18">
        <v>1226</v>
      </c>
      <c r="D5" s="18">
        <v>243.6</v>
      </c>
      <c r="E5" s="18">
        <v>85.9</v>
      </c>
      <c r="F5" s="18">
        <v>612.6</v>
      </c>
      <c r="G5" s="18">
        <f>(F5-B5)</f>
        <v>-708.6</v>
      </c>
      <c r="H5" s="29"/>
      <c r="I5" s="29"/>
      <c r="J5" s="29"/>
      <c r="K5" s="29"/>
      <c r="L5" s="29"/>
    </row>
    <row r="6" spans="1:12" ht="12.75" customHeight="1" x14ac:dyDescent="0.25">
      <c r="A6" s="37" t="s">
        <v>1</v>
      </c>
      <c r="B6" s="18">
        <v>1767.8</v>
      </c>
      <c r="C6" s="18">
        <v>1805.9</v>
      </c>
      <c r="D6" s="18">
        <v>569.29999999999995</v>
      </c>
      <c r="E6" s="18">
        <v>276.7</v>
      </c>
      <c r="F6" s="18">
        <v>1232.5</v>
      </c>
      <c r="G6" s="18">
        <f t="shared" ref="G6:G13" si="0">(F6-B6)</f>
        <v>-535.29999999999995</v>
      </c>
      <c r="H6" s="29"/>
      <c r="I6" s="29"/>
      <c r="J6" s="29"/>
      <c r="K6" s="29"/>
      <c r="L6" s="29"/>
    </row>
    <row r="7" spans="1:12" ht="12.75" customHeight="1" x14ac:dyDescent="0.25">
      <c r="A7" s="37" t="s">
        <v>6</v>
      </c>
      <c r="B7" s="18">
        <v>11042.2</v>
      </c>
      <c r="C7" s="18">
        <v>11470.4</v>
      </c>
      <c r="D7" s="18">
        <v>9481.7999999999993</v>
      </c>
      <c r="E7" s="18">
        <v>9300.5</v>
      </c>
      <c r="F7" s="18">
        <v>11232.5</v>
      </c>
      <c r="G7" s="18">
        <f t="shared" si="0"/>
        <v>190.29999999999927</v>
      </c>
      <c r="H7" s="29"/>
      <c r="I7" s="29"/>
      <c r="J7" s="29"/>
      <c r="K7" s="29"/>
      <c r="L7" s="29"/>
    </row>
    <row r="8" spans="1:12" ht="12.75" customHeight="1" x14ac:dyDescent="0.25">
      <c r="A8" s="37" t="s">
        <v>7</v>
      </c>
      <c r="B8" s="18">
        <v>8811.5</v>
      </c>
      <c r="C8" s="18">
        <v>9727.4</v>
      </c>
      <c r="D8" s="18">
        <v>7821.8</v>
      </c>
      <c r="E8" s="18">
        <v>7656.3</v>
      </c>
      <c r="F8" s="18">
        <v>9387.5</v>
      </c>
      <c r="G8" s="18">
        <f t="shared" si="0"/>
        <v>576</v>
      </c>
      <c r="H8" s="29"/>
      <c r="I8" s="29"/>
      <c r="J8" s="29"/>
      <c r="K8" s="29"/>
      <c r="L8" s="29"/>
    </row>
    <row r="9" spans="1:12" ht="12.75" customHeight="1" x14ac:dyDescent="0.25">
      <c r="A9" s="37" t="s">
        <v>8</v>
      </c>
      <c r="B9" s="18">
        <v>224.8</v>
      </c>
      <c r="C9" s="18">
        <v>233.2</v>
      </c>
      <c r="D9" s="18">
        <v>207.4</v>
      </c>
      <c r="E9" s="18">
        <v>208.7</v>
      </c>
      <c r="F9" s="18">
        <v>246.8</v>
      </c>
      <c r="G9" s="18">
        <f t="shared" si="0"/>
        <v>22</v>
      </c>
      <c r="H9" s="29"/>
      <c r="I9" s="29"/>
      <c r="J9" s="29"/>
      <c r="K9" s="29"/>
      <c r="L9" s="29"/>
    </row>
    <row r="10" spans="1:12" ht="12.75" customHeight="1" x14ac:dyDescent="0.25">
      <c r="A10" s="37" t="s">
        <v>9</v>
      </c>
      <c r="B10" s="18">
        <v>272.5</v>
      </c>
      <c r="C10" s="18">
        <v>263.2</v>
      </c>
      <c r="D10" s="18">
        <v>221.6</v>
      </c>
      <c r="E10" s="18">
        <v>246.3</v>
      </c>
      <c r="F10" s="18">
        <v>257</v>
      </c>
      <c r="G10" s="18">
        <f t="shared" si="0"/>
        <v>-15.5</v>
      </c>
      <c r="H10" s="29"/>
      <c r="I10" s="29"/>
      <c r="J10" s="29"/>
      <c r="K10" s="29"/>
      <c r="L10" s="29"/>
    </row>
    <row r="11" spans="1:12" ht="12.75" customHeight="1" x14ac:dyDescent="0.25">
      <c r="A11" s="37" t="s">
        <v>3</v>
      </c>
      <c r="B11" s="18">
        <v>9274.4</v>
      </c>
      <c r="C11" s="18">
        <v>9664.6</v>
      </c>
      <c r="D11" s="18">
        <v>8912.5</v>
      </c>
      <c r="E11" s="18">
        <v>9023.7999999999993</v>
      </c>
      <c r="F11" s="18">
        <v>10000</v>
      </c>
      <c r="G11" s="18">
        <f t="shared" si="0"/>
        <v>725.60000000000036</v>
      </c>
      <c r="H11" s="29"/>
      <c r="I11" s="29"/>
      <c r="J11" s="29"/>
      <c r="K11" s="29"/>
      <c r="L11" s="29"/>
    </row>
    <row r="12" spans="1:12" ht="12.75" customHeight="1" x14ac:dyDescent="0.25">
      <c r="A12" s="37" t="s">
        <v>10</v>
      </c>
      <c r="B12" s="18">
        <v>1804.2</v>
      </c>
      <c r="C12" s="18">
        <v>2015.9</v>
      </c>
      <c r="D12" s="18">
        <v>1805.5</v>
      </c>
      <c r="E12" s="18">
        <v>1868.2</v>
      </c>
      <c r="F12" s="18">
        <v>2130.3000000000002</v>
      </c>
      <c r="G12" s="18">
        <f t="shared" si="0"/>
        <v>326.10000000000014</v>
      </c>
      <c r="H12" s="29"/>
      <c r="I12" s="29"/>
      <c r="J12" s="29"/>
      <c r="K12" s="29"/>
      <c r="L12" s="29"/>
    </row>
    <row r="13" spans="1:12" ht="12.75" customHeight="1" x14ac:dyDescent="0.25">
      <c r="A13" s="4" t="s">
        <v>11</v>
      </c>
      <c r="B13" s="18">
        <v>3446</v>
      </c>
      <c r="C13" s="18">
        <v>3576.1</v>
      </c>
      <c r="D13" s="19">
        <v>3442.6</v>
      </c>
      <c r="E13" s="19">
        <v>3413.5</v>
      </c>
      <c r="F13" s="19">
        <v>3816</v>
      </c>
      <c r="G13" s="19">
        <f t="shared" si="0"/>
        <v>370</v>
      </c>
      <c r="H13" s="29"/>
      <c r="I13" s="29"/>
      <c r="J13" s="29"/>
      <c r="K13" s="29"/>
      <c r="L13" s="29"/>
    </row>
    <row r="14" spans="1:12" ht="30" customHeight="1" x14ac:dyDescent="0.25">
      <c r="A14" s="48" t="s">
        <v>5</v>
      </c>
      <c r="B14" s="48"/>
      <c r="C14" s="48"/>
      <c r="D14" s="48"/>
      <c r="E14" s="48"/>
      <c r="F14" s="49"/>
      <c r="G14" s="49"/>
    </row>
    <row r="15" spans="1:12" ht="103.5" customHeight="1" x14ac:dyDescent="0.25">
      <c r="A15" s="50" t="s">
        <v>51</v>
      </c>
      <c r="B15" s="50"/>
      <c r="C15" s="50"/>
      <c r="D15" s="50"/>
      <c r="E15" s="50"/>
      <c r="F15" s="50"/>
      <c r="G15" s="50"/>
    </row>
    <row r="19" spans="1:6" x14ac:dyDescent="0.25">
      <c r="A19" s="44"/>
      <c r="B19" s="45"/>
      <c r="C19" s="45"/>
      <c r="D19" s="45"/>
      <c r="E19" s="45"/>
      <c r="F19" s="45"/>
    </row>
    <row r="20" spans="1:6" x14ac:dyDescent="0.25">
      <c r="A20" s="44"/>
      <c r="B20" s="45"/>
      <c r="C20" s="45"/>
      <c r="D20" s="45"/>
      <c r="E20" s="45"/>
      <c r="F20" s="45"/>
    </row>
    <row r="21" spans="1:6" x14ac:dyDescent="0.25">
      <c r="A21" s="44"/>
      <c r="B21" s="45"/>
      <c r="C21" s="45"/>
      <c r="D21" s="45"/>
      <c r="E21" s="45"/>
      <c r="F21" s="45"/>
    </row>
    <row r="22" spans="1:6" x14ac:dyDescent="0.25">
      <c r="A22" s="44"/>
      <c r="B22" s="45"/>
      <c r="C22" s="45"/>
      <c r="D22" s="45"/>
      <c r="E22" s="45"/>
      <c r="F22" s="45"/>
    </row>
    <row r="23" spans="1:6" x14ac:dyDescent="0.25">
      <c r="A23" s="44"/>
      <c r="B23" s="45"/>
      <c r="C23" s="45"/>
      <c r="D23" s="45"/>
      <c r="E23" s="45"/>
      <c r="F23" s="45"/>
    </row>
  </sheetData>
  <mergeCells count="5">
    <mergeCell ref="A1:G1"/>
    <mergeCell ref="A2:G2"/>
    <mergeCell ref="A3:G3"/>
    <mergeCell ref="A14:G14"/>
    <mergeCell ref="A15:G15"/>
  </mergeCells>
  <pageMargins left="0.7" right="0.7" top="0.75" bottom="0.75" header="0.3" footer="0.3"/>
  <pageSetup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6"/>
  <sheetViews>
    <sheetView workbookViewId="0">
      <selection activeCell="C31" sqref="C31"/>
    </sheetView>
  </sheetViews>
  <sheetFormatPr defaultRowHeight="12.75" x14ac:dyDescent="0.2"/>
  <cols>
    <col min="1" max="1" width="36.42578125" customWidth="1"/>
    <col min="3" max="3" width="10.7109375" customWidth="1"/>
    <col min="5" max="5" width="9.85546875" customWidth="1"/>
    <col min="6" max="6" width="11.140625" customWidth="1"/>
  </cols>
  <sheetData>
    <row r="1" spans="1:6" ht="25.5" customHeight="1" x14ac:dyDescent="0.2">
      <c r="A1" s="53" t="s">
        <v>57</v>
      </c>
      <c r="B1" s="53"/>
      <c r="C1" s="53"/>
      <c r="D1" s="53"/>
      <c r="E1" s="53"/>
      <c r="F1" s="53"/>
    </row>
    <row r="2" spans="1:6" x14ac:dyDescent="0.2">
      <c r="A2" s="54" t="s">
        <v>61</v>
      </c>
      <c r="B2" s="54"/>
      <c r="C2" s="54"/>
      <c r="D2" s="54"/>
      <c r="E2" s="54"/>
      <c r="F2" s="54"/>
    </row>
    <row r="3" spans="1:6" x14ac:dyDescent="0.2">
      <c r="A3" s="55" t="s">
        <v>30</v>
      </c>
      <c r="B3" s="55"/>
      <c r="C3" s="55"/>
      <c r="D3" s="55"/>
      <c r="E3" s="55"/>
      <c r="F3" s="55"/>
    </row>
    <row r="4" spans="1:6" ht="63.75" x14ac:dyDescent="0.2">
      <c r="A4" s="8"/>
      <c r="B4" s="15" t="s">
        <v>64</v>
      </c>
      <c r="C4" s="15" t="s">
        <v>65</v>
      </c>
      <c r="D4" s="15" t="s">
        <v>12</v>
      </c>
      <c r="E4" s="17" t="s">
        <v>58</v>
      </c>
      <c r="F4" s="17" t="s">
        <v>66</v>
      </c>
    </row>
    <row r="5" spans="1:6" ht="25.5" customHeight="1" x14ac:dyDescent="0.2">
      <c r="A5" s="9" t="s">
        <v>2</v>
      </c>
      <c r="B5" s="11"/>
      <c r="C5" s="11"/>
      <c r="D5" s="11"/>
      <c r="E5" s="11"/>
      <c r="F5" s="11"/>
    </row>
    <row r="6" spans="1:6" x14ac:dyDescent="0.2">
      <c r="A6" s="7" t="s">
        <v>33</v>
      </c>
      <c r="B6" s="20">
        <v>32461.4</v>
      </c>
      <c r="C6" s="20">
        <v>34632.699999999997</v>
      </c>
      <c r="D6" s="20">
        <f t="shared" ref="D6:D11" si="0">(C6-B6)</f>
        <v>2171.2999999999956</v>
      </c>
      <c r="E6" s="30">
        <f t="shared" ref="E6:E12" si="1">(C6-B6)/B6*100</f>
        <v>6.6888673932732274</v>
      </c>
      <c r="F6" s="30">
        <f>(C6/C12)*100</f>
        <v>74.979270270211757</v>
      </c>
    </row>
    <row r="7" spans="1:6" x14ac:dyDescent="0.2">
      <c r="A7" s="7" t="s">
        <v>13</v>
      </c>
      <c r="B7" s="20">
        <v>645</v>
      </c>
      <c r="C7" s="20">
        <v>743.6</v>
      </c>
      <c r="D7" s="20">
        <f t="shared" si="0"/>
        <v>98.600000000000023</v>
      </c>
      <c r="E7" s="30">
        <f t="shared" si="1"/>
        <v>15.286821705426359</v>
      </c>
      <c r="F7" s="30">
        <f>(C7/C12)*100</f>
        <v>1.6098827227715269</v>
      </c>
    </row>
    <row r="8" spans="1:6" x14ac:dyDescent="0.2">
      <c r="A8" s="7" t="s">
        <v>14</v>
      </c>
      <c r="B8" s="20">
        <v>1072.9000000000001</v>
      </c>
      <c r="C8" s="20">
        <v>1176.5</v>
      </c>
      <c r="D8" s="20">
        <f t="shared" si="0"/>
        <v>103.59999999999991</v>
      </c>
      <c r="E8" s="30">
        <f t="shared" si="1"/>
        <v>9.6560723273371138</v>
      </c>
      <c r="F8" s="30">
        <f>(C8/C12)*100</f>
        <v>2.5471046575318743</v>
      </c>
    </row>
    <row r="9" spans="1:6" x14ac:dyDescent="0.2">
      <c r="A9" s="7" t="s">
        <v>15</v>
      </c>
      <c r="B9" s="20">
        <v>755</v>
      </c>
      <c r="C9" s="20">
        <v>737.5</v>
      </c>
      <c r="D9" s="20">
        <f t="shared" si="0"/>
        <v>-17.5</v>
      </c>
      <c r="E9" s="30">
        <f t="shared" si="1"/>
        <v>-2.3178807947019866</v>
      </c>
      <c r="F9" s="30">
        <f>(C9/C12)*100</f>
        <v>1.5966763152824117</v>
      </c>
    </row>
    <row r="10" spans="1:6" x14ac:dyDescent="0.2">
      <c r="A10" s="7" t="s">
        <v>27</v>
      </c>
      <c r="B10" s="20">
        <v>7228.3</v>
      </c>
      <c r="C10" s="20">
        <v>7476.4</v>
      </c>
      <c r="D10" s="20">
        <f t="shared" si="0"/>
        <v>248.09999999999945</v>
      </c>
      <c r="E10" s="30">
        <f t="shared" si="1"/>
        <v>3.4323423211543442</v>
      </c>
      <c r="F10" s="30">
        <f>(C10/C12)*100</f>
        <v>16.186292615020232</v>
      </c>
    </row>
    <row r="11" spans="1:6" x14ac:dyDescent="0.2">
      <c r="A11" s="7" t="s">
        <v>28</v>
      </c>
      <c r="B11" s="20">
        <v>1342.5</v>
      </c>
      <c r="C11" s="20">
        <v>1423</v>
      </c>
      <c r="D11" s="20">
        <f t="shared" si="0"/>
        <v>80.5</v>
      </c>
      <c r="E11" s="30">
        <f t="shared" si="1"/>
        <v>5.9962756052141524</v>
      </c>
      <c r="F11" s="30">
        <f>(C11/C12)*100</f>
        <v>3.0807734191821989</v>
      </c>
    </row>
    <row r="12" spans="1:6" x14ac:dyDescent="0.2">
      <c r="A12" s="12" t="s">
        <v>41</v>
      </c>
      <c r="B12" s="21">
        <v>43505.1</v>
      </c>
      <c r="C12" s="21">
        <v>46189.7</v>
      </c>
      <c r="D12" s="22">
        <f t="shared" ref="D12" si="2">(C12-B12)</f>
        <v>2684.5999999999985</v>
      </c>
      <c r="E12" s="31">
        <f t="shared" si="1"/>
        <v>6.1707707831955307</v>
      </c>
      <c r="F12" s="32">
        <f>SUM(F6:F11)</f>
        <v>100</v>
      </c>
    </row>
    <row r="13" spans="1:6" ht="25.5" customHeight="1" x14ac:dyDescent="0.2">
      <c r="A13" s="12" t="s">
        <v>16</v>
      </c>
      <c r="B13" s="10"/>
      <c r="C13" s="10"/>
      <c r="D13" s="24"/>
      <c r="E13" s="26"/>
      <c r="F13" s="25"/>
    </row>
    <row r="14" spans="1:6" x14ac:dyDescent="0.2">
      <c r="A14" s="7" t="s">
        <v>17</v>
      </c>
      <c r="B14" s="20">
        <v>5566.6</v>
      </c>
      <c r="C14" s="20">
        <v>6449.9</v>
      </c>
      <c r="D14" s="20">
        <f t="shared" ref="D14:D21" si="3">(C14-B14)</f>
        <v>883.29999999999927</v>
      </c>
      <c r="E14" s="30">
        <f t="shared" ref="E14:E22" si="4">(C14-B14)/B14*100</f>
        <v>15.867854704846751</v>
      </c>
      <c r="F14" s="30">
        <f>(C14/C22)*100</f>
        <v>16.772460493091977</v>
      </c>
    </row>
    <row r="15" spans="1:6" x14ac:dyDescent="0.2">
      <c r="A15" s="7" t="s">
        <v>18</v>
      </c>
      <c r="B15" s="20">
        <v>12212.5</v>
      </c>
      <c r="C15" s="20">
        <v>13615.9</v>
      </c>
      <c r="D15" s="20">
        <f t="shared" si="3"/>
        <v>1403.3999999999996</v>
      </c>
      <c r="E15" s="30">
        <f t="shared" si="4"/>
        <v>11.491504605936537</v>
      </c>
      <c r="F15" s="30">
        <f>(C15/C22)*100</f>
        <v>35.407083028867284</v>
      </c>
    </row>
    <row r="16" spans="1:6" x14ac:dyDescent="0.2">
      <c r="A16" s="7" t="s">
        <v>19</v>
      </c>
      <c r="B16" s="20">
        <v>2186.4</v>
      </c>
      <c r="C16" s="20">
        <v>2190.9</v>
      </c>
      <c r="D16" s="20">
        <f t="shared" si="3"/>
        <v>4.5</v>
      </c>
      <c r="E16" s="30">
        <f t="shared" si="4"/>
        <v>0.20581778265642151</v>
      </c>
      <c r="F16" s="30">
        <f>(C16/C22)*100</f>
        <v>5.6972640962364096</v>
      </c>
    </row>
    <row r="17" spans="1:10" x14ac:dyDescent="0.2">
      <c r="A17" s="7" t="s">
        <v>20</v>
      </c>
      <c r="B17" s="20">
        <v>2466.6999999999998</v>
      </c>
      <c r="C17" s="20">
        <v>2244</v>
      </c>
      <c r="D17" s="20">
        <f t="shared" si="3"/>
        <v>-222.69999999999982</v>
      </c>
      <c r="E17" s="30">
        <f t="shared" si="4"/>
        <v>-9.0282563749138447</v>
      </c>
      <c r="F17" s="30">
        <f>(C17/C22)*100</f>
        <v>5.8353464932011967</v>
      </c>
    </row>
    <row r="18" spans="1:10" x14ac:dyDescent="0.2">
      <c r="A18" s="7" t="s">
        <v>21</v>
      </c>
      <c r="B18" s="20">
        <v>755.7</v>
      </c>
      <c r="C18" s="20">
        <v>772.3</v>
      </c>
      <c r="D18" s="20">
        <f t="shared" si="3"/>
        <v>16.599999999999909</v>
      </c>
      <c r="E18" s="30">
        <f t="shared" si="4"/>
        <v>2.1966388778615729</v>
      </c>
      <c r="F18" s="30">
        <f>(C18/C22)*100</f>
        <v>2.0083057471921943</v>
      </c>
    </row>
    <row r="19" spans="1:10" x14ac:dyDescent="0.2">
      <c r="A19" s="7" t="s">
        <v>22</v>
      </c>
      <c r="B19" s="20">
        <v>615.9</v>
      </c>
      <c r="C19" s="20">
        <v>596.70000000000005</v>
      </c>
      <c r="D19" s="20">
        <f t="shared" si="3"/>
        <v>-19.199999999999932</v>
      </c>
      <c r="E19" s="30">
        <f t="shared" si="4"/>
        <v>-3.117389186556248</v>
      </c>
      <c r="F19" s="30">
        <f>(C19/C22)*100</f>
        <v>1.551671681146682</v>
      </c>
    </row>
    <row r="20" spans="1:10" x14ac:dyDescent="0.2">
      <c r="A20" s="7" t="s">
        <v>27</v>
      </c>
      <c r="B20" s="20">
        <v>4559.8999999999996</v>
      </c>
      <c r="C20" s="20">
        <v>4586.8999999999996</v>
      </c>
      <c r="D20" s="20">
        <f t="shared" si="3"/>
        <v>27</v>
      </c>
      <c r="E20" s="30">
        <f t="shared" si="4"/>
        <v>0.59211824820719761</v>
      </c>
      <c r="F20" s="30">
        <f>(C20/C22)*100</f>
        <v>11.927874701276545</v>
      </c>
    </row>
    <row r="21" spans="1:10" x14ac:dyDescent="0.2">
      <c r="A21" s="7" t="s">
        <v>42</v>
      </c>
      <c r="B21" s="20">
        <v>7268.7</v>
      </c>
      <c r="C21" s="20">
        <v>7998.7</v>
      </c>
      <c r="D21" s="20">
        <f t="shared" si="3"/>
        <v>730</v>
      </c>
      <c r="E21" s="30">
        <f t="shared" si="4"/>
        <v>10.043061345219915</v>
      </c>
      <c r="F21" s="30">
        <f>(C21/C22)*100</f>
        <v>20.799993758987707</v>
      </c>
    </row>
    <row r="22" spans="1:10" x14ac:dyDescent="0.2">
      <c r="A22" s="12" t="s">
        <v>23</v>
      </c>
      <c r="B22" s="21">
        <v>35632.400000000001</v>
      </c>
      <c r="C22" s="21">
        <v>38455.300000000003</v>
      </c>
      <c r="D22" s="22">
        <f t="shared" ref="D22" si="5">(C22-B22)</f>
        <v>2822.9000000000015</v>
      </c>
      <c r="E22" s="31">
        <f t="shared" si="4"/>
        <v>7.9222842132441293</v>
      </c>
      <c r="F22" s="32">
        <f>SUM(F14:F21)</f>
        <v>100.00000000000001</v>
      </c>
    </row>
    <row r="23" spans="1:10" ht="25.5" customHeight="1" x14ac:dyDescent="0.2">
      <c r="A23" s="12" t="s">
        <v>26</v>
      </c>
      <c r="B23" s="10"/>
      <c r="C23" s="10"/>
      <c r="D23" s="24"/>
      <c r="E23" s="26"/>
      <c r="F23" s="25"/>
    </row>
    <row r="24" spans="1:10" x14ac:dyDescent="0.2">
      <c r="A24" s="6" t="s">
        <v>24</v>
      </c>
      <c r="B24" s="22">
        <v>7872.7</v>
      </c>
      <c r="C24" s="22">
        <v>7734.3</v>
      </c>
      <c r="D24" s="22"/>
      <c r="E24" s="31">
        <f t="shared" ref="E24:E30" si="6">(C24-B24)/B24*100</f>
        <v>-1.7579737574148595</v>
      </c>
      <c r="F24" s="28" t="s">
        <v>32</v>
      </c>
    </row>
    <row r="25" spans="1:10" s="13" customFormat="1" x14ac:dyDescent="0.2">
      <c r="A25" s="6" t="s">
        <v>43</v>
      </c>
      <c r="B25" s="22">
        <f>(B24/B12)*100</f>
        <v>18.096039314930891</v>
      </c>
      <c r="C25" s="22">
        <f t="shared" ref="C25" si="7">(C24/C12)*100</f>
        <v>16.744642203781364</v>
      </c>
      <c r="D25" s="22">
        <f t="shared" ref="D25:D31" si="8">(C25-B25)</f>
        <v>-1.3513971111495273</v>
      </c>
      <c r="E25" s="28" t="s">
        <v>32</v>
      </c>
      <c r="F25" s="28" t="s">
        <v>32</v>
      </c>
    </row>
    <row r="26" spans="1:10" x14ac:dyDescent="0.2">
      <c r="A26" s="33" t="s">
        <v>44</v>
      </c>
      <c r="B26" s="41">
        <v>-681.3</v>
      </c>
      <c r="C26" s="20">
        <v>-539.4</v>
      </c>
      <c r="D26" s="35"/>
      <c r="E26" s="42">
        <v>50</v>
      </c>
      <c r="F26" s="27" t="s">
        <v>32</v>
      </c>
      <c r="J26" s="43"/>
    </row>
    <row r="27" spans="1:10" x14ac:dyDescent="0.2">
      <c r="A27" s="34" t="s">
        <v>25</v>
      </c>
      <c r="B27" s="22">
        <v>7191.4</v>
      </c>
      <c r="C27" s="22">
        <v>7194.8</v>
      </c>
      <c r="D27" s="22"/>
      <c r="E27" s="31">
        <f t="shared" si="6"/>
        <v>4.7278693995613449E-2</v>
      </c>
      <c r="F27" s="28" t="s">
        <v>32</v>
      </c>
    </row>
    <row r="28" spans="1:10" x14ac:dyDescent="0.2">
      <c r="A28" s="33" t="s">
        <v>34</v>
      </c>
      <c r="B28" s="20">
        <v>-2542.5</v>
      </c>
      <c r="C28" s="20">
        <v>-2524.3000000000002</v>
      </c>
      <c r="D28" s="35"/>
      <c r="E28" s="30">
        <f t="shared" si="6"/>
        <v>-0.71583087512290333</v>
      </c>
      <c r="F28" s="27" t="s">
        <v>32</v>
      </c>
    </row>
    <row r="29" spans="1:10" x14ac:dyDescent="0.2">
      <c r="A29" s="33" t="s">
        <v>35</v>
      </c>
      <c r="B29" s="20">
        <v>0</v>
      </c>
      <c r="C29" s="20">
        <v>0</v>
      </c>
      <c r="D29" s="35"/>
      <c r="E29" s="27">
        <v>0</v>
      </c>
      <c r="F29" s="27" t="s">
        <v>32</v>
      </c>
    </row>
    <row r="30" spans="1:10" x14ac:dyDescent="0.2">
      <c r="A30" s="6" t="s">
        <v>0</v>
      </c>
      <c r="B30" s="22">
        <v>4648.8999999999996</v>
      </c>
      <c r="C30" s="22">
        <v>4670.6000000000004</v>
      </c>
      <c r="D30" s="22"/>
      <c r="E30" s="31">
        <f t="shared" si="6"/>
        <v>0.46677708705286691</v>
      </c>
      <c r="F30" s="28" t="s">
        <v>32</v>
      </c>
    </row>
    <row r="31" spans="1:10" x14ac:dyDescent="0.2">
      <c r="A31" s="12" t="s">
        <v>45</v>
      </c>
      <c r="B31" s="23">
        <f>(B30/B12)*100</f>
        <v>10.68587361022041</v>
      </c>
      <c r="C31" s="23">
        <f>(C30/C12)*100</f>
        <v>10.111778166993941</v>
      </c>
      <c r="D31" s="22">
        <f t="shared" si="8"/>
        <v>-0.57409544322646866</v>
      </c>
      <c r="E31" s="28" t="s">
        <v>32</v>
      </c>
      <c r="F31" s="28" t="s">
        <v>32</v>
      </c>
    </row>
    <row r="32" spans="1:10" ht="25.5" customHeight="1" x14ac:dyDescent="0.2">
      <c r="A32" s="56" t="s">
        <v>5</v>
      </c>
      <c r="B32" s="56"/>
      <c r="C32" s="56"/>
      <c r="D32" s="56"/>
      <c r="E32" s="56"/>
      <c r="F32" s="56"/>
    </row>
    <row r="33" spans="1:6" ht="63.75" customHeight="1" x14ac:dyDescent="0.2">
      <c r="A33" s="57" t="s">
        <v>29</v>
      </c>
      <c r="B33" s="57"/>
      <c r="C33" s="57"/>
      <c r="D33" s="57"/>
      <c r="E33" s="57"/>
      <c r="F33" s="57"/>
    </row>
    <row r="34" spans="1:6" ht="51" customHeight="1" x14ac:dyDescent="0.2">
      <c r="A34" s="57" t="s">
        <v>31</v>
      </c>
      <c r="B34" s="57"/>
      <c r="C34" s="57"/>
      <c r="D34" s="57"/>
      <c r="E34" s="57"/>
      <c r="F34" s="57"/>
    </row>
    <row r="35" spans="1:6" s="14" customFormat="1" ht="89.25" customHeight="1" x14ac:dyDescent="0.2">
      <c r="A35" s="51" t="s">
        <v>52</v>
      </c>
      <c r="B35" s="51"/>
      <c r="C35" s="51"/>
      <c r="D35" s="51"/>
      <c r="E35" s="51"/>
      <c r="F35" s="51"/>
    </row>
    <row r="36" spans="1:6" s="16" customFormat="1" ht="51" customHeight="1" x14ac:dyDescent="0.2">
      <c r="A36" s="51" t="s">
        <v>46</v>
      </c>
      <c r="B36" s="51"/>
      <c r="C36" s="51"/>
      <c r="D36" s="51"/>
      <c r="E36" s="51"/>
      <c r="F36" s="51"/>
    </row>
    <row r="37" spans="1:6" ht="25.5" customHeight="1" x14ac:dyDescent="0.2">
      <c r="A37" s="51" t="s">
        <v>47</v>
      </c>
      <c r="B37" s="51"/>
      <c r="C37" s="51"/>
      <c r="D37" s="51"/>
      <c r="E37" s="51"/>
      <c r="F37" s="51"/>
    </row>
    <row r="38" spans="1:6" ht="51" customHeight="1" x14ac:dyDescent="0.2">
      <c r="A38" s="51" t="s">
        <v>48</v>
      </c>
      <c r="B38" s="52"/>
      <c r="C38" s="52"/>
      <c r="D38" s="52"/>
      <c r="E38" s="52"/>
      <c r="F38" s="52"/>
    </row>
    <row r="39" spans="1:6" ht="38.25" customHeight="1" x14ac:dyDescent="0.2">
      <c r="A39" s="51" t="s">
        <v>49</v>
      </c>
      <c r="B39" s="51"/>
      <c r="C39" s="51"/>
      <c r="D39" s="51"/>
      <c r="E39" s="51"/>
      <c r="F39" s="51"/>
    </row>
    <row r="40" spans="1:6" x14ac:dyDescent="0.2">
      <c r="A40" s="40"/>
      <c r="B40" s="40"/>
      <c r="C40" s="40"/>
      <c r="D40" s="40"/>
      <c r="E40" s="40"/>
      <c r="F40" s="40"/>
    </row>
    <row r="41" spans="1:6" x14ac:dyDescent="0.2">
      <c r="A41" s="40"/>
      <c r="B41" s="40"/>
      <c r="C41" s="40"/>
      <c r="D41" s="40"/>
      <c r="E41" s="40"/>
      <c r="F41" s="40"/>
    </row>
    <row r="42" spans="1:6" x14ac:dyDescent="0.2">
      <c r="A42" s="40"/>
      <c r="B42" s="40"/>
      <c r="C42" s="40"/>
      <c r="D42" s="40"/>
      <c r="E42" s="40"/>
      <c r="F42" s="40"/>
    </row>
    <row r="43" spans="1:6" x14ac:dyDescent="0.2">
      <c r="A43" s="40"/>
      <c r="B43" s="40"/>
      <c r="C43" s="40"/>
      <c r="D43" s="40"/>
      <c r="E43" s="40"/>
      <c r="F43" s="40"/>
    </row>
    <row r="44" spans="1:6" x14ac:dyDescent="0.2">
      <c r="A44" s="40"/>
      <c r="B44" s="40"/>
      <c r="C44" s="40"/>
      <c r="D44" s="40"/>
      <c r="E44" s="40"/>
      <c r="F44" s="40"/>
    </row>
    <row r="45" spans="1:6" x14ac:dyDescent="0.2">
      <c r="A45" s="40"/>
      <c r="B45" s="40"/>
      <c r="C45" s="40"/>
      <c r="D45" s="40"/>
      <c r="E45" s="40"/>
      <c r="F45" s="40"/>
    </row>
    <row r="46" spans="1:6" x14ac:dyDescent="0.2">
      <c r="A46" s="40"/>
      <c r="B46" s="40"/>
      <c r="C46" s="40"/>
      <c r="D46" s="40"/>
      <c r="E46" s="40"/>
      <c r="F46" s="40"/>
    </row>
  </sheetData>
  <mergeCells count="11">
    <mergeCell ref="A39:F39"/>
    <mergeCell ref="A38:F38"/>
    <mergeCell ref="A37:F37"/>
    <mergeCell ref="A1:F1"/>
    <mergeCell ref="A2:F2"/>
    <mergeCell ref="A3:F3"/>
    <mergeCell ref="A32:F32"/>
    <mergeCell ref="A33:F33"/>
    <mergeCell ref="A34:F34"/>
    <mergeCell ref="A35:F35"/>
    <mergeCell ref="A36:F36"/>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6"/>
  <sheetViews>
    <sheetView topLeftCell="A7" workbookViewId="0">
      <selection activeCell="C31" sqref="C31"/>
    </sheetView>
  </sheetViews>
  <sheetFormatPr defaultRowHeight="12.75" x14ac:dyDescent="0.2"/>
  <cols>
    <col min="1" max="1" width="36.42578125" style="39" customWidth="1"/>
    <col min="2" max="2" width="9.140625" style="39"/>
    <col min="3" max="3" width="10.7109375" style="39" customWidth="1"/>
    <col min="4" max="4" width="9.140625" style="39"/>
    <col min="5" max="5" width="9.85546875" style="39" customWidth="1"/>
    <col min="6" max="6" width="11.140625" style="39" customWidth="1"/>
    <col min="7" max="16384" width="9.140625" style="39"/>
  </cols>
  <sheetData>
    <row r="1" spans="1:6" ht="25.5" customHeight="1" x14ac:dyDescent="0.2">
      <c r="A1" s="53" t="s">
        <v>60</v>
      </c>
      <c r="B1" s="53"/>
      <c r="C1" s="53"/>
      <c r="D1" s="53"/>
      <c r="E1" s="53"/>
      <c r="F1" s="53"/>
    </row>
    <row r="2" spans="1:6" x14ac:dyDescent="0.2">
      <c r="A2" s="54" t="s">
        <v>63</v>
      </c>
      <c r="B2" s="54"/>
      <c r="C2" s="54"/>
      <c r="D2" s="54"/>
      <c r="E2" s="54"/>
      <c r="F2" s="54"/>
    </row>
    <row r="3" spans="1:6" x14ac:dyDescent="0.2">
      <c r="A3" s="55" t="s">
        <v>30</v>
      </c>
      <c r="B3" s="55"/>
      <c r="C3" s="55"/>
      <c r="D3" s="55"/>
      <c r="E3" s="55"/>
      <c r="F3" s="55"/>
    </row>
    <row r="4" spans="1:6" ht="63.75" x14ac:dyDescent="0.2">
      <c r="A4" s="8"/>
      <c r="B4" s="15" t="s">
        <v>64</v>
      </c>
      <c r="C4" s="15" t="s">
        <v>65</v>
      </c>
      <c r="D4" s="15" t="s">
        <v>12</v>
      </c>
      <c r="E4" s="17" t="s">
        <v>58</v>
      </c>
      <c r="F4" s="17" t="s">
        <v>66</v>
      </c>
    </row>
    <row r="5" spans="1:6" ht="25.5" customHeight="1" x14ac:dyDescent="0.2">
      <c r="A5" s="9" t="s">
        <v>2</v>
      </c>
      <c r="B5" s="11"/>
      <c r="C5" s="11"/>
      <c r="D5" s="11"/>
      <c r="E5" s="11"/>
      <c r="F5" s="11"/>
    </row>
    <row r="6" spans="1:6" x14ac:dyDescent="0.2">
      <c r="A6" s="7" t="s">
        <v>33</v>
      </c>
      <c r="B6" s="20">
        <v>23649.9</v>
      </c>
      <c r="C6" s="20">
        <v>25245.200000000001</v>
      </c>
      <c r="D6" s="20">
        <f t="shared" ref="D6:D12" si="0">(C6-B6)</f>
        <v>1595.2999999999993</v>
      </c>
      <c r="E6" s="30">
        <f t="shared" ref="E6:E12" si="1">(C6-B6)/B6*100</f>
        <v>6.7454830675816773</v>
      </c>
      <c r="F6" s="30">
        <f>(C6/C12)*100</f>
        <v>72.217661076004589</v>
      </c>
    </row>
    <row r="7" spans="1:6" x14ac:dyDescent="0.2">
      <c r="A7" s="7" t="s">
        <v>13</v>
      </c>
      <c r="B7" s="20">
        <v>216</v>
      </c>
      <c r="C7" s="20">
        <v>253.2</v>
      </c>
      <c r="D7" s="20">
        <f t="shared" si="0"/>
        <v>37.199999999999989</v>
      </c>
      <c r="E7" s="30">
        <f t="shared" si="1"/>
        <v>17.222222222222218</v>
      </c>
      <c r="F7" s="30">
        <f>(C7/C12)*100</f>
        <v>0.72431637635845081</v>
      </c>
    </row>
    <row r="8" spans="1:6" x14ac:dyDescent="0.2">
      <c r="A8" s="7" t="s">
        <v>14</v>
      </c>
      <c r="B8" s="20">
        <v>848.1</v>
      </c>
      <c r="C8" s="20">
        <v>929.6</v>
      </c>
      <c r="D8" s="20">
        <f t="shared" si="0"/>
        <v>81.5</v>
      </c>
      <c r="E8" s="30">
        <f t="shared" si="1"/>
        <v>9.6097158353967682</v>
      </c>
      <c r="F8" s="30">
        <f>(C8/C12)*100</f>
        <v>2.6592594923491939</v>
      </c>
    </row>
    <row r="9" spans="1:6" x14ac:dyDescent="0.2">
      <c r="A9" s="7" t="s">
        <v>15</v>
      </c>
      <c r="B9" s="20">
        <v>482.5</v>
      </c>
      <c r="C9" s="20">
        <v>480.5</v>
      </c>
      <c r="D9" s="20">
        <f t="shared" si="0"/>
        <v>-2</v>
      </c>
      <c r="E9" s="30">
        <f t="shared" si="1"/>
        <v>-0.41450777202072536</v>
      </c>
      <c r="F9" s="30">
        <f>(C9/C12)*100</f>
        <v>1.3745419385475341</v>
      </c>
    </row>
    <row r="10" spans="1:6" x14ac:dyDescent="0.2">
      <c r="A10" s="7" t="s">
        <v>27</v>
      </c>
      <c r="B10" s="20">
        <v>6185.8</v>
      </c>
      <c r="C10" s="20">
        <v>6907.1</v>
      </c>
      <c r="D10" s="20">
        <f t="shared" si="0"/>
        <v>721.30000000000018</v>
      </c>
      <c r="E10" s="30">
        <f t="shared" si="1"/>
        <v>11.660577451582659</v>
      </c>
      <c r="F10" s="30">
        <f>(C10/C12)*100</f>
        <v>19.758790059816175</v>
      </c>
    </row>
    <row r="11" spans="1:6" x14ac:dyDescent="0.2">
      <c r="A11" s="7" t="s">
        <v>28</v>
      </c>
      <c r="B11" s="20">
        <v>1080.5999999999999</v>
      </c>
      <c r="C11" s="20">
        <v>1141.5</v>
      </c>
      <c r="D11" s="20">
        <f t="shared" si="0"/>
        <v>60.900000000000091</v>
      </c>
      <c r="E11" s="30">
        <f t="shared" si="1"/>
        <v>5.6357579122709698</v>
      </c>
      <c r="F11" s="30">
        <f>(C11/C12)*100</f>
        <v>3.2654310569240583</v>
      </c>
    </row>
    <row r="12" spans="1:6" x14ac:dyDescent="0.2">
      <c r="A12" s="12" t="s">
        <v>41</v>
      </c>
      <c r="B12" s="21">
        <v>32462.9</v>
      </c>
      <c r="C12" s="21">
        <v>34957.1</v>
      </c>
      <c r="D12" s="22">
        <f t="shared" si="0"/>
        <v>2494.1999999999971</v>
      </c>
      <c r="E12" s="31">
        <f t="shared" si="1"/>
        <v>7.6832322435765041</v>
      </c>
      <c r="F12" s="32">
        <f>SUM(F6:F11)</f>
        <v>100</v>
      </c>
    </row>
    <row r="13" spans="1:6" ht="25.5" customHeight="1" x14ac:dyDescent="0.2">
      <c r="A13" s="12" t="s">
        <v>16</v>
      </c>
      <c r="B13" s="10"/>
      <c r="C13" s="10"/>
      <c r="D13" s="24"/>
      <c r="E13" s="26"/>
      <c r="F13" s="25"/>
    </row>
    <row r="14" spans="1:6" x14ac:dyDescent="0.2">
      <c r="A14" s="7" t="s">
        <v>17</v>
      </c>
      <c r="B14" s="20">
        <v>3762.4</v>
      </c>
      <c r="C14" s="20">
        <v>4319.6000000000004</v>
      </c>
      <c r="D14" s="20">
        <f t="shared" ref="D14:D22" si="2">(C14-B14)</f>
        <v>557.20000000000027</v>
      </c>
      <c r="E14" s="30">
        <f t="shared" ref="E14:E22" si="3">(C14-B14)/B14*100</f>
        <v>14.809695938762498</v>
      </c>
      <c r="F14" s="30">
        <f>(C14/C22)*100</f>
        <v>15.180300330694108</v>
      </c>
    </row>
    <row r="15" spans="1:6" x14ac:dyDescent="0.2">
      <c r="A15" s="7" t="s">
        <v>18</v>
      </c>
      <c r="B15" s="20">
        <v>8766.5</v>
      </c>
      <c r="C15" s="20">
        <v>9799.9</v>
      </c>
      <c r="D15" s="20">
        <f t="shared" si="2"/>
        <v>1033.3999999999996</v>
      </c>
      <c r="E15" s="30">
        <f t="shared" si="3"/>
        <v>11.788056807163629</v>
      </c>
      <c r="F15" s="30">
        <f>(C15/C22)*100</f>
        <v>34.439629875629493</v>
      </c>
    </row>
    <row r="16" spans="1:6" x14ac:dyDescent="0.2">
      <c r="A16" s="7" t="s">
        <v>19</v>
      </c>
      <c r="B16" s="20">
        <v>1659.6</v>
      </c>
      <c r="C16" s="20">
        <v>1700.9</v>
      </c>
      <c r="D16" s="20">
        <f t="shared" si="2"/>
        <v>41.300000000000182</v>
      </c>
      <c r="E16" s="30">
        <f t="shared" si="3"/>
        <v>2.4885514581827057</v>
      </c>
      <c r="F16" s="30">
        <f>(C16/C22)*100</f>
        <v>5.9774453265296801</v>
      </c>
    </row>
    <row r="17" spans="1:6" x14ac:dyDescent="0.2">
      <c r="A17" s="7" t="s">
        <v>20</v>
      </c>
      <c r="B17" s="20">
        <v>1660.7</v>
      </c>
      <c r="C17" s="20">
        <v>1592.1</v>
      </c>
      <c r="D17" s="20">
        <f t="shared" si="2"/>
        <v>-68.600000000000136</v>
      </c>
      <c r="E17" s="30">
        <f t="shared" si="3"/>
        <v>-4.130788221834174</v>
      </c>
      <c r="F17" s="30">
        <f>(C17/C22)*100</f>
        <v>5.5950912483790365</v>
      </c>
    </row>
    <row r="18" spans="1:6" x14ac:dyDescent="0.2">
      <c r="A18" s="7" t="s">
        <v>21</v>
      </c>
      <c r="B18" s="20">
        <v>568.1</v>
      </c>
      <c r="C18" s="20">
        <v>587.79999999999995</v>
      </c>
      <c r="D18" s="20">
        <f t="shared" si="2"/>
        <v>19.699999999999932</v>
      </c>
      <c r="E18" s="30">
        <f t="shared" si="3"/>
        <v>3.4676993487062018</v>
      </c>
      <c r="F18" s="30">
        <f>(C18/C22)*100</f>
        <v>2.0656960214793028</v>
      </c>
    </row>
    <row r="19" spans="1:6" x14ac:dyDescent="0.2">
      <c r="A19" s="7" t="s">
        <v>22</v>
      </c>
      <c r="B19" s="20">
        <v>464.7</v>
      </c>
      <c r="C19" s="20">
        <v>449.2</v>
      </c>
      <c r="D19" s="20">
        <f t="shared" si="2"/>
        <v>-15.5</v>
      </c>
      <c r="E19" s="30">
        <f t="shared" si="3"/>
        <v>-3.3354852593070796</v>
      </c>
      <c r="F19" s="30">
        <f>(C19/C22)*100</f>
        <v>1.5786162858940163</v>
      </c>
    </row>
    <row r="20" spans="1:6" x14ac:dyDescent="0.2">
      <c r="A20" s="7" t="s">
        <v>27</v>
      </c>
      <c r="B20" s="20">
        <v>4381.1000000000004</v>
      </c>
      <c r="C20" s="20">
        <v>4394.7</v>
      </c>
      <c r="D20" s="20">
        <f t="shared" si="2"/>
        <v>13.599999999999454</v>
      </c>
      <c r="E20" s="30">
        <f t="shared" si="3"/>
        <v>0.31042432265868053</v>
      </c>
      <c r="F20" s="30">
        <f>(C20/C22)*100</f>
        <v>15.444223044564634</v>
      </c>
    </row>
    <row r="21" spans="1:6" x14ac:dyDescent="0.2">
      <c r="A21" s="7" t="s">
        <v>42</v>
      </c>
      <c r="B21" s="20">
        <v>5091.8999999999996</v>
      </c>
      <c r="C21" s="20">
        <v>5611.1</v>
      </c>
      <c r="D21" s="20">
        <f t="shared" si="2"/>
        <v>519.20000000000073</v>
      </c>
      <c r="E21" s="30">
        <f t="shared" si="3"/>
        <v>10.196586735796084</v>
      </c>
      <c r="F21" s="30">
        <f>(C21/C22)*100</f>
        <v>19.718997866829731</v>
      </c>
    </row>
    <row r="22" spans="1:6" x14ac:dyDescent="0.2">
      <c r="A22" s="12" t="s">
        <v>23</v>
      </c>
      <c r="B22" s="21">
        <v>26358</v>
      </c>
      <c r="C22" s="21">
        <v>28455.3</v>
      </c>
      <c r="D22" s="22">
        <f t="shared" si="2"/>
        <v>2097.2999999999993</v>
      </c>
      <c r="E22" s="31">
        <f t="shared" si="3"/>
        <v>7.9569770088777565</v>
      </c>
      <c r="F22" s="32">
        <f>SUM(F14:F21)</f>
        <v>100</v>
      </c>
    </row>
    <row r="23" spans="1:6" ht="25.5" customHeight="1" x14ac:dyDescent="0.2">
      <c r="A23" s="12" t="s">
        <v>26</v>
      </c>
      <c r="B23" s="10"/>
      <c r="C23" s="10"/>
      <c r="D23" s="24"/>
      <c r="E23" s="26"/>
      <c r="F23" s="25"/>
    </row>
    <row r="24" spans="1:6" x14ac:dyDescent="0.2">
      <c r="A24" s="6" t="s">
        <v>24</v>
      </c>
      <c r="B24" s="22">
        <v>6104.9</v>
      </c>
      <c r="C24" s="22">
        <v>6501.8</v>
      </c>
      <c r="D24" s="22">
        <f t="shared" ref="D24:D31" si="4">(C24-B24)</f>
        <v>396.90000000000055</v>
      </c>
      <c r="E24" s="31">
        <f t="shared" ref="E24:E30" si="5">(C24-B24)/B24*100</f>
        <v>6.5013349932021915</v>
      </c>
      <c r="F24" s="28" t="s">
        <v>32</v>
      </c>
    </row>
    <row r="25" spans="1:6" x14ac:dyDescent="0.2">
      <c r="A25" s="6" t="s">
        <v>43</v>
      </c>
      <c r="B25" s="22">
        <f>(B24/B12)*100</f>
        <v>18.805775208006676</v>
      </c>
      <c r="C25" s="22">
        <f t="shared" ref="C25" si="6">(C24/C12)*100</f>
        <v>18.599368940787421</v>
      </c>
      <c r="D25" s="22">
        <f t="shared" si="4"/>
        <v>-0.20640626721925415</v>
      </c>
      <c r="E25" s="28" t="s">
        <v>32</v>
      </c>
      <c r="F25" s="28" t="s">
        <v>32</v>
      </c>
    </row>
    <row r="26" spans="1:6" x14ac:dyDescent="0.2">
      <c r="A26" s="33" t="s">
        <v>44</v>
      </c>
      <c r="B26" s="20">
        <v>-584.6</v>
      </c>
      <c r="C26" s="20">
        <v>-424.3</v>
      </c>
      <c r="D26" s="35">
        <f t="shared" si="4"/>
        <v>160.30000000000001</v>
      </c>
      <c r="E26" s="30">
        <f t="shared" si="5"/>
        <v>-27.420458433116661</v>
      </c>
      <c r="F26" s="27" t="s">
        <v>32</v>
      </c>
    </row>
    <row r="27" spans="1:6" x14ac:dyDescent="0.2">
      <c r="A27" s="34" t="s">
        <v>25</v>
      </c>
      <c r="B27" s="22">
        <v>5520.3</v>
      </c>
      <c r="C27" s="22">
        <v>6077.4</v>
      </c>
      <c r="D27" s="22">
        <f t="shared" si="4"/>
        <v>557.09999999999945</v>
      </c>
      <c r="E27" s="31">
        <f t="shared" si="5"/>
        <v>10.091842834628542</v>
      </c>
      <c r="F27" s="28" t="s">
        <v>32</v>
      </c>
    </row>
    <row r="28" spans="1:6" x14ac:dyDescent="0.2">
      <c r="A28" s="33" t="s">
        <v>34</v>
      </c>
      <c r="B28" s="20">
        <v>-2192.6</v>
      </c>
      <c r="C28" s="20">
        <v>-2019.5</v>
      </c>
      <c r="D28" s="35">
        <f t="shared" si="4"/>
        <v>173.09999999999991</v>
      </c>
      <c r="E28" s="30">
        <f t="shared" si="5"/>
        <v>-7.8947368421052602</v>
      </c>
      <c r="F28" s="27" t="s">
        <v>32</v>
      </c>
    </row>
    <row r="29" spans="1:6" x14ac:dyDescent="0.2">
      <c r="A29" s="33" t="s">
        <v>35</v>
      </c>
      <c r="B29" s="20">
        <v>0</v>
      </c>
      <c r="C29" s="20">
        <v>0</v>
      </c>
      <c r="D29" s="35">
        <f t="shared" si="4"/>
        <v>0</v>
      </c>
      <c r="E29" s="27">
        <v>0</v>
      </c>
      <c r="F29" s="27" t="s">
        <v>32</v>
      </c>
    </row>
    <row r="30" spans="1:6" x14ac:dyDescent="0.2">
      <c r="A30" s="6" t="s">
        <v>0</v>
      </c>
      <c r="B30" s="22">
        <v>3327.7</v>
      </c>
      <c r="C30" s="22">
        <v>4057.9</v>
      </c>
      <c r="D30" s="22">
        <f t="shared" si="4"/>
        <v>730.20000000000027</v>
      </c>
      <c r="E30" s="31">
        <f t="shared" si="5"/>
        <v>21.943083811641685</v>
      </c>
      <c r="F30" s="28" t="s">
        <v>32</v>
      </c>
    </row>
    <row r="31" spans="1:6" x14ac:dyDescent="0.2">
      <c r="A31" s="12" t="s">
        <v>45</v>
      </c>
      <c r="B31" s="23">
        <f>(B30/B12)*100</f>
        <v>10.25077858108795</v>
      </c>
      <c r="C31" s="23">
        <f>(C30/C12)*100</f>
        <v>11.608228371346595</v>
      </c>
      <c r="D31" s="22">
        <f t="shared" si="4"/>
        <v>1.3574497902586451</v>
      </c>
      <c r="E31" s="28" t="s">
        <v>32</v>
      </c>
      <c r="F31" s="28" t="s">
        <v>32</v>
      </c>
    </row>
    <row r="32" spans="1:6" ht="25.5" customHeight="1" x14ac:dyDescent="0.2">
      <c r="A32" s="56" t="s">
        <v>5</v>
      </c>
      <c r="B32" s="56"/>
      <c r="C32" s="56"/>
      <c r="D32" s="56"/>
      <c r="E32" s="56"/>
      <c r="F32" s="56"/>
    </row>
    <row r="33" spans="1:6" ht="63.75" customHeight="1" x14ac:dyDescent="0.2">
      <c r="A33" s="57" t="s">
        <v>29</v>
      </c>
      <c r="B33" s="57"/>
      <c r="C33" s="57"/>
      <c r="D33" s="57"/>
      <c r="E33" s="57"/>
      <c r="F33" s="57"/>
    </row>
    <row r="34" spans="1:6" ht="51" customHeight="1" x14ac:dyDescent="0.2">
      <c r="A34" s="57" t="s">
        <v>31</v>
      </c>
      <c r="B34" s="57"/>
      <c r="C34" s="57"/>
      <c r="D34" s="57"/>
      <c r="E34" s="57"/>
      <c r="F34" s="57"/>
    </row>
    <row r="35" spans="1:6" ht="89.25" customHeight="1" x14ac:dyDescent="0.2">
      <c r="A35" s="51" t="s">
        <v>52</v>
      </c>
      <c r="B35" s="51"/>
      <c r="C35" s="51"/>
      <c r="D35" s="51"/>
      <c r="E35" s="51"/>
      <c r="F35" s="51"/>
    </row>
    <row r="36" spans="1:6" ht="51" customHeight="1" x14ac:dyDescent="0.2">
      <c r="A36" s="51" t="s">
        <v>46</v>
      </c>
      <c r="B36" s="51"/>
      <c r="C36" s="51"/>
      <c r="D36" s="51"/>
      <c r="E36" s="51"/>
      <c r="F36" s="51"/>
    </row>
    <row r="37" spans="1:6" ht="25.5" customHeight="1" x14ac:dyDescent="0.2">
      <c r="A37" s="51" t="s">
        <v>47</v>
      </c>
      <c r="B37" s="51"/>
      <c r="C37" s="51"/>
      <c r="D37" s="51"/>
      <c r="E37" s="51"/>
      <c r="F37" s="51"/>
    </row>
    <row r="38" spans="1:6" ht="51" customHeight="1" x14ac:dyDescent="0.2">
      <c r="A38" s="51" t="s">
        <v>48</v>
      </c>
      <c r="B38" s="52"/>
      <c r="C38" s="52"/>
      <c r="D38" s="52"/>
      <c r="E38" s="52"/>
      <c r="F38" s="52"/>
    </row>
    <row r="39" spans="1:6" ht="38.25" customHeight="1" x14ac:dyDescent="0.2">
      <c r="A39" s="51" t="s">
        <v>49</v>
      </c>
      <c r="B39" s="51"/>
      <c r="C39" s="51"/>
      <c r="D39" s="51"/>
      <c r="E39" s="51"/>
      <c r="F39" s="51"/>
    </row>
    <row r="40" spans="1:6" x14ac:dyDescent="0.2">
      <c r="A40" s="40"/>
      <c r="B40" s="40"/>
      <c r="C40" s="40"/>
      <c r="D40" s="40"/>
      <c r="E40" s="40"/>
      <c r="F40" s="40"/>
    </row>
    <row r="41" spans="1:6" x14ac:dyDescent="0.2">
      <c r="A41" s="40"/>
      <c r="B41" s="40"/>
      <c r="C41" s="40"/>
      <c r="D41" s="40"/>
      <c r="E41" s="40"/>
      <c r="F41" s="40"/>
    </row>
    <row r="42" spans="1:6" x14ac:dyDescent="0.2">
      <c r="A42" s="40"/>
      <c r="B42" s="40"/>
      <c r="C42" s="40"/>
      <c r="D42" s="40"/>
      <c r="E42" s="40"/>
      <c r="F42" s="40"/>
    </row>
    <row r="43" spans="1:6" x14ac:dyDescent="0.2">
      <c r="A43" s="40"/>
      <c r="B43" s="40"/>
      <c r="C43" s="40"/>
      <c r="D43" s="40"/>
      <c r="E43" s="40"/>
      <c r="F43" s="40"/>
    </row>
    <row r="44" spans="1:6" x14ac:dyDescent="0.2">
      <c r="A44" s="40"/>
      <c r="B44" s="40"/>
      <c r="C44" s="40"/>
      <c r="D44" s="40"/>
      <c r="E44" s="40"/>
      <c r="F44" s="40"/>
    </row>
    <row r="45" spans="1:6" x14ac:dyDescent="0.2">
      <c r="A45" s="40"/>
      <c r="B45" s="40"/>
      <c r="C45" s="40"/>
      <c r="D45" s="40"/>
      <c r="E45" s="40"/>
      <c r="F45" s="40"/>
    </row>
    <row r="46" spans="1:6" x14ac:dyDescent="0.2">
      <c r="A46" s="40"/>
      <c r="B46" s="40"/>
      <c r="C46" s="40"/>
      <c r="D46" s="40"/>
      <c r="E46" s="40"/>
      <c r="F46" s="40"/>
    </row>
  </sheetData>
  <mergeCells count="11">
    <mergeCell ref="A35:F35"/>
    <mergeCell ref="A36:F36"/>
    <mergeCell ref="A37:F37"/>
    <mergeCell ref="A38:F38"/>
    <mergeCell ref="A39:F39"/>
    <mergeCell ref="A34:F34"/>
    <mergeCell ref="A1:F1"/>
    <mergeCell ref="A2:F2"/>
    <mergeCell ref="A3:F3"/>
    <mergeCell ref="A32:F32"/>
    <mergeCell ref="A33:F33"/>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6"/>
  <sheetViews>
    <sheetView topLeftCell="A10" workbookViewId="0">
      <selection activeCell="C31" sqref="C31"/>
    </sheetView>
  </sheetViews>
  <sheetFormatPr defaultRowHeight="12.75" x14ac:dyDescent="0.2"/>
  <cols>
    <col min="1" max="1" width="36.42578125" style="39" customWidth="1"/>
    <col min="2" max="2" width="9.140625" style="39"/>
    <col min="3" max="3" width="10.7109375" style="39" customWidth="1"/>
    <col min="4" max="4" width="9.140625" style="39"/>
    <col min="5" max="5" width="9.85546875" style="39" customWidth="1"/>
    <col min="6" max="6" width="11.140625" style="39" customWidth="1"/>
    <col min="7" max="16384" width="9.140625" style="39"/>
  </cols>
  <sheetData>
    <row r="1" spans="1:6" ht="25.5" customHeight="1" x14ac:dyDescent="0.2">
      <c r="A1" s="53" t="s">
        <v>59</v>
      </c>
      <c r="B1" s="53"/>
      <c r="C1" s="53"/>
      <c r="D1" s="53"/>
      <c r="E1" s="53"/>
      <c r="F1" s="53"/>
    </row>
    <row r="2" spans="1:6" x14ac:dyDescent="0.2">
      <c r="A2" s="54" t="s">
        <v>62</v>
      </c>
      <c r="B2" s="54"/>
      <c r="C2" s="54"/>
      <c r="D2" s="54"/>
      <c r="E2" s="54"/>
      <c r="F2" s="54"/>
    </row>
    <row r="3" spans="1:6" x14ac:dyDescent="0.2">
      <c r="A3" s="55" t="s">
        <v>30</v>
      </c>
      <c r="B3" s="55"/>
      <c r="C3" s="55"/>
      <c r="D3" s="55"/>
      <c r="E3" s="55"/>
      <c r="F3" s="55"/>
    </row>
    <row r="4" spans="1:6" ht="63.75" x14ac:dyDescent="0.2">
      <c r="A4" s="8"/>
      <c r="B4" s="15" t="s">
        <v>64</v>
      </c>
      <c r="C4" s="15" t="s">
        <v>65</v>
      </c>
      <c r="D4" s="15" t="s">
        <v>12</v>
      </c>
      <c r="E4" s="17" t="s">
        <v>58</v>
      </c>
      <c r="F4" s="17" t="s">
        <v>66</v>
      </c>
    </row>
    <row r="5" spans="1:6" ht="25.5" customHeight="1" x14ac:dyDescent="0.2">
      <c r="A5" s="9" t="s">
        <v>2</v>
      </c>
      <c r="B5" s="11"/>
      <c r="C5" s="11"/>
      <c r="D5" s="11"/>
      <c r="E5" s="11"/>
      <c r="F5" s="11"/>
    </row>
    <row r="6" spans="1:6" x14ac:dyDescent="0.2">
      <c r="A6" s="7" t="s">
        <v>33</v>
      </c>
      <c r="B6" s="20">
        <v>8811.5</v>
      </c>
      <c r="C6" s="20">
        <v>9387.5</v>
      </c>
      <c r="D6" s="20">
        <f t="shared" ref="D6:D12" si="0">(C6-B6)</f>
        <v>576</v>
      </c>
      <c r="E6" s="30">
        <f t="shared" ref="E6:E12" si="1">(C6-B6)/B6*100</f>
        <v>6.5369119900130519</v>
      </c>
      <c r="F6" s="30">
        <f>(C6/C12)*100</f>
        <v>83.574449143111508</v>
      </c>
    </row>
    <row r="7" spans="1:6" x14ac:dyDescent="0.2">
      <c r="A7" s="7" t="s">
        <v>13</v>
      </c>
      <c r="B7" s="20">
        <v>429</v>
      </c>
      <c r="C7" s="20">
        <v>490.4</v>
      </c>
      <c r="D7" s="20">
        <f t="shared" si="0"/>
        <v>61.399999999999977</v>
      </c>
      <c r="E7" s="30">
        <f t="shared" si="1"/>
        <v>14.312354312354309</v>
      </c>
      <c r="F7" s="30">
        <f>(C7/C12)*100</f>
        <v>4.3659025150233699</v>
      </c>
    </row>
    <row r="8" spans="1:6" x14ac:dyDescent="0.2">
      <c r="A8" s="7" t="s">
        <v>14</v>
      </c>
      <c r="B8" s="20">
        <v>224.8</v>
      </c>
      <c r="C8" s="20">
        <v>246.8</v>
      </c>
      <c r="D8" s="20">
        <f t="shared" si="0"/>
        <v>22</v>
      </c>
      <c r="E8" s="30">
        <f t="shared" si="1"/>
        <v>9.7864768683274015</v>
      </c>
      <c r="F8" s="30">
        <f>(C8/C12)*100</f>
        <v>2.1971956376585799</v>
      </c>
    </row>
    <row r="9" spans="1:6" x14ac:dyDescent="0.2">
      <c r="A9" s="7" t="s">
        <v>15</v>
      </c>
      <c r="B9" s="20">
        <v>272.5</v>
      </c>
      <c r="C9" s="20">
        <v>257</v>
      </c>
      <c r="D9" s="20">
        <f t="shared" si="0"/>
        <v>-15.5</v>
      </c>
      <c r="E9" s="30">
        <f t="shared" si="1"/>
        <v>-5.6880733944954134</v>
      </c>
      <c r="F9" s="30">
        <f>(C9/C12)*100</f>
        <v>2.2880035610950369</v>
      </c>
    </row>
    <row r="10" spans="1:6" x14ac:dyDescent="0.2">
      <c r="A10" s="7" t="s">
        <v>27</v>
      </c>
      <c r="B10" s="20">
        <v>1042.5</v>
      </c>
      <c r="C10" s="20">
        <v>569.29999999999995</v>
      </c>
      <c r="D10" s="20">
        <f t="shared" si="0"/>
        <v>-473.20000000000005</v>
      </c>
      <c r="E10" s="30">
        <f t="shared" si="1"/>
        <v>-45.390887290167868</v>
      </c>
      <c r="F10" s="30">
        <f>(C10/C12)*100</f>
        <v>5.0683285110171372</v>
      </c>
    </row>
    <row r="11" spans="1:6" x14ac:dyDescent="0.2">
      <c r="A11" s="7" t="s">
        <v>28</v>
      </c>
      <c r="B11" s="20">
        <v>261.89999999999998</v>
      </c>
      <c r="C11" s="20">
        <v>281.5</v>
      </c>
      <c r="D11" s="20">
        <f t="shared" si="0"/>
        <v>19.600000000000023</v>
      </c>
      <c r="E11" s="30">
        <f t="shared" si="1"/>
        <v>7.4837724322260506</v>
      </c>
      <c r="F11" s="30">
        <f>(C11/C12)*100</f>
        <v>2.506120632094369</v>
      </c>
    </row>
    <row r="12" spans="1:6" x14ac:dyDescent="0.2">
      <c r="A12" s="12" t="s">
        <v>41</v>
      </c>
      <c r="B12" s="21">
        <v>11042.2</v>
      </c>
      <c r="C12" s="21">
        <v>11232.5</v>
      </c>
      <c r="D12" s="22">
        <f t="shared" si="0"/>
        <v>190.29999999999927</v>
      </c>
      <c r="E12" s="31">
        <f t="shared" si="1"/>
        <v>1.7233884551991385</v>
      </c>
      <c r="F12" s="32">
        <f>SUM(F6:F11)</f>
        <v>100</v>
      </c>
    </row>
    <row r="13" spans="1:6" ht="25.5" customHeight="1" x14ac:dyDescent="0.2">
      <c r="A13" s="12" t="s">
        <v>16</v>
      </c>
      <c r="B13" s="10"/>
      <c r="C13" s="10"/>
      <c r="D13" s="24"/>
      <c r="E13" s="26"/>
      <c r="F13" s="25"/>
    </row>
    <row r="14" spans="1:6" x14ac:dyDescent="0.2">
      <c r="A14" s="7" t="s">
        <v>17</v>
      </c>
      <c r="B14" s="20">
        <v>1804.2</v>
      </c>
      <c r="C14" s="20">
        <v>2130.3000000000002</v>
      </c>
      <c r="D14" s="20">
        <f t="shared" ref="D14:D22" si="2">(C14-B14)</f>
        <v>326.10000000000014</v>
      </c>
      <c r="E14" s="30">
        <f t="shared" ref="E14:E22" si="3">(C14-B14)/B14*100</f>
        <v>18.074492850016636</v>
      </c>
      <c r="F14" s="30">
        <f>(C14/C22)*100</f>
        <v>21.303000000000001</v>
      </c>
    </row>
    <row r="15" spans="1:6" x14ac:dyDescent="0.2">
      <c r="A15" s="7" t="s">
        <v>18</v>
      </c>
      <c r="B15" s="20">
        <v>3446</v>
      </c>
      <c r="C15" s="20">
        <v>3816</v>
      </c>
      <c r="D15" s="20">
        <f t="shared" si="2"/>
        <v>370</v>
      </c>
      <c r="E15" s="30">
        <f t="shared" si="3"/>
        <v>10.73708647707487</v>
      </c>
      <c r="F15" s="30">
        <f>(C15/C22)*100</f>
        <v>38.159999999999997</v>
      </c>
    </row>
    <row r="16" spans="1:6" x14ac:dyDescent="0.2">
      <c r="A16" s="7" t="s">
        <v>19</v>
      </c>
      <c r="B16" s="20">
        <v>526.79999999999995</v>
      </c>
      <c r="C16" s="20">
        <v>490</v>
      </c>
      <c r="D16" s="20">
        <f t="shared" si="2"/>
        <v>-36.799999999999955</v>
      </c>
      <c r="E16" s="30">
        <f t="shared" si="3"/>
        <v>-6.9855732725892103</v>
      </c>
      <c r="F16" s="30">
        <f>(C16/C22)*100</f>
        <v>4.9000000000000004</v>
      </c>
    </row>
    <row r="17" spans="1:6" x14ac:dyDescent="0.2">
      <c r="A17" s="7" t="s">
        <v>20</v>
      </c>
      <c r="B17" s="20">
        <v>806</v>
      </c>
      <c r="C17" s="20">
        <v>651.9</v>
      </c>
      <c r="D17" s="20">
        <f t="shared" si="2"/>
        <v>-154.10000000000002</v>
      </c>
      <c r="E17" s="30">
        <f t="shared" si="3"/>
        <v>-19.119106699751864</v>
      </c>
      <c r="F17" s="30">
        <f>(C17/C22)*100</f>
        <v>6.5190000000000001</v>
      </c>
    </row>
    <row r="18" spans="1:6" x14ac:dyDescent="0.2">
      <c r="A18" s="7" t="s">
        <v>21</v>
      </c>
      <c r="B18" s="20">
        <v>187.6</v>
      </c>
      <c r="C18" s="20">
        <v>184.5</v>
      </c>
      <c r="D18" s="20">
        <f t="shared" si="2"/>
        <v>-3.0999999999999943</v>
      </c>
      <c r="E18" s="30">
        <f t="shared" si="3"/>
        <v>-1.6524520255863508</v>
      </c>
      <c r="F18" s="30">
        <f>(C18/C22)*100</f>
        <v>1.8450000000000002</v>
      </c>
    </row>
    <row r="19" spans="1:6" x14ac:dyDescent="0.2">
      <c r="A19" s="7" t="s">
        <v>22</v>
      </c>
      <c r="B19" s="20">
        <v>151.19999999999999</v>
      </c>
      <c r="C19" s="20">
        <v>147.5</v>
      </c>
      <c r="D19" s="20">
        <f t="shared" si="2"/>
        <v>-3.6999999999999886</v>
      </c>
      <c r="E19" s="30">
        <f t="shared" si="3"/>
        <v>-2.4470899470899399</v>
      </c>
      <c r="F19" s="30">
        <f>(C19/C22)*100</f>
        <v>1.4749999999999999</v>
      </c>
    </row>
    <row r="20" spans="1:6" x14ac:dyDescent="0.2">
      <c r="A20" s="7" t="s">
        <v>27</v>
      </c>
      <c r="B20" s="20">
        <v>178.8</v>
      </c>
      <c r="C20" s="20">
        <v>192.2</v>
      </c>
      <c r="D20" s="20">
        <f t="shared" si="2"/>
        <v>13.399999999999977</v>
      </c>
      <c r="E20" s="30">
        <f t="shared" si="3"/>
        <v>7.4944071588366761</v>
      </c>
      <c r="F20" s="30">
        <f>(C20/C22)*100</f>
        <v>1.9219999999999997</v>
      </c>
    </row>
    <row r="21" spans="1:6" x14ac:dyDescent="0.2">
      <c r="A21" s="7" t="s">
        <v>42</v>
      </c>
      <c r="B21" s="20">
        <v>2173.8000000000002</v>
      </c>
      <c r="C21" s="20">
        <v>2387.6</v>
      </c>
      <c r="D21" s="20">
        <f t="shared" si="2"/>
        <v>213.79999999999973</v>
      </c>
      <c r="E21" s="30">
        <f t="shared" si="3"/>
        <v>9.8353114361946687</v>
      </c>
      <c r="F21" s="30">
        <f>(C21/C22)*100</f>
        <v>23.876000000000001</v>
      </c>
    </row>
    <row r="22" spans="1:6" x14ac:dyDescent="0.2">
      <c r="A22" s="12" t="s">
        <v>23</v>
      </c>
      <c r="B22" s="21">
        <v>9274.4</v>
      </c>
      <c r="C22" s="21">
        <v>10000</v>
      </c>
      <c r="D22" s="22">
        <f t="shared" si="2"/>
        <v>725.60000000000036</v>
      </c>
      <c r="E22" s="31">
        <f t="shared" si="3"/>
        <v>7.8236867074959067</v>
      </c>
      <c r="F22" s="32">
        <f>SUM(F14:F21)</f>
        <v>100</v>
      </c>
    </row>
    <row r="23" spans="1:6" ht="25.5" customHeight="1" x14ac:dyDescent="0.2">
      <c r="A23" s="12" t="s">
        <v>26</v>
      </c>
      <c r="B23" s="10"/>
      <c r="C23" s="10"/>
      <c r="D23" s="24"/>
      <c r="E23" s="26"/>
      <c r="F23" s="25"/>
    </row>
    <row r="24" spans="1:6" x14ac:dyDescent="0.2">
      <c r="A24" s="6" t="s">
        <v>24</v>
      </c>
      <c r="B24" s="22">
        <v>1767.8</v>
      </c>
      <c r="C24" s="22">
        <v>1232.5</v>
      </c>
      <c r="D24" s="22">
        <f t="shared" ref="D24:D31" si="4">(C24-B24)</f>
        <v>-535.29999999999995</v>
      </c>
      <c r="E24" s="31">
        <f t="shared" ref="E24:E30" si="5">(C24-B24)/B24*100</f>
        <v>-30.280574725647696</v>
      </c>
      <c r="F24" s="28" t="s">
        <v>32</v>
      </c>
    </row>
    <row r="25" spans="1:6" x14ac:dyDescent="0.2">
      <c r="A25" s="6" t="s">
        <v>43</v>
      </c>
      <c r="B25" s="22">
        <f>(B24/B12)*100</f>
        <v>16.009490862328157</v>
      </c>
      <c r="C25" s="22">
        <f t="shared" ref="C25" si="6">(C24/C12)*100</f>
        <v>10.972624081905186</v>
      </c>
      <c r="D25" s="22">
        <f t="shared" si="4"/>
        <v>-5.0368667804229705</v>
      </c>
      <c r="E25" s="28" t="s">
        <v>32</v>
      </c>
      <c r="F25" s="28" t="s">
        <v>32</v>
      </c>
    </row>
    <row r="26" spans="1:6" x14ac:dyDescent="0.2">
      <c r="A26" s="33" t="s">
        <v>44</v>
      </c>
      <c r="B26" s="20">
        <v>-96.7</v>
      </c>
      <c r="C26" s="20">
        <v>-115.1</v>
      </c>
      <c r="D26" s="35">
        <f t="shared" si="4"/>
        <v>-18.399999999999991</v>
      </c>
      <c r="E26" s="30">
        <f t="shared" si="5"/>
        <v>19.027921406411572</v>
      </c>
      <c r="F26" s="27" t="s">
        <v>32</v>
      </c>
    </row>
    <row r="27" spans="1:6" x14ac:dyDescent="0.2">
      <c r="A27" s="34" t="s">
        <v>25</v>
      </c>
      <c r="B27" s="22">
        <v>1671.1</v>
      </c>
      <c r="C27" s="22">
        <v>1117.4000000000001</v>
      </c>
      <c r="D27" s="22">
        <f t="shared" si="4"/>
        <v>-553.69999999999982</v>
      </c>
      <c r="E27" s="31">
        <f t="shared" si="5"/>
        <v>-33.133863921967553</v>
      </c>
      <c r="F27" s="28" t="s">
        <v>32</v>
      </c>
    </row>
    <row r="28" spans="1:6" x14ac:dyDescent="0.2">
      <c r="A28" s="33" t="s">
        <v>34</v>
      </c>
      <c r="B28" s="20">
        <v>-349.9</v>
      </c>
      <c r="C28" s="20">
        <v>-504.8</v>
      </c>
      <c r="D28" s="35">
        <f t="shared" si="4"/>
        <v>-154.90000000000003</v>
      </c>
      <c r="E28" s="30">
        <f t="shared" si="5"/>
        <v>44.269791368962572</v>
      </c>
      <c r="F28" s="27" t="s">
        <v>32</v>
      </c>
    </row>
    <row r="29" spans="1:6" x14ac:dyDescent="0.2">
      <c r="A29" s="33" t="s">
        <v>35</v>
      </c>
      <c r="B29" s="20">
        <v>0</v>
      </c>
      <c r="C29" s="20">
        <v>0</v>
      </c>
      <c r="D29" s="35">
        <f t="shared" si="4"/>
        <v>0</v>
      </c>
      <c r="E29" s="27">
        <v>0</v>
      </c>
      <c r="F29" s="27" t="s">
        <v>32</v>
      </c>
    </row>
    <row r="30" spans="1:6" x14ac:dyDescent="0.2">
      <c r="A30" s="6" t="s">
        <v>0</v>
      </c>
      <c r="B30" s="22">
        <v>1321.2</v>
      </c>
      <c r="C30" s="22">
        <v>612.6</v>
      </c>
      <c r="D30" s="22">
        <f t="shared" si="4"/>
        <v>-708.6</v>
      </c>
      <c r="E30" s="31">
        <f t="shared" si="5"/>
        <v>-53.633060853769301</v>
      </c>
      <c r="F30" s="28" t="s">
        <v>32</v>
      </c>
    </row>
    <row r="31" spans="1:6" x14ac:dyDescent="0.2">
      <c r="A31" s="12" t="s">
        <v>45</v>
      </c>
      <c r="B31" s="23">
        <f>(B30/B12)*100</f>
        <v>11.965006973248084</v>
      </c>
      <c r="C31" s="23">
        <f>(C30/C12)*100</f>
        <v>5.4538170487424882</v>
      </c>
      <c r="D31" s="22">
        <f t="shared" si="4"/>
        <v>-6.5111899245055955</v>
      </c>
      <c r="E31" s="28" t="s">
        <v>32</v>
      </c>
      <c r="F31" s="28" t="s">
        <v>32</v>
      </c>
    </row>
    <row r="32" spans="1:6" ht="25.5" customHeight="1" x14ac:dyDescent="0.2">
      <c r="A32" s="56" t="s">
        <v>5</v>
      </c>
      <c r="B32" s="56"/>
      <c r="C32" s="56"/>
      <c r="D32" s="56"/>
      <c r="E32" s="56"/>
      <c r="F32" s="56"/>
    </row>
    <row r="33" spans="1:6" ht="63.75" customHeight="1" x14ac:dyDescent="0.2">
      <c r="A33" s="57" t="s">
        <v>29</v>
      </c>
      <c r="B33" s="57"/>
      <c r="C33" s="57"/>
      <c r="D33" s="57"/>
      <c r="E33" s="57"/>
      <c r="F33" s="57"/>
    </row>
    <row r="34" spans="1:6" ht="51" customHeight="1" x14ac:dyDescent="0.2">
      <c r="A34" s="57" t="s">
        <v>31</v>
      </c>
      <c r="B34" s="57"/>
      <c r="C34" s="57"/>
      <c r="D34" s="57"/>
      <c r="E34" s="57"/>
      <c r="F34" s="57"/>
    </row>
    <row r="35" spans="1:6" ht="89.25" customHeight="1" x14ac:dyDescent="0.2">
      <c r="A35" s="51" t="s">
        <v>52</v>
      </c>
      <c r="B35" s="51"/>
      <c r="C35" s="51"/>
      <c r="D35" s="51"/>
      <c r="E35" s="51"/>
      <c r="F35" s="51"/>
    </row>
    <row r="36" spans="1:6" ht="51" customHeight="1" x14ac:dyDescent="0.2">
      <c r="A36" s="51" t="s">
        <v>46</v>
      </c>
      <c r="B36" s="51"/>
      <c r="C36" s="51"/>
      <c r="D36" s="51"/>
      <c r="E36" s="51"/>
      <c r="F36" s="51"/>
    </row>
    <row r="37" spans="1:6" ht="25.5" customHeight="1" x14ac:dyDescent="0.2">
      <c r="A37" s="51" t="s">
        <v>47</v>
      </c>
      <c r="B37" s="51"/>
      <c r="C37" s="51"/>
      <c r="D37" s="51"/>
      <c r="E37" s="51"/>
      <c r="F37" s="51"/>
    </row>
    <row r="38" spans="1:6" ht="51" customHeight="1" x14ac:dyDescent="0.2">
      <c r="A38" s="51" t="s">
        <v>48</v>
      </c>
      <c r="B38" s="52"/>
      <c r="C38" s="52"/>
      <c r="D38" s="52"/>
      <c r="E38" s="52"/>
      <c r="F38" s="52"/>
    </row>
    <row r="39" spans="1:6" ht="38.25" customHeight="1" x14ac:dyDescent="0.2">
      <c r="A39" s="51" t="s">
        <v>49</v>
      </c>
      <c r="B39" s="51"/>
      <c r="C39" s="51"/>
      <c r="D39" s="51"/>
      <c r="E39" s="51"/>
      <c r="F39" s="51"/>
    </row>
    <row r="40" spans="1:6" x14ac:dyDescent="0.2">
      <c r="A40" s="40"/>
      <c r="B40" s="40"/>
      <c r="C40" s="40"/>
      <c r="D40" s="40"/>
      <c r="E40" s="40"/>
      <c r="F40" s="40"/>
    </row>
    <row r="41" spans="1:6" x14ac:dyDescent="0.2">
      <c r="A41" s="40"/>
      <c r="B41" s="40"/>
      <c r="C41" s="40"/>
      <c r="D41" s="40"/>
      <c r="E41" s="40"/>
      <c r="F41" s="40"/>
    </row>
    <row r="42" spans="1:6" x14ac:dyDescent="0.2">
      <c r="A42" s="40"/>
      <c r="B42" s="40"/>
      <c r="C42" s="40"/>
      <c r="D42" s="40"/>
      <c r="E42" s="40"/>
      <c r="F42" s="40"/>
    </row>
    <row r="43" spans="1:6" x14ac:dyDescent="0.2">
      <c r="A43" s="40"/>
      <c r="B43" s="40"/>
      <c r="C43" s="40"/>
      <c r="D43" s="40"/>
      <c r="E43" s="40"/>
      <c r="F43" s="40"/>
    </row>
    <row r="44" spans="1:6" x14ac:dyDescent="0.2">
      <c r="A44" s="40"/>
      <c r="B44" s="40"/>
      <c r="C44" s="40"/>
      <c r="D44" s="40"/>
      <c r="E44" s="40"/>
      <c r="F44" s="40"/>
    </row>
    <row r="45" spans="1:6" x14ac:dyDescent="0.2">
      <c r="A45" s="40"/>
      <c r="B45" s="40"/>
      <c r="C45" s="40"/>
      <c r="D45" s="40"/>
      <c r="E45" s="40"/>
      <c r="F45" s="40"/>
    </row>
    <row r="46" spans="1:6" x14ac:dyDescent="0.2">
      <c r="A46" s="40"/>
      <c r="B46" s="40"/>
      <c r="C46" s="40"/>
      <c r="D46" s="40"/>
      <c r="E46" s="40"/>
      <c r="F46" s="40"/>
    </row>
  </sheetData>
  <mergeCells count="11">
    <mergeCell ref="A35:F35"/>
    <mergeCell ref="A36:F36"/>
    <mergeCell ref="A37:F37"/>
    <mergeCell ref="A38:F38"/>
    <mergeCell ref="A39:F39"/>
    <mergeCell ref="A34:F34"/>
    <mergeCell ref="A1:F1"/>
    <mergeCell ref="A2:F2"/>
    <mergeCell ref="A3:F3"/>
    <mergeCell ref="A32:F32"/>
    <mergeCell ref="A33:F33"/>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Table 1</vt:lpstr>
      <vt:lpstr>Table 2</vt:lpstr>
      <vt:lpstr>Table 3</vt:lpstr>
      <vt:lpstr>Table 4</vt:lpstr>
      <vt:lpstr>Table 5</vt:lpstr>
      <vt:lpstr>Table 6</vt:lpstr>
    </vt:vector>
  </TitlesOfParts>
  <Company>DOT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david.smallen</dc:creator>
  <cp:lastModifiedBy>david.smallen</cp:lastModifiedBy>
  <cp:lastPrinted>2016-11-30T14:07:40Z</cp:lastPrinted>
  <dcterms:created xsi:type="dcterms:W3CDTF">2012-05-10T15:47:12Z</dcterms:created>
  <dcterms:modified xsi:type="dcterms:W3CDTF">2017-09-15T15:51:11Z</dcterms:modified>
</cp:coreProperties>
</file>