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M:\External Affairs\Press\Scheduled releases\Air Fare\2017\2Q 2017\Fare Tables for web\"/>
    </mc:Choice>
  </mc:AlternateContent>
  <bookViews>
    <workbookView xWindow="7845" yWindow="7620" windowWidth="11400" windowHeight="7605"/>
  </bookViews>
  <sheets>
    <sheet name="Table 7 2,000,000+" sheetId="8" r:id="rId1"/>
    <sheet name="Table 8 1.5M-1.99M" sheetId="7" r:id="rId2"/>
    <sheet name="Table 9 1M-1.49M" sheetId="6" r:id="rId3"/>
    <sheet name="Table 10 500-99999K" sheetId="5" r:id="rId4"/>
    <sheet name="Table 11 100K-499,999K" sheetId="4" r:id="rId5"/>
    <sheet name="Table 12 50K-99,999K" sheetId="2" r:id="rId6"/>
    <sheet name="Table 13" sheetId="3" r:id="rId7"/>
  </sheets>
  <calcPr calcId="171027"/>
</workbook>
</file>

<file path=xl/calcChain.xml><?xml version="1.0" encoding="utf-8"?>
<calcChain xmlns="http://schemas.openxmlformats.org/spreadsheetml/2006/main">
  <c r="C12" i="8" l="1"/>
  <c r="D12" i="8"/>
  <c r="C12" i="7"/>
  <c r="D12" i="7"/>
  <c r="C16" i="6"/>
  <c r="D16" i="6"/>
  <c r="C29" i="5"/>
  <c r="D29" i="5"/>
  <c r="C47" i="4"/>
  <c r="D47" i="4"/>
  <c r="C13" i="3"/>
  <c r="D13" i="3"/>
  <c r="C14" i="2" l="1"/>
  <c r="D14" i="2" l="1"/>
</calcChain>
</file>

<file path=xl/sharedStrings.xml><?xml version="1.0" encoding="utf-8"?>
<sst xmlns="http://schemas.openxmlformats.org/spreadsheetml/2006/main" count="177" uniqueCount="133">
  <si>
    <t>Origin</t>
  </si>
  <si>
    <t>Source: Bureau of Transportation Statistics, http://www.rita.dot.gov/bts/airfares; and http://www.transtats.bts.gov/databases.asp?Mode_ID=1&amp;Mode_Desc=Aviation&amp;Subject_ID2=0</t>
  </si>
  <si>
    <t>Passenger Rank</t>
  </si>
  <si>
    <t>Note: Passenger numbers are based on a 10 percent ticket sample and represent one-tenth of the number of originating passengers.</t>
  </si>
  <si>
    <t>*Note including Alaska, Hawaii or Puerto Rico</t>
  </si>
  <si>
    <t>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Constant 2017 dollars are used for inflation adjustment.</t>
  </si>
  <si>
    <t xml:space="preserve">Airports* Based on 2Q2017 U.S. Originating Domestic Passengers </t>
  </si>
  <si>
    <t>Table 12. Fares at Airports with Up to 50K-99,999K Originating Passengers 2nd Quarter 2017</t>
  </si>
  <si>
    <t>2nd Quarter 2017 ($)</t>
  </si>
  <si>
    <t>2nd Quarter 2017 Originating Passengers</t>
  </si>
  <si>
    <t>Akron/Canton, OH</t>
  </si>
  <si>
    <t>Colorado Springs, CO</t>
  </si>
  <si>
    <t>Fresno, CA</t>
  </si>
  <si>
    <t>Myrtle Beach, SC</t>
  </si>
  <si>
    <t>Phoenix (Mesa), AZ</t>
  </si>
  <si>
    <t>Lexington, KY</t>
  </si>
  <si>
    <t>Islip, NY</t>
  </si>
  <si>
    <t>Fayetteville, AR</t>
  </si>
  <si>
    <t>Harrisburg, PA</t>
  </si>
  <si>
    <t>9-Airport Average</t>
  </si>
  <si>
    <t>* Not including Alaska, Hawaii or Puerto Rico</t>
  </si>
  <si>
    <t>8-Metropolitan Area Average</t>
  </si>
  <si>
    <t>Houston - Greater</t>
  </si>
  <si>
    <t>Boston - Greater</t>
  </si>
  <si>
    <t>Dallas/Fort Worth - Greater</t>
  </si>
  <si>
    <t>Washington DC -  Greater</t>
  </si>
  <si>
    <t>Chicago - Greater</t>
  </si>
  <si>
    <t>San Francisco -  Greater</t>
  </si>
  <si>
    <t>Los Angeles - Greater</t>
  </si>
  <si>
    <t>New York City - Greater</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</si>
  <si>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</si>
  <si>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13. Fares at Metropolitan Areas 2nd Quarter 2017</t>
  </si>
  <si>
    <t>42-Airport Average</t>
  </si>
  <si>
    <t>Pensacola, FL</t>
  </si>
  <si>
    <t>White Plains, NY</t>
  </si>
  <si>
    <t>Greensboro/High Point, NC</t>
  </si>
  <si>
    <t>St Pete-Clearwater, FL</t>
  </si>
  <si>
    <t>Wichita, KS</t>
  </si>
  <si>
    <t>Portland, ME</t>
  </si>
  <si>
    <t>Knoxville, TN</t>
  </si>
  <si>
    <t>Savannah, GA</t>
  </si>
  <si>
    <t>Madison, WI</t>
  </si>
  <si>
    <t>Sanford, FL</t>
  </si>
  <si>
    <t>Greenville/Spartanburg, SC</t>
  </si>
  <si>
    <t>Dayton, OH</t>
  </si>
  <si>
    <t>Little Rock, AR</t>
  </si>
  <si>
    <t>Syracuse, NY</t>
  </si>
  <si>
    <t>Manchester, NH</t>
  </si>
  <si>
    <t>Birmingham, AL</t>
  </si>
  <si>
    <t>Rochester, NY</t>
  </si>
  <si>
    <t>Des Moines, IA</t>
  </si>
  <si>
    <t>Tulsa, OK</t>
  </si>
  <si>
    <t>Grand Rapids, MI</t>
  </si>
  <si>
    <t>El Paso, TX</t>
  </si>
  <si>
    <t>Albany, NY</t>
  </si>
  <si>
    <t>Tucson, AZ</t>
  </si>
  <si>
    <t>Reno, NV</t>
  </si>
  <si>
    <t>Louisville, KY</t>
  </si>
  <si>
    <t>Spokane, WA</t>
  </si>
  <si>
    <t>Boise, ID</t>
  </si>
  <si>
    <t>Charleston, SC</t>
  </si>
  <si>
    <t>Norfolk/Virginia Beach, VA</t>
  </si>
  <si>
    <t>Long Beach, CA</t>
  </si>
  <si>
    <t>Oklahoma City, OK</t>
  </si>
  <si>
    <t>Richmond, VA</t>
  </si>
  <si>
    <t>Providence, RI</t>
  </si>
  <si>
    <t>Memphis, TN</t>
  </si>
  <si>
    <t>Albuquerque, NM</t>
  </si>
  <si>
    <t>Omaha, NE</t>
  </si>
  <si>
    <t>Ontario/San Bernardino, CA</t>
  </si>
  <si>
    <t>Burbank/Glendale/Pasadena, CA</t>
  </si>
  <si>
    <t>Jacksonville, FL</t>
  </si>
  <si>
    <t>Buffalo/Niagara, NY</t>
  </si>
  <si>
    <t>West Palm Beach/Palm Beach, FL</t>
  </si>
  <si>
    <t>Ft. Myers, FL</t>
  </si>
  <si>
    <t>Table 11. Fares at Airports with 100K-499,999K Originating Passengers 2nd Quarter 2017</t>
  </si>
  <si>
    <t>24-Airport Average</t>
  </si>
  <si>
    <t>Hartford, CT</t>
  </si>
  <si>
    <t>Milwaukee, WI</t>
  </si>
  <si>
    <t>San Antonio, TX</t>
  </si>
  <si>
    <t>Columbus, OH</t>
  </si>
  <si>
    <t>Cincinnati, OH</t>
  </si>
  <si>
    <t>Pittsburgh, PA</t>
  </si>
  <si>
    <t>Houston Hobby, TX</t>
  </si>
  <si>
    <t>Indianapolis, IN</t>
  </si>
  <si>
    <t>Cleveland, OH</t>
  </si>
  <si>
    <t>Santa Ana (Orange County), CA</t>
  </si>
  <si>
    <t>New Orleans, LA</t>
  </si>
  <si>
    <t>Washington Dulles, VA</t>
  </si>
  <si>
    <t>Sacramento, CA</t>
  </si>
  <si>
    <t>Kansas City, MO</t>
  </si>
  <si>
    <t>Nashville, TN</t>
  </si>
  <si>
    <t>Dallas Love, TX</t>
  </si>
  <si>
    <t>St. Louis, MO</t>
  </si>
  <si>
    <t>Raleigh/Durham, NC</t>
  </si>
  <si>
    <t>San Jose, CA</t>
  </si>
  <si>
    <t>Miami, FL</t>
  </si>
  <si>
    <t>Oakland, CA</t>
  </si>
  <si>
    <t>Austin, TX</t>
  </si>
  <si>
    <t>Salt Lake City, UT</t>
  </si>
  <si>
    <t>Charlotte, NC</t>
  </si>
  <si>
    <t>Table 10. Fares at Airports with 500K-999,999K Originating Passengers 2nd Quarter 2017</t>
  </si>
  <si>
    <t>11-Airport Average</t>
  </si>
  <si>
    <t>Chicago Midway, IL</t>
  </si>
  <si>
    <t>Tampa, FL</t>
  </si>
  <si>
    <t>Houston Bush, TX</t>
  </si>
  <si>
    <t>Portland, OR</t>
  </si>
  <si>
    <t>San Diego, CA</t>
  </si>
  <si>
    <t>Washington Reagan National, VA</t>
  </si>
  <si>
    <t>Detroit, MI</t>
  </si>
  <si>
    <t>Ft. Lauderdale, FL</t>
  </si>
  <si>
    <t>Baltimore, MD</t>
  </si>
  <si>
    <t>Minneapolis/St. Paul, MN</t>
  </si>
  <si>
    <t>Philadelphia, PA</t>
  </si>
  <si>
    <t>Table 9. Fares at Airports with 1M-1.49M Originating Passengers 2nd Quarter 2017</t>
  </si>
  <si>
    <t>7-Airport Average</t>
  </si>
  <si>
    <t>Las Vegas, NV</t>
  </si>
  <si>
    <t>Orlando, FL</t>
  </si>
  <si>
    <t>Phoenix, AZ</t>
  </si>
  <si>
    <t>New York LaGuardia, NY</t>
  </si>
  <si>
    <t>New York JFK, NY</t>
  </si>
  <si>
    <t>Newark-Liberty, NJ</t>
  </si>
  <si>
    <t>Dallas-Fort Worth, TX</t>
  </si>
  <si>
    <t>Table 8. Fares at Airports with 1.5M-1.99M Originating Passengers 2nd Quarter 2017</t>
  </si>
  <si>
    <t>Seattle/Tacoma, WA</t>
  </si>
  <si>
    <t>Boston, MA</t>
  </si>
  <si>
    <t>San Francisco, CA</t>
  </si>
  <si>
    <t>Denver, CO</t>
  </si>
  <si>
    <t>Atlanta, GA</t>
  </si>
  <si>
    <t>Chicago O'Hare, IL</t>
  </si>
  <si>
    <t>Los Angeles, CA</t>
  </si>
  <si>
    <t xml:space="preserve">Airports Based on 2Q2017 U.S. Originating Domestic Passengers </t>
  </si>
  <si>
    <t>Table 7. Fares at Airports with 2,000,000+ Originating Passengers 2nd Quarter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</si>
</sst>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0.0000"/>
    <numFmt numFmtId="166" formatCode="0.00000000"/>
    <numFmt numFmtId="167" formatCode="0.0000000000"/>
  </numFmts>
  <fonts count="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sz val="10"/>
      <color rgb="FFFF000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9">
    <xf numFmtId="0" fontId="0" fillId="0" borderId="0"/>
    <xf numFmtId="0" fontId="4" fillId="0" borderId="0"/>
    <xf numFmtId="0" fontId="3" fillId="0" borderId="0"/>
    <xf numFmtId="44" fontId="3" fillId="0" borderId="0" applyFont="0" applyFill="0" applyBorder="0" applyAlignment="0" applyProtection="0"/>
    <xf numFmtId="0" fontId="6" fillId="0" borderId="0"/>
    <xf numFmtId="0" fontId="2" fillId="0" borderId="0"/>
    <xf numFmtId="0" fontId="1" fillId="0" borderId="0"/>
    <xf numFmtId="43" fontId="1" fillId="0" borderId="0" applyFont="0" applyFill="0" applyBorder="0" applyAlignment="0" applyProtection="0"/>
    <xf numFmtId="43" fontId="6" fillId="0" borderId="0" applyFont="0" applyFill="0" applyBorder="0" applyAlignment="0" applyProtection="0"/>
  </cellStyleXfs>
  <cellXfs count="47">
    <xf numFmtId="0" fontId="0" fillId="0" borderId="0" xfId="0"/>
    <xf numFmtId="4" fontId="0" fillId="0" borderId="0" xfId="0" applyNumberFormat="1" applyAlignment="1">
      <alignment horizontal="center"/>
    </xf>
    <xf numFmtId="4" fontId="5" fillId="0" borderId="2" xfId="0" applyNumberFormat="1" applyFont="1" applyBorder="1" applyAlignment="1">
      <alignment horizontal="center" wrapText="1"/>
    </xf>
    <xf numFmtId="0" fontId="0" fillId="0" borderId="2" xfId="0" applyBorder="1"/>
    <xf numFmtId="0" fontId="5" fillId="0" borderId="2" xfId="0" applyFont="1" applyBorder="1" applyAlignment="1">
      <alignment horizontal="center" wrapText="1"/>
    </xf>
    <xf numFmtId="38" fontId="6" fillId="0" borderId="0" xfId="0" applyNumberFormat="1" applyFont="1" applyFill="1" applyAlignment="1">
      <alignment horizontal="right" indent="2"/>
    </xf>
    <xf numFmtId="38" fontId="6" fillId="0" borderId="2" xfId="0" applyNumberFormat="1" applyFont="1" applyFill="1" applyBorder="1" applyAlignment="1">
      <alignment horizontal="right" wrapText="1" indent="2"/>
    </xf>
    <xf numFmtId="1" fontId="0" fillId="0" borderId="0" xfId="0" applyNumberFormat="1" applyAlignment="1">
      <alignment horizontal="right"/>
    </xf>
    <xf numFmtId="3" fontId="0" fillId="0" borderId="0" xfId="0" applyNumberFormat="1" applyAlignment="1">
      <alignment horizontal="right"/>
    </xf>
    <xf numFmtId="1" fontId="7" fillId="0" borderId="2" xfId="0" applyNumberFormat="1" applyFont="1" applyBorder="1" applyAlignment="1">
      <alignment horizontal="right"/>
    </xf>
    <xf numFmtId="3" fontId="7" fillId="0" borderId="2" xfId="0" applyNumberFormat="1" applyFont="1" applyBorder="1" applyAlignment="1">
      <alignment horizontal="right"/>
    </xf>
    <xf numFmtId="0" fontId="8" fillId="0" borderId="0" xfId="0" applyFont="1"/>
    <xf numFmtId="0" fontId="0" fillId="0" borderId="0" xfId="0" applyAlignment="1">
      <alignment horizontal="left" wrapText="1"/>
    </xf>
    <xf numFmtId="0" fontId="6" fillId="0" borderId="1" xfId="0" applyFont="1" applyBorder="1" applyAlignment="1">
      <alignment wrapText="1"/>
    </xf>
    <xf numFmtId="0" fontId="6" fillId="0" borderId="0" xfId="0" applyFont="1" applyAlignment="1">
      <alignment wrapText="1"/>
    </xf>
    <xf numFmtId="0" fontId="0" fillId="0" borderId="0" xfId="0" applyAlignment="1">
      <alignment wrapText="1"/>
    </xf>
    <xf numFmtId="0" fontId="5" fillId="0" borderId="0" xfId="0" applyFont="1" applyAlignment="1">
      <alignment wrapText="1"/>
    </xf>
    <xf numFmtId="0" fontId="7" fillId="0" borderId="0" xfId="6" applyFont="1"/>
    <xf numFmtId="0" fontId="1" fillId="0" borderId="0" xfId="6"/>
    <xf numFmtId="0" fontId="6" fillId="0" borderId="0" xfId="6" applyFont="1" applyBorder="1" applyAlignment="1">
      <alignment wrapText="1"/>
    </xf>
    <xf numFmtId="0" fontId="6" fillId="0" borderId="1" xfId="6" applyFont="1" applyBorder="1" applyAlignment="1">
      <alignment wrapText="1"/>
    </xf>
    <xf numFmtId="1" fontId="7" fillId="0" borderId="0" xfId="6" applyNumberFormat="1" applyFont="1"/>
    <xf numFmtId="3" fontId="7" fillId="0" borderId="2" xfId="6" applyNumberFormat="1" applyFont="1" applyBorder="1" applyAlignment="1">
      <alignment horizontal="right"/>
    </xf>
    <xf numFmtId="1" fontId="7" fillId="0" borderId="2" xfId="6" applyNumberFormat="1" applyFont="1" applyBorder="1" applyAlignment="1">
      <alignment horizontal="right"/>
    </xf>
    <xf numFmtId="0" fontId="7" fillId="0" borderId="2" xfId="6" applyFont="1" applyBorder="1"/>
    <xf numFmtId="38" fontId="6" fillId="0" borderId="2" xfId="6" applyNumberFormat="1" applyFont="1" applyFill="1" applyBorder="1" applyAlignment="1">
      <alignment horizontal="right" wrapText="1" indent="2"/>
    </xf>
    <xf numFmtId="164" fontId="7" fillId="0" borderId="0" xfId="7" applyNumberFormat="1" applyFont="1"/>
    <xf numFmtId="38" fontId="6" fillId="0" borderId="0" xfId="6" applyNumberFormat="1" applyFont="1" applyFill="1" applyAlignment="1">
      <alignment horizontal="right" indent="2"/>
    </xf>
    <xf numFmtId="4" fontId="5" fillId="0" borderId="2" xfId="6" applyNumberFormat="1" applyFont="1" applyBorder="1" applyAlignment="1">
      <alignment horizontal="center" wrapText="1"/>
    </xf>
    <xf numFmtId="0" fontId="5" fillId="0" borderId="2" xfId="6" applyFont="1" applyBorder="1" applyAlignment="1">
      <alignment horizontal="center" wrapText="1"/>
    </xf>
    <xf numFmtId="0" fontId="6" fillId="0" borderId="0" xfId="6" applyFont="1" applyAlignment="1">
      <alignment wrapText="1"/>
    </xf>
    <xf numFmtId="0" fontId="5" fillId="0" borderId="0" xfId="6" applyFont="1" applyAlignment="1">
      <alignment wrapText="1"/>
    </xf>
    <xf numFmtId="3" fontId="0" fillId="0" borderId="0" xfId="0" applyNumberFormat="1"/>
    <xf numFmtId="0" fontId="6" fillId="0" borderId="2" xfId="0" applyFont="1" applyBorder="1"/>
    <xf numFmtId="1" fontId="6" fillId="0" borderId="0" xfId="0" applyNumberFormat="1" applyFont="1" applyAlignment="1">
      <alignment horizontal="right"/>
    </xf>
    <xf numFmtId="0" fontId="6" fillId="0" borderId="0" xfId="0" applyFont="1"/>
    <xf numFmtId="1" fontId="7" fillId="0" borderId="0" xfId="0" applyNumberFormat="1" applyFont="1" applyAlignment="1">
      <alignment horizontal="right"/>
    </xf>
    <xf numFmtId="1" fontId="6" fillId="0" borderId="0" xfId="0" applyNumberFormat="1" applyFont="1" applyBorder="1" applyAlignment="1">
      <alignment horizontal="right"/>
    </xf>
    <xf numFmtId="165" fontId="0" fillId="0" borderId="0" xfId="0" applyNumberFormat="1"/>
    <xf numFmtId="1" fontId="0" fillId="0" borderId="0" xfId="0" applyNumberFormat="1" applyBorder="1" applyAlignment="1">
      <alignment horizontal="right"/>
    </xf>
    <xf numFmtId="1" fontId="0" fillId="0" borderId="0" xfId="0" applyNumberFormat="1"/>
    <xf numFmtId="0" fontId="0" fillId="0" borderId="2" xfId="0" applyBorder="1" applyAlignment="1">
      <alignment vertical="top"/>
    </xf>
    <xf numFmtId="43" fontId="0" fillId="0" borderId="0" xfId="0" applyNumberFormat="1"/>
    <xf numFmtId="166" fontId="0" fillId="0" borderId="0" xfId="0" applyNumberFormat="1"/>
    <xf numFmtId="167" fontId="0" fillId="0" borderId="0" xfId="0" applyNumberFormat="1"/>
    <xf numFmtId="164" fontId="0" fillId="0" borderId="0" xfId="8" applyNumberFormat="1" applyFont="1" applyAlignment="1">
      <alignment horizontal="center"/>
    </xf>
    <xf numFmtId="3" fontId="0" fillId="0" borderId="0" xfId="8" applyNumberFormat="1" applyFont="1" applyAlignment="1">
      <alignment horizontal="right"/>
    </xf>
  </cellXfs>
  <cellStyles count="9">
    <cellStyle name="Comma 2" xfId="7"/>
    <cellStyle name="Comma 3" xfId="8"/>
    <cellStyle name="Currency 2" xfId="3"/>
    <cellStyle name="Normal" xfId="0" builtinId="0"/>
    <cellStyle name="Normal 2" xfId="1"/>
    <cellStyle name="Normal 2 2" xfId="4"/>
    <cellStyle name="Normal 3" xfId="2"/>
    <cellStyle name="Normal 3 2" xfId="5"/>
    <cellStyle name="Normal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workbookViewId="0">
      <selection sqref="A1:D1"/>
    </sheetView>
  </sheetViews>
  <sheetFormatPr defaultRowHeight="12.75" x14ac:dyDescent="0.2"/>
  <cols>
    <col min="1" max="1" width="13" customWidth="1"/>
    <col min="2" max="2" width="32.7109375" customWidth="1"/>
    <col min="3" max="3" width="12.7109375" style="1" customWidth="1"/>
    <col min="4" max="4" width="21.42578125" customWidth="1"/>
    <col min="6" max="6" width="21.7109375" customWidth="1"/>
    <col min="7" max="7" width="12.5703125" customWidth="1"/>
    <col min="9" max="9" width="16.5703125" customWidth="1"/>
  </cols>
  <sheetData>
    <row r="1" spans="1:9" ht="26.25" customHeight="1" x14ac:dyDescent="0.2">
      <c r="A1" s="16" t="s">
        <v>132</v>
      </c>
      <c r="B1" s="16"/>
      <c r="C1" s="16"/>
      <c r="D1" s="16"/>
    </row>
    <row r="2" spans="1:9" ht="15.75" customHeight="1" x14ac:dyDescent="0.2">
      <c r="A2" s="14" t="s">
        <v>131</v>
      </c>
      <c r="B2" s="14"/>
      <c r="C2" s="14"/>
      <c r="D2" s="14"/>
    </row>
    <row r="3" spans="1:9" ht="89.25" customHeight="1" x14ac:dyDescent="0.2">
      <c r="A3" s="14" t="s">
        <v>30</v>
      </c>
      <c r="B3" s="14"/>
      <c r="C3" s="14"/>
      <c r="D3" s="14"/>
    </row>
    <row r="4" spans="1:9" ht="39.75" customHeight="1" x14ac:dyDescent="0.2">
      <c r="A4" s="4" t="s">
        <v>2</v>
      </c>
      <c r="B4" s="4" t="s">
        <v>0</v>
      </c>
      <c r="C4" s="2" t="s">
        <v>8</v>
      </c>
      <c r="D4" s="2" t="s">
        <v>9</v>
      </c>
    </row>
    <row r="5" spans="1:9" x14ac:dyDescent="0.2">
      <c r="A5" s="5">
        <v>1</v>
      </c>
      <c r="B5" t="s">
        <v>130</v>
      </c>
      <c r="C5" s="40">
        <v>365.57240702008602</v>
      </c>
      <c r="D5" s="46">
        <v>3533290</v>
      </c>
      <c r="E5" s="45"/>
      <c r="I5" s="42"/>
    </row>
    <row r="6" spans="1:9" x14ac:dyDescent="0.2">
      <c r="A6" s="5">
        <v>2</v>
      </c>
      <c r="B6" t="s">
        <v>129</v>
      </c>
      <c r="C6" s="40">
        <v>324.53847740566601</v>
      </c>
      <c r="D6" s="46">
        <v>2714840</v>
      </c>
      <c r="E6" s="45"/>
      <c r="I6" s="42"/>
    </row>
    <row r="7" spans="1:9" x14ac:dyDescent="0.2">
      <c r="A7" s="5">
        <v>3</v>
      </c>
      <c r="B7" t="s">
        <v>128</v>
      </c>
      <c r="C7" s="40">
        <v>355.12835506173798</v>
      </c>
      <c r="D7" s="46">
        <v>2466050</v>
      </c>
      <c r="E7" s="45"/>
      <c r="I7" s="42"/>
    </row>
    <row r="8" spans="1:9" x14ac:dyDescent="0.2">
      <c r="A8" s="5">
        <v>4</v>
      </c>
      <c r="B8" t="s">
        <v>127</v>
      </c>
      <c r="C8" s="40">
        <v>297.40964501678297</v>
      </c>
      <c r="D8" s="46">
        <v>2386310</v>
      </c>
      <c r="E8" s="45"/>
      <c r="I8" s="42"/>
    </row>
    <row r="9" spans="1:9" x14ac:dyDescent="0.2">
      <c r="A9" s="5">
        <v>5</v>
      </c>
      <c r="B9" t="s">
        <v>126</v>
      </c>
      <c r="C9" s="40">
        <v>405.95151390983602</v>
      </c>
      <c r="D9" s="46">
        <v>2294060</v>
      </c>
      <c r="E9" s="45"/>
      <c r="I9" s="42"/>
    </row>
    <row r="10" spans="1:9" x14ac:dyDescent="0.2">
      <c r="A10" s="5">
        <v>6</v>
      </c>
      <c r="B10" t="s">
        <v>125</v>
      </c>
      <c r="C10" s="40">
        <v>349.44071255682599</v>
      </c>
      <c r="D10" s="46">
        <v>2239260</v>
      </c>
      <c r="E10" s="45"/>
      <c r="I10" s="42"/>
    </row>
    <row r="11" spans="1:9" x14ac:dyDescent="0.2">
      <c r="A11" s="5">
        <v>7</v>
      </c>
      <c r="B11" t="s">
        <v>124</v>
      </c>
      <c r="C11" s="40">
        <v>345.07396392984202</v>
      </c>
      <c r="D11" s="46">
        <v>2138610</v>
      </c>
      <c r="E11" s="45"/>
      <c r="I11" s="42"/>
    </row>
    <row r="12" spans="1:9" ht="25.5" x14ac:dyDescent="0.2">
      <c r="A12" s="6" t="s">
        <v>115</v>
      </c>
      <c r="B12" s="41"/>
      <c r="C12" s="9">
        <f>SUM((C5*D5)+(C6*D6)+(C7*D7)+(C8*D8)+(C9*D9)+(C10*D10)+(C11*D11))/SUM(D5:D11)</f>
        <v>349.41575936197728</v>
      </c>
      <c r="D12" s="10">
        <f>AVERAGE(D5:D11)</f>
        <v>2538917.1428571427</v>
      </c>
      <c r="E12" s="11"/>
      <c r="F12" s="40"/>
      <c r="H12" s="32"/>
      <c r="I12" s="44"/>
    </row>
    <row r="13" spans="1:9" ht="33" customHeight="1" x14ac:dyDescent="0.2">
      <c r="A13" s="13" t="s">
        <v>1</v>
      </c>
      <c r="B13" s="13"/>
      <c r="C13" s="13"/>
      <c r="D13" s="13"/>
      <c r="G13" s="43"/>
      <c r="I13" s="42"/>
    </row>
    <row r="14" spans="1:9" x14ac:dyDescent="0.2">
      <c r="F14" s="11"/>
    </row>
    <row r="15" spans="1:9" x14ac:dyDescent="0.2">
      <c r="F15" s="11"/>
    </row>
  </sheetData>
  <mergeCells count="4">
    <mergeCell ref="A13:D13"/>
    <mergeCell ref="A1:D1"/>
    <mergeCell ref="A2:D2"/>
    <mergeCell ref="A3:D3"/>
  </mergeCells>
  <printOptions horizontalCentered="1"/>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sqref="A1:D1"/>
    </sheetView>
  </sheetViews>
  <sheetFormatPr defaultRowHeight="12.75" x14ac:dyDescent="0.2"/>
  <cols>
    <col min="1" max="1" width="13" customWidth="1"/>
    <col min="2" max="2" width="31.7109375" customWidth="1"/>
    <col min="3" max="3" width="12.28515625" style="1" customWidth="1"/>
    <col min="4" max="4" width="21.42578125" customWidth="1"/>
    <col min="9" max="9" width="11" customWidth="1"/>
    <col min="10" max="10" width="10.140625" customWidth="1"/>
  </cols>
  <sheetData>
    <row r="1" spans="1:10" ht="26.25" customHeight="1" x14ac:dyDescent="0.2">
      <c r="A1" s="16" t="s">
        <v>123</v>
      </c>
      <c r="B1" s="16"/>
      <c r="C1" s="16"/>
      <c r="D1" s="16"/>
    </row>
    <row r="2" spans="1:10" ht="15.75" customHeight="1" x14ac:dyDescent="0.2">
      <c r="A2" s="14" t="s">
        <v>6</v>
      </c>
      <c r="B2" s="14"/>
      <c r="C2" s="14"/>
      <c r="D2" s="14"/>
    </row>
    <row r="3" spans="1:10" ht="89.25" customHeight="1" x14ac:dyDescent="0.2">
      <c r="A3" s="14" t="s">
        <v>30</v>
      </c>
      <c r="B3" s="14"/>
      <c r="C3" s="14"/>
      <c r="D3" s="14"/>
    </row>
    <row r="4" spans="1:10" ht="39.75" customHeight="1" x14ac:dyDescent="0.2">
      <c r="A4" s="4" t="s">
        <v>2</v>
      </c>
      <c r="B4" s="4" t="s">
        <v>0</v>
      </c>
      <c r="C4" s="2" t="s">
        <v>8</v>
      </c>
      <c r="D4" s="2" t="s">
        <v>9</v>
      </c>
    </row>
    <row r="5" spans="1:10" x14ac:dyDescent="0.2">
      <c r="A5" s="5">
        <v>1</v>
      </c>
      <c r="B5" t="s">
        <v>122</v>
      </c>
      <c r="C5" s="40">
        <v>371.178674105347</v>
      </c>
      <c r="D5" s="32">
        <v>1989600</v>
      </c>
    </row>
    <row r="6" spans="1:10" x14ac:dyDescent="0.2">
      <c r="A6" s="5">
        <v>2</v>
      </c>
      <c r="B6" t="s">
        <v>121</v>
      </c>
      <c r="C6" s="40">
        <v>411.11462420652299</v>
      </c>
      <c r="D6" s="32">
        <v>1980210</v>
      </c>
    </row>
    <row r="7" spans="1:10" x14ac:dyDescent="0.2">
      <c r="A7" s="5">
        <v>3</v>
      </c>
      <c r="B7" t="s">
        <v>120</v>
      </c>
      <c r="C7" s="40">
        <v>399.93807790968202</v>
      </c>
      <c r="D7" s="32">
        <v>1843930</v>
      </c>
    </row>
    <row r="8" spans="1:10" x14ac:dyDescent="0.2">
      <c r="A8" s="5">
        <v>4</v>
      </c>
      <c r="B8" t="s">
        <v>119</v>
      </c>
      <c r="C8" s="40">
        <v>325.96694784810597</v>
      </c>
      <c r="D8" s="32">
        <v>1812590</v>
      </c>
    </row>
    <row r="9" spans="1:10" x14ac:dyDescent="0.2">
      <c r="A9" s="5">
        <v>5</v>
      </c>
      <c r="B9" t="s">
        <v>118</v>
      </c>
      <c r="C9" s="40">
        <v>335.65523813858698</v>
      </c>
      <c r="D9" s="32">
        <v>1757590</v>
      </c>
    </row>
    <row r="10" spans="1:10" x14ac:dyDescent="0.2">
      <c r="A10" s="5">
        <v>6</v>
      </c>
      <c r="B10" t="s">
        <v>117</v>
      </c>
      <c r="C10" s="40">
        <v>253.45595280906599</v>
      </c>
      <c r="D10" s="32">
        <v>1724060</v>
      </c>
    </row>
    <row r="11" spans="1:10" x14ac:dyDescent="0.2">
      <c r="A11" s="5">
        <v>7</v>
      </c>
      <c r="B11" t="s">
        <v>116</v>
      </c>
      <c r="C11" s="40">
        <v>247.371868337313</v>
      </c>
      <c r="D11" s="32">
        <v>1561870</v>
      </c>
    </row>
    <row r="12" spans="1:10" ht="25.5" x14ac:dyDescent="0.2">
      <c r="A12" s="6" t="s">
        <v>115</v>
      </c>
      <c r="B12" s="41"/>
      <c r="C12" s="9">
        <f>SUM((C5*D5)+(C6*D6)+(C7*D7)+(C8*D8)+(C9*D9)+(C10*D10)+(C11*D11))/SUM(D5:D11)</f>
        <v>338.92847113422749</v>
      </c>
      <c r="D12" s="10">
        <f>AVERAGE(D5:D11)</f>
        <v>1809978.5714285714</v>
      </c>
      <c r="E12" s="11"/>
    </row>
    <row r="13" spans="1:10" ht="63.75" customHeight="1" x14ac:dyDescent="0.2">
      <c r="A13" s="13" t="s">
        <v>1</v>
      </c>
      <c r="B13" s="13"/>
      <c r="C13" s="13"/>
      <c r="D13" s="13"/>
      <c r="J13" s="32"/>
    </row>
    <row r="14" spans="1:10" x14ac:dyDescent="0.2">
      <c r="F14" s="11"/>
    </row>
    <row r="15" spans="1:10" x14ac:dyDescent="0.2">
      <c r="F15" s="11"/>
    </row>
  </sheetData>
  <mergeCells count="4">
    <mergeCell ref="A13:D13"/>
    <mergeCell ref="A1:D1"/>
    <mergeCell ref="A2:D2"/>
    <mergeCell ref="A3:D3"/>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sqref="A1:D1"/>
    </sheetView>
  </sheetViews>
  <sheetFormatPr defaultRowHeight="12.75" x14ac:dyDescent="0.2"/>
  <cols>
    <col min="1" max="1" width="15.7109375" customWidth="1"/>
    <col min="2" max="2" width="36.28515625" customWidth="1"/>
    <col min="3" max="3" width="15.85546875" style="1" customWidth="1"/>
    <col min="4" max="4" width="21.42578125" customWidth="1"/>
  </cols>
  <sheetData>
    <row r="1" spans="1:8" ht="26.25" customHeight="1" x14ac:dyDescent="0.2">
      <c r="A1" s="16" t="s">
        <v>114</v>
      </c>
      <c r="B1" s="16"/>
      <c r="C1" s="16"/>
      <c r="D1" s="16"/>
    </row>
    <row r="2" spans="1:8" ht="15.75" customHeight="1" x14ac:dyDescent="0.2">
      <c r="A2" s="14" t="s">
        <v>6</v>
      </c>
      <c r="B2" s="14"/>
      <c r="C2" s="14"/>
      <c r="D2" s="14"/>
    </row>
    <row r="3" spans="1:8" ht="89.25" customHeight="1" x14ac:dyDescent="0.2">
      <c r="A3" s="14" t="s">
        <v>30</v>
      </c>
      <c r="B3" s="14"/>
      <c r="C3" s="14"/>
      <c r="D3" s="14"/>
    </row>
    <row r="4" spans="1:8" ht="39.75" customHeight="1" x14ac:dyDescent="0.2">
      <c r="A4" s="4" t="s">
        <v>2</v>
      </c>
      <c r="B4" s="4" t="s">
        <v>0</v>
      </c>
      <c r="C4" s="2" t="s">
        <v>8</v>
      </c>
      <c r="D4" s="2" t="s">
        <v>9</v>
      </c>
    </row>
    <row r="5" spans="1:8" x14ac:dyDescent="0.2">
      <c r="A5" s="5">
        <v>1</v>
      </c>
      <c r="B5" t="s">
        <v>113</v>
      </c>
      <c r="C5" s="40">
        <v>390.55384739865599</v>
      </c>
      <c r="D5" s="32">
        <v>1483080</v>
      </c>
      <c r="H5" s="32"/>
    </row>
    <row r="6" spans="1:8" x14ac:dyDescent="0.2">
      <c r="A6" s="5">
        <v>2</v>
      </c>
      <c r="B6" t="s">
        <v>112</v>
      </c>
      <c r="C6" s="40">
        <v>375.82748325778198</v>
      </c>
      <c r="D6" s="32">
        <v>1460380</v>
      </c>
      <c r="H6" s="32"/>
    </row>
    <row r="7" spans="1:8" x14ac:dyDescent="0.2">
      <c r="A7" s="5">
        <v>3</v>
      </c>
      <c r="B7" t="s">
        <v>111</v>
      </c>
      <c r="C7" s="40">
        <v>323.18735434547801</v>
      </c>
      <c r="D7" s="32">
        <v>1407440</v>
      </c>
      <c r="H7" s="32"/>
    </row>
    <row r="8" spans="1:8" x14ac:dyDescent="0.2">
      <c r="A8" s="5">
        <v>4</v>
      </c>
      <c r="B8" t="s">
        <v>110</v>
      </c>
      <c r="C8" s="40">
        <v>240.86556629783399</v>
      </c>
      <c r="D8" s="32">
        <v>1360150</v>
      </c>
      <c r="H8" s="32"/>
    </row>
    <row r="9" spans="1:8" x14ac:dyDescent="0.2">
      <c r="A9" s="5">
        <v>5</v>
      </c>
      <c r="B9" t="s">
        <v>109</v>
      </c>
      <c r="C9" s="40">
        <v>374.97611374547301</v>
      </c>
      <c r="D9" s="32">
        <v>1356010</v>
      </c>
      <c r="H9" s="32"/>
    </row>
    <row r="10" spans="1:8" x14ac:dyDescent="0.2">
      <c r="A10" s="5">
        <v>6</v>
      </c>
      <c r="B10" t="s">
        <v>108</v>
      </c>
      <c r="C10" s="40">
        <v>346.60361081000201</v>
      </c>
      <c r="D10" s="32">
        <v>1337650</v>
      </c>
      <c r="H10" s="32"/>
    </row>
    <row r="11" spans="1:8" x14ac:dyDescent="0.2">
      <c r="A11" s="5">
        <v>7</v>
      </c>
      <c r="B11" t="s">
        <v>107</v>
      </c>
      <c r="C11" s="40">
        <v>352.78991774685397</v>
      </c>
      <c r="D11" s="32">
        <v>1321530</v>
      </c>
      <c r="H11" s="32"/>
    </row>
    <row r="12" spans="1:8" x14ac:dyDescent="0.2">
      <c r="A12" s="5">
        <v>8</v>
      </c>
      <c r="B12" t="s">
        <v>106</v>
      </c>
      <c r="C12" s="40">
        <v>325.10966787382398</v>
      </c>
      <c r="D12" s="32">
        <v>1162510</v>
      </c>
      <c r="H12" s="32"/>
    </row>
    <row r="13" spans="1:8" x14ac:dyDescent="0.2">
      <c r="A13" s="5">
        <v>9</v>
      </c>
      <c r="B13" t="s">
        <v>105</v>
      </c>
      <c r="C13" s="40">
        <v>406.18493846180701</v>
      </c>
      <c r="D13" s="32">
        <v>1142380</v>
      </c>
      <c r="H13" s="32"/>
    </row>
    <row r="14" spans="1:8" x14ac:dyDescent="0.2">
      <c r="A14" s="5">
        <v>10</v>
      </c>
      <c r="B14" t="s">
        <v>104</v>
      </c>
      <c r="C14" s="40">
        <v>314.00361742544698</v>
      </c>
      <c r="D14" s="32">
        <v>1100230</v>
      </c>
      <c r="H14" s="32"/>
    </row>
    <row r="15" spans="1:8" x14ac:dyDescent="0.2">
      <c r="A15" s="5">
        <v>11</v>
      </c>
      <c r="B15" t="s">
        <v>103</v>
      </c>
      <c r="C15" s="40">
        <v>289.777551587853</v>
      </c>
      <c r="D15" s="32">
        <v>1007020</v>
      </c>
      <c r="H15" s="32"/>
    </row>
    <row r="16" spans="1:8" ht="25.5" x14ac:dyDescent="0.2">
      <c r="A16" s="6" t="s">
        <v>102</v>
      </c>
      <c r="B16" s="3"/>
      <c r="C16" s="9">
        <f>SUM((C5*D5)+(C6*D6)+(C7*D7)+(C8*D8)+(C9*D9)+(C10*D10)+(C11*D11)+(C12*D12)+(C13*D13)+(C14*D14)+(C15*D15))/SUM(D5:D15)</f>
        <v>341.49107394199279</v>
      </c>
      <c r="D16" s="10">
        <f>AVERAGE(D5:D15)</f>
        <v>1285307.2727272727</v>
      </c>
      <c r="E16" s="11"/>
    </row>
    <row r="17" spans="1:6" ht="30" customHeight="1" x14ac:dyDescent="0.2">
      <c r="A17" s="13" t="s">
        <v>1</v>
      </c>
      <c r="B17" s="13"/>
      <c r="C17" s="13"/>
      <c r="D17" s="13"/>
    </row>
    <row r="18" spans="1:6" ht="12.75" customHeight="1" x14ac:dyDescent="0.2">
      <c r="A18" s="15" t="s">
        <v>20</v>
      </c>
      <c r="B18" s="15"/>
      <c r="C18" s="15"/>
      <c r="D18" s="15"/>
    </row>
    <row r="19" spans="1:6" x14ac:dyDescent="0.2">
      <c r="F19" s="11"/>
    </row>
  </sheetData>
  <mergeCells count="5">
    <mergeCell ref="A17:D17"/>
    <mergeCell ref="A18:D18"/>
    <mergeCell ref="A1:D1"/>
    <mergeCell ref="A2:D2"/>
    <mergeCell ref="A3:D3"/>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workbookViewId="0">
      <selection sqref="A1:D1"/>
    </sheetView>
  </sheetViews>
  <sheetFormatPr defaultRowHeight="12.75" x14ac:dyDescent="0.2"/>
  <cols>
    <col min="1" max="1" width="15.7109375" customWidth="1"/>
    <col min="2" max="2" width="36.28515625" customWidth="1"/>
    <col min="3" max="3" width="15.85546875" style="1" customWidth="1"/>
    <col min="4" max="4" width="21.42578125" customWidth="1"/>
  </cols>
  <sheetData>
    <row r="1" spans="1:6" ht="26.25" customHeight="1" x14ac:dyDescent="0.2">
      <c r="A1" s="16" t="s">
        <v>101</v>
      </c>
      <c r="B1" s="16"/>
      <c r="C1" s="16"/>
      <c r="D1" s="16"/>
    </row>
    <row r="2" spans="1:6" ht="15.75" customHeight="1" x14ac:dyDescent="0.2">
      <c r="A2" s="14" t="s">
        <v>6</v>
      </c>
      <c r="B2" s="14"/>
      <c r="C2" s="14"/>
      <c r="D2" s="14"/>
    </row>
    <row r="3" spans="1:6" ht="89.25" customHeight="1" x14ac:dyDescent="0.2">
      <c r="A3" s="14" t="s">
        <v>30</v>
      </c>
      <c r="B3" s="14"/>
      <c r="C3" s="14"/>
      <c r="D3" s="14"/>
    </row>
    <row r="4" spans="1:6" ht="39.75" customHeight="1" x14ac:dyDescent="0.2">
      <c r="A4" s="4" t="s">
        <v>2</v>
      </c>
      <c r="B4" s="4" t="s">
        <v>0</v>
      </c>
      <c r="C4" s="2" t="s">
        <v>8</v>
      </c>
      <c r="D4" s="2" t="s">
        <v>9</v>
      </c>
    </row>
    <row r="5" spans="1:6" x14ac:dyDescent="0.2">
      <c r="A5" s="5">
        <v>1</v>
      </c>
      <c r="B5" t="s">
        <v>100</v>
      </c>
      <c r="C5" s="7">
        <v>417.92415523731199</v>
      </c>
      <c r="D5" s="8">
        <v>924520</v>
      </c>
    </row>
    <row r="6" spans="1:6" x14ac:dyDescent="0.2">
      <c r="A6" s="5">
        <v>2</v>
      </c>
      <c r="B6" t="s">
        <v>99</v>
      </c>
      <c r="C6" s="7">
        <v>358.47624487079901</v>
      </c>
      <c r="D6" s="8">
        <v>901700</v>
      </c>
    </row>
    <row r="7" spans="1:6" x14ac:dyDescent="0.2">
      <c r="A7" s="5">
        <v>3</v>
      </c>
      <c r="B7" t="s">
        <v>98</v>
      </c>
      <c r="C7" s="39">
        <v>361.21194609333702</v>
      </c>
      <c r="D7" s="8">
        <v>891170</v>
      </c>
    </row>
    <row r="8" spans="1:6" x14ac:dyDescent="0.2">
      <c r="A8" s="5">
        <v>4</v>
      </c>
      <c r="B8" t="s">
        <v>97</v>
      </c>
      <c r="C8" s="39">
        <v>305.555143767071</v>
      </c>
      <c r="D8" s="8">
        <v>882330</v>
      </c>
    </row>
    <row r="9" spans="1:6" x14ac:dyDescent="0.2">
      <c r="A9" s="5">
        <v>5</v>
      </c>
      <c r="B9" t="s">
        <v>96</v>
      </c>
      <c r="C9" s="39">
        <v>313.88002864435902</v>
      </c>
      <c r="D9" s="8">
        <v>865790</v>
      </c>
    </row>
    <row r="10" spans="1:6" x14ac:dyDescent="0.2">
      <c r="A10" s="5">
        <v>6</v>
      </c>
      <c r="B10" t="s">
        <v>95</v>
      </c>
      <c r="C10" s="7">
        <v>321.54697597744598</v>
      </c>
      <c r="D10" s="8">
        <v>837130</v>
      </c>
      <c r="F10" s="11"/>
    </row>
    <row r="11" spans="1:6" x14ac:dyDescent="0.2">
      <c r="A11" s="5">
        <v>7</v>
      </c>
      <c r="B11" s="35" t="s">
        <v>94</v>
      </c>
      <c r="C11" s="36">
        <v>368.46386773873797</v>
      </c>
      <c r="D11" s="8">
        <v>797210</v>
      </c>
      <c r="F11" s="11"/>
    </row>
    <row r="12" spans="1:6" x14ac:dyDescent="0.2">
      <c r="A12" s="5">
        <v>8</v>
      </c>
      <c r="B12" s="35" t="s">
        <v>93</v>
      </c>
      <c r="C12" s="34">
        <v>369.89436834481103</v>
      </c>
      <c r="D12" s="8">
        <v>786980</v>
      </c>
    </row>
    <row r="13" spans="1:6" x14ac:dyDescent="0.2">
      <c r="A13" s="5">
        <v>9</v>
      </c>
      <c r="B13" s="35" t="s">
        <v>92</v>
      </c>
      <c r="C13" s="34">
        <v>294.67913151493099</v>
      </c>
      <c r="D13" s="8">
        <v>772840</v>
      </c>
    </row>
    <row r="14" spans="1:6" x14ac:dyDescent="0.2">
      <c r="A14" s="5">
        <v>10</v>
      </c>
      <c r="B14" t="s">
        <v>91</v>
      </c>
      <c r="C14" s="7">
        <v>367.64779539615301</v>
      </c>
      <c r="D14" s="8">
        <v>770660</v>
      </c>
    </row>
    <row r="15" spans="1:6" x14ac:dyDescent="0.2">
      <c r="A15" s="5">
        <v>11</v>
      </c>
      <c r="B15" t="s">
        <v>90</v>
      </c>
      <c r="C15" s="7">
        <v>355.769055907721</v>
      </c>
      <c r="D15" s="8">
        <v>769840</v>
      </c>
    </row>
    <row r="16" spans="1:6" x14ac:dyDescent="0.2">
      <c r="A16" s="5">
        <v>12</v>
      </c>
      <c r="B16" t="s">
        <v>89</v>
      </c>
      <c r="C16" s="7">
        <v>377.74776454026397</v>
      </c>
      <c r="D16" s="8">
        <v>767180</v>
      </c>
    </row>
    <row r="17" spans="1:6" x14ac:dyDescent="0.2">
      <c r="A17" s="5">
        <v>13</v>
      </c>
      <c r="B17" s="35" t="s">
        <v>88</v>
      </c>
      <c r="C17" s="7">
        <v>435.01898898063598</v>
      </c>
      <c r="D17" s="8">
        <v>695140</v>
      </c>
    </row>
    <row r="18" spans="1:6" x14ac:dyDescent="0.2">
      <c r="A18" s="5">
        <v>14</v>
      </c>
      <c r="B18" s="35" t="s">
        <v>87</v>
      </c>
      <c r="C18" s="7">
        <v>307.062086521526</v>
      </c>
      <c r="D18" s="8">
        <v>675670</v>
      </c>
    </row>
    <row r="19" spans="1:6" x14ac:dyDescent="0.2">
      <c r="A19" s="5">
        <v>15</v>
      </c>
      <c r="B19" t="s">
        <v>86</v>
      </c>
      <c r="C19" s="7">
        <v>367.75835279393101</v>
      </c>
      <c r="D19" s="8">
        <v>655170</v>
      </c>
    </row>
    <row r="20" spans="1:6" x14ac:dyDescent="0.2">
      <c r="A20" s="5">
        <v>16</v>
      </c>
      <c r="B20" t="s">
        <v>85</v>
      </c>
      <c r="C20" s="7">
        <v>316.08977080449102</v>
      </c>
      <c r="D20" s="8">
        <v>650100</v>
      </c>
    </row>
    <row r="21" spans="1:6" x14ac:dyDescent="0.2">
      <c r="A21" s="5">
        <v>17</v>
      </c>
      <c r="B21" t="s">
        <v>84</v>
      </c>
      <c r="C21" s="7">
        <v>353.86002061276099</v>
      </c>
      <c r="D21" s="8">
        <v>640380</v>
      </c>
    </row>
    <row r="22" spans="1:6" x14ac:dyDescent="0.2">
      <c r="A22" s="5">
        <v>18</v>
      </c>
      <c r="B22" t="s">
        <v>83</v>
      </c>
      <c r="C22" s="7">
        <v>336.44649715899999</v>
      </c>
      <c r="D22" s="8">
        <v>630060</v>
      </c>
    </row>
    <row r="23" spans="1:6" x14ac:dyDescent="0.2">
      <c r="A23" s="5">
        <v>19</v>
      </c>
      <c r="B23" t="s">
        <v>82</v>
      </c>
      <c r="C23" s="7">
        <v>371.39433589959202</v>
      </c>
      <c r="D23" s="8">
        <v>618280</v>
      </c>
    </row>
    <row r="24" spans="1:6" x14ac:dyDescent="0.2">
      <c r="A24" s="5">
        <v>20</v>
      </c>
      <c r="B24" t="s">
        <v>81</v>
      </c>
      <c r="C24" s="7">
        <v>341.88110627605897</v>
      </c>
      <c r="D24" s="8">
        <v>549230</v>
      </c>
    </row>
    <row r="25" spans="1:6" x14ac:dyDescent="0.2">
      <c r="A25" s="5">
        <v>21</v>
      </c>
      <c r="B25" t="s">
        <v>80</v>
      </c>
      <c r="C25" s="7">
        <v>369.136669946349</v>
      </c>
      <c r="D25" s="8">
        <v>538670</v>
      </c>
    </row>
    <row r="26" spans="1:6" x14ac:dyDescent="0.2">
      <c r="A26" s="5">
        <v>22</v>
      </c>
      <c r="B26" t="s">
        <v>79</v>
      </c>
      <c r="C26" s="7">
        <v>382.91920981696802</v>
      </c>
      <c r="D26" s="8">
        <v>530510</v>
      </c>
    </row>
    <row r="27" spans="1:6" x14ac:dyDescent="0.2">
      <c r="A27" s="5">
        <v>23</v>
      </c>
      <c r="B27" t="s">
        <v>78</v>
      </c>
      <c r="C27" s="7">
        <v>338.67421407541002</v>
      </c>
      <c r="D27" s="8">
        <v>526450</v>
      </c>
    </row>
    <row r="28" spans="1:6" x14ac:dyDescent="0.2">
      <c r="A28" s="5">
        <v>24</v>
      </c>
      <c r="B28" t="s">
        <v>77</v>
      </c>
      <c r="C28" s="7">
        <v>389.45831137139999</v>
      </c>
      <c r="D28" s="8">
        <v>512250</v>
      </c>
    </row>
    <row r="29" spans="1:6" ht="25.5" x14ac:dyDescent="0.2">
      <c r="A29" s="6" t="s">
        <v>76</v>
      </c>
      <c r="B29" s="3"/>
      <c r="C29" s="9">
        <f>SUM((C5*D5)+(C6*D6)+(C7*D7)+(C8*D8)+(C9*D9)+(C10*D10)+(C11*D11)+(C12*D12)+(C13*D13)+(C14*D14)+(C15*D15)+(C16*D16)+(C17*D17)+(C18*D18)+(C19*D19)+(C20*D20)+(C21*D21)+(C22*D22)+(C23*D23)+(C24*D24)+(C25*D25)+(C26*D26)+(C27*D27)+(C28*D28))/SUM(D5:D28)</f>
        <v>354.50735691937831</v>
      </c>
      <c r="D29" s="10">
        <f>AVERAGE(D5:D28)</f>
        <v>716219.16666666663</v>
      </c>
      <c r="E29" s="11"/>
      <c r="F29" s="38"/>
    </row>
    <row r="30" spans="1:6" ht="63.75" customHeight="1" x14ac:dyDescent="0.2">
      <c r="A30" s="13" t="s">
        <v>1</v>
      </c>
      <c r="B30" s="13"/>
      <c r="C30" s="13"/>
      <c r="D30" s="13"/>
    </row>
    <row r="31" spans="1:6" ht="12.75" customHeight="1" x14ac:dyDescent="0.2">
      <c r="A31" s="15" t="s">
        <v>20</v>
      </c>
      <c r="B31" s="15"/>
      <c r="C31" s="15"/>
      <c r="D31" s="15"/>
    </row>
  </sheetData>
  <mergeCells count="5">
    <mergeCell ref="A30:D30"/>
    <mergeCell ref="A31:D31"/>
    <mergeCell ref="A1:D1"/>
    <mergeCell ref="A2:D2"/>
    <mergeCell ref="A3:D3"/>
  </mergeCells>
  <printOptions horizontalCentered="1"/>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workbookViewId="0">
      <selection sqref="A1:D1"/>
    </sheetView>
  </sheetViews>
  <sheetFormatPr defaultRowHeight="12.75" x14ac:dyDescent="0.2"/>
  <cols>
    <col min="1" max="1" width="15.7109375" customWidth="1"/>
    <col min="2" max="2" width="36.28515625" customWidth="1"/>
    <col min="3" max="3" width="15.85546875" style="1" customWidth="1"/>
    <col min="4" max="4" width="21.42578125" customWidth="1"/>
    <col min="5" max="5" width="17" customWidth="1"/>
    <col min="6" max="6" width="10.140625" customWidth="1"/>
  </cols>
  <sheetData>
    <row r="1" spans="1:6" ht="26.25" customHeight="1" x14ac:dyDescent="0.2">
      <c r="A1" s="16" t="s">
        <v>75</v>
      </c>
      <c r="B1" s="16"/>
      <c r="C1" s="16"/>
      <c r="D1" s="16"/>
    </row>
    <row r="2" spans="1:6" ht="15.75" customHeight="1" x14ac:dyDescent="0.2">
      <c r="A2" s="14" t="s">
        <v>6</v>
      </c>
      <c r="B2" s="14"/>
      <c r="C2" s="14"/>
      <c r="D2" s="14"/>
    </row>
    <row r="3" spans="1:6" ht="89.25" customHeight="1" x14ac:dyDescent="0.2">
      <c r="A3" s="14" t="s">
        <v>30</v>
      </c>
      <c r="B3" s="14"/>
      <c r="C3" s="14"/>
      <c r="D3" s="14"/>
    </row>
    <row r="4" spans="1:6" ht="39.75" customHeight="1" x14ac:dyDescent="0.2">
      <c r="A4" s="4" t="s">
        <v>2</v>
      </c>
      <c r="B4" s="4" t="s">
        <v>0</v>
      </c>
      <c r="C4" s="2" t="s">
        <v>8</v>
      </c>
      <c r="D4" s="2" t="s">
        <v>9</v>
      </c>
    </row>
    <row r="5" spans="1:6" x14ac:dyDescent="0.2">
      <c r="A5" s="5">
        <v>1</v>
      </c>
      <c r="B5" s="35" t="s">
        <v>74</v>
      </c>
      <c r="C5" s="34">
        <v>313.41116202561301</v>
      </c>
      <c r="D5" s="8">
        <v>425550</v>
      </c>
    </row>
    <row r="6" spans="1:6" x14ac:dyDescent="0.2">
      <c r="A6" s="5">
        <v>2</v>
      </c>
      <c r="B6" s="35" t="s">
        <v>73</v>
      </c>
      <c r="C6" s="34">
        <v>326.16244906712399</v>
      </c>
      <c r="D6" s="8">
        <v>373040</v>
      </c>
    </row>
    <row r="7" spans="1:6" x14ac:dyDescent="0.2">
      <c r="A7" s="5">
        <v>3</v>
      </c>
      <c r="B7" s="35" t="s">
        <v>72</v>
      </c>
      <c r="C7" s="37">
        <v>319.81760420660498</v>
      </c>
      <c r="D7" s="8">
        <v>365140</v>
      </c>
    </row>
    <row r="8" spans="1:6" x14ac:dyDescent="0.2">
      <c r="A8" s="5">
        <v>4</v>
      </c>
      <c r="B8" s="35" t="s">
        <v>71</v>
      </c>
      <c r="C8" s="37">
        <v>395.16358587416897</v>
      </c>
      <c r="D8" s="8">
        <v>356510</v>
      </c>
    </row>
    <row r="9" spans="1:6" x14ac:dyDescent="0.2">
      <c r="A9" s="5">
        <v>5</v>
      </c>
      <c r="B9" s="35" t="s">
        <v>70</v>
      </c>
      <c r="C9" s="37">
        <v>281.00203083435798</v>
      </c>
      <c r="D9" s="8">
        <v>349610</v>
      </c>
      <c r="F9" s="11"/>
    </row>
    <row r="10" spans="1:6" x14ac:dyDescent="0.2">
      <c r="A10" s="5">
        <v>6</v>
      </c>
      <c r="B10" s="35" t="s">
        <v>69</v>
      </c>
      <c r="C10" s="34">
        <v>357.841871746332</v>
      </c>
      <c r="D10" s="8">
        <v>338080</v>
      </c>
      <c r="F10" s="11"/>
    </row>
    <row r="11" spans="1:6" x14ac:dyDescent="0.2">
      <c r="A11" s="5">
        <v>7</v>
      </c>
      <c r="B11" s="35" t="s">
        <v>68</v>
      </c>
      <c r="C11" s="36">
        <v>378.017965735453</v>
      </c>
      <c r="D11" s="8">
        <v>323950</v>
      </c>
    </row>
    <row r="12" spans="1:6" x14ac:dyDescent="0.2">
      <c r="A12" s="5">
        <v>8</v>
      </c>
      <c r="B12" s="35" t="s">
        <v>67</v>
      </c>
      <c r="C12" s="34">
        <v>381.51595864601097</v>
      </c>
      <c r="D12" s="8">
        <v>310490</v>
      </c>
    </row>
    <row r="13" spans="1:6" x14ac:dyDescent="0.2">
      <c r="A13" s="5">
        <v>9</v>
      </c>
      <c r="B13" s="35" t="s">
        <v>66</v>
      </c>
      <c r="C13" s="34">
        <v>404.00770673486699</v>
      </c>
      <c r="D13" s="8">
        <v>293250</v>
      </c>
    </row>
    <row r="14" spans="1:6" x14ac:dyDescent="0.2">
      <c r="A14" s="5">
        <v>10</v>
      </c>
      <c r="B14" s="35" t="s">
        <v>65</v>
      </c>
      <c r="C14" s="34">
        <v>359.95404867488298</v>
      </c>
      <c r="D14" s="8">
        <v>286390</v>
      </c>
    </row>
    <row r="15" spans="1:6" x14ac:dyDescent="0.2">
      <c r="A15" s="5">
        <v>11</v>
      </c>
      <c r="B15" s="35" t="s">
        <v>64</v>
      </c>
      <c r="C15" s="34">
        <v>446.18756317621899</v>
      </c>
      <c r="D15" s="8">
        <v>267110</v>
      </c>
    </row>
    <row r="16" spans="1:6" x14ac:dyDescent="0.2">
      <c r="A16" s="5">
        <v>12</v>
      </c>
      <c r="B16" s="35" t="s">
        <v>63</v>
      </c>
      <c r="C16" s="34">
        <v>410.591851596335</v>
      </c>
      <c r="D16" s="8">
        <v>260910</v>
      </c>
    </row>
    <row r="17" spans="1:4" x14ac:dyDescent="0.2">
      <c r="A17" s="5">
        <v>13</v>
      </c>
      <c r="B17" s="35" t="s">
        <v>62</v>
      </c>
      <c r="C17" s="34">
        <v>211.86529507739999</v>
      </c>
      <c r="D17" s="8">
        <v>251290</v>
      </c>
    </row>
    <row r="18" spans="1:4" x14ac:dyDescent="0.2">
      <c r="A18" s="5">
        <v>14</v>
      </c>
      <c r="B18" s="35" t="s">
        <v>61</v>
      </c>
      <c r="C18" s="34">
        <v>444.152952845394</v>
      </c>
      <c r="D18" s="8">
        <v>241970</v>
      </c>
    </row>
    <row r="19" spans="1:4" x14ac:dyDescent="0.2">
      <c r="A19" s="5">
        <v>15</v>
      </c>
      <c r="B19" s="35" t="s">
        <v>60</v>
      </c>
      <c r="C19" s="34">
        <v>383.06779876344501</v>
      </c>
      <c r="D19" s="8">
        <v>236140</v>
      </c>
    </row>
    <row r="20" spans="1:4" x14ac:dyDescent="0.2">
      <c r="A20" s="5">
        <v>16</v>
      </c>
      <c r="B20" s="35" t="s">
        <v>59</v>
      </c>
      <c r="C20" s="34">
        <v>348.64728418184899</v>
      </c>
      <c r="D20" s="8">
        <v>234920</v>
      </c>
    </row>
    <row r="21" spans="1:4" x14ac:dyDescent="0.2">
      <c r="A21" s="5">
        <v>17</v>
      </c>
      <c r="B21" s="35" t="s">
        <v>58</v>
      </c>
      <c r="C21" s="34">
        <v>362.55067240924598</v>
      </c>
      <c r="D21" s="8">
        <v>227540</v>
      </c>
    </row>
    <row r="22" spans="1:4" x14ac:dyDescent="0.2">
      <c r="A22" s="5">
        <v>18</v>
      </c>
      <c r="B22" s="35" t="s">
        <v>57</v>
      </c>
      <c r="C22" s="34">
        <v>432.628266242937</v>
      </c>
      <c r="D22" s="8">
        <v>226560</v>
      </c>
    </row>
    <row r="23" spans="1:4" x14ac:dyDescent="0.2">
      <c r="A23" s="5">
        <v>19</v>
      </c>
      <c r="B23" s="35" t="s">
        <v>56</v>
      </c>
      <c r="C23" s="34">
        <v>341.57750276243002</v>
      </c>
      <c r="D23" s="8">
        <v>226250</v>
      </c>
    </row>
    <row r="24" spans="1:4" x14ac:dyDescent="0.2">
      <c r="A24" s="5">
        <v>20</v>
      </c>
      <c r="B24" s="35" t="s">
        <v>55</v>
      </c>
      <c r="C24" s="34">
        <v>389.33414261307399</v>
      </c>
      <c r="D24" s="8">
        <v>222420</v>
      </c>
    </row>
    <row r="25" spans="1:4" x14ac:dyDescent="0.2">
      <c r="A25" s="5">
        <v>21</v>
      </c>
      <c r="B25" s="35" t="s">
        <v>54</v>
      </c>
      <c r="C25" s="34">
        <v>400.06424880115401</v>
      </c>
      <c r="D25" s="8">
        <v>214790</v>
      </c>
    </row>
    <row r="26" spans="1:4" x14ac:dyDescent="0.2">
      <c r="A26" s="5">
        <v>22</v>
      </c>
      <c r="B26" s="35" t="s">
        <v>53</v>
      </c>
      <c r="C26" s="34">
        <v>392.08625180897201</v>
      </c>
      <c r="D26" s="8">
        <v>207300</v>
      </c>
    </row>
    <row r="27" spans="1:4" x14ac:dyDescent="0.2">
      <c r="A27" s="5">
        <v>23</v>
      </c>
      <c r="B27" s="35" t="s">
        <v>52</v>
      </c>
      <c r="C27" s="34">
        <v>425.25028029762501</v>
      </c>
      <c r="D27" s="8">
        <v>196220</v>
      </c>
    </row>
    <row r="28" spans="1:4" x14ac:dyDescent="0.2">
      <c r="A28" s="5">
        <v>24</v>
      </c>
      <c r="B28" s="35" t="s">
        <v>51</v>
      </c>
      <c r="C28" s="34">
        <v>423.18804247932098</v>
      </c>
      <c r="D28" s="8">
        <v>195860</v>
      </c>
    </row>
    <row r="29" spans="1:4" x14ac:dyDescent="0.2">
      <c r="A29" s="5">
        <v>25</v>
      </c>
      <c r="B29" s="35" t="s">
        <v>50</v>
      </c>
      <c r="C29" s="34">
        <v>383.64645284621901</v>
      </c>
      <c r="D29" s="8">
        <v>188320</v>
      </c>
    </row>
    <row r="30" spans="1:4" x14ac:dyDescent="0.2">
      <c r="A30" s="5">
        <v>26</v>
      </c>
      <c r="B30" s="35" t="s">
        <v>49</v>
      </c>
      <c r="C30" s="34">
        <v>391.42827129235502</v>
      </c>
      <c r="D30" s="8">
        <v>185630</v>
      </c>
    </row>
    <row r="31" spans="1:4" x14ac:dyDescent="0.2">
      <c r="A31" s="5">
        <v>27</v>
      </c>
      <c r="B31" s="35" t="s">
        <v>48</v>
      </c>
      <c r="C31" s="34">
        <v>470.50408764807202</v>
      </c>
      <c r="D31" s="8">
        <v>179810</v>
      </c>
    </row>
    <row r="32" spans="1:4" x14ac:dyDescent="0.2">
      <c r="A32" s="5">
        <v>28</v>
      </c>
      <c r="B32" s="35" t="s">
        <v>47</v>
      </c>
      <c r="C32" s="34">
        <v>380.38368924656203</v>
      </c>
      <c r="D32" s="8">
        <v>157810</v>
      </c>
    </row>
    <row r="33" spans="1:6" x14ac:dyDescent="0.2">
      <c r="A33" s="5">
        <v>29</v>
      </c>
      <c r="B33" s="35" t="s">
        <v>46</v>
      </c>
      <c r="C33" s="34">
        <v>443.35853267312899</v>
      </c>
      <c r="D33" s="8">
        <v>143390</v>
      </c>
    </row>
    <row r="34" spans="1:6" x14ac:dyDescent="0.2">
      <c r="A34" s="5">
        <v>30</v>
      </c>
      <c r="B34" s="35" t="s">
        <v>45</v>
      </c>
      <c r="C34" s="34">
        <v>447.01011100897898</v>
      </c>
      <c r="D34" s="8">
        <v>141430</v>
      </c>
    </row>
    <row r="35" spans="1:6" x14ac:dyDescent="0.2">
      <c r="A35" s="5">
        <v>31</v>
      </c>
      <c r="B35" s="35" t="s">
        <v>44</v>
      </c>
      <c r="C35" s="34">
        <v>400.629894498336</v>
      </c>
      <c r="D35" s="8">
        <v>141230</v>
      </c>
    </row>
    <row r="36" spans="1:6" x14ac:dyDescent="0.2">
      <c r="A36" s="5">
        <v>32</v>
      </c>
      <c r="B36" s="35" t="s">
        <v>43</v>
      </c>
      <c r="C36" s="34">
        <v>428.129858973441</v>
      </c>
      <c r="D36" s="8">
        <v>139690</v>
      </c>
    </row>
    <row r="37" spans="1:6" x14ac:dyDescent="0.2">
      <c r="A37" s="5">
        <v>33</v>
      </c>
      <c r="B37" s="35" t="s">
        <v>42</v>
      </c>
      <c r="C37" s="34">
        <v>123.498909566734</v>
      </c>
      <c r="D37" s="8">
        <v>137560</v>
      </c>
    </row>
    <row r="38" spans="1:6" x14ac:dyDescent="0.2">
      <c r="A38" s="5">
        <v>34</v>
      </c>
      <c r="B38" s="35" t="s">
        <v>41</v>
      </c>
      <c r="C38" s="34">
        <v>506.20472262165998</v>
      </c>
      <c r="D38" s="8">
        <v>132130</v>
      </c>
    </row>
    <row r="39" spans="1:6" x14ac:dyDescent="0.2">
      <c r="A39" s="5">
        <v>35</v>
      </c>
      <c r="B39" s="35" t="s">
        <v>40</v>
      </c>
      <c r="C39" s="34">
        <v>409.95874755381601</v>
      </c>
      <c r="D39" s="8">
        <v>127750</v>
      </c>
    </row>
    <row r="40" spans="1:6" x14ac:dyDescent="0.2">
      <c r="A40" s="5">
        <v>36</v>
      </c>
      <c r="B40" s="35" t="s">
        <v>39</v>
      </c>
      <c r="C40" s="34">
        <v>466.82078025477699</v>
      </c>
      <c r="D40" s="8">
        <v>125600</v>
      </c>
    </row>
    <row r="41" spans="1:6" x14ac:dyDescent="0.2">
      <c r="A41" s="5">
        <v>37</v>
      </c>
      <c r="B41" s="35" t="s">
        <v>38</v>
      </c>
      <c r="C41" s="34">
        <v>408.29966002914</v>
      </c>
      <c r="D41" s="8">
        <v>123540</v>
      </c>
    </row>
    <row r="42" spans="1:6" x14ac:dyDescent="0.2">
      <c r="A42" s="5">
        <v>38</v>
      </c>
      <c r="B42" s="35" t="s">
        <v>37</v>
      </c>
      <c r="C42" s="34">
        <v>399.80633802816902</v>
      </c>
      <c r="D42" s="8">
        <v>116440</v>
      </c>
    </row>
    <row r="43" spans="1:6" x14ac:dyDescent="0.2">
      <c r="A43" s="5">
        <v>39</v>
      </c>
      <c r="B43" s="35" t="s">
        <v>36</v>
      </c>
      <c r="C43" s="34">
        <v>128.562717466945</v>
      </c>
      <c r="D43" s="8">
        <v>114960</v>
      </c>
    </row>
    <row r="44" spans="1:6" x14ac:dyDescent="0.2">
      <c r="A44" s="5">
        <v>40</v>
      </c>
      <c r="B44" s="35" t="s">
        <v>35</v>
      </c>
      <c r="C44" s="34">
        <v>463.99476759396498</v>
      </c>
      <c r="D44" s="8">
        <v>114670</v>
      </c>
    </row>
    <row r="45" spans="1:6" x14ac:dyDescent="0.2">
      <c r="A45" s="5">
        <v>41</v>
      </c>
      <c r="B45" s="35" t="s">
        <v>34</v>
      </c>
      <c r="C45" s="34">
        <v>418.12873462214401</v>
      </c>
      <c r="D45" s="8">
        <v>113800</v>
      </c>
    </row>
    <row r="46" spans="1:6" x14ac:dyDescent="0.2">
      <c r="A46" s="5">
        <v>42</v>
      </c>
      <c r="B46" s="35" t="s">
        <v>33</v>
      </c>
      <c r="C46" s="34">
        <v>462.41206030150698</v>
      </c>
      <c r="D46" s="8">
        <v>103480</v>
      </c>
    </row>
    <row r="47" spans="1:6" ht="25.5" x14ac:dyDescent="0.2">
      <c r="A47" s="6" t="s">
        <v>32</v>
      </c>
      <c r="B47" s="33"/>
      <c r="C47" s="9">
        <f>SUM((C5*D5)+(C6*D6)+(C7*D7)+(C8*D8)+(C9*D9)+(C10*D10)+(C11*D11)+(C12*D12)+(C13*D13)+(C14*D14)+(C15*D15)+(C16*D16)+(C17*D17)+(C18*D18)+(C19*D19)+(C20*D20)+(C21*D21)+(C22*D22)+(C23*D23)+(C24*D24)+(C25*D25)+(C26*D26)+(C27*D27)+(C28*D28)+(C29*D29)+(C30*D30)+(C31*D31)+(C32*D32)+(C33*D33)+(C34*D34)+(C35*D35)+(C36*D36)+(C37*D37)+(C38*D38)+(C39*D39)+(C40*D40)+(C41*D41)+(C42*D42)+(C43*D43)+(C44*D44)+(C45*D45)+(C46*D46))/SUM(D5:D46)</f>
        <v>375.02971970262718</v>
      </c>
      <c r="D47" s="10">
        <f>AVERAGE(D5:D46)</f>
        <v>217107.85714285713</v>
      </c>
      <c r="E47" s="11"/>
      <c r="F47" s="32"/>
    </row>
    <row r="48" spans="1:6" ht="63.75" customHeight="1" x14ac:dyDescent="0.2">
      <c r="A48" s="13" t="s">
        <v>1</v>
      </c>
      <c r="B48" s="13"/>
      <c r="C48" s="13"/>
      <c r="D48" s="13"/>
    </row>
    <row r="49" spans="1:4" ht="12.75" customHeight="1" x14ac:dyDescent="0.2">
      <c r="A49" s="15" t="s">
        <v>20</v>
      </c>
      <c r="B49" s="15"/>
      <c r="C49" s="15"/>
      <c r="D49" s="15"/>
    </row>
  </sheetData>
  <mergeCells count="5">
    <mergeCell ref="A48:D48"/>
    <mergeCell ref="A49:D49"/>
    <mergeCell ref="A1:D1"/>
    <mergeCell ref="A2:D2"/>
    <mergeCell ref="A3:D3"/>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sqref="A1:D1"/>
    </sheetView>
  </sheetViews>
  <sheetFormatPr defaultRowHeight="12.75" x14ac:dyDescent="0.2"/>
  <cols>
    <col min="1" max="1" width="15.7109375" customWidth="1"/>
    <col min="2" max="2" width="36.28515625" customWidth="1"/>
    <col min="3" max="3" width="15.85546875" style="1" customWidth="1"/>
    <col min="4" max="4" width="21.42578125" customWidth="1"/>
  </cols>
  <sheetData>
    <row r="1" spans="1:5" ht="26.25" customHeight="1" x14ac:dyDescent="0.2">
      <c r="A1" s="16" t="s">
        <v>7</v>
      </c>
      <c r="B1" s="16"/>
      <c r="C1" s="16"/>
      <c r="D1" s="16"/>
    </row>
    <row r="2" spans="1:5" ht="15.75" customHeight="1" x14ac:dyDescent="0.2">
      <c r="A2" s="14" t="s">
        <v>6</v>
      </c>
      <c r="B2" s="14"/>
      <c r="C2" s="14"/>
      <c r="D2" s="14"/>
    </row>
    <row r="3" spans="1:5" ht="90" customHeight="1" x14ac:dyDescent="0.2">
      <c r="A3" s="14" t="s">
        <v>5</v>
      </c>
      <c r="B3" s="14"/>
      <c r="C3" s="14"/>
      <c r="D3" s="14"/>
    </row>
    <row r="4" spans="1:5" ht="39.75" customHeight="1" x14ac:dyDescent="0.2">
      <c r="A4" s="4" t="s">
        <v>2</v>
      </c>
      <c r="B4" s="4" t="s">
        <v>0</v>
      </c>
      <c r="C4" s="2" t="s">
        <v>8</v>
      </c>
      <c r="D4" s="2" t="s">
        <v>9</v>
      </c>
    </row>
    <row r="5" spans="1:5" x14ac:dyDescent="0.2">
      <c r="A5" s="5">
        <v>1</v>
      </c>
      <c r="B5" t="s">
        <v>10</v>
      </c>
      <c r="C5" s="7">
        <v>308.05873509070801</v>
      </c>
      <c r="D5" s="8">
        <v>99770</v>
      </c>
    </row>
    <row r="6" spans="1:5" x14ac:dyDescent="0.2">
      <c r="A6" s="5">
        <v>2</v>
      </c>
      <c r="B6" t="s">
        <v>11</v>
      </c>
      <c r="C6" s="7">
        <v>367.496822585686</v>
      </c>
      <c r="D6" s="8">
        <v>95990</v>
      </c>
    </row>
    <row r="7" spans="1:5" x14ac:dyDescent="0.2">
      <c r="A7" s="5">
        <v>3</v>
      </c>
      <c r="B7" t="s">
        <v>12</v>
      </c>
      <c r="C7" s="7">
        <v>470.60167451595999</v>
      </c>
      <c r="D7" s="8">
        <v>95550</v>
      </c>
    </row>
    <row r="8" spans="1:5" x14ac:dyDescent="0.2">
      <c r="A8" s="5">
        <v>4</v>
      </c>
      <c r="B8" t="s">
        <v>13</v>
      </c>
      <c r="C8" s="7">
        <v>263.22869045075799</v>
      </c>
      <c r="D8" s="8">
        <v>93620</v>
      </c>
    </row>
    <row r="9" spans="1:5" x14ac:dyDescent="0.2">
      <c r="A9" s="5">
        <v>5</v>
      </c>
      <c r="B9" t="s">
        <v>14</v>
      </c>
      <c r="C9" s="7">
        <v>151.11453362255901</v>
      </c>
      <c r="D9" s="8">
        <v>92200</v>
      </c>
    </row>
    <row r="10" spans="1:5" x14ac:dyDescent="0.2">
      <c r="A10" s="5">
        <v>6</v>
      </c>
      <c r="B10" t="s">
        <v>15</v>
      </c>
      <c r="C10" s="7">
        <v>433.13486448242003</v>
      </c>
      <c r="D10" s="8">
        <v>91870</v>
      </c>
    </row>
    <row r="11" spans="1:5" x14ac:dyDescent="0.2">
      <c r="A11" s="5">
        <v>7</v>
      </c>
      <c r="B11" t="s">
        <v>16</v>
      </c>
      <c r="C11" s="7">
        <v>339.69536059806501</v>
      </c>
      <c r="D11" s="8">
        <v>90960</v>
      </c>
    </row>
    <row r="12" spans="1:5" x14ac:dyDescent="0.2">
      <c r="A12" s="5">
        <v>8</v>
      </c>
      <c r="B12" t="s">
        <v>17</v>
      </c>
      <c r="C12" s="7">
        <v>557.213074244636</v>
      </c>
      <c r="D12" s="8">
        <v>89030</v>
      </c>
    </row>
    <row r="13" spans="1:5" x14ac:dyDescent="0.2">
      <c r="A13" s="5">
        <v>9</v>
      </c>
      <c r="B13" t="s">
        <v>18</v>
      </c>
      <c r="C13" s="7">
        <v>507.33540009358899</v>
      </c>
      <c r="D13" s="8">
        <v>85480</v>
      </c>
    </row>
    <row r="14" spans="1:5" ht="25.5" x14ac:dyDescent="0.2">
      <c r="A14" s="6" t="s">
        <v>19</v>
      </c>
      <c r="B14" s="3"/>
      <c r="C14" s="9">
        <f>SUM((C5*D5)+(C6*D6)+(C7*D7)+(C8*D8)+(C9*D9)+(C10*D10)+(C11*D11)+(C12*D12)+(C13*D13))/SUM(D5:D13)</f>
        <v>375.35173223722808</v>
      </c>
      <c r="D14" s="10">
        <f>AVERAGE(D5:D13)</f>
        <v>92718.888888888891</v>
      </c>
      <c r="E14" s="11"/>
    </row>
    <row r="15" spans="1:5" ht="63.75" customHeight="1" x14ac:dyDescent="0.2">
      <c r="A15" s="13" t="s">
        <v>1</v>
      </c>
      <c r="B15" s="13"/>
      <c r="C15" s="13"/>
      <c r="D15" s="13"/>
    </row>
    <row r="16" spans="1:5" ht="12.75" customHeight="1" x14ac:dyDescent="0.2">
      <c r="A16" s="14" t="s">
        <v>4</v>
      </c>
      <c r="B16" s="15"/>
      <c r="C16" s="15"/>
      <c r="D16" s="15"/>
    </row>
    <row r="17" spans="1:4" ht="25.5" customHeight="1" x14ac:dyDescent="0.2">
      <c r="A17" s="12" t="s">
        <v>3</v>
      </c>
      <c r="B17" s="12"/>
      <c r="C17" s="12"/>
      <c r="D17" s="12"/>
    </row>
  </sheetData>
  <mergeCells count="6">
    <mergeCell ref="A17:D17"/>
    <mergeCell ref="A15:D15"/>
    <mergeCell ref="A16:D16"/>
    <mergeCell ref="A1:D1"/>
    <mergeCell ref="A2:D2"/>
    <mergeCell ref="A3:D3"/>
  </mergeCells>
  <phoneticPr fontId="0" type="noConversion"/>
  <printOptions horizontalCentered="1"/>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D1"/>
    </sheetView>
  </sheetViews>
  <sheetFormatPr defaultRowHeight="12.75" x14ac:dyDescent="0.2"/>
  <cols>
    <col min="1" max="1" width="15.7109375" style="17" customWidth="1"/>
    <col min="2" max="2" width="36.28515625" style="17" customWidth="1"/>
    <col min="3" max="3" width="15.85546875" style="17" customWidth="1"/>
    <col min="4" max="4" width="21.42578125" style="17" customWidth="1"/>
    <col min="5" max="5" width="16.140625" style="17" customWidth="1"/>
    <col min="6" max="6" width="13.5703125" style="17" customWidth="1"/>
    <col min="7" max="7" width="12.5703125" style="17" customWidth="1"/>
    <col min="8" max="16384" width="9.140625" style="17"/>
  </cols>
  <sheetData>
    <row r="1" spans="1:8" ht="22.5" customHeight="1" x14ac:dyDescent="0.2">
      <c r="A1" s="31" t="s">
        <v>31</v>
      </c>
      <c r="B1" s="31"/>
      <c r="C1" s="31"/>
      <c r="D1" s="31"/>
    </row>
    <row r="2" spans="1:8" x14ac:dyDescent="0.2">
      <c r="A2" s="30" t="s">
        <v>6</v>
      </c>
      <c r="B2" s="30"/>
      <c r="C2" s="30"/>
      <c r="D2" s="30"/>
    </row>
    <row r="3" spans="1:8" ht="81.75" customHeight="1" x14ac:dyDescent="0.2">
      <c r="A3" s="30" t="s">
        <v>30</v>
      </c>
      <c r="B3" s="30"/>
      <c r="C3" s="30"/>
      <c r="D3" s="30"/>
    </row>
    <row r="4" spans="1:8" ht="38.25" customHeight="1" x14ac:dyDescent="0.2">
      <c r="A4" s="29" t="s">
        <v>2</v>
      </c>
      <c r="B4" s="29" t="s">
        <v>0</v>
      </c>
      <c r="C4" s="28" t="s">
        <v>8</v>
      </c>
      <c r="D4" s="28" t="s">
        <v>9</v>
      </c>
    </row>
    <row r="5" spans="1:8" ht="12.75" customHeight="1" x14ac:dyDescent="0.25">
      <c r="A5" s="27">
        <v>1</v>
      </c>
      <c r="B5" s="17" t="s">
        <v>29</v>
      </c>
      <c r="C5" s="21">
        <v>379.94892617461102</v>
      </c>
      <c r="D5" s="26">
        <v>5866410</v>
      </c>
      <c r="G5" s="18"/>
      <c r="H5" s="18"/>
    </row>
    <row r="6" spans="1:8" ht="12.75" customHeight="1" x14ac:dyDescent="0.25">
      <c r="A6" s="27">
        <v>2</v>
      </c>
      <c r="B6" s="17" t="s">
        <v>28</v>
      </c>
      <c r="C6" s="21">
        <v>352.042637261479</v>
      </c>
      <c r="D6" s="26">
        <v>5127440</v>
      </c>
      <c r="G6" s="18"/>
      <c r="H6" s="18"/>
    </row>
    <row r="7" spans="1:8" ht="12.75" customHeight="1" x14ac:dyDescent="0.25">
      <c r="A7" s="27">
        <v>3</v>
      </c>
      <c r="B7" s="17" t="s">
        <v>27</v>
      </c>
      <c r="C7" s="21">
        <v>366.275543662421</v>
      </c>
      <c r="D7" s="26">
        <v>4013520</v>
      </c>
      <c r="G7" s="18"/>
      <c r="H7" s="18"/>
    </row>
    <row r="8" spans="1:8" ht="12.75" customHeight="1" x14ac:dyDescent="0.25">
      <c r="A8" s="27">
        <v>4</v>
      </c>
      <c r="B8" s="17" t="s">
        <v>26</v>
      </c>
      <c r="C8" s="21">
        <v>315.133247892182</v>
      </c>
      <c r="D8" s="26">
        <v>3721860</v>
      </c>
      <c r="G8" s="18"/>
      <c r="H8" s="18"/>
    </row>
    <row r="9" spans="1:8" ht="12.75" customHeight="1" x14ac:dyDescent="0.25">
      <c r="A9" s="27">
        <v>5</v>
      </c>
      <c r="B9" s="17" t="s">
        <v>25</v>
      </c>
      <c r="C9" s="21">
        <v>354.88912950587599</v>
      </c>
      <c r="D9" s="26">
        <v>3440230</v>
      </c>
      <c r="G9" s="18"/>
      <c r="H9" s="18"/>
    </row>
    <row r="10" spans="1:8" ht="12.75" customHeight="1" x14ac:dyDescent="0.25">
      <c r="A10" s="27">
        <v>6</v>
      </c>
      <c r="B10" s="17" t="s">
        <v>24</v>
      </c>
      <c r="C10" s="21">
        <v>349.77661415270501</v>
      </c>
      <c r="D10" s="26">
        <v>2762440</v>
      </c>
      <c r="G10" s="18"/>
      <c r="H10" s="18"/>
    </row>
    <row r="11" spans="1:8" ht="12.75" customHeight="1" x14ac:dyDescent="0.25">
      <c r="A11" s="27">
        <v>7</v>
      </c>
      <c r="B11" s="17" t="s">
        <v>23</v>
      </c>
      <c r="C11" s="21">
        <v>352.38244654289599</v>
      </c>
      <c r="D11" s="26">
        <v>2683460</v>
      </c>
      <c r="G11" s="18"/>
      <c r="H11" s="18"/>
    </row>
    <row r="12" spans="1:8" ht="12.75" customHeight="1" x14ac:dyDescent="0.25">
      <c r="A12" s="27">
        <v>8</v>
      </c>
      <c r="B12" s="17" t="s">
        <v>22</v>
      </c>
      <c r="C12" s="21">
        <v>381.39459163638799</v>
      </c>
      <c r="D12" s="26">
        <v>1772440</v>
      </c>
      <c r="G12" s="18"/>
      <c r="H12" s="18"/>
    </row>
    <row r="13" spans="1:8" ht="38.25" x14ac:dyDescent="0.2">
      <c r="A13" s="25" t="s">
        <v>21</v>
      </c>
      <c r="B13" s="24"/>
      <c r="C13" s="23">
        <f>SUM((C5*D5)+(C6*D6)+(C7*D7)+(C8*D8)+(C9*D9)+(C10*D10)+(C11*D11)+(C12*D12))/SUM(D5:D12)</f>
        <v>356.8041874519356</v>
      </c>
      <c r="D13" s="22">
        <f>AVERAGE(D5:D12)</f>
        <v>3673475</v>
      </c>
      <c r="E13" s="21"/>
    </row>
    <row r="14" spans="1:8" ht="37.35" customHeight="1" x14ac:dyDescent="0.2">
      <c r="A14" s="20" t="s">
        <v>1</v>
      </c>
      <c r="B14" s="20"/>
      <c r="C14" s="20"/>
      <c r="D14" s="20"/>
    </row>
    <row r="15" spans="1:8" ht="15" customHeight="1" x14ac:dyDescent="0.2">
      <c r="A15" s="19" t="s">
        <v>20</v>
      </c>
      <c r="B15" s="19"/>
      <c r="C15" s="19"/>
      <c r="D15" s="19"/>
    </row>
    <row r="18" spans="2:7" ht="15" x14ac:dyDescent="0.25">
      <c r="B18" s="18"/>
      <c r="C18" s="18"/>
      <c r="D18" s="18"/>
      <c r="E18" s="18"/>
      <c r="F18" s="18"/>
      <c r="G18" s="18"/>
    </row>
    <row r="19" spans="2:7" ht="15" x14ac:dyDescent="0.25">
      <c r="B19" s="18"/>
      <c r="C19" s="18"/>
      <c r="D19" s="18"/>
      <c r="E19" s="18"/>
      <c r="F19" s="18"/>
      <c r="G19" s="18"/>
    </row>
    <row r="20" spans="2:7" ht="15" x14ac:dyDescent="0.25">
      <c r="B20" s="18"/>
      <c r="C20" s="18"/>
      <c r="D20" s="18"/>
      <c r="E20" s="18"/>
      <c r="F20" s="18"/>
      <c r="G20" s="18"/>
    </row>
    <row r="21" spans="2:7" ht="15" x14ac:dyDescent="0.25">
      <c r="B21" s="18"/>
      <c r="C21" s="18"/>
      <c r="D21" s="18"/>
      <c r="E21" s="18"/>
      <c r="F21" s="18"/>
      <c r="G21" s="18"/>
    </row>
    <row r="22" spans="2:7" ht="15" x14ac:dyDescent="0.25">
      <c r="B22" s="18"/>
      <c r="C22" s="18"/>
      <c r="D22" s="18"/>
      <c r="E22" s="18"/>
      <c r="F22" s="18"/>
      <c r="G22" s="18"/>
    </row>
    <row r="23" spans="2:7" ht="15" x14ac:dyDescent="0.25">
      <c r="B23" s="18"/>
      <c r="C23" s="18"/>
      <c r="D23" s="18"/>
      <c r="E23" s="18"/>
      <c r="F23" s="18"/>
      <c r="G23" s="18"/>
    </row>
    <row r="24" spans="2:7" ht="15" x14ac:dyDescent="0.25">
      <c r="B24" s="18"/>
      <c r="C24" s="18"/>
      <c r="D24" s="18"/>
      <c r="E24" s="18"/>
      <c r="F24" s="18"/>
      <c r="G24" s="18"/>
    </row>
    <row r="25" spans="2:7" ht="15" x14ac:dyDescent="0.25">
      <c r="B25" s="18"/>
      <c r="C25" s="18"/>
      <c r="D25" s="18"/>
      <c r="E25" s="18"/>
      <c r="F25" s="18"/>
      <c r="G25" s="18"/>
    </row>
  </sheetData>
  <mergeCells count="5">
    <mergeCell ref="A1:D1"/>
    <mergeCell ref="A2:D2"/>
    <mergeCell ref="A3:D3"/>
    <mergeCell ref="A14:D14"/>
    <mergeCell ref="A15:D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7 2,000,000+</vt:lpstr>
      <vt:lpstr>Table 8 1.5M-1.99M</vt:lpstr>
      <vt:lpstr>Table 9 1M-1.49M</vt:lpstr>
      <vt:lpstr>Table 10 500-99999K</vt:lpstr>
      <vt:lpstr>Table 11 100K-499,999K</vt:lpstr>
      <vt:lpstr>Table 12 50K-99,999K</vt:lpstr>
      <vt:lpstr>Table 13</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Test</cp:lastModifiedBy>
  <cp:lastPrinted>2008-10-23T23:44:40Z</cp:lastPrinted>
  <dcterms:created xsi:type="dcterms:W3CDTF">2007-04-17T20:13:22Z</dcterms:created>
  <dcterms:modified xsi:type="dcterms:W3CDTF">2017-10-18T14:12:11Z</dcterms:modified>
</cp:coreProperties>
</file>