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7\Q3 2017\Gorham tables\"/>
    </mc:Choice>
  </mc:AlternateContent>
  <bookViews>
    <workbookView xWindow="-15" yWindow="-15" windowWidth="14520" windowHeight="11760"/>
  </bookViews>
  <sheets>
    <sheet name="Table 1" sheetId="7" r:id="rId1"/>
    <sheet name="Table 2" sheetId="17" r:id="rId2"/>
    <sheet name="Table 3" sheetId="18" r:id="rId3"/>
    <sheet name="Table 4" sheetId="15" r:id="rId4"/>
    <sheet name="Table 5" sheetId="19" r:id="rId5"/>
    <sheet name="Table 6" sheetId="20" r:id="rId6"/>
  </sheets>
  <calcPr calcId="171027"/>
</workbook>
</file>

<file path=xl/calcChain.xml><?xml version="1.0" encoding="utf-8"?>
<calcChain xmlns="http://schemas.openxmlformats.org/spreadsheetml/2006/main">
  <c r="C31" i="15" l="1"/>
  <c r="D31" i="15" s="1"/>
  <c r="B31" i="15"/>
  <c r="E30" i="15"/>
  <c r="D30" i="15"/>
  <c r="D29" i="15"/>
  <c r="E28" i="15"/>
  <c r="D28" i="15"/>
  <c r="E27" i="15"/>
  <c r="D27" i="15"/>
  <c r="E26" i="15"/>
  <c r="D26" i="15"/>
  <c r="C25" i="15"/>
  <c r="D25" i="15" s="1"/>
  <c r="B25" i="15"/>
  <c r="E24" i="15"/>
  <c r="D24" i="15"/>
  <c r="E22" i="15"/>
  <c r="D22" i="15"/>
  <c r="F21" i="15"/>
  <c r="E21" i="15"/>
  <c r="D21" i="15"/>
  <c r="F20" i="15"/>
  <c r="E20" i="15"/>
  <c r="D20" i="15"/>
  <c r="F19" i="15"/>
  <c r="E19" i="15"/>
  <c r="D19" i="15"/>
  <c r="F18" i="15"/>
  <c r="E18" i="15"/>
  <c r="D18" i="15"/>
  <c r="F17" i="15"/>
  <c r="E17" i="15"/>
  <c r="D17" i="15"/>
  <c r="F16" i="15"/>
  <c r="E16" i="15"/>
  <c r="D16" i="15"/>
  <c r="F15" i="15"/>
  <c r="E15" i="15"/>
  <c r="D15" i="15"/>
  <c r="F14" i="15"/>
  <c r="E14" i="15"/>
  <c r="D14" i="15"/>
  <c r="E12" i="15"/>
  <c r="D12" i="15"/>
  <c r="F11" i="15"/>
  <c r="E11" i="15"/>
  <c r="D11" i="15"/>
  <c r="F10" i="15"/>
  <c r="E10" i="15"/>
  <c r="D10" i="15"/>
  <c r="F9" i="15"/>
  <c r="E9" i="15"/>
  <c r="D9" i="15"/>
  <c r="F8" i="15"/>
  <c r="E8" i="15"/>
  <c r="D8" i="15"/>
  <c r="F7" i="15"/>
  <c r="E7" i="15"/>
  <c r="D7" i="15"/>
  <c r="F6" i="15"/>
  <c r="E6" i="15"/>
  <c r="D6" i="15"/>
  <c r="D6" i="19"/>
  <c r="E6" i="19"/>
  <c r="F6" i="19"/>
  <c r="F12" i="19" s="1"/>
  <c r="D7" i="19"/>
  <c r="E7" i="19"/>
  <c r="F7" i="19"/>
  <c r="D8" i="19"/>
  <c r="E8" i="19"/>
  <c r="F8" i="19"/>
  <c r="D9" i="19"/>
  <c r="E9" i="19"/>
  <c r="F9" i="19"/>
  <c r="D10" i="19"/>
  <c r="E10" i="19"/>
  <c r="F10" i="19"/>
  <c r="D11" i="19"/>
  <c r="E11" i="19"/>
  <c r="F11" i="19"/>
  <c r="D12" i="19"/>
  <c r="E12" i="19"/>
  <c r="D14" i="19"/>
  <c r="E14" i="19"/>
  <c r="F14" i="19"/>
  <c r="D15" i="19"/>
  <c r="E15" i="19"/>
  <c r="F15" i="19"/>
  <c r="D16" i="19"/>
  <c r="E16" i="19"/>
  <c r="F16" i="19"/>
  <c r="D17" i="19"/>
  <c r="E17" i="19"/>
  <c r="F17" i="19"/>
  <c r="D18" i="19"/>
  <c r="E18" i="19"/>
  <c r="F18" i="19"/>
  <c r="D19" i="19"/>
  <c r="E19" i="19"/>
  <c r="F19" i="19"/>
  <c r="D20" i="19"/>
  <c r="E20" i="19"/>
  <c r="F20" i="19"/>
  <c r="D21" i="19"/>
  <c r="E21" i="19"/>
  <c r="F21" i="19"/>
  <c r="D22" i="19"/>
  <c r="E22" i="19"/>
  <c r="D24" i="19"/>
  <c r="E24" i="19"/>
  <c r="B25" i="19"/>
  <c r="C25" i="19"/>
  <c r="D25" i="19" s="1"/>
  <c r="D26" i="19"/>
  <c r="E26" i="19"/>
  <c r="D27" i="19"/>
  <c r="E27" i="19"/>
  <c r="D28" i="19"/>
  <c r="E28" i="19"/>
  <c r="D29" i="19"/>
  <c r="D30" i="19"/>
  <c r="E30" i="19"/>
  <c r="B31" i="19"/>
  <c r="C31" i="19"/>
  <c r="D31" i="19" s="1"/>
  <c r="D6" i="20"/>
  <c r="E6" i="20"/>
  <c r="F6" i="20"/>
  <c r="D7" i="20"/>
  <c r="E7" i="20"/>
  <c r="F7" i="20"/>
  <c r="D8" i="20"/>
  <c r="E8" i="20"/>
  <c r="F8" i="20"/>
  <c r="D9" i="20"/>
  <c r="E9" i="20"/>
  <c r="F9" i="20"/>
  <c r="D10" i="20"/>
  <c r="E10" i="20"/>
  <c r="F10" i="20"/>
  <c r="D11" i="20"/>
  <c r="E11" i="20"/>
  <c r="F11" i="20"/>
  <c r="D12" i="20"/>
  <c r="E12" i="20"/>
  <c r="D14" i="20"/>
  <c r="E14" i="20"/>
  <c r="F14" i="20"/>
  <c r="D15" i="20"/>
  <c r="E15" i="20"/>
  <c r="F15" i="20"/>
  <c r="D16" i="20"/>
  <c r="E16" i="20"/>
  <c r="F16" i="20"/>
  <c r="D17" i="20"/>
  <c r="E17" i="20"/>
  <c r="F17" i="20"/>
  <c r="D18" i="20"/>
  <c r="E18" i="20"/>
  <c r="F18" i="20"/>
  <c r="D19" i="20"/>
  <c r="E19" i="20"/>
  <c r="F19" i="20"/>
  <c r="D20" i="20"/>
  <c r="E20" i="20"/>
  <c r="F20" i="20"/>
  <c r="D21" i="20"/>
  <c r="E21" i="20"/>
  <c r="F21" i="20"/>
  <c r="D22" i="20"/>
  <c r="E22" i="20"/>
  <c r="F22" i="20"/>
  <c r="D24" i="20"/>
  <c r="E24" i="20"/>
  <c r="B25" i="20"/>
  <c r="C25" i="20"/>
  <c r="D25" i="20" s="1"/>
  <c r="D26" i="20"/>
  <c r="E26" i="20"/>
  <c r="D27" i="20"/>
  <c r="E27" i="20"/>
  <c r="D28" i="20"/>
  <c r="E28" i="20"/>
  <c r="D29" i="20"/>
  <c r="D30" i="20"/>
  <c r="E30" i="20"/>
  <c r="B31" i="20"/>
  <c r="C31" i="20"/>
  <c r="F22" i="19" l="1"/>
  <c r="F12" i="20"/>
  <c r="D31" i="20"/>
  <c r="F22" i="15"/>
  <c r="F12" i="15"/>
  <c r="G13" i="18"/>
  <c r="G12" i="18"/>
  <c r="G11" i="18"/>
  <c r="G10" i="18"/>
  <c r="G9" i="18"/>
  <c r="G8" i="18"/>
  <c r="G7" i="18"/>
  <c r="G6" i="18"/>
  <c r="G5" i="18"/>
  <c r="G13" i="17"/>
  <c r="G12" i="17"/>
  <c r="G11" i="17"/>
  <c r="G10" i="17"/>
  <c r="G9" i="17"/>
  <c r="G8" i="17"/>
  <c r="G7" i="17"/>
  <c r="G6" i="17"/>
  <c r="G5" i="17"/>
  <c r="G13" i="7"/>
  <c r="G12" i="7"/>
  <c r="G11" i="7"/>
  <c r="G10" i="7"/>
  <c r="G9" i="7"/>
  <c r="G8" i="7"/>
  <c r="G7" i="7"/>
  <c r="G6" i="7"/>
  <c r="G5" i="7"/>
</calcChain>
</file>

<file path=xl/sharedStrings.xml><?xml version="1.0" encoding="utf-8"?>
<sst xmlns="http://schemas.openxmlformats.org/spreadsheetml/2006/main" count="221" uniqueCount="68">
  <si>
    <t>Net Income</t>
  </si>
  <si>
    <t>Operating Profit/Loss</t>
  </si>
  <si>
    <t>Operating Revenue</t>
  </si>
  <si>
    <t>Operating Expenses</t>
  </si>
  <si>
    <t>(Millions of dollars)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</si>
  <si>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</si>
  <si>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</si>
  <si>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</si>
  <si>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</si>
  <si>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</si>
  <si>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</si>
  <si>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</si>
  <si>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</si>
  <si>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</si>
  <si>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</si>
  <si>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</si>
  <si>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</si>
  <si>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</si>
  <si>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</si>
  <si>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</si>
  <si>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</si>
  <si>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</si>
  <si>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</si>
  <si>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</si>
  <si>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</si>
  <si>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</si>
  <si>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</si>
  <si>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</si>
  <si>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</si>
  <si>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</si>
  <si>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</si>
  <si>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</si>
  <si>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</si>
  <si>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</si>
  <si>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</si>
  <si>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</si>
  <si>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</si>
  <si>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</si>
  <si>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t>3Q                 2016</t>
  </si>
  <si>
    <t>4Q                 2016</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</si>
  <si>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</si>
  <si>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</si>
  <si>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</si>
  <si>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</si>
  <si>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</si>
  <si>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</si>
  <si>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</si>
  <si>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</si>
  <si>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</si>
  <si>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</si>
  <si>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</si>
  <si>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</si>
  <si>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1. Quarterly U.S. Scheduled Service Passenger Airlines Financial Reports</t>
  </si>
  <si>
    <t>1Q                 2017</t>
  </si>
  <si>
    <t>Table 2. Domestic Quarterly U.S. Scheduled Service Passenger Airlines Financial Reports</t>
  </si>
  <si>
    <t>Table 3. International Quarterly U.S. Scheduled Service Passenger Airlines Financial Reports</t>
  </si>
  <si>
    <t>Table 4. Quarterly U.S. Scheduled Passenger Airlines Revenue, Expenses and Profits</t>
  </si>
  <si>
    <t>2016-2017 % Change</t>
  </si>
  <si>
    <t>Table 6. International Quarterly U.S. Scheduled Passenger Airlines Revenue, Expenses and Profits</t>
  </si>
  <si>
    <t>Table 5. Domestic Quarterly U.S. Scheduled Passenger Airlines Revenue, Expenses and Profits</t>
  </si>
  <si>
    <t>2Q                 2017</t>
  </si>
  <si>
    <t>Dollar Change          2Q2016-2Q2017</t>
  </si>
  <si>
    <t>Reports from 24 airlines in 3Q 2017</t>
  </si>
  <si>
    <t>3Q                 2017</t>
  </si>
  <si>
    <t>Reports from 17 airlines in 3Q 2017</t>
  </si>
  <si>
    <t>3Q 2016</t>
  </si>
  <si>
    <t>3Q 2017</t>
  </si>
  <si>
    <t>% of 3Q 2017 Revenue or Expense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</si>
</sst>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_);[Red]\(&quot;$&quot;#,##0,,\)"/>
  </numFmts>
  <fonts count="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0" fontId="7" fillId="0" borderId="0"/>
    <xf numFmtId="0" fontId="5" fillId="0" borderId="0"/>
    <xf numFmtId="0" fontId="9" fillId="0" borderId="0"/>
    <xf numFmtId="0" fontId="3" fillId="0" borderId="0"/>
    <xf numFmtId="9" fontId="7" fillId="0" borderId="0" applyFont="0" applyFill="0" applyBorder="0" applyAlignment="0" applyProtection="0"/>
    <xf numFmtId="0" fontId="2" fillId="0" borderId="0"/>
    <xf numFmtId="0" fontId="1" fillId="0" borderId="0"/>
  </cellStyleXfs>
  <cellXfs count="57">
    <xf numFmtId="0" fontId="0" fillId="0" borderId="0" xfId="0"/>
    <xf numFmtId="0" fontId="5" fillId="0" borderId="0" xfId="2"/>
    <xf numFmtId="0" fontId="9" fillId="0" borderId="1" xfId="2" applyFont="1" applyBorder="1"/>
    <xf numFmtId="0" fontId="8" fillId="0" borderId="1" xfId="2" applyFont="1" applyBorder="1" applyAlignment="1">
      <alignment horizontal="center" wrapText="1"/>
    </xf>
    <xf numFmtId="0" fontId="8" fillId="0" borderId="1" xfId="2" applyFont="1" applyBorder="1" applyAlignment="1">
      <alignment vertical="center"/>
    </xf>
    <xf numFmtId="0" fontId="4" fillId="0" borderId="0" xfId="2" applyFont="1"/>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0" fillId="0" borderId="0" xfId="0"/>
    <xf numFmtId="0" fontId="0" fillId="0" borderId="0" xfId="0"/>
    <xf numFmtId="0" fontId="8" fillId="0" borderId="1" xfId="3" applyFont="1" applyBorder="1" applyAlignment="1">
      <alignment horizontal="center"/>
    </xf>
    <xf numFmtId="0" fontId="0" fillId="0" borderId="0" xfId="0"/>
    <xf numFmtId="0" fontId="8" fillId="0" borderId="1" xfId="3" applyFont="1" applyBorder="1" applyAlignment="1">
      <alignment horizontal="center" wrapText="1"/>
    </xf>
    <xf numFmtId="3" fontId="9" fillId="0" borderId="0" xfId="2" applyNumberFormat="1" applyFont="1"/>
    <xf numFmtId="3" fontId="9" fillId="0" borderId="1" xfId="2" applyNumberFormat="1" applyFont="1" applyBorder="1"/>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164" fontId="9" fillId="0" borderId="0" xfId="2" applyNumberFormat="1" applyFont="1"/>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8" fillId="0" borderId="0" xfId="2" applyFont="1" applyAlignment="1">
      <alignment vertical="center"/>
    </xf>
    <xf numFmtId="0" fontId="8" fillId="0" borderId="0" xfId="2" applyFont="1" applyAlignment="1">
      <alignment vertical="center"/>
    </xf>
    <xf numFmtId="0" fontId="8" fillId="0" borderId="1" xfId="2" applyFont="1" applyBorder="1" applyAlignment="1">
      <alignment horizontal="center"/>
    </xf>
    <xf numFmtId="0" fontId="0" fillId="0" borderId="0" xfId="0"/>
    <xf numFmtId="0" fontId="7" fillId="0" borderId="0" xfId="1"/>
    <xf numFmtId="165" fontId="9" fillId="0" borderId="0" xfId="3" applyNumberFormat="1" applyAlignment="1">
      <alignment horizontal="right"/>
    </xf>
    <xf numFmtId="165" fontId="0" fillId="0" borderId="0" xfId="0" applyNumberFormat="1"/>
    <xf numFmtId="0" fontId="8" fillId="0" borderId="0" xfId="2" applyFont="1" applyAlignment="1">
      <alignment vertical="center"/>
    </xf>
    <xf numFmtId="164" fontId="5" fillId="0" borderId="0" xfId="2" applyNumberFormat="1"/>
    <xf numFmtId="0" fontId="8" fillId="0" borderId="0" xfId="2" applyFont="1" applyAlignment="1"/>
    <xf numFmtId="0" fontId="8" fillId="0" borderId="0" xfId="2" applyFont="1" applyAlignment="1">
      <alignment vertical="center"/>
    </xf>
    <xf numFmtId="0" fontId="9" fillId="0" borderId="2" xfId="2" applyFont="1" applyBorder="1"/>
    <xf numFmtId="0" fontId="9" fillId="0" borderId="0" xfId="2" applyFont="1" applyBorder="1"/>
    <xf numFmtId="0" fontId="9" fillId="0" borderId="0" xfId="2" applyFont="1" applyAlignment="1">
      <alignment wrapText="1"/>
    </xf>
    <xf numFmtId="0" fontId="7" fillId="0" borderId="0" xfId="1" applyFont="1" applyAlignment="1">
      <alignment wrapText="1"/>
    </xf>
    <xf numFmtId="0" fontId="7" fillId="0" borderId="0" xfId="1" applyAlignment="1">
      <alignment wrapText="1"/>
    </xf>
    <xf numFmtId="0" fontId="6" fillId="0" borderId="0" xfId="0" applyFont="1" applyAlignment="1">
      <alignment wrapText="1"/>
    </xf>
    <xf numFmtId="0" fontId="6" fillId="0" borderId="0" xfId="0" applyFont="1"/>
    <xf numFmtId="0" fontId="6" fillId="0" borderId="0" xfId="0" applyFont="1" applyBorder="1"/>
    <xf numFmtId="0" fontId="9" fillId="0" borderId="2" xfId="3" applyFont="1" applyFill="1" applyBorder="1"/>
    <xf numFmtId="0" fontId="7" fillId="0" borderId="0" xfId="0" applyFont="1" applyAlignment="1">
      <alignment wrapText="1"/>
    </xf>
  </cellXfs>
  <cellStyles count="8">
    <cellStyle name="Normal" xfId="0" builtinId="0"/>
    <cellStyle name="Normal 2" xfId="1"/>
    <cellStyle name="Normal 3" xfId="2"/>
    <cellStyle name="Normal 3 2" xfId="4"/>
    <cellStyle name="Normal 3 2 2" xfId="7"/>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K10" sqref="K10"/>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5" t="s">
        <v>52</v>
      </c>
      <c r="B1" s="45"/>
      <c r="C1" s="45"/>
      <c r="D1" s="45"/>
      <c r="E1" s="45"/>
      <c r="F1" s="45"/>
      <c r="G1" s="45"/>
    </row>
    <row r="2" spans="1:12" ht="12.75" customHeight="1" x14ac:dyDescent="0.25">
      <c r="A2" s="46" t="s">
        <v>62</v>
      </c>
      <c r="B2" s="46"/>
      <c r="C2" s="46"/>
      <c r="D2" s="46"/>
      <c r="E2" s="46"/>
      <c r="F2" s="46"/>
      <c r="G2" s="46"/>
    </row>
    <row r="3" spans="1:12" ht="12.75" customHeight="1" x14ac:dyDescent="0.25">
      <c r="A3" s="46" t="s">
        <v>4</v>
      </c>
      <c r="B3" s="46"/>
      <c r="C3" s="46"/>
      <c r="D3" s="46"/>
      <c r="E3" s="46"/>
      <c r="F3" s="46"/>
      <c r="G3" s="46"/>
    </row>
    <row r="4" spans="1:12" ht="51.75" customHeight="1" x14ac:dyDescent="0.25">
      <c r="A4" s="2"/>
      <c r="B4" s="3" t="s">
        <v>38</v>
      </c>
      <c r="C4" s="3" t="s">
        <v>39</v>
      </c>
      <c r="D4" s="3" t="s">
        <v>53</v>
      </c>
      <c r="E4" s="3" t="s">
        <v>60</v>
      </c>
      <c r="F4" s="3" t="s">
        <v>63</v>
      </c>
      <c r="G4" s="3" t="s">
        <v>61</v>
      </c>
      <c r="J4" s="5"/>
      <c r="K4" s="5"/>
    </row>
    <row r="5" spans="1:12" ht="12.75" customHeight="1" x14ac:dyDescent="0.25">
      <c r="A5" s="36" t="s">
        <v>0</v>
      </c>
      <c r="B5" s="18">
        <v>3824.6</v>
      </c>
      <c r="C5" s="18">
        <v>2009.5</v>
      </c>
      <c r="D5" s="18">
        <v>1938.6</v>
      </c>
      <c r="E5" s="18">
        <v>4670.6000000000004</v>
      </c>
      <c r="F5" s="18">
        <v>3743.1</v>
      </c>
      <c r="G5" s="18">
        <f>(F5-B5)</f>
        <v>-81.5</v>
      </c>
      <c r="H5" s="29"/>
      <c r="I5" s="29"/>
      <c r="J5" s="29"/>
      <c r="K5" s="29"/>
      <c r="L5" s="29"/>
    </row>
    <row r="6" spans="1:12" ht="12.75" customHeight="1" x14ac:dyDescent="0.25">
      <c r="A6" s="36" t="s">
        <v>1</v>
      </c>
      <c r="B6" s="18">
        <v>7248</v>
      </c>
      <c r="C6" s="18">
        <v>4102.2</v>
      </c>
      <c r="D6" s="18">
        <v>3267.4</v>
      </c>
      <c r="E6" s="18">
        <v>7734.3</v>
      </c>
      <c r="F6" s="18">
        <v>6334.5</v>
      </c>
      <c r="G6" s="18">
        <f t="shared" ref="G6:G13" si="0">(F6-B6)</f>
        <v>-913.5</v>
      </c>
      <c r="H6" s="29"/>
      <c r="I6" s="29"/>
      <c r="J6" s="29"/>
      <c r="K6" s="29"/>
      <c r="L6" s="29"/>
    </row>
    <row r="7" spans="1:12" ht="12.75" customHeight="1" x14ac:dyDescent="0.25">
      <c r="A7" s="36" t="s">
        <v>6</v>
      </c>
      <c r="B7" s="18">
        <v>44405.5</v>
      </c>
      <c r="C7" s="18">
        <v>41103.300000000003</v>
      </c>
      <c r="D7" s="18">
        <v>39695.5</v>
      </c>
      <c r="E7" s="18">
        <v>46189.7</v>
      </c>
      <c r="F7" s="18">
        <v>45616.2</v>
      </c>
      <c r="G7" s="18">
        <f t="shared" si="0"/>
        <v>1210.6999999999971</v>
      </c>
      <c r="H7" s="29"/>
      <c r="I7" s="29"/>
      <c r="J7" s="29"/>
      <c r="K7" s="29"/>
      <c r="L7" s="29"/>
    </row>
    <row r="8" spans="1:12" ht="12.75" customHeight="1" x14ac:dyDescent="0.25">
      <c r="A8" s="36" t="s">
        <v>7</v>
      </c>
      <c r="B8" s="18">
        <v>33325.199999999997</v>
      </c>
      <c r="C8" s="18">
        <v>30449.599999999999</v>
      </c>
      <c r="D8" s="18">
        <v>29386.7</v>
      </c>
      <c r="E8" s="18">
        <v>34632.699999999997</v>
      </c>
      <c r="F8" s="18">
        <v>34200.1</v>
      </c>
      <c r="G8" s="18">
        <f t="shared" si="0"/>
        <v>874.90000000000146</v>
      </c>
      <c r="H8" s="29"/>
      <c r="I8" s="29"/>
      <c r="J8" s="29"/>
      <c r="K8" s="29"/>
      <c r="L8" s="29"/>
    </row>
    <row r="9" spans="1:12" ht="12.75" customHeight="1" x14ac:dyDescent="0.25">
      <c r="A9" s="36" t="s">
        <v>8</v>
      </c>
      <c r="B9" s="18">
        <v>1100.8</v>
      </c>
      <c r="C9" s="18">
        <v>1029</v>
      </c>
      <c r="D9" s="18">
        <v>1027.0999999999999</v>
      </c>
      <c r="E9" s="18">
        <v>1176.5</v>
      </c>
      <c r="F9" s="18">
        <v>1215.5</v>
      </c>
      <c r="G9" s="18">
        <f t="shared" si="0"/>
        <v>114.70000000000005</v>
      </c>
      <c r="H9" s="29"/>
      <c r="I9" s="29"/>
      <c r="J9" s="29"/>
      <c r="K9" s="29"/>
      <c r="L9" s="29"/>
    </row>
    <row r="10" spans="1:12" ht="12.75" customHeight="1" x14ac:dyDescent="0.25">
      <c r="A10" s="36" t="s">
        <v>9</v>
      </c>
      <c r="B10" s="18">
        <v>730.8</v>
      </c>
      <c r="C10" s="18">
        <v>660.9</v>
      </c>
      <c r="D10" s="18">
        <v>723.6</v>
      </c>
      <c r="E10" s="18">
        <v>737.5</v>
      </c>
      <c r="F10" s="18">
        <v>720.2</v>
      </c>
      <c r="G10" s="18">
        <f t="shared" si="0"/>
        <v>-10.599999999999909</v>
      </c>
      <c r="H10" s="29"/>
      <c r="I10" s="29"/>
      <c r="J10" s="29"/>
      <c r="K10" s="29"/>
      <c r="L10" s="29"/>
    </row>
    <row r="11" spans="1:12" ht="12.75" customHeight="1" x14ac:dyDescent="0.25">
      <c r="A11" s="36" t="s">
        <v>3</v>
      </c>
      <c r="B11" s="18">
        <v>37157.5</v>
      </c>
      <c r="C11" s="18">
        <v>37001.1</v>
      </c>
      <c r="D11" s="18">
        <v>36428.1</v>
      </c>
      <c r="E11" s="18">
        <v>38455.300000000003</v>
      </c>
      <c r="F11" s="18">
        <v>39281.699999999997</v>
      </c>
      <c r="G11" s="18">
        <f t="shared" si="0"/>
        <v>2124.1999999999971</v>
      </c>
      <c r="H11" s="29"/>
      <c r="I11" s="29"/>
      <c r="J11" s="29"/>
      <c r="K11" s="29"/>
      <c r="L11" s="29"/>
    </row>
    <row r="12" spans="1:12" ht="12.75" customHeight="1" x14ac:dyDescent="0.25">
      <c r="A12" s="36" t="s">
        <v>10</v>
      </c>
      <c r="B12" s="18">
        <v>6096.1</v>
      </c>
      <c r="C12" s="18">
        <v>5843.5</v>
      </c>
      <c r="D12" s="18">
        <v>5937.5</v>
      </c>
      <c r="E12" s="18">
        <v>6449.9</v>
      </c>
      <c r="F12" s="18">
        <v>6800.6</v>
      </c>
      <c r="G12" s="18">
        <f t="shared" si="0"/>
        <v>704.5</v>
      </c>
      <c r="H12" s="29"/>
      <c r="I12" s="29"/>
      <c r="J12" s="29"/>
      <c r="K12" s="29"/>
      <c r="L12" s="29"/>
    </row>
    <row r="13" spans="1:12" ht="12.75" customHeight="1" x14ac:dyDescent="0.25">
      <c r="A13" s="4" t="s">
        <v>11</v>
      </c>
      <c r="B13" s="18">
        <v>12748</v>
      </c>
      <c r="C13" s="19">
        <v>12954.5</v>
      </c>
      <c r="D13" s="19">
        <v>12783.9</v>
      </c>
      <c r="E13" s="19">
        <v>13615.9</v>
      </c>
      <c r="F13" s="19">
        <v>13589</v>
      </c>
      <c r="G13" s="19">
        <f t="shared" si="0"/>
        <v>841</v>
      </c>
      <c r="H13" s="29"/>
      <c r="I13" s="29"/>
      <c r="J13" s="29"/>
      <c r="K13" s="29"/>
      <c r="L13" s="29"/>
    </row>
    <row r="14" spans="1:12" ht="30" customHeight="1" x14ac:dyDescent="0.25">
      <c r="A14" s="47" t="s">
        <v>5</v>
      </c>
      <c r="B14" s="47"/>
      <c r="C14" s="47"/>
      <c r="D14" s="47"/>
      <c r="E14" s="47"/>
      <c r="F14" s="48"/>
      <c r="G14" s="48"/>
    </row>
    <row r="15" spans="1:12" ht="102" customHeight="1" x14ac:dyDescent="0.25">
      <c r="A15" s="49" t="s">
        <v>49</v>
      </c>
      <c r="B15" s="49"/>
      <c r="C15" s="49"/>
      <c r="D15" s="49"/>
      <c r="E15" s="49"/>
      <c r="F15" s="49"/>
      <c r="G15" s="4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C22" sqref="C22"/>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5" t="s">
        <v>54</v>
      </c>
      <c r="B1" s="45"/>
      <c r="C1" s="45"/>
      <c r="D1" s="45"/>
      <c r="E1" s="45"/>
      <c r="F1" s="45"/>
      <c r="G1" s="45"/>
    </row>
    <row r="2" spans="1:12" ht="12.75" customHeight="1" x14ac:dyDescent="0.25">
      <c r="A2" s="46" t="s">
        <v>62</v>
      </c>
      <c r="B2" s="46"/>
      <c r="C2" s="46"/>
      <c r="D2" s="46"/>
      <c r="E2" s="46"/>
      <c r="F2" s="46"/>
      <c r="G2" s="46"/>
    </row>
    <row r="3" spans="1:12" ht="12.75" customHeight="1" x14ac:dyDescent="0.25">
      <c r="A3" s="46" t="s">
        <v>4</v>
      </c>
      <c r="B3" s="46"/>
      <c r="C3" s="46"/>
      <c r="D3" s="46"/>
      <c r="E3" s="46"/>
      <c r="F3" s="46"/>
      <c r="G3" s="46"/>
    </row>
    <row r="4" spans="1:12" ht="51.75" customHeight="1" x14ac:dyDescent="0.25">
      <c r="A4" s="38" t="s">
        <v>36</v>
      </c>
      <c r="B4" s="3" t="s">
        <v>38</v>
      </c>
      <c r="C4" s="3" t="s">
        <v>39</v>
      </c>
      <c r="D4" s="3" t="s">
        <v>53</v>
      </c>
      <c r="E4" s="3" t="s">
        <v>60</v>
      </c>
      <c r="F4" s="3" t="s">
        <v>63</v>
      </c>
      <c r="G4" s="3" t="s">
        <v>61</v>
      </c>
      <c r="J4" s="5"/>
      <c r="K4" s="5"/>
    </row>
    <row r="5" spans="1:12" ht="12.75" customHeight="1" x14ac:dyDescent="0.25">
      <c r="A5" s="37" t="s">
        <v>0</v>
      </c>
      <c r="B5" s="18">
        <v>2584.1999999999998</v>
      </c>
      <c r="C5" s="18">
        <v>1765.9</v>
      </c>
      <c r="D5" s="18">
        <v>1852.7</v>
      </c>
      <c r="E5" s="18">
        <v>4057.9</v>
      </c>
      <c r="F5" s="18">
        <v>2638.4</v>
      </c>
      <c r="G5" s="18">
        <f>(F5-B5)</f>
        <v>54.200000000000273</v>
      </c>
      <c r="H5" s="29"/>
      <c r="I5" s="29"/>
      <c r="J5" s="29"/>
      <c r="K5" s="29"/>
      <c r="L5" s="29"/>
    </row>
    <row r="6" spans="1:12" ht="12.75" customHeight="1" x14ac:dyDescent="0.25">
      <c r="A6" s="37" t="s">
        <v>1</v>
      </c>
      <c r="B6" s="18">
        <v>5441.1</v>
      </c>
      <c r="C6" s="18">
        <v>3532.9</v>
      </c>
      <c r="D6" s="18">
        <v>2990.7</v>
      </c>
      <c r="E6" s="18">
        <v>6501.8</v>
      </c>
      <c r="F6" s="18">
        <v>4726</v>
      </c>
      <c r="G6" s="18">
        <f t="shared" ref="G6:G13" si="0">(F6-B6)</f>
        <v>-715.10000000000036</v>
      </c>
      <c r="H6" s="29"/>
      <c r="I6" s="29"/>
      <c r="J6" s="29"/>
      <c r="K6" s="29"/>
      <c r="L6" s="29"/>
    </row>
    <row r="7" spans="1:12" ht="12.75" customHeight="1" x14ac:dyDescent="0.25">
      <c r="A7" s="37" t="s">
        <v>6</v>
      </c>
      <c r="B7" s="18">
        <v>32935.1</v>
      </c>
      <c r="C7" s="18">
        <v>31621.5</v>
      </c>
      <c r="D7" s="18">
        <v>30395</v>
      </c>
      <c r="E7" s="18">
        <v>34957.1</v>
      </c>
      <c r="F7" s="18">
        <v>33649.699999999997</v>
      </c>
      <c r="G7" s="18">
        <f t="shared" si="0"/>
        <v>714.59999999999854</v>
      </c>
      <c r="H7" s="29"/>
      <c r="I7" s="29"/>
      <c r="J7" s="29"/>
      <c r="K7" s="29"/>
      <c r="L7" s="29"/>
    </row>
    <row r="8" spans="1:12" ht="12.75" customHeight="1" x14ac:dyDescent="0.25">
      <c r="A8" s="37" t="s">
        <v>7</v>
      </c>
      <c r="B8" s="18">
        <v>23597.8</v>
      </c>
      <c r="C8" s="18">
        <v>22627.8</v>
      </c>
      <c r="D8" s="18">
        <v>21730.400000000001</v>
      </c>
      <c r="E8" s="18">
        <v>25245.200000000001</v>
      </c>
      <c r="F8" s="18">
        <v>24117.4</v>
      </c>
      <c r="G8" s="18">
        <f t="shared" si="0"/>
        <v>519.60000000000218</v>
      </c>
      <c r="H8" s="29"/>
      <c r="I8" s="29"/>
      <c r="J8" s="29"/>
      <c r="K8" s="29"/>
      <c r="L8" s="29"/>
    </row>
    <row r="9" spans="1:12" ht="12.75" customHeight="1" x14ac:dyDescent="0.25">
      <c r="A9" s="37" t="s">
        <v>8</v>
      </c>
      <c r="B9" s="18">
        <v>867.6</v>
      </c>
      <c r="C9" s="18">
        <v>821.6</v>
      </c>
      <c r="D9" s="18">
        <v>818.4</v>
      </c>
      <c r="E9" s="18">
        <v>929.6</v>
      </c>
      <c r="F9" s="18">
        <v>950.1</v>
      </c>
      <c r="G9" s="18">
        <f t="shared" si="0"/>
        <v>82.5</v>
      </c>
      <c r="H9" s="29"/>
      <c r="I9" s="29"/>
      <c r="J9" s="29"/>
      <c r="K9" s="29"/>
      <c r="L9" s="29"/>
    </row>
    <row r="10" spans="1:12" ht="12.75" customHeight="1" x14ac:dyDescent="0.25">
      <c r="A10" s="37" t="s">
        <v>9</v>
      </c>
      <c r="B10" s="18">
        <v>467.6</v>
      </c>
      <c r="C10" s="18">
        <v>439.3</v>
      </c>
      <c r="D10" s="18">
        <v>477.3</v>
      </c>
      <c r="E10" s="18">
        <v>480.5</v>
      </c>
      <c r="F10" s="18">
        <v>464.7</v>
      </c>
      <c r="G10" s="18">
        <f t="shared" si="0"/>
        <v>-2.9000000000000341</v>
      </c>
      <c r="H10" s="29"/>
      <c r="I10" s="29"/>
      <c r="J10" s="29"/>
      <c r="K10" s="29"/>
      <c r="L10" s="29"/>
    </row>
    <row r="11" spans="1:12" ht="12.75" customHeight="1" x14ac:dyDescent="0.25">
      <c r="A11" s="37" t="s">
        <v>3</v>
      </c>
      <c r="B11" s="18">
        <v>27494.5</v>
      </c>
      <c r="C11" s="18">
        <v>28088.6</v>
      </c>
      <c r="D11" s="18">
        <v>27404.3</v>
      </c>
      <c r="E11" s="18">
        <v>28455.3</v>
      </c>
      <c r="F11" s="18">
        <v>28923.7</v>
      </c>
      <c r="G11" s="18">
        <f t="shared" si="0"/>
        <v>1429.2000000000007</v>
      </c>
      <c r="H11" s="29"/>
      <c r="I11" s="29"/>
      <c r="J11" s="29"/>
      <c r="K11" s="29"/>
      <c r="L11" s="29"/>
    </row>
    <row r="12" spans="1:12" ht="12.75" customHeight="1" x14ac:dyDescent="0.25">
      <c r="A12" s="37" t="s">
        <v>10</v>
      </c>
      <c r="B12" s="18">
        <v>4080.2</v>
      </c>
      <c r="C12" s="18">
        <v>4038</v>
      </c>
      <c r="D12" s="18">
        <v>4069.3</v>
      </c>
      <c r="E12" s="18">
        <v>4319.6000000000004</v>
      </c>
      <c r="F12" s="18">
        <v>4547.7</v>
      </c>
      <c r="G12" s="18">
        <f t="shared" si="0"/>
        <v>467.5</v>
      </c>
      <c r="H12" s="29"/>
      <c r="I12" s="29"/>
      <c r="J12" s="29"/>
      <c r="K12" s="29"/>
      <c r="L12" s="29"/>
    </row>
    <row r="13" spans="1:12" ht="12.75" customHeight="1" x14ac:dyDescent="0.25">
      <c r="A13" s="4" t="s">
        <v>11</v>
      </c>
      <c r="B13" s="18">
        <v>9171.9</v>
      </c>
      <c r="C13" s="19">
        <v>9511.9</v>
      </c>
      <c r="D13" s="19">
        <v>9370.4</v>
      </c>
      <c r="E13" s="19">
        <v>9799.9</v>
      </c>
      <c r="F13" s="19">
        <v>9726</v>
      </c>
      <c r="G13" s="19">
        <f t="shared" si="0"/>
        <v>554.10000000000036</v>
      </c>
      <c r="H13" s="29"/>
      <c r="I13" s="29"/>
      <c r="J13" s="29"/>
      <c r="K13" s="29"/>
      <c r="L13" s="29"/>
    </row>
    <row r="14" spans="1:12" ht="30" customHeight="1" x14ac:dyDescent="0.25">
      <c r="A14" s="47" t="s">
        <v>5</v>
      </c>
      <c r="B14" s="47"/>
      <c r="C14" s="47"/>
      <c r="D14" s="47"/>
      <c r="E14" s="47"/>
      <c r="F14" s="48"/>
      <c r="G14" s="48"/>
    </row>
    <row r="15" spans="1:12" ht="106.5" customHeight="1" x14ac:dyDescent="0.25">
      <c r="A15" s="49" t="s">
        <v>49</v>
      </c>
      <c r="B15" s="49"/>
      <c r="C15" s="49"/>
      <c r="D15" s="49"/>
      <c r="E15" s="49"/>
      <c r="F15" s="49"/>
      <c r="G15" s="49"/>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4" sqref="A14:G14"/>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5" t="s">
        <v>55</v>
      </c>
      <c r="B1" s="45"/>
      <c r="C1" s="45"/>
      <c r="D1" s="45"/>
      <c r="E1" s="45"/>
      <c r="F1" s="45"/>
      <c r="G1" s="45"/>
    </row>
    <row r="2" spans="1:12" ht="12.75" customHeight="1" x14ac:dyDescent="0.25">
      <c r="A2" s="46" t="s">
        <v>64</v>
      </c>
      <c r="B2" s="46"/>
      <c r="C2" s="46"/>
      <c r="D2" s="46"/>
      <c r="E2" s="46"/>
      <c r="F2" s="46"/>
      <c r="G2" s="46"/>
    </row>
    <row r="3" spans="1:12" ht="12.75" customHeight="1" x14ac:dyDescent="0.25">
      <c r="A3" s="46" t="s">
        <v>4</v>
      </c>
      <c r="B3" s="46"/>
      <c r="C3" s="46"/>
      <c r="D3" s="46"/>
      <c r="E3" s="46"/>
      <c r="F3" s="46"/>
      <c r="G3" s="46"/>
    </row>
    <row r="4" spans="1:12" ht="51.75" customHeight="1" x14ac:dyDescent="0.25">
      <c r="A4" s="38" t="s">
        <v>37</v>
      </c>
      <c r="B4" s="3" t="s">
        <v>38</v>
      </c>
      <c r="C4" s="3" t="s">
        <v>39</v>
      </c>
      <c r="D4" s="3" t="s">
        <v>53</v>
      </c>
      <c r="E4" s="3" t="s">
        <v>60</v>
      </c>
      <c r="F4" s="3" t="s">
        <v>63</v>
      </c>
      <c r="G4" s="3" t="s">
        <v>61</v>
      </c>
      <c r="J4" s="5"/>
      <c r="K4" s="5"/>
    </row>
    <row r="5" spans="1:12" ht="12.75" customHeight="1" x14ac:dyDescent="0.25">
      <c r="A5" s="37" t="s">
        <v>0</v>
      </c>
      <c r="B5" s="18">
        <v>1224.8</v>
      </c>
      <c r="C5" s="18">
        <v>243.6</v>
      </c>
      <c r="D5" s="18">
        <v>85.9</v>
      </c>
      <c r="E5" s="18">
        <v>612.6</v>
      </c>
      <c r="F5" s="18">
        <v>1104.7</v>
      </c>
      <c r="G5" s="18">
        <f>(F5-B5)</f>
        <v>-120.09999999999991</v>
      </c>
      <c r="H5" s="29"/>
      <c r="I5" s="29"/>
      <c r="J5" s="29"/>
      <c r="K5" s="29"/>
      <c r="L5" s="29"/>
    </row>
    <row r="6" spans="1:12" ht="12.75" customHeight="1" x14ac:dyDescent="0.25">
      <c r="A6" s="37" t="s">
        <v>1</v>
      </c>
      <c r="B6" s="18">
        <v>1805.9</v>
      </c>
      <c r="C6" s="18">
        <v>569.29999999999995</v>
      </c>
      <c r="D6" s="18">
        <v>276.7</v>
      </c>
      <c r="E6" s="18">
        <v>1232.5</v>
      </c>
      <c r="F6" s="18">
        <v>1608.5</v>
      </c>
      <c r="G6" s="18">
        <f t="shared" ref="G6:G13" si="0">(F6-B6)</f>
        <v>-197.40000000000009</v>
      </c>
      <c r="H6" s="29"/>
      <c r="I6" s="29"/>
      <c r="J6" s="29"/>
      <c r="K6" s="29"/>
      <c r="L6" s="29"/>
    </row>
    <row r="7" spans="1:12" ht="12.75" customHeight="1" x14ac:dyDescent="0.25">
      <c r="A7" s="37" t="s">
        <v>6</v>
      </c>
      <c r="B7" s="18">
        <v>11470.4</v>
      </c>
      <c r="C7" s="18">
        <v>9481.7999999999993</v>
      </c>
      <c r="D7" s="18">
        <v>9300.5</v>
      </c>
      <c r="E7" s="18">
        <v>11232.5</v>
      </c>
      <c r="F7" s="18">
        <v>11966.5</v>
      </c>
      <c r="G7" s="18">
        <f t="shared" si="0"/>
        <v>496.10000000000036</v>
      </c>
      <c r="H7" s="29"/>
      <c r="I7" s="29"/>
      <c r="J7" s="29"/>
      <c r="K7" s="29"/>
      <c r="L7" s="29"/>
    </row>
    <row r="8" spans="1:12" ht="12.75" customHeight="1" x14ac:dyDescent="0.25">
      <c r="A8" s="37" t="s">
        <v>7</v>
      </c>
      <c r="B8" s="18">
        <v>9727.4</v>
      </c>
      <c r="C8" s="18">
        <v>7821.8</v>
      </c>
      <c r="D8" s="18">
        <v>7656.3</v>
      </c>
      <c r="E8" s="18">
        <v>9387.5</v>
      </c>
      <c r="F8" s="18">
        <v>10082.700000000001</v>
      </c>
      <c r="G8" s="18">
        <f t="shared" si="0"/>
        <v>355.30000000000109</v>
      </c>
      <c r="H8" s="29"/>
      <c r="I8" s="29"/>
      <c r="J8" s="29"/>
      <c r="K8" s="29"/>
      <c r="L8" s="29"/>
    </row>
    <row r="9" spans="1:12" ht="12.75" customHeight="1" x14ac:dyDescent="0.25">
      <c r="A9" s="37" t="s">
        <v>8</v>
      </c>
      <c r="B9" s="18">
        <v>233.2</v>
      </c>
      <c r="C9" s="18">
        <v>207.4</v>
      </c>
      <c r="D9" s="18">
        <v>208.7</v>
      </c>
      <c r="E9" s="18">
        <v>246.8</v>
      </c>
      <c r="F9" s="18">
        <v>265.39999999999998</v>
      </c>
      <c r="G9" s="18">
        <f t="shared" si="0"/>
        <v>32.199999999999989</v>
      </c>
      <c r="H9" s="29"/>
      <c r="I9" s="29"/>
      <c r="J9" s="29"/>
      <c r="K9" s="29"/>
      <c r="L9" s="29"/>
    </row>
    <row r="10" spans="1:12" ht="12.75" customHeight="1" x14ac:dyDescent="0.25">
      <c r="A10" s="37" t="s">
        <v>9</v>
      </c>
      <c r="B10" s="18">
        <v>263.2</v>
      </c>
      <c r="C10" s="18">
        <v>221.6</v>
      </c>
      <c r="D10" s="18">
        <v>246.3</v>
      </c>
      <c r="E10" s="18">
        <v>257</v>
      </c>
      <c r="F10" s="18">
        <v>255.5</v>
      </c>
      <c r="G10" s="18">
        <f t="shared" si="0"/>
        <v>-7.6999999999999886</v>
      </c>
      <c r="H10" s="29"/>
      <c r="I10" s="29"/>
      <c r="J10" s="29"/>
      <c r="K10" s="29"/>
      <c r="L10" s="29"/>
    </row>
    <row r="11" spans="1:12" ht="12.75" customHeight="1" x14ac:dyDescent="0.25">
      <c r="A11" s="37" t="s">
        <v>3</v>
      </c>
      <c r="B11" s="18">
        <v>9664.6</v>
      </c>
      <c r="C11" s="18">
        <v>8912.5</v>
      </c>
      <c r="D11" s="18">
        <v>9023.7999999999993</v>
      </c>
      <c r="E11" s="18">
        <v>10000</v>
      </c>
      <c r="F11" s="18">
        <v>10358</v>
      </c>
      <c r="G11" s="18">
        <f t="shared" si="0"/>
        <v>693.39999999999964</v>
      </c>
      <c r="H11" s="29"/>
      <c r="I11" s="29"/>
      <c r="J11" s="29"/>
      <c r="K11" s="29"/>
      <c r="L11" s="29"/>
    </row>
    <row r="12" spans="1:12" ht="12.75" customHeight="1" x14ac:dyDescent="0.25">
      <c r="A12" s="37" t="s">
        <v>10</v>
      </c>
      <c r="B12" s="18">
        <v>2015.9</v>
      </c>
      <c r="C12" s="18">
        <v>1805.5</v>
      </c>
      <c r="D12" s="18">
        <v>1868.2</v>
      </c>
      <c r="E12" s="18">
        <v>2130.3000000000002</v>
      </c>
      <c r="F12" s="18">
        <v>2252.9</v>
      </c>
      <c r="G12" s="18">
        <f t="shared" si="0"/>
        <v>237</v>
      </c>
      <c r="H12" s="29"/>
      <c r="I12" s="29"/>
      <c r="J12" s="29"/>
      <c r="K12" s="29"/>
      <c r="L12" s="29"/>
    </row>
    <row r="13" spans="1:12" ht="12.75" customHeight="1" x14ac:dyDescent="0.25">
      <c r="A13" s="4" t="s">
        <v>11</v>
      </c>
      <c r="B13" s="18">
        <v>3576.1</v>
      </c>
      <c r="C13" s="19">
        <v>3442.6</v>
      </c>
      <c r="D13" s="19">
        <v>3413.5</v>
      </c>
      <c r="E13" s="19">
        <v>3816</v>
      </c>
      <c r="F13" s="19">
        <v>3863</v>
      </c>
      <c r="G13" s="19">
        <f t="shared" si="0"/>
        <v>286.90000000000009</v>
      </c>
      <c r="H13" s="29"/>
      <c r="I13" s="29"/>
      <c r="J13" s="29"/>
      <c r="K13" s="29"/>
      <c r="L13" s="29"/>
    </row>
    <row r="14" spans="1:12" ht="30" customHeight="1" x14ac:dyDescent="0.25">
      <c r="A14" s="47" t="s">
        <v>5</v>
      </c>
      <c r="B14" s="47"/>
      <c r="C14" s="47"/>
      <c r="D14" s="47"/>
      <c r="E14" s="47"/>
      <c r="F14" s="48"/>
      <c r="G14" s="48"/>
    </row>
    <row r="15" spans="1:12" ht="103.5" customHeight="1" x14ac:dyDescent="0.25">
      <c r="A15" s="49" t="s">
        <v>50</v>
      </c>
      <c r="B15" s="49"/>
      <c r="C15" s="49"/>
      <c r="D15" s="49"/>
      <c r="E15" s="49"/>
      <c r="F15" s="49"/>
      <c r="G15" s="49"/>
    </row>
    <row r="19" spans="1:6" x14ac:dyDescent="0.25">
      <c r="A19" s="43"/>
      <c r="B19" s="44"/>
      <c r="C19" s="44"/>
      <c r="D19" s="44"/>
      <c r="E19" s="44"/>
      <c r="F19" s="44"/>
    </row>
    <row r="20" spans="1:6" x14ac:dyDescent="0.25">
      <c r="A20" s="43"/>
      <c r="B20" s="44"/>
      <c r="C20" s="44"/>
      <c r="D20" s="44"/>
      <c r="E20" s="44"/>
      <c r="F20" s="44"/>
    </row>
    <row r="21" spans="1:6" x14ac:dyDescent="0.25">
      <c r="A21" s="43"/>
      <c r="B21" s="44"/>
      <c r="C21" s="44"/>
      <c r="D21" s="44"/>
      <c r="E21" s="44"/>
      <c r="F21" s="44"/>
    </row>
    <row r="22" spans="1:6" x14ac:dyDescent="0.25">
      <c r="A22" s="43"/>
      <c r="B22" s="44"/>
      <c r="C22" s="44"/>
      <c r="D22" s="44"/>
      <c r="E22" s="44"/>
      <c r="F22" s="44"/>
    </row>
    <row r="23" spans="1:6" x14ac:dyDescent="0.25">
      <c r="A23" s="43"/>
      <c r="B23" s="44"/>
      <c r="C23" s="44"/>
      <c r="D23" s="44"/>
      <c r="E23" s="44"/>
      <c r="F23" s="44"/>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E28" sqref="E28"/>
    </sheetView>
  </sheetViews>
  <sheetFormatPr defaultRowHeight="12.75" x14ac:dyDescent="0.2"/>
  <cols>
    <col min="1" max="1" width="36.42578125" customWidth="1"/>
    <col min="3" max="3" width="10.7109375" customWidth="1"/>
    <col min="5" max="5" width="9.85546875" customWidth="1"/>
    <col min="6" max="6" width="11.140625" customWidth="1"/>
  </cols>
  <sheetData>
    <row r="1" spans="1:6" ht="25.5" customHeight="1" x14ac:dyDescent="0.2">
      <c r="A1" s="52" t="s">
        <v>56</v>
      </c>
      <c r="B1" s="52"/>
      <c r="C1" s="52"/>
      <c r="D1" s="52"/>
      <c r="E1" s="52"/>
      <c r="F1" s="52"/>
    </row>
    <row r="2" spans="1:6" x14ac:dyDescent="0.2">
      <c r="A2" s="53" t="s">
        <v>62</v>
      </c>
      <c r="B2" s="53"/>
      <c r="C2" s="53"/>
      <c r="D2" s="53"/>
      <c r="E2" s="53"/>
      <c r="F2" s="53"/>
    </row>
    <row r="3" spans="1:6" x14ac:dyDescent="0.2">
      <c r="A3" s="54" t="s">
        <v>30</v>
      </c>
      <c r="B3" s="54"/>
      <c r="C3" s="54"/>
      <c r="D3" s="54"/>
      <c r="E3" s="54"/>
      <c r="F3" s="54"/>
    </row>
    <row r="4" spans="1:6" ht="63.75" x14ac:dyDescent="0.2">
      <c r="A4" s="8"/>
      <c r="B4" s="15" t="s">
        <v>65</v>
      </c>
      <c r="C4" s="15" t="s">
        <v>66</v>
      </c>
      <c r="D4" s="15" t="s">
        <v>12</v>
      </c>
      <c r="E4" s="17" t="s">
        <v>57</v>
      </c>
      <c r="F4" s="17" t="s">
        <v>67</v>
      </c>
    </row>
    <row r="5" spans="1:6" ht="25.5" customHeight="1" x14ac:dyDescent="0.2">
      <c r="A5" s="9" t="s">
        <v>2</v>
      </c>
      <c r="B5" s="11"/>
      <c r="C5" s="11"/>
      <c r="D5" s="11"/>
      <c r="E5" s="11"/>
      <c r="F5" s="11"/>
    </row>
    <row r="6" spans="1:6" x14ac:dyDescent="0.2">
      <c r="A6" s="7" t="s">
        <v>33</v>
      </c>
      <c r="B6" s="20">
        <v>33325.800000000003</v>
      </c>
      <c r="C6" s="20">
        <v>34200.1</v>
      </c>
      <c r="D6" s="20">
        <f t="shared" ref="D6:D12" si="0">(C6-B6)</f>
        <v>874.29999999999563</v>
      </c>
      <c r="E6" s="30">
        <f t="shared" ref="E6:E12" si="1">(C6-B6)/B6*100</f>
        <v>2.6234929093975108</v>
      </c>
      <c r="F6" s="30">
        <f>(C6/C12)*100</f>
        <v>74.973583946054262</v>
      </c>
    </row>
    <row r="7" spans="1:6" x14ac:dyDescent="0.2">
      <c r="A7" s="7" t="s">
        <v>13</v>
      </c>
      <c r="B7" s="20">
        <v>664.1</v>
      </c>
      <c r="C7" s="20">
        <v>751.5</v>
      </c>
      <c r="D7" s="20">
        <f t="shared" si="0"/>
        <v>87.399999999999977</v>
      </c>
      <c r="E7" s="30">
        <f t="shared" si="1"/>
        <v>13.160668574009934</v>
      </c>
      <c r="F7" s="30">
        <f>(C7/C12)*100</f>
        <v>1.6474410406829156</v>
      </c>
    </row>
    <row r="8" spans="1:6" x14ac:dyDescent="0.2">
      <c r="A8" s="7" t="s">
        <v>14</v>
      </c>
      <c r="B8" s="20">
        <v>1100.8</v>
      </c>
      <c r="C8" s="20">
        <v>1215.5</v>
      </c>
      <c r="D8" s="20">
        <f t="shared" si="0"/>
        <v>114.70000000000005</v>
      </c>
      <c r="E8" s="30">
        <f t="shared" si="1"/>
        <v>10.419694767441865</v>
      </c>
      <c r="F8" s="30">
        <f>(C8/C12)*100</f>
        <v>2.6646235328677093</v>
      </c>
    </row>
    <row r="9" spans="1:6" x14ac:dyDescent="0.2">
      <c r="A9" s="7" t="s">
        <v>15</v>
      </c>
      <c r="B9" s="20">
        <v>730.8</v>
      </c>
      <c r="C9" s="20">
        <v>720.2</v>
      </c>
      <c r="D9" s="20">
        <f t="shared" si="0"/>
        <v>-10.599999999999909</v>
      </c>
      <c r="E9" s="30">
        <f t="shared" si="1"/>
        <v>-1.4504652435686796</v>
      </c>
      <c r="F9" s="30">
        <f>(C9/C12)*100</f>
        <v>1.5788250665333809</v>
      </c>
    </row>
    <row r="10" spans="1:6" x14ac:dyDescent="0.2">
      <c r="A10" s="7" t="s">
        <v>27</v>
      </c>
      <c r="B10" s="20">
        <v>7248.1</v>
      </c>
      <c r="C10" s="20">
        <v>7251.4</v>
      </c>
      <c r="D10" s="20">
        <f t="shared" si="0"/>
        <v>3.2999999999992724</v>
      </c>
      <c r="E10" s="30">
        <f t="shared" si="1"/>
        <v>4.5529173162611888E-2</v>
      </c>
      <c r="F10" s="30">
        <f>(C10/C12)*100</f>
        <v>15.896545525493137</v>
      </c>
    </row>
    <row r="11" spans="1:6" x14ac:dyDescent="0.2">
      <c r="A11" s="7" t="s">
        <v>28</v>
      </c>
      <c r="B11" s="20">
        <v>1336.4</v>
      </c>
      <c r="C11" s="20">
        <v>1477.5</v>
      </c>
      <c r="D11" s="20">
        <f t="shared" si="0"/>
        <v>141.09999999999991</v>
      </c>
      <c r="E11" s="30">
        <f t="shared" si="1"/>
        <v>10.558216102963177</v>
      </c>
      <c r="F11" s="30">
        <f>(C11/C12)*100</f>
        <v>3.238980888368606</v>
      </c>
    </row>
    <row r="12" spans="1:6" x14ac:dyDescent="0.2">
      <c r="A12" s="12" t="s">
        <v>40</v>
      </c>
      <c r="B12" s="21">
        <v>44406</v>
      </c>
      <c r="C12" s="21">
        <v>45616.2</v>
      </c>
      <c r="D12" s="22">
        <f t="shared" si="0"/>
        <v>1210.1999999999971</v>
      </c>
      <c r="E12" s="31">
        <f t="shared" si="1"/>
        <v>2.725307390893116</v>
      </c>
      <c r="F12" s="32">
        <f>SUM(F6:F11)</f>
        <v>100.00000000000001</v>
      </c>
    </row>
    <row r="13" spans="1:6" ht="25.5" customHeight="1" x14ac:dyDescent="0.2">
      <c r="A13" s="12" t="s">
        <v>16</v>
      </c>
      <c r="B13" s="10"/>
      <c r="C13" s="10"/>
      <c r="D13" s="24"/>
      <c r="E13" s="26"/>
      <c r="F13" s="25"/>
    </row>
    <row r="14" spans="1:6" x14ac:dyDescent="0.2">
      <c r="A14" s="7" t="s">
        <v>17</v>
      </c>
      <c r="B14" s="20">
        <v>6096.1</v>
      </c>
      <c r="C14" s="20">
        <v>6800.6</v>
      </c>
      <c r="D14" s="20">
        <f t="shared" ref="D14:D22" si="2">(C14-B14)</f>
        <v>704.5</v>
      </c>
      <c r="E14" s="30">
        <f t="shared" ref="E14:E22" si="3">(C14-B14)/B14*100</f>
        <v>11.556568953921358</v>
      </c>
      <c r="F14" s="30">
        <f>(C14/C22)*100</f>
        <v>17.312387193018633</v>
      </c>
    </row>
    <row r="15" spans="1:6" x14ac:dyDescent="0.2">
      <c r="A15" s="7" t="s">
        <v>18</v>
      </c>
      <c r="B15" s="20">
        <v>12748</v>
      </c>
      <c r="C15" s="20">
        <v>13589</v>
      </c>
      <c r="D15" s="20">
        <f t="shared" si="2"/>
        <v>841</v>
      </c>
      <c r="E15" s="30">
        <f t="shared" si="3"/>
        <v>6.5971132726702226</v>
      </c>
      <c r="F15" s="30">
        <f>(C15/C22)*100</f>
        <v>34.593716667048525</v>
      </c>
    </row>
    <row r="16" spans="1:6" x14ac:dyDescent="0.2">
      <c r="A16" s="7" t="s">
        <v>19</v>
      </c>
      <c r="B16" s="20">
        <v>2227.5</v>
      </c>
      <c r="C16" s="20">
        <v>2259</v>
      </c>
      <c r="D16" s="20">
        <f t="shared" si="2"/>
        <v>31.5</v>
      </c>
      <c r="E16" s="30">
        <f t="shared" si="3"/>
        <v>1.4141414141414141</v>
      </c>
      <c r="F16" s="30">
        <f>(C16/C22)*100</f>
        <v>5.7507694422593731</v>
      </c>
    </row>
    <row r="17" spans="1:10" x14ac:dyDescent="0.2">
      <c r="A17" s="7" t="s">
        <v>20</v>
      </c>
      <c r="B17" s="20">
        <v>2116.6</v>
      </c>
      <c r="C17" s="20">
        <v>2305.8000000000002</v>
      </c>
      <c r="D17" s="20">
        <f t="shared" si="2"/>
        <v>189.20000000000027</v>
      </c>
      <c r="E17" s="30">
        <f t="shared" si="3"/>
        <v>8.9388642161957996</v>
      </c>
      <c r="F17" s="30">
        <f>(C17/C22)*100</f>
        <v>5.8699088888719189</v>
      </c>
    </row>
    <row r="18" spans="1:10" x14ac:dyDescent="0.2">
      <c r="A18" s="7" t="s">
        <v>21</v>
      </c>
      <c r="B18" s="20">
        <v>778.6</v>
      </c>
      <c r="C18" s="20">
        <v>812</v>
      </c>
      <c r="D18" s="20">
        <f t="shared" si="2"/>
        <v>33.399999999999977</v>
      </c>
      <c r="E18" s="30">
        <f t="shared" si="3"/>
        <v>4.2897508348317457</v>
      </c>
      <c r="F18" s="30">
        <f>(C18/C22)*100</f>
        <v>2.0671203130210762</v>
      </c>
    </row>
    <row r="19" spans="1:10" x14ac:dyDescent="0.2">
      <c r="A19" s="7" t="s">
        <v>22</v>
      </c>
      <c r="B19" s="20">
        <v>607.9</v>
      </c>
      <c r="C19" s="20">
        <v>596.1</v>
      </c>
      <c r="D19" s="20">
        <f t="shared" si="2"/>
        <v>-11.799999999999955</v>
      </c>
      <c r="E19" s="30">
        <f t="shared" si="3"/>
        <v>-1.9411087349893001</v>
      </c>
      <c r="F19" s="30">
        <f>(C19/C22)*100</f>
        <v>1.517500515507221</v>
      </c>
    </row>
    <row r="20" spans="1:10" x14ac:dyDescent="0.2">
      <c r="A20" s="7" t="s">
        <v>27</v>
      </c>
      <c r="B20" s="20">
        <v>4614.7</v>
      </c>
      <c r="C20" s="20">
        <v>4831.2</v>
      </c>
      <c r="D20" s="20">
        <f t="shared" si="2"/>
        <v>216.5</v>
      </c>
      <c r="E20" s="30">
        <f t="shared" si="3"/>
        <v>4.6915292435044531</v>
      </c>
      <c r="F20" s="30">
        <f>(C20/C22)*100</f>
        <v>12.298856719541162</v>
      </c>
    </row>
    <row r="21" spans="1:10" x14ac:dyDescent="0.2">
      <c r="A21" s="7" t="s">
        <v>41</v>
      </c>
      <c r="B21" s="20">
        <v>7969.7</v>
      </c>
      <c r="C21" s="20">
        <v>8087.8</v>
      </c>
      <c r="D21" s="20">
        <f t="shared" si="2"/>
        <v>118.10000000000036</v>
      </c>
      <c r="E21" s="30">
        <f t="shared" si="3"/>
        <v>1.4818625544248889</v>
      </c>
      <c r="F21" s="30">
        <f>(C21/C22)*100</f>
        <v>20.589231117797858</v>
      </c>
    </row>
    <row r="22" spans="1:10" x14ac:dyDescent="0.2">
      <c r="A22" s="12" t="s">
        <v>23</v>
      </c>
      <c r="B22" s="21">
        <v>37159.1</v>
      </c>
      <c r="C22" s="21">
        <v>39281.699999999997</v>
      </c>
      <c r="D22" s="22">
        <f t="shared" si="2"/>
        <v>2122.5999999999985</v>
      </c>
      <c r="E22" s="31">
        <f t="shared" si="3"/>
        <v>5.7121943211756978</v>
      </c>
      <c r="F22" s="32">
        <f>SUM(F14:F21)</f>
        <v>99.99949085706578</v>
      </c>
    </row>
    <row r="23" spans="1:10" ht="25.5" customHeight="1" x14ac:dyDescent="0.2">
      <c r="A23" s="12" t="s">
        <v>26</v>
      </c>
      <c r="B23" s="10"/>
      <c r="C23" s="10"/>
      <c r="D23" s="24"/>
      <c r="E23" s="26"/>
      <c r="F23" s="25"/>
    </row>
    <row r="24" spans="1:10" x14ac:dyDescent="0.2">
      <c r="A24" s="6" t="s">
        <v>24</v>
      </c>
      <c r="B24" s="22">
        <v>7246.9</v>
      </c>
      <c r="C24" s="22">
        <v>6334.5</v>
      </c>
      <c r="D24" s="22">
        <f t="shared" ref="D24:D31" si="4">(C24-B24)</f>
        <v>-912.39999999999964</v>
      </c>
      <c r="E24" s="31">
        <f>(C24-B24)/B24*100</f>
        <v>-12.590210986766751</v>
      </c>
      <c r="F24" s="28" t="s">
        <v>32</v>
      </c>
    </row>
    <row r="25" spans="1:10" s="13" customFormat="1" x14ac:dyDescent="0.2">
      <c r="A25" s="6" t="s">
        <v>42</v>
      </c>
      <c r="B25" s="22">
        <f>(B24/B12)*100</f>
        <v>16.319641489888753</v>
      </c>
      <c r="C25" s="22">
        <f>(C24/C12)*100</f>
        <v>13.886514001604693</v>
      </c>
      <c r="D25" s="22">
        <f t="shared" si="4"/>
        <v>-2.4331274882840592</v>
      </c>
      <c r="E25" s="28" t="s">
        <v>32</v>
      </c>
      <c r="F25" s="28" t="s">
        <v>32</v>
      </c>
    </row>
    <row r="26" spans="1:10" x14ac:dyDescent="0.2">
      <c r="A26" s="33" t="s">
        <v>43</v>
      </c>
      <c r="B26" s="41">
        <v>-1088.7</v>
      </c>
      <c r="C26" s="20">
        <v>-510.8</v>
      </c>
      <c r="D26" s="35">
        <f t="shared" si="4"/>
        <v>577.90000000000009</v>
      </c>
      <c r="E26" s="30">
        <f>(C26-B26)/B26*100</f>
        <v>-53.081657022136497</v>
      </c>
      <c r="F26" s="27" t="s">
        <v>32</v>
      </c>
      <c r="J26" s="42"/>
    </row>
    <row r="27" spans="1:10" x14ac:dyDescent="0.2">
      <c r="A27" s="34" t="s">
        <v>25</v>
      </c>
      <c r="B27" s="22">
        <v>6158.2</v>
      </c>
      <c r="C27" s="22">
        <v>583.70000000000005</v>
      </c>
      <c r="D27" s="22">
        <f t="shared" si="4"/>
        <v>-5574.5</v>
      </c>
      <c r="E27" s="31">
        <f>(C27-B27)/B27*100</f>
        <v>-90.521580981455614</v>
      </c>
      <c r="F27" s="28" t="s">
        <v>32</v>
      </c>
    </row>
    <row r="28" spans="1:10" x14ac:dyDescent="0.2">
      <c r="A28" s="33" t="s">
        <v>34</v>
      </c>
      <c r="B28" s="20">
        <v>-2349.1999999999998</v>
      </c>
      <c r="C28" s="20">
        <v>-2080.6999999999998</v>
      </c>
      <c r="D28" s="35">
        <f t="shared" si="4"/>
        <v>268.5</v>
      </c>
      <c r="E28" s="30">
        <f>(C28-B28)/B28*100</f>
        <v>-11.429422782223735</v>
      </c>
      <c r="F28" s="27" t="s">
        <v>32</v>
      </c>
    </row>
    <row r="29" spans="1:10" x14ac:dyDescent="0.2">
      <c r="A29" s="33" t="s">
        <v>35</v>
      </c>
      <c r="B29" s="20">
        <v>0</v>
      </c>
      <c r="C29" s="20">
        <v>0</v>
      </c>
      <c r="D29" s="35">
        <f t="shared" si="4"/>
        <v>0</v>
      </c>
      <c r="E29" s="27">
        <v>0</v>
      </c>
      <c r="F29" s="27" t="s">
        <v>32</v>
      </c>
    </row>
    <row r="30" spans="1:10" x14ac:dyDescent="0.2">
      <c r="A30" s="6" t="s">
        <v>0</v>
      </c>
      <c r="B30" s="22">
        <v>3809</v>
      </c>
      <c r="C30" s="22">
        <v>3743.1</v>
      </c>
      <c r="D30" s="22">
        <f t="shared" si="4"/>
        <v>-65.900000000000091</v>
      </c>
      <c r="E30" s="31">
        <f>(C30-B30)/B30*100</f>
        <v>-1.7301128905224492</v>
      </c>
      <c r="F30" s="28" t="s">
        <v>32</v>
      </c>
    </row>
    <row r="31" spans="1:10" x14ac:dyDescent="0.2">
      <c r="A31" s="12" t="s">
        <v>44</v>
      </c>
      <c r="B31" s="23">
        <f>(B30/B12)*100</f>
        <v>8.5776696842768985</v>
      </c>
      <c r="C31" s="23">
        <f>(C30/C12)*100</f>
        <v>8.2056374708984965</v>
      </c>
      <c r="D31" s="22">
        <f t="shared" si="4"/>
        <v>-0.37203221337840198</v>
      </c>
      <c r="E31" s="28" t="s">
        <v>32</v>
      </c>
      <c r="F31" s="28" t="s">
        <v>32</v>
      </c>
    </row>
    <row r="32" spans="1:10" ht="25.5" customHeight="1" x14ac:dyDescent="0.2">
      <c r="A32" s="55" t="s">
        <v>5</v>
      </c>
      <c r="B32" s="55"/>
      <c r="C32" s="55"/>
      <c r="D32" s="55"/>
      <c r="E32" s="55"/>
      <c r="F32" s="55"/>
    </row>
    <row r="33" spans="1:6" ht="63.75" customHeight="1" x14ac:dyDescent="0.2">
      <c r="A33" s="56" t="s">
        <v>29</v>
      </c>
      <c r="B33" s="56"/>
      <c r="C33" s="56"/>
      <c r="D33" s="56"/>
      <c r="E33" s="56"/>
      <c r="F33" s="56"/>
    </row>
    <row r="34" spans="1:6" ht="51" customHeight="1" x14ac:dyDescent="0.2">
      <c r="A34" s="56" t="s">
        <v>31</v>
      </c>
      <c r="B34" s="56"/>
      <c r="C34" s="56"/>
      <c r="D34" s="56"/>
      <c r="E34" s="56"/>
      <c r="F34" s="56"/>
    </row>
    <row r="35" spans="1:6" s="14" customFormat="1" ht="89.25" customHeight="1" x14ac:dyDescent="0.2">
      <c r="A35" s="50" t="s">
        <v>51</v>
      </c>
      <c r="B35" s="50"/>
      <c r="C35" s="50"/>
      <c r="D35" s="50"/>
      <c r="E35" s="50"/>
      <c r="F35" s="50"/>
    </row>
    <row r="36" spans="1:6" s="16" customFormat="1" ht="51" customHeight="1" x14ac:dyDescent="0.2">
      <c r="A36" s="50" t="s">
        <v>45</v>
      </c>
      <c r="B36" s="50"/>
      <c r="C36" s="50"/>
      <c r="D36" s="50"/>
      <c r="E36" s="50"/>
      <c r="F36" s="50"/>
    </row>
    <row r="37" spans="1:6" ht="25.5" customHeight="1" x14ac:dyDescent="0.2">
      <c r="A37" s="50" t="s">
        <v>46</v>
      </c>
      <c r="B37" s="50"/>
      <c r="C37" s="50"/>
      <c r="D37" s="50"/>
      <c r="E37" s="50"/>
      <c r="F37" s="50"/>
    </row>
    <row r="38" spans="1:6" ht="51" customHeight="1" x14ac:dyDescent="0.2">
      <c r="A38" s="50" t="s">
        <v>47</v>
      </c>
      <c r="B38" s="51"/>
      <c r="C38" s="51"/>
      <c r="D38" s="51"/>
      <c r="E38" s="51"/>
      <c r="F38" s="51"/>
    </row>
    <row r="39" spans="1:6" ht="38.25" customHeight="1" x14ac:dyDescent="0.2">
      <c r="A39" s="50" t="s">
        <v>48</v>
      </c>
      <c r="B39" s="50"/>
      <c r="C39" s="50"/>
      <c r="D39" s="50"/>
      <c r="E39" s="50"/>
      <c r="F39" s="50"/>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9:F39"/>
    <mergeCell ref="A38:F38"/>
    <mergeCell ref="A37:F37"/>
    <mergeCell ref="A1:F1"/>
    <mergeCell ref="A2:F2"/>
    <mergeCell ref="A3:F3"/>
    <mergeCell ref="A32:F32"/>
    <mergeCell ref="A33:F33"/>
    <mergeCell ref="A34:F34"/>
    <mergeCell ref="A35:F35"/>
    <mergeCell ref="A36:F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M6" sqref="M6"/>
    </sheetView>
  </sheetViews>
  <sheetFormatPr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25.5" customHeight="1" x14ac:dyDescent="0.2">
      <c r="A1" s="52" t="s">
        <v>59</v>
      </c>
      <c r="B1" s="52"/>
      <c r="C1" s="52"/>
      <c r="D1" s="52"/>
      <c r="E1" s="52"/>
      <c r="F1" s="52"/>
    </row>
    <row r="2" spans="1:6" x14ac:dyDescent="0.2">
      <c r="A2" s="53" t="s">
        <v>62</v>
      </c>
      <c r="B2" s="53"/>
      <c r="C2" s="53"/>
      <c r="D2" s="53"/>
      <c r="E2" s="53"/>
      <c r="F2" s="53"/>
    </row>
    <row r="3" spans="1:6" x14ac:dyDescent="0.2">
      <c r="A3" s="54" t="s">
        <v>30</v>
      </c>
      <c r="B3" s="54"/>
      <c r="C3" s="54"/>
      <c r="D3" s="54"/>
      <c r="E3" s="54"/>
      <c r="F3" s="54"/>
    </row>
    <row r="4" spans="1:6" ht="63.75" x14ac:dyDescent="0.2">
      <c r="A4" s="8"/>
      <c r="B4" s="15" t="s">
        <v>65</v>
      </c>
      <c r="C4" s="15" t="s">
        <v>66</v>
      </c>
      <c r="D4" s="15" t="s">
        <v>12</v>
      </c>
      <c r="E4" s="17" t="s">
        <v>57</v>
      </c>
      <c r="F4" s="17" t="s">
        <v>67</v>
      </c>
    </row>
    <row r="5" spans="1:6" ht="25.5" customHeight="1" x14ac:dyDescent="0.2">
      <c r="A5" s="9" t="s">
        <v>2</v>
      </c>
      <c r="B5" s="11"/>
      <c r="C5" s="11"/>
      <c r="D5" s="11"/>
      <c r="E5" s="11"/>
      <c r="F5" s="11"/>
    </row>
    <row r="6" spans="1:6" x14ac:dyDescent="0.2">
      <c r="A6" s="7" t="s">
        <v>33</v>
      </c>
      <c r="B6" s="20">
        <v>23598.400000000001</v>
      </c>
      <c r="C6" s="20">
        <v>24117.4</v>
      </c>
      <c r="D6" s="20">
        <f t="shared" ref="D6:D12" si="0">(C6-B6)</f>
        <v>519</v>
      </c>
      <c r="E6" s="30">
        <f t="shared" ref="E6:E12" si="1">(C6-B6)/B6*100</f>
        <v>2.1993016475693268</v>
      </c>
      <c r="F6" s="30">
        <f>(C6/C12)*100</f>
        <v>71.671961414217662</v>
      </c>
    </row>
    <row r="7" spans="1:6" x14ac:dyDescent="0.2">
      <c r="A7" s="7" t="s">
        <v>13</v>
      </c>
      <c r="B7" s="20">
        <v>235</v>
      </c>
      <c r="C7" s="20">
        <v>251.4</v>
      </c>
      <c r="D7" s="20">
        <f t="shared" si="0"/>
        <v>16.400000000000006</v>
      </c>
      <c r="E7" s="30">
        <f t="shared" si="1"/>
        <v>6.9787234042553212</v>
      </c>
      <c r="F7" s="30">
        <f>(C7/C12)*100</f>
        <v>0.74710918670894544</v>
      </c>
    </row>
    <row r="8" spans="1:6" x14ac:dyDescent="0.2">
      <c r="A8" s="7" t="s">
        <v>14</v>
      </c>
      <c r="B8" s="20">
        <v>867.6</v>
      </c>
      <c r="C8" s="20">
        <v>950.1</v>
      </c>
      <c r="D8" s="20">
        <f t="shared" si="0"/>
        <v>82.5</v>
      </c>
      <c r="E8" s="30">
        <f t="shared" si="1"/>
        <v>9.5089903181189488</v>
      </c>
      <c r="F8" s="30">
        <f>(C8/C12)*100</f>
        <v>2.8235021411780794</v>
      </c>
    </row>
    <row r="9" spans="1:6" x14ac:dyDescent="0.2">
      <c r="A9" s="7" t="s">
        <v>15</v>
      </c>
      <c r="B9" s="20">
        <v>467.6</v>
      </c>
      <c r="C9" s="20">
        <v>464.7</v>
      </c>
      <c r="D9" s="20">
        <f t="shared" si="0"/>
        <v>-2.9000000000000341</v>
      </c>
      <c r="E9" s="30">
        <f t="shared" si="1"/>
        <v>-0.62018819503850176</v>
      </c>
      <c r="F9" s="30">
        <f>(C9/C12)*100</f>
        <v>1.3809929954799005</v>
      </c>
    </row>
    <row r="10" spans="1:6" x14ac:dyDescent="0.2">
      <c r="A10" s="7" t="s">
        <v>27</v>
      </c>
      <c r="B10" s="20">
        <v>6703.4</v>
      </c>
      <c r="C10" s="20">
        <v>6693.3</v>
      </c>
      <c r="D10" s="20">
        <f t="shared" si="0"/>
        <v>-10.099999999999454</v>
      </c>
      <c r="E10" s="30">
        <f t="shared" si="1"/>
        <v>-0.15066980935047072</v>
      </c>
      <c r="F10" s="30">
        <f>(C10/C12)*100</f>
        <v>19.891113442318954</v>
      </c>
    </row>
    <row r="11" spans="1:6" x14ac:dyDescent="0.2">
      <c r="A11" s="7" t="s">
        <v>28</v>
      </c>
      <c r="B11" s="20">
        <v>1063.5999999999999</v>
      </c>
      <c r="C11" s="20">
        <v>1172.8</v>
      </c>
      <c r="D11" s="20">
        <f t="shared" si="0"/>
        <v>109.20000000000005</v>
      </c>
      <c r="E11" s="30">
        <f t="shared" si="1"/>
        <v>10.267017675817982</v>
      </c>
      <c r="F11" s="30">
        <f>(C11/C12)*100</f>
        <v>3.4853208200964643</v>
      </c>
    </row>
    <row r="12" spans="1:6" x14ac:dyDescent="0.2">
      <c r="A12" s="12" t="s">
        <v>40</v>
      </c>
      <c r="B12" s="21">
        <v>32935.599999999999</v>
      </c>
      <c r="C12" s="21">
        <v>33649.699999999997</v>
      </c>
      <c r="D12" s="22">
        <f t="shared" si="0"/>
        <v>714.09999999999854</v>
      </c>
      <c r="E12" s="31">
        <f t="shared" si="1"/>
        <v>2.1681706117392689</v>
      </c>
      <c r="F12" s="32">
        <f>SUM(F6:F11)</f>
        <v>100</v>
      </c>
    </row>
    <row r="13" spans="1:6" ht="25.5" customHeight="1" x14ac:dyDescent="0.2">
      <c r="A13" s="12" t="s">
        <v>16</v>
      </c>
      <c r="B13" s="10"/>
      <c r="C13" s="10"/>
      <c r="D13" s="24"/>
      <c r="E13" s="26"/>
      <c r="F13" s="25"/>
    </row>
    <row r="14" spans="1:6" x14ac:dyDescent="0.2">
      <c r="A14" s="7" t="s">
        <v>17</v>
      </c>
      <c r="B14" s="20">
        <v>4080.2</v>
      </c>
      <c r="C14" s="20">
        <v>4547.7</v>
      </c>
      <c r="D14" s="20">
        <f t="shared" ref="D14:D22" si="2">(C14-B14)</f>
        <v>467.5</v>
      </c>
      <c r="E14" s="30">
        <f t="shared" ref="E14:E22" si="3">(C14-B14)/B14*100</f>
        <v>11.457771677858929</v>
      </c>
      <c r="F14" s="30">
        <f>(C14/C22)*100</f>
        <v>15.723092135515165</v>
      </c>
    </row>
    <row r="15" spans="1:6" x14ac:dyDescent="0.2">
      <c r="A15" s="7" t="s">
        <v>18</v>
      </c>
      <c r="B15" s="20">
        <v>9171.9</v>
      </c>
      <c r="C15" s="20">
        <v>9726</v>
      </c>
      <c r="D15" s="20">
        <f t="shared" si="2"/>
        <v>554.10000000000036</v>
      </c>
      <c r="E15" s="30">
        <f t="shared" si="3"/>
        <v>6.0412782520524688</v>
      </c>
      <c r="F15" s="30">
        <f>(C15/C22)*100</f>
        <v>33.626403260993584</v>
      </c>
    </row>
    <row r="16" spans="1:6" x14ac:dyDescent="0.2">
      <c r="A16" s="7" t="s">
        <v>19</v>
      </c>
      <c r="B16" s="20">
        <v>1717.2</v>
      </c>
      <c r="C16" s="20">
        <v>1711</v>
      </c>
      <c r="D16" s="20">
        <f t="shared" si="2"/>
        <v>-6.2000000000000455</v>
      </c>
      <c r="E16" s="30">
        <f t="shared" si="3"/>
        <v>-0.36105287677614983</v>
      </c>
      <c r="F16" s="30">
        <f>(C16/C22)*100</f>
        <v>5.915564053008433</v>
      </c>
    </row>
    <row r="17" spans="1:6" x14ac:dyDescent="0.2">
      <c r="A17" s="7" t="s">
        <v>20</v>
      </c>
      <c r="B17" s="20">
        <v>1517.4</v>
      </c>
      <c r="C17" s="20">
        <v>1616.2</v>
      </c>
      <c r="D17" s="20">
        <f t="shared" si="2"/>
        <v>98.799999999999955</v>
      </c>
      <c r="E17" s="30">
        <f t="shared" si="3"/>
        <v>6.5111374719915611</v>
      </c>
      <c r="F17" s="30">
        <f>(C17/C22)*100</f>
        <v>5.5878051563250892</v>
      </c>
    </row>
    <row r="18" spans="1:6" x14ac:dyDescent="0.2">
      <c r="A18" s="7" t="s">
        <v>21</v>
      </c>
      <c r="B18" s="20">
        <v>588.79999999999995</v>
      </c>
      <c r="C18" s="20">
        <v>603.20000000000005</v>
      </c>
      <c r="D18" s="20">
        <f t="shared" si="2"/>
        <v>14.400000000000091</v>
      </c>
      <c r="E18" s="30">
        <f t="shared" si="3"/>
        <v>2.445652173913059</v>
      </c>
      <c r="F18" s="30">
        <f>(C18/C22)*100</f>
        <v>2.0854869881792442</v>
      </c>
    </row>
    <row r="19" spans="1:6" x14ac:dyDescent="0.2">
      <c r="A19" s="7" t="s">
        <v>22</v>
      </c>
      <c r="B19" s="20">
        <v>464.4</v>
      </c>
      <c r="C19" s="20">
        <v>456.9</v>
      </c>
      <c r="D19" s="20">
        <f t="shared" si="2"/>
        <v>-7.5</v>
      </c>
      <c r="E19" s="30">
        <f t="shared" si="3"/>
        <v>-1.6149870801033595</v>
      </c>
      <c r="F19" s="30">
        <f>(C19/C22)*100</f>
        <v>1.5796734166099078</v>
      </c>
    </row>
    <row r="20" spans="1:6" x14ac:dyDescent="0.2">
      <c r="A20" s="7" t="s">
        <v>27</v>
      </c>
      <c r="B20" s="20">
        <v>4438.6000000000004</v>
      </c>
      <c r="C20" s="20">
        <v>4638.7</v>
      </c>
      <c r="D20" s="20">
        <f t="shared" si="2"/>
        <v>200.09999999999945</v>
      </c>
      <c r="E20" s="30">
        <f t="shared" si="3"/>
        <v>4.5081782544045295</v>
      </c>
      <c r="F20" s="30">
        <f>(C20/C22)*100</f>
        <v>16.037713017352552</v>
      </c>
    </row>
    <row r="21" spans="1:6" x14ac:dyDescent="0.2">
      <c r="A21" s="7" t="s">
        <v>41</v>
      </c>
      <c r="B21" s="20">
        <v>5516</v>
      </c>
      <c r="C21" s="20">
        <v>5624</v>
      </c>
      <c r="D21" s="20">
        <f t="shared" si="2"/>
        <v>108</v>
      </c>
      <c r="E21" s="30">
        <f t="shared" si="3"/>
        <v>1.9579405366207396</v>
      </c>
      <c r="F21" s="30">
        <f>(C21/C22)*100</f>
        <v>19.444261972016026</v>
      </c>
    </row>
    <row r="22" spans="1:6" x14ac:dyDescent="0.2">
      <c r="A22" s="12" t="s">
        <v>23</v>
      </c>
      <c r="B22" s="21">
        <v>27494.5</v>
      </c>
      <c r="C22" s="21">
        <v>28923.7</v>
      </c>
      <c r="D22" s="22">
        <f t="shared" si="2"/>
        <v>1429.2000000000007</v>
      </c>
      <c r="E22" s="31">
        <f t="shared" si="3"/>
        <v>5.1981305351979517</v>
      </c>
      <c r="F22" s="32">
        <f>SUM(F14:F21)</f>
        <v>100</v>
      </c>
    </row>
    <row r="23" spans="1:6" ht="25.5" customHeight="1" x14ac:dyDescent="0.2">
      <c r="A23" s="12" t="s">
        <v>26</v>
      </c>
      <c r="B23" s="10"/>
      <c r="C23" s="10"/>
      <c r="D23" s="24"/>
      <c r="E23" s="26"/>
      <c r="F23" s="25"/>
    </row>
    <row r="24" spans="1:6" x14ac:dyDescent="0.2">
      <c r="A24" s="6" t="s">
        <v>24</v>
      </c>
      <c r="B24" s="22">
        <v>5441.1</v>
      </c>
      <c r="C24" s="22">
        <v>4726</v>
      </c>
      <c r="D24" s="22">
        <f t="shared" ref="D24:D31" si="4">(C24-B24)</f>
        <v>-715.10000000000036</v>
      </c>
      <c r="E24" s="31">
        <f>(C24-B24)/B24*100</f>
        <v>-13.142563084670385</v>
      </c>
      <c r="F24" s="28" t="s">
        <v>32</v>
      </c>
    </row>
    <row r="25" spans="1:6" x14ac:dyDescent="0.2">
      <c r="A25" s="6" t="s">
        <v>42</v>
      </c>
      <c r="B25" s="22">
        <f>(B24/B12)*100</f>
        <v>16.520421671382941</v>
      </c>
      <c r="C25" s="22">
        <f>(C24/C12)*100</f>
        <v>14.044701735825281</v>
      </c>
      <c r="D25" s="22">
        <f t="shared" si="4"/>
        <v>-2.4757199355576596</v>
      </c>
      <c r="E25" s="28" t="s">
        <v>32</v>
      </c>
      <c r="F25" s="28" t="s">
        <v>32</v>
      </c>
    </row>
    <row r="26" spans="1:6" x14ac:dyDescent="0.2">
      <c r="A26" s="33" t="s">
        <v>43</v>
      </c>
      <c r="B26" s="41">
        <v>-1002.7</v>
      </c>
      <c r="C26" s="20">
        <v>-415.7</v>
      </c>
      <c r="D26" s="35">
        <f t="shared" si="4"/>
        <v>587</v>
      </c>
      <c r="E26" s="30">
        <f>(C26-B26)/B26*100</f>
        <v>-58.541936770719062</v>
      </c>
      <c r="F26" s="27" t="s">
        <v>32</v>
      </c>
    </row>
    <row r="27" spans="1:6" x14ac:dyDescent="0.2">
      <c r="A27" s="34" t="s">
        <v>25</v>
      </c>
      <c r="B27" s="22">
        <v>4438.3999999999996</v>
      </c>
      <c r="C27" s="22">
        <v>4310.3</v>
      </c>
      <c r="D27" s="22">
        <f t="shared" si="4"/>
        <v>-128.09999999999945</v>
      </c>
      <c r="E27" s="31">
        <f>(C27-B27)/B27*100</f>
        <v>-2.8861751982696346</v>
      </c>
      <c r="F27" s="28" t="s">
        <v>32</v>
      </c>
    </row>
    <row r="28" spans="1:6" x14ac:dyDescent="0.2">
      <c r="A28" s="33" t="s">
        <v>34</v>
      </c>
      <c r="B28" s="20">
        <v>-1854.2</v>
      </c>
      <c r="C28" s="20">
        <v>-1672</v>
      </c>
      <c r="D28" s="35">
        <f t="shared" si="4"/>
        <v>182.20000000000005</v>
      </c>
      <c r="E28" s="30">
        <f>(C28-B28)/B28*100</f>
        <v>-9.8263402006256086</v>
      </c>
      <c r="F28" s="27" t="s">
        <v>32</v>
      </c>
    </row>
    <row r="29" spans="1:6" x14ac:dyDescent="0.2">
      <c r="A29" s="33" t="s">
        <v>35</v>
      </c>
      <c r="B29" s="20">
        <v>0</v>
      </c>
      <c r="C29" s="20">
        <v>0</v>
      </c>
      <c r="D29" s="35">
        <f t="shared" si="4"/>
        <v>0</v>
      </c>
      <c r="E29" s="27">
        <v>0</v>
      </c>
      <c r="F29" s="27" t="s">
        <v>32</v>
      </c>
    </row>
    <row r="30" spans="1:6" x14ac:dyDescent="0.2">
      <c r="A30" s="6" t="s">
        <v>0</v>
      </c>
      <c r="B30" s="22">
        <v>2584.1999999999998</v>
      </c>
      <c r="C30" s="22">
        <v>2638.4</v>
      </c>
      <c r="D30" s="22">
        <f t="shared" si="4"/>
        <v>54.200000000000273</v>
      </c>
      <c r="E30" s="31">
        <f>(C30-B30)/B30*100</f>
        <v>2.0973608853803989</v>
      </c>
      <c r="F30" s="28" t="s">
        <v>32</v>
      </c>
    </row>
    <row r="31" spans="1:6" x14ac:dyDescent="0.2">
      <c r="A31" s="12" t="s">
        <v>44</v>
      </c>
      <c r="B31" s="23">
        <f>(B30/B12)*100</f>
        <v>7.8462211102879555</v>
      </c>
      <c r="C31" s="23">
        <f>(C30/C12)*100</f>
        <v>7.8407831273384314</v>
      </c>
      <c r="D31" s="22">
        <f t="shared" si="4"/>
        <v>-5.4379829495241339E-3</v>
      </c>
      <c r="E31" s="28" t="s">
        <v>32</v>
      </c>
      <c r="F31" s="28" t="s">
        <v>32</v>
      </c>
    </row>
    <row r="32" spans="1:6" ht="25.5" customHeight="1" x14ac:dyDescent="0.2">
      <c r="A32" s="55" t="s">
        <v>5</v>
      </c>
      <c r="B32" s="55"/>
      <c r="C32" s="55"/>
      <c r="D32" s="55"/>
      <c r="E32" s="55"/>
      <c r="F32" s="55"/>
    </row>
    <row r="33" spans="1:6" ht="63.75" customHeight="1" x14ac:dyDescent="0.2">
      <c r="A33" s="56" t="s">
        <v>29</v>
      </c>
      <c r="B33" s="56"/>
      <c r="C33" s="56"/>
      <c r="D33" s="56"/>
      <c r="E33" s="56"/>
      <c r="F33" s="56"/>
    </row>
    <row r="34" spans="1:6" ht="51" customHeight="1" x14ac:dyDescent="0.2">
      <c r="A34" s="56" t="s">
        <v>31</v>
      </c>
      <c r="B34" s="56"/>
      <c r="C34" s="56"/>
      <c r="D34" s="56"/>
      <c r="E34" s="56"/>
      <c r="F34" s="56"/>
    </row>
    <row r="35" spans="1:6" ht="89.25" customHeight="1" x14ac:dyDescent="0.2">
      <c r="A35" s="50" t="s">
        <v>51</v>
      </c>
      <c r="B35" s="50"/>
      <c r="C35" s="50"/>
      <c r="D35" s="50"/>
      <c r="E35" s="50"/>
      <c r="F35" s="50"/>
    </row>
    <row r="36" spans="1:6" ht="51" customHeight="1" x14ac:dyDescent="0.2">
      <c r="A36" s="50" t="s">
        <v>45</v>
      </c>
      <c r="B36" s="50"/>
      <c r="C36" s="50"/>
      <c r="D36" s="50"/>
      <c r="E36" s="50"/>
      <c r="F36" s="50"/>
    </row>
    <row r="37" spans="1:6" ht="25.5" customHeight="1" x14ac:dyDescent="0.2">
      <c r="A37" s="50" t="s">
        <v>46</v>
      </c>
      <c r="B37" s="50"/>
      <c r="C37" s="50"/>
      <c r="D37" s="50"/>
      <c r="E37" s="50"/>
      <c r="F37" s="50"/>
    </row>
    <row r="38" spans="1:6" ht="51" customHeight="1" x14ac:dyDescent="0.2">
      <c r="A38" s="50" t="s">
        <v>47</v>
      </c>
      <c r="B38" s="51"/>
      <c r="C38" s="51"/>
      <c r="D38" s="51"/>
      <c r="E38" s="51"/>
      <c r="F38" s="51"/>
    </row>
    <row r="39" spans="1:6" ht="38.25" customHeight="1" x14ac:dyDescent="0.2">
      <c r="A39" s="50" t="s">
        <v>48</v>
      </c>
      <c r="B39" s="50"/>
      <c r="C39" s="50"/>
      <c r="D39" s="50"/>
      <c r="E39" s="50"/>
      <c r="F39" s="50"/>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E28" sqref="E28"/>
    </sheetView>
  </sheetViews>
  <sheetFormatPr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25.5" customHeight="1" x14ac:dyDescent="0.2">
      <c r="A1" s="52" t="s">
        <v>58</v>
      </c>
      <c r="B1" s="52"/>
      <c r="C1" s="52"/>
      <c r="D1" s="52"/>
      <c r="E1" s="52"/>
      <c r="F1" s="52"/>
    </row>
    <row r="2" spans="1:6" x14ac:dyDescent="0.2">
      <c r="A2" s="53" t="s">
        <v>64</v>
      </c>
      <c r="B2" s="53"/>
      <c r="C2" s="53"/>
      <c r="D2" s="53"/>
      <c r="E2" s="53"/>
      <c r="F2" s="53"/>
    </row>
    <row r="3" spans="1:6" x14ac:dyDescent="0.2">
      <c r="A3" s="54" t="s">
        <v>30</v>
      </c>
      <c r="B3" s="54"/>
      <c r="C3" s="54"/>
      <c r="D3" s="54"/>
      <c r="E3" s="54"/>
      <c r="F3" s="54"/>
    </row>
    <row r="4" spans="1:6" ht="63.75" x14ac:dyDescent="0.2">
      <c r="A4" s="8"/>
      <c r="B4" s="15" t="s">
        <v>65</v>
      </c>
      <c r="C4" s="15" t="s">
        <v>66</v>
      </c>
      <c r="D4" s="15" t="s">
        <v>12</v>
      </c>
      <c r="E4" s="17" t="s">
        <v>57</v>
      </c>
      <c r="F4" s="17" t="s">
        <v>67</v>
      </c>
    </row>
    <row r="5" spans="1:6" ht="25.5" customHeight="1" x14ac:dyDescent="0.2">
      <c r="A5" s="9" t="s">
        <v>2</v>
      </c>
      <c r="B5" s="11"/>
      <c r="C5" s="11"/>
      <c r="D5" s="11"/>
      <c r="E5" s="11"/>
      <c r="F5" s="11"/>
    </row>
    <row r="6" spans="1:6" x14ac:dyDescent="0.2">
      <c r="A6" s="7" t="s">
        <v>33</v>
      </c>
      <c r="B6" s="20">
        <v>9727.4</v>
      </c>
      <c r="C6" s="20">
        <v>10082.700000000001</v>
      </c>
      <c r="D6" s="20">
        <f t="shared" ref="D6:D12" si="0">(C6-B6)</f>
        <v>355.30000000000109</v>
      </c>
      <c r="E6" s="30">
        <f t="shared" ref="E6:E12" si="1">(C6-B6)/B6*100</f>
        <v>3.6525690318070714</v>
      </c>
      <c r="F6" s="30">
        <f>(C6/C12)*100</f>
        <v>84.257719466844947</v>
      </c>
    </row>
    <row r="7" spans="1:6" x14ac:dyDescent="0.2">
      <c r="A7" s="7" t="s">
        <v>13</v>
      </c>
      <c r="B7" s="20">
        <v>429.1</v>
      </c>
      <c r="C7" s="20">
        <v>500.1</v>
      </c>
      <c r="D7" s="20">
        <f t="shared" si="0"/>
        <v>71</v>
      </c>
      <c r="E7" s="30">
        <f t="shared" si="1"/>
        <v>16.546259613143789</v>
      </c>
      <c r="F7" s="30">
        <f>(C7/C12)*100</f>
        <v>4.1791668407637994</v>
      </c>
    </row>
    <row r="8" spans="1:6" x14ac:dyDescent="0.2">
      <c r="A8" s="7" t="s">
        <v>14</v>
      </c>
      <c r="B8" s="20">
        <v>233.2</v>
      </c>
      <c r="C8" s="20">
        <v>265.39999999999998</v>
      </c>
      <c r="D8" s="20">
        <f t="shared" si="0"/>
        <v>32.199999999999989</v>
      </c>
      <c r="E8" s="30">
        <f t="shared" si="1"/>
        <v>13.807890222984559</v>
      </c>
      <c r="F8" s="30">
        <f>(C8/C12)*100</f>
        <v>2.2178581874399366</v>
      </c>
    </row>
    <row r="9" spans="1:6" x14ac:dyDescent="0.2">
      <c r="A9" s="7" t="s">
        <v>15</v>
      </c>
      <c r="B9" s="20">
        <v>263.2</v>
      </c>
      <c r="C9" s="20">
        <v>255.5</v>
      </c>
      <c r="D9" s="20">
        <f t="shared" si="0"/>
        <v>-7.6999999999999886</v>
      </c>
      <c r="E9" s="30">
        <f t="shared" si="1"/>
        <v>-2.9255319148936128</v>
      </c>
      <c r="F9" s="30">
        <f>(C9/C12)*100</f>
        <v>2.1351272301842648</v>
      </c>
    </row>
    <row r="10" spans="1:6" x14ac:dyDescent="0.2">
      <c r="A10" s="7" t="s">
        <v>27</v>
      </c>
      <c r="B10" s="20">
        <v>544.70000000000005</v>
      </c>
      <c r="C10" s="20">
        <v>558.1</v>
      </c>
      <c r="D10" s="20">
        <f t="shared" si="0"/>
        <v>13.399999999999977</v>
      </c>
      <c r="E10" s="30">
        <f t="shared" si="1"/>
        <v>2.4600697631723842</v>
      </c>
      <c r="F10" s="30">
        <f>(C10/C12)*100</f>
        <v>4.6638532570091504</v>
      </c>
    </row>
    <row r="11" spans="1:6" x14ac:dyDescent="0.2">
      <c r="A11" s="7" t="s">
        <v>28</v>
      </c>
      <c r="B11" s="20">
        <v>272.8</v>
      </c>
      <c r="C11" s="20">
        <v>304.7</v>
      </c>
      <c r="D11" s="20">
        <f t="shared" si="0"/>
        <v>31.899999999999977</v>
      </c>
      <c r="E11" s="30">
        <f t="shared" si="1"/>
        <v>11.693548387096765</v>
      </c>
      <c r="F11" s="30">
        <f>(C11/C12)*100</f>
        <v>2.5462750177579072</v>
      </c>
    </row>
    <row r="12" spans="1:6" x14ac:dyDescent="0.2">
      <c r="A12" s="12" t="s">
        <v>40</v>
      </c>
      <c r="B12" s="21">
        <v>11470.4</v>
      </c>
      <c r="C12" s="21">
        <v>11966.5</v>
      </c>
      <c r="D12" s="22">
        <f t="shared" si="0"/>
        <v>496.10000000000036</v>
      </c>
      <c r="E12" s="31">
        <f t="shared" si="1"/>
        <v>4.3250453340772808</v>
      </c>
      <c r="F12" s="32">
        <f>SUM(F6:F11)</f>
        <v>100</v>
      </c>
    </row>
    <row r="13" spans="1:6" ht="25.5" customHeight="1" x14ac:dyDescent="0.2">
      <c r="A13" s="12" t="s">
        <v>16</v>
      </c>
      <c r="B13" s="10"/>
      <c r="C13" s="10"/>
      <c r="D13" s="24"/>
      <c r="E13" s="26"/>
      <c r="F13" s="25"/>
    </row>
    <row r="14" spans="1:6" x14ac:dyDescent="0.2">
      <c r="A14" s="7" t="s">
        <v>17</v>
      </c>
      <c r="B14" s="20">
        <v>2015.9</v>
      </c>
      <c r="C14" s="20">
        <v>2252.9</v>
      </c>
      <c r="D14" s="20">
        <f t="shared" ref="D14:D22" si="2">(C14-B14)</f>
        <v>237</v>
      </c>
      <c r="E14" s="30">
        <f t="shared" ref="E14:E22" si="3">(C14-B14)/B14*100</f>
        <v>11.75653554243762</v>
      </c>
      <c r="F14" s="30">
        <f>(C14/C22)*100</f>
        <v>21.75033790307009</v>
      </c>
    </row>
    <row r="15" spans="1:6" x14ac:dyDescent="0.2">
      <c r="A15" s="7" t="s">
        <v>18</v>
      </c>
      <c r="B15" s="20">
        <v>3576.1</v>
      </c>
      <c r="C15" s="20">
        <v>3863</v>
      </c>
      <c r="D15" s="20">
        <f t="shared" si="2"/>
        <v>286.90000000000009</v>
      </c>
      <c r="E15" s="30">
        <f t="shared" si="3"/>
        <v>8.0227063001593955</v>
      </c>
      <c r="F15" s="30">
        <f>(C15/C22)*100</f>
        <v>37.294844564587763</v>
      </c>
    </row>
    <row r="16" spans="1:6" x14ac:dyDescent="0.2">
      <c r="A16" s="7" t="s">
        <v>19</v>
      </c>
      <c r="B16" s="20">
        <v>510.3</v>
      </c>
      <c r="C16" s="20">
        <v>548</v>
      </c>
      <c r="D16" s="20">
        <f t="shared" si="2"/>
        <v>37.699999999999989</v>
      </c>
      <c r="E16" s="30">
        <f t="shared" si="3"/>
        <v>7.3878110915147923</v>
      </c>
      <c r="F16" s="30">
        <f>(C16/C22)*100</f>
        <v>5.2905966402780464</v>
      </c>
    </row>
    <row r="17" spans="1:6" x14ac:dyDescent="0.2">
      <c r="A17" s="7" t="s">
        <v>20</v>
      </c>
      <c r="B17" s="20">
        <v>599.20000000000005</v>
      </c>
      <c r="C17" s="20">
        <v>689.6</v>
      </c>
      <c r="D17" s="20">
        <f t="shared" si="2"/>
        <v>90.399999999999977</v>
      </c>
      <c r="E17" s="30">
        <f t="shared" si="3"/>
        <v>15.086782376501997</v>
      </c>
      <c r="F17" s="30">
        <f>(C17/C22)*100</f>
        <v>6.6576559181309145</v>
      </c>
    </row>
    <row r="18" spans="1:6" x14ac:dyDescent="0.2">
      <c r="A18" s="7" t="s">
        <v>21</v>
      </c>
      <c r="B18" s="20">
        <v>189.8</v>
      </c>
      <c r="C18" s="20">
        <v>209</v>
      </c>
      <c r="D18" s="20">
        <f t="shared" si="2"/>
        <v>19.199999999999989</v>
      </c>
      <c r="E18" s="30">
        <f t="shared" si="3"/>
        <v>10.115911485774493</v>
      </c>
      <c r="F18" s="30">
        <f>(C18/C22)*100</f>
        <v>2.0177640471133422</v>
      </c>
    </row>
    <row r="19" spans="1:6" x14ac:dyDescent="0.2">
      <c r="A19" s="7" t="s">
        <v>22</v>
      </c>
      <c r="B19" s="20">
        <v>143.5</v>
      </c>
      <c r="C19" s="20">
        <v>139.19999999999999</v>
      </c>
      <c r="D19" s="20">
        <f t="shared" si="2"/>
        <v>-4.3000000000000114</v>
      </c>
      <c r="E19" s="30">
        <f t="shared" si="3"/>
        <v>-2.996515679442517</v>
      </c>
      <c r="F19" s="30">
        <f>(C19/C22)*100</f>
        <v>1.3438887816180729</v>
      </c>
    </row>
    <row r="20" spans="1:6" x14ac:dyDescent="0.2">
      <c r="A20" s="7" t="s">
        <v>27</v>
      </c>
      <c r="B20" s="20">
        <v>176.1</v>
      </c>
      <c r="C20" s="20">
        <v>192.5</v>
      </c>
      <c r="D20" s="20">
        <f t="shared" si="2"/>
        <v>16.400000000000006</v>
      </c>
      <c r="E20" s="30">
        <f t="shared" si="3"/>
        <v>9.312890403180015</v>
      </c>
      <c r="F20" s="30">
        <f>(C20/C22)*100</f>
        <v>1.8584668854991313</v>
      </c>
    </row>
    <row r="21" spans="1:6" x14ac:dyDescent="0.2">
      <c r="A21" s="7" t="s">
        <v>41</v>
      </c>
      <c r="B21" s="20">
        <v>2453.6999999999998</v>
      </c>
      <c r="C21" s="20">
        <v>2463.8000000000002</v>
      </c>
      <c r="D21" s="20">
        <f t="shared" si="2"/>
        <v>10.100000000000364</v>
      </c>
      <c r="E21" s="30">
        <f t="shared" si="3"/>
        <v>0.41162326282758144</v>
      </c>
      <c r="F21" s="30">
        <f>(C21/C22)*100</f>
        <v>23.786445259702646</v>
      </c>
    </row>
    <row r="22" spans="1:6" x14ac:dyDescent="0.2">
      <c r="A22" s="12" t="s">
        <v>23</v>
      </c>
      <c r="B22" s="21">
        <v>9664.6</v>
      </c>
      <c r="C22" s="21">
        <v>10358</v>
      </c>
      <c r="D22" s="22">
        <f t="shared" si="2"/>
        <v>693.39999999999964</v>
      </c>
      <c r="E22" s="31">
        <f t="shared" si="3"/>
        <v>7.1746373362580922</v>
      </c>
      <c r="F22" s="32">
        <f>SUM(F14:F21)</f>
        <v>100.00000000000001</v>
      </c>
    </row>
    <row r="23" spans="1:6" ht="25.5" customHeight="1" x14ac:dyDescent="0.2">
      <c r="A23" s="12" t="s">
        <v>26</v>
      </c>
      <c r="B23" s="10"/>
      <c r="C23" s="10"/>
      <c r="D23" s="24"/>
      <c r="E23" s="26"/>
      <c r="F23" s="25"/>
    </row>
    <row r="24" spans="1:6" x14ac:dyDescent="0.2">
      <c r="A24" s="6" t="s">
        <v>24</v>
      </c>
      <c r="B24" s="22">
        <v>1805.8</v>
      </c>
      <c r="C24" s="22">
        <v>1608.5</v>
      </c>
      <c r="D24" s="22">
        <f t="shared" ref="D24:D31" si="4">(C24-B24)</f>
        <v>-197.29999999999995</v>
      </c>
      <c r="E24" s="31">
        <f>(C24-B24)/B24*100</f>
        <v>-10.925905415882156</v>
      </c>
      <c r="F24" s="28" t="s">
        <v>32</v>
      </c>
    </row>
    <row r="25" spans="1:6" x14ac:dyDescent="0.2">
      <c r="A25" s="6" t="s">
        <v>42</v>
      </c>
      <c r="B25" s="22">
        <f>(B24/B12)*100</f>
        <v>15.743130143674152</v>
      </c>
      <c r="C25" s="22">
        <f>(C24/C12)*100</f>
        <v>13.441691388459448</v>
      </c>
      <c r="D25" s="22">
        <f t="shared" si="4"/>
        <v>-2.3014387552147042</v>
      </c>
      <c r="E25" s="28" t="s">
        <v>32</v>
      </c>
      <c r="F25" s="28" t="s">
        <v>32</v>
      </c>
    </row>
    <row r="26" spans="1:6" x14ac:dyDescent="0.2">
      <c r="A26" s="33" t="s">
        <v>43</v>
      </c>
      <c r="B26" s="20">
        <v>-86</v>
      </c>
      <c r="C26" s="20">
        <v>-95.1</v>
      </c>
      <c r="D26" s="35">
        <f t="shared" si="4"/>
        <v>-9.0999999999999943</v>
      </c>
      <c r="E26" s="30">
        <f>(C26-B26)/B26*100</f>
        <v>10.581395348837203</v>
      </c>
      <c r="F26" s="27" t="s">
        <v>32</v>
      </c>
    </row>
    <row r="27" spans="1:6" x14ac:dyDescent="0.2">
      <c r="A27" s="34" t="s">
        <v>25</v>
      </c>
      <c r="B27" s="22">
        <v>1719.8</v>
      </c>
      <c r="C27" s="22">
        <v>1513.4</v>
      </c>
      <c r="D27" s="22">
        <f t="shared" si="4"/>
        <v>-206.39999999999986</v>
      </c>
      <c r="E27" s="31">
        <f>(C27-B27)/B27*100</f>
        <v>-12.001395511105935</v>
      </c>
      <c r="F27" s="28" t="s">
        <v>32</v>
      </c>
    </row>
    <row r="28" spans="1:6" x14ac:dyDescent="0.2">
      <c r="A28" s="33" t="s">
        <v>34</v>
      </c>
      <c r="B28" s="20">
        <v>-495</v>
      </c>
      <c r="C28" s="20">
        <v>-408.7</v>
      </c>
      <c r="D28" s="35">
        <f t="shared" si="4"/>
        <v>86.300000000000011</v>
      </c>
      <c r="E28" s="30">
        <f>(C28-B28)/B28*100</f>
        <v>-17.434343434343436</v>
      </c>
      <c r="F28" s="27" t="s">
        <v>32</v>
      </c>
    </row>
    <row r="29" spans="1:6" x14ac:dyDescent="0.2">
      <c r="A29" s="33" t="s">
        <v>35</v>
      </c>
      <c r="B29" s="20">
        <v>0</v>
      </c>
      <c r="C29" s="20">
        <v>0</v>
      </c>
      <c r="D29" s="35">
        <f t="shared" si="4"/>
        <v>0</v>
      </c>
      <c r="E29" s="27">
        <v>0</v>
      </c>
      <c r="F29" s="27" t="s">
        <v>32</v>
      </c>
    </row>
    <row r="30" spans="1:6" x14ac:dyDescent="0.2">
      <c r="A30" s="6" t="s">
        <v>0</v>
      </c>
      <c r="B30" s="22">
        <v>1224.8</v>
      </c>
      <c r="C30" s="22">
        <v>1104.7</v>
      </c>
      <c r="D30" s="22">
        <f t="shared" si="4"/>
        <v>-120.09999999999991</v>
      </c>
      <c r="E30" s="31">
        <f>(C30-B30)/B30*100</f>
        <v>-9.8056825604180204</v>
      </c>
      <c r="F30" s="28" t="s">
        <v>32</v>
      </c>
    </row>
    <row r="31" spans="1:6" x14ac:dyDescent="0.2">
      <c r="A31" s="12" t="s">
        <v>44</v>
      </c>
      <c r="B31" s="23">
        <f>(B30/B12)*100</f>
        <v>10.677918817129306</v>
      </c>
      <c r="C31" s="23">
        <f>(C30/C12)*100</f>
        <v>9.2316048970041358</v>
      </c>
      <c r="D31" s="22">
        <f t="shared" si="4"/>
        <v>-1.4463139201251707</v>
      </c>
      <c r="E31" s="28" t="s">
        <v>32</v>
      </c>
      <c r="F31" s="28" t="s">
        <v>32</v>
      </c>
    </row>
    <row r="32" spans="1:6" ht="25.5" customHeight="1" x14ac:dyDescent="0.2">
      <c r="A32" s="55" t="s">
        <v>5</v>
      </c>
      <c r="B32" s="55"/>
      <c r="C32" s="55"/>
      <c r="D32" s="55"/>
      <c r="E32" s="55"/>
      <c r="F32" s="55"/>
    </row>
    <row r="33" spans="1:6" ht="63.75" customHeight="1" x14ac:dyDescent="0.2">
      <c r="A33" s="56" t="s">
        <v>29</v>
      </c>
      <c r="B33" s="56"/>
      <c r="C33" s="56"/>
      <c r="D33" s="56"/>
      <c r="E33" s="56"/>
      <c r="F33" s="56"/>
    </row>
    <row r="34" spans="1:6" ht="51" customHeight="1" x14ac:dyDescent="0.2">
      <c r="A34" s="56" t="s">
        <v>31</v>
      </c>
      <c r="B34" s="56"/>
      <c r="C34" s="56"/>
      <c r="D34" s="56"/>
      <c r="E34" s="56"/>
      <c r="F34" s="56"/>
    </row>
    <row r="35" spans="1:6" ht="89.25" customHeight="1" x14ac:dyDescent="0.2">
      <c r="A35" s="50" t="s">
        <v>51</v>
      </c>
      <c r="B35" s="50"/>
      <c r="C35" s="50"/>
      <c r="D35" s="50"/>
      <c r="E35" s="50"/>
      <c r="F35" s="50"/>
    </row>
    <row r="36" spans="1:6" ht="51" customHeight="1" x14ac:dyDescent="0.2">
      <c r="A36" s="50" t="s">
        <v>45</v>
      </c>
      <c r="B36" s="50"/>
      <c r="C36" s="50"/>
      <c r="D36" s="50"/>
      <c r="E36" s="50"/>
      <c r="F36" s="50"/>
    </row>
    <row r="37" spans="1:6" ht="25.5" customHeight="1" x14ac:dyDescent="0.2">
      <c r="A37" s="50" t="s">
        <v>46</v>
      </c>
      <c r="B37" s="50"/>
      <c r="C37" s="50"/>
      <c r="D37" s="50"/>
      <c r="E37" s="50"/>
      <c r="F37" s="50"/>
    </row>
    <row r="38" spans="1:6" ht="51" customHeight="1" x14ac:dyDescent="0.2">
      <c r="A38" s="50" t="s">
        <v>47</v>
      </c>
      <c r="B38" s="51"/>
      <c r="C38" s="51"/>
      <c r="D38" s="51"/>
      <c r="E38" s="51"/>
      <c r="F38" s="51"/>
    </row>
    <row r="39" spans="1:6" ht="38.25" customHeight="1" x14ac:dyDescent="0.2">
      <c r="A39" s="50" t="s">
        <v>48</v>
      </c>
      <c r="B39" s="50"/>
      <c r="C39" s="50"/>
      <c r="D39" s="50"/>
      <c r="E39" s="50"/>
      <c r="F39" s="50"/>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2016-11-30T14:07:40Z</cp:lastPrinted>
  <dcterms:created xsi:type="dcterms:W3CDTF">2012-05-10T15:47:12Z</dcterms:created>
  <dcterms:modified xsi:type="dcterms:W3CDTF">2017-11-30T17:00:22Z</dcterms:modified>
</cp:coreProperties>
</file>