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 Fare\2018\3Q 2017\Fare Tables for web\"/>
    </mc:Choice>
  </mc:AlternateContent>
  <bookViews>
    <workbookView xWindow="-15" yWindow="-15" windowWidth="14520" windowHeight="11760" tabRatio="880" firstSheet="4" activeTab="4"/>
  </bookViews>
  <sheets>
    <sheet name="Table 7 2,000,000+" sheetId="5" r:id="rId1"/>
    <sheet name="Table 8 1.5M-1.99M" sheetId="6" r:id="rId2"/>
    <sheet name="Table 9 1M-1.49M" sheetId="3" r:id="rId3"/>
    <sheet name="Table 10 500-99999K" sheetId="7" r:id="rId4"/>
    <sheet name="Table 11 100K-499,999K (2)" sheetId="8" r:id="rId5"/>
    <sheet name="Table 12 50K-99,999K" sheetId="2" r:id="rId6"/>
    <sheet name="Table 11 100K-499,999K" sheetId="4" r:id="rId7"/>
    <sheet name="Table 13" sheetId="1" r:id="rId8"/>
  </sheets>
  <calcPr calcId="171027"/>
</workbook>
</file>

<file path=xl/calcChain.xml><?xml version="1.0" encoding="utf-8"?>
<calcChain xmlns="http://schemas.openxmlformats.org/spreadsheetml/2006/main">
  <c r="C51" i="8" l="1"/>
  <c r="D51" i="8"/>
  <c r="C29" i="7" l="1"/>
  <c r="D29" i="7"/>
  <c r="C11" i="6" l="1"/>
  <c r="D11" i="6"/>
  <c r="C13" i="5" l="1"/>
  <c r="D13" i="5"/>
  <c r="C51" i="4"/>
  <c r="D51" i="4"/>
  <c r="C14" i="3"/>
  <c r="D14" i="3"/>
  <c r="C12" i="2"/>
  <c r="D12" i="2"/>
  <c r="D13" i="1" l="1"/>
  <c r="C13" i="1"/>
</calcChain>
</file>

<file path=xl/sharedStrings.xml><?xml version="1.0" encoding="utf-8"?>
<sst xmlns="http://schemas.openxmlformats.org/spreadsheetml/2006/main" count="242" uniqueCount="143">
  <si>
    <t>Passenger Rank</t>
  </si>
  <si>
    <t>Origin</t>
  </si>
  <si>
    <t>* Not including Alaska, Hawaii or Puerto Rico</t>
  </si>
  <si>
    <t>8-Metropolitan Area Average</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</si>
  <si>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</si>
  <si>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Boston - Greater</t>
  </si>
  <si>
    <t>Chicago - Greater</t>
  </si>
  <si>
    <t>Dallas/Fort Worth - Greater</t>
  </si>
  <si>
    <t>Houston - Greater</t>
  </si>
  <si>
    <t>Los Angeles - Greater</t>
  </si>
  <si>
    <t>New York City - Greater</t>
  </si>
  <si>
    <t>San Francisco -  Greater</t>
  </si>
  <si>
    <t>Washington DC -  Greater</t>
  </si>
  <si>
    <t xml:space="preserve">Airports included in metropolitan areas: </t>
  </si>
  <si>
    <t>Greater Boston: Boston, Manchester, Providence</t>
  </si>
  <si>
    <t>Greater Chicago: Midway, O'Hare</t>
  </si>
  <si>
    <t>Greater Dallas-Fort Worth: Dallas-Fort Worth, Love</t>
  </si>
  <si>
    <t>Greater Houston: Hobby, Bush Intercontinental</t>
  </si>
  <si>
    <t>Greater Los Angeles: Burbank/Glendale/Pasadena, Long Beach, Los Angeles Int'l, Ontario, Santa Ana (Orange County)</t>
  </si>
  <si>
    <t>Greater New York: Islip (Long Island), La Guardia, JFK, Newark, Newburgh, White Plains</t>
  </si>
  <si>
    <t>Greater San Francisco: Oakland, San Francisco, San Jose</t>
  </si>
  <si>
    <t>Greater Washington DC: Baltimore, Reagan National, Dulles</t>
  </si>
  <si>
    <t>3rd Quarter 2017 ($)</t>
  </si>
  <si>
    <t>Table 13. Fares at Metropolitan Areas 3rd Quarter 2017</t>
  </si>
  <si>
    <t xml:space="preserve">Airports* Based on 3Q2017 U.S. Originating Domestic Passengers </t>
  </si>
  <si>
    <t>3rd Quarter 2017 Originating Passengers</t>
  </si>
  <si>
    <t>Note: Passenger numbers are based on a 10 percent ticket sample and represent one-tenth of the number of originating passengers.</t>
  </si>
  <si>
    <t>*Note including Alaska, Hawaii or Puerto Rico</t>
  </si>
  <si>
    <t>7-Airport Average</t>
  </si>
  <si>
    <t>Sioux Falls, SD</t>
  </si>
  <si>
    <t>Lexington, KY</t>
  </si>
  <si>
    <t>Eugene, OR</t>
  </si>
  <si>
    <t>Islip, NY</t>
  </si>
  <si>
    <t>Fayetteville, AR</t>
  </si>
  <si>
    <t>Phoenix-Mesa, AZ</t>
  </si>
  <si>
    <t>Fresno, CA</t>
  </si>
  <si>
    <t>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Constant 2017 dollars are used for inflation adjustment.</t>
  </si>
  <si>
    <t>Table 12. Fares at Airports with Up to 50K-99,999K Originating Passengers 3rd Quarter 2017</t>
  </si>
  <si>
    <t>9-Airport Average</t>
  </si>
  <si>
    <t>Houston Bush, TX</t>
  </si>
  <si>
    <t>Portland, OR</t>
  </si>
  <si>
    <t>Ft. Lauderdale, FL</t>
  </si>
  <si>
    <t>Detroit, MI</t>
  </si>
  <si>
    <t>Washington Reagan National, VA</t>
  </si>
  <si>
    <t>Baltimore, MD</t>
  </si>
  <si>
    <t>Minneapolis/St. Paul, MN</t>
  </si>
  <si>
    <t>San Diego, CA</t>
  </si>
  <si>
    <t>Philadelphia, PA</t>
  </si>
  <si>
    <t>Table 9. Fares at Airports with 1M-1.49M Originating Passengers 3rd Quarter 2017</t>
  </si>
  <si>
    <t>46-Airport Average</t>
  </si>
  <si>
    <t>St Pete-Clearwater, FL</t>
  </si>
  <si>
    <t>Pensacola, FL</t>
  </si>
  <si>
    <t>White Plains, NY</t>
  </si>
  <si>
    <t>Wichita, KS</t>
  </si>
  <si>
    <t>Myrtle Beach, SC</t>
  </si>
  <si>
    <t>Dayton, OH</t>
  </si>
  <si>
    <t>Colorado Springs, CO</t>
  </si>
  <si>
    <t>Greensboro/High Point, NC</t>
  </si>
  <si>
    <t>Sanford, FL</t>
  </si>
  <si>
    <t>Knoxville, TN</t>
  </si>
  <si>
    <t>Savannah, GA</t>
  </si>
  <si>
    <t>Portland, ME</t>
  </si>
  <si>
    <t>Madison, WI</t>
  </si>
  <si>
    <t>Little Rock, AR</t>
  </si>
  <si>
    <t>Syracuse, NY</t>
  </si>
  <si>
    <t>Greenville/Spartanburg, SC</t>
  </si>
  <si>
    <t>Manchester, NH</t>
  </si>
  <si>
    <t>Rochester, NY</t>
  </si>
  <si>
    <t>Birmingham, AL</t>
  </si>
  <si>
    <t>Des Moines, IA</t>
  </si>
  <si>
    <t>Grand Rapids, MI</t>
  </si>
  <si>
    <t>Tulsa, OK</t>
  </si>
  <si>
    <t>Albany, NY</t>
  </si>
  <si>
    <t>El Paso, TX</t>
  </si>
  <si>
    <t>Tucson, AZ</t>
  </si>
  <si>
    <t>Louisville, KY</t>
  </si>
  <si>
    <t>Charleston, SC</t>
  </si>
  <si>
    <t>Spokane, WA</t>
  </si>
  <si>
    <t>Norfolk/Virginia Beach, VA</t>
  </si>
  <si>
    <t>Boise, ID</t>
  </si>
  <si>
    <t>Reno, NV</t>
  </si>
  <si>
    <t>Long Beach, CA</t>
  </si>
  <si>
    <t>Richmond, VA</t>
  </si>
  <si>
    <t>Providence, RI</t>
  </si>
  <si>
    <t>Oklahoma City, OK</t>
  </si>
  <si>
    <t>Memphis, TN</t>
  </si>
  <si>
    <t>Ft. Myers, FL</t>
  </si>
  <si>
    <t>West Palm Beach/Palm Beach, FL</t>
  </si>
  <si>
    <t>Albuquerque, NM</t>
  </si>
  <si>
    <t>Omaha, NE</t>
  </si>
  <si>
    <t>Jacksonville, FL</t>
  </si>
  <si>
    <t>Ontario/San Bernardino, CA</t>
  </si>
  <si>
    <t>Buffalo/Niagara, NY</t>
  </si>
  <si>
    <t>Burbank/Glendale/Pasadena, CA</t>
  </si>
  <si>
    <t>Milwaukee, WI</t>
  </si>
  <si>
    <t>Hartford, CT</t>
  </si>
  <si>
    <t>Table 11. Fares at Airports with 100K-499,999K Originating Passengers 3rd Quarter 2017</t>
  </si>
  <si>
    <t>8-Airport Average</t>
  </si>
  <si>
    <t>Dallas-Fort Worth, TX</t>
  </si>
  <si>
    <t>Boston, MA</t>
  </si>
  <si>
    <t>Seattle/Tacoma, WA</t>
  </si>
  <si>
    <t>San Francisco, CA</t>
  </si>
  <si>
    <t>Atlanta, GA</t>
  </si>
  <si>
    <t>Denver, CO</t>
  </si>
  <si>
    <t>Chicago O'Hare, IL</t>
  </si>
  <si>
    <t>Los Angeles, CA</t>
  </si>
  <si>
    <t xml:space="preserve">Airports Based on 3Q2017 U.S. Originating Domestic Passengers </t>
  </si>
  <si>
    <t>Table 7. Fares at Airports with 2,000,000+ Originating Passengers 3rd Quarter 2017</t>
  </si>
  <si>
    <t>6-Airport Average</t>
  </si>
  <si>
    <t>Las Vegas, NV</t>
  </si>
  <si>
    <t>Phoenix, AZ</t>
  </si>
  <si>
    <t>Orlando, FL</t>
  </si>
  <si>
    <t>New York JFK, NY</t>
  </si>
  <si>
    <t>New York LaGuardia, NY</t>
  </si>
  <si>
    <t>Newark-Liberty, NJ</t>
  </si>
  <si>
    <t>Table 8. Fares at Airports with 1.5M-1.99M Originating Passengers 3rd Quarter 2017</t>
  </si>
  <si>
    <t>24-Airport Average</t>
  </si>
  <si>
    <t>Columbus, OH</t>
  </si>
  <si>
    <t>San Antonio, TX</t>
  </si>
  <si>
    <t>Cincinnati, OH</t>
  </si>
  <si>
    <t>Houston Hobby, TX</t>
  </si>
  <si>
    <t>Indianapolis, IN</t>
  </si>
  <si>
    <t>Pittsburgh, PA</t>
  </si>
  <si>
    <t>New Orleans, LA</t>
  </si>
  <si>
    <t>Cleveland, OH</t>
  </si>
  <si>
    <t>Santa Ana (Orange County), CA</t>
  </si>
  <si>
    <t>Washington Dulles, VA</t>
  </si>
  <si>
    <t>Dallas Love, TX</t>
  </si>
  <si>
    <t>Nashville, TN</t>
  </si>
  <si>
    <t>St. Louis, MO</t>
  </si>
  <si>
    <t>Kansas City, MO</t>
  </si>
  <si>
    <t>Raleigh/Durham, NC</t>
  </si>
  <si>
    <t>Miami, FL</t>
  </si>
  <si>
    <t>Sacramento, CA</t>
  </si>
  <si>
    <t>San Jose, CA</t>
  </si>
  <si>
    <t>Charlotte, NC</t>
  </si>
  <si>
    <t>Oakland, CA</t>
  </si>
  <si>
    <t>Salt Lake City, UT</t>
  </si>
  <si>
    <t>Austin, TX</t>
  </si>
  <si>
    <t>Chicago Midway, IL</t>
  </si>
  <si>
    <t>Tampa, FL</t>
  </si>
  <si>
    <t>Table 10. Fares at Airports with 500K-999,999K Originating Passengers 3rd Quarter 2017</t>
  </si>
  <si>
    <t>Source: Bureau of Transportation Statistics, https://www.bts.gov/explore-topics-and-geography/topics/air-fares; and http://www.transtats.bts.gov/databases.asp?Mode_ID=1&amp;Mode_Desc=Aviation&amp;Subject_ID2=0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</si>
</sst>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0000000"/>
    <numFmt numFmtId="166" formatCode="0.0000000000"/>
    <numFmt numFmtId="167" formatCode="0.0000"/>
  </numFmts>
  <fonts count="7" x14ac:knownFonts="1">
    <font>
      <sz val="11"/>
      <color theme="1"/>
      <name val="Calibri"/>
      <family val="2"/>
      <scheme val="minor"/>
    </font>
    <font>
      <b/>
      <sz val="10"/>
      <name val="Arial"/>
      <family val="2"/>
    </font>
    <font>
      <sz val="10"/>
      <name val="Arial"/>
      <family val="2"/>
    </font>
    <font>
      <sz val="10"/>
      <color theme="1"/>
      <name val="Arial"/>
      <family val="2"/>
    </font>
    <font>
      <sz val="11"/>
      <color theme="1"/>
      <name val="Calibri"/>
      <family val="2"/>
      <scheme val="minor"/>
    </font>
    <font>
      <sz val="10"/>
      <name val="Arial"/>
    </font>
    <font>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43" fontId="4" fillId="0" borderId="0" applyFont="0" applyFill="0" applyBorder="0" applyAlignment="0" applyProtection="0"/>
    <xf numFmtId="0" fontId="5" fillId="0" borderId="0"/>
    <xf numFmtId="43" fontId="2" fillId="0" borderId="0" applyFont="0" applyFill="0" applyBorder="0" applyAlignment="0" applyProtection="0"/>
  </cellStyleXfs>
  <cellXfs count="51">
    <xf numFmtId="0" fontId="0" fillId="0" borderId="0" xfId="0"/>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38" fontId="2" fillId="0" borderId="0" xfId="0" applyNumberFormat="1" applyFont="1" applyFill="1" applyAlignment="1">
      <alignment horizontal="right" indent="2"/>
    </xf>
    <xf numFmtId="38" fontId="2" fillId="0" borderId="1" xfId="0" applyNumberFormat="1" applyFont="1" applyFill="1" applyBorder="1" applyAlignment="1">
      <alignment horizontal="right" wrapText="1" indent="2"/>
    </xf>
    <xf numFmtId="0" fontId="3" fillId="0" borderId="0" xfId="0" applyFont="1"/>
    <xf numFmtId="0" fontId="3" fillId="0" borderId="1" xfId="0" applyFont="1" applyBorder="1"/>
    <xf numFmtId="1" fontId="3" fillId="0" borderId="0" xfId="0" applyNumberFormat="1" applyFont="1"/>
    <xf numFmtId="1" fontId="3" fillId="0" borderId="1" xfId="0" applyNumberFormat="1" applyFont="1" applyBorder="1" applyAlignment="1">
      <alignment horizontal="right"/>
    </xf>
    <xf numFmtId="3" fontId="3" fillId="0" borderId="1" xfId="0" applyNumberFormat="1" applyFont="1" applyBorder="1" applyAlignment="1">
      <alignment horizontal="right"/>
    </xf>
    <xf numFmtId="164" fontId="3" fillId="0" borderId="0" xfId="1" applyNumberFormat="1" applyFont="1"/>
    <xf numFmtId="0" fontId="0" fillId="0" borderId="0" xfId="0" applyAlignment="1"/>
    <xf numFmtId="0" fontId="5" fillId="0" borderId="0" xfId="2"/>
    <xf numFmtId="4" fontId="5" fillId="0" borderId="0" xfId="2" applyNumberFormat="1" applyAlignment="1">
      <alignment horizontal="center"/>
    </xf>
    <xf numFmtId="0" fontId="6" fillId="0" borderId="0" xfId="2" applyFont="1"/>
    <xf numFmtId="3" fontId="3" fillId="0" borderId="1" xfId="2" applyNumberFormat="1" applyFont="1" applyBorder="1" applyAlignment="1">
      <alignment horizontal="right"/>
    </xf>
    <xf numFmtId="1" fontId="3" fillId="0" borderId="1" xfId="2" applyNumberFormat="1" applyFont="1" applyBorder="1" applyAlignment="1">
      <alignment horizontal="right"/>
    </xf>
    <xf numFmtId="0" fontId="5" fillId="0" borderId="1" xfId="2" applyBorder="1"/>
    <xf numFmtId="38" fontId="2" fillId="0" borderId="1" xfId="2" applyNumberFormat="1" applyFont="1" applyFill="1" applyBorder="1" applyAlignment="1">
      <alignment horizontal="right" wrapText="1" indent="2"/>
    </xf>
    <xf numFmtId="3" fontId="5" fillId="0" borderId="0" xfId="2" applyNumberFormat="1" applyAlignment="1">
      <alignment horizontal="right"/>
    </xf>
    <xf numFmtId="1" fontId="5" fillId="0" borderId="0" xfId="2" applyNumberFormat="1" applyAlignment="1">
      <alignment horizontal="right"/>
    </xf>
    <xf numFmtId="38" fontId="2" fillId="0" borderId="0" xfId="2" applyNumberFormat="1" applyFont="1" applyFill="1" applyAlignment="1">
      <alignment horizontal="right" indent="2"/>
    </xf>
    <xf numFmtId="0" fontId="2" fillId="0" borderId="0" xfId="2" applyFont="1"/>
    <xf numFmtId="4" fontId="1" fillId="0" borderId="1" xfId="2" applyNumberFormat="1" applyFont="1" applyBorder="1" applyAlignment="1">
      <alignment horizontal="center" wrapText="1"/>
    </xf>
    <xf numFmtId="0" fontId="1" fillId="0" borderId="1" xfId="2" applyFont="1" applyBorder="1" applyAlignment="1">
      <alignment horizontal="center" wrapText="1"/>
    </xf>
    <xf numFmtId="3" fontId="5" fillId="0" borderId="0" xfId="2" applyNumberFormat="1"/>
    <xf numFmtId="1" fontId="5" fillId="0" borderId="0" xfId="2" applyNumberFormat="1"/>
    <xf numFmtId="0" fontId="2" fillId="0" borderId="1" xfId="2" applyFont="1" applyBorder="1"/>
    <xf numFmtId="1" fontId="2" fillId="0" borderId="0" xfId="2" applyNumberFormat="1" applyFont="1" applyAlignment="1">
      <alignment horizontal="right"/>
    </xf>
    <xf numFmtId="1" fontId="3" fillId="0" borderId="0" xfId="2" applyNumberFormat="1" applyFont="1" applyAlignment="1">
      <alignment horizontal="right"/>
    </xf>
    <xf numFmtId="1" fontId="2" fillId="0" borderId="0" xfId="2" applyNumberFormat="1" applyFont="1" applyBorder="1" applyAlignment="1">
      <alignment horizontal="right"/>
    </xf>
    <xf numFmtId="43" fontId="5" fillId="0" borderId="0" xfId="2" applyNumberFormat="1"/>
    <xf numFmtId="165" fontId="5" fillId="0" borderId="0" xfId="2" applyNumberFormat="1"/>
    <xf numFmtId="166" fontId="5" fillId="0" borderId="0" xfId="2" applyNumberFormat="1"/>
    <xf numFmtId="0" fontId="5" fillId="0" borderId="1" xfId="2" applyBorder="1" applyAlignment="1">
      <alignment vertical="top"/>
    </xf>
    <xf numFmtId="164" fontId="0" fillId="0" borderId="0" xfId="3" applyNumberFormat="1" applyFont="1" applyAlignment="1">
      <alignment horizontal="center"/>
    </xf>
    <xf numFmtId="3" fontId="0" fillId="0" borderId="0" xfId="3" applyNumberFormat="1" applyFont="1" applyAlignment="1">
      <alignment horizontal="right"/>
    </xf>
    <xf numFmtId="167" fontId="5" fillId="0" borderId="0" xfId="2" applyNumberFormat="1"/>
    <xf numFmtId="1" fontId="5" fillId="0" borderId="0" xfId="2" applyNumberFormat="1" applyBorder="1" applyAlignment="1">
      <alignment horizontal="right"/>
    </xf>
    <xf numFmtId="0" fontId="2" fillId="0" borderId="2" xfId="2" applyFont="1" applyBorder="1" applyAlignment="1">
      <alignment wrapText="1"/>
    </xf>
    <xf numFmtId="0" fontId="1" fillId="0" borderId="0" xfId="2" applyFont="1" applyAlignment="1">
      <alignment wrapText="1"/>
    </xf>
    <xf numFmtId="0" fontId="2" fillId="0" borderId="0" xfId="2" applyFont="1" applyAlignment="1">
      <alignment wrapText="1"/>
    </xf>
    <xf numFmtId="0" fontId="5" fillId="0" borderId="0" xfId="2" applyAlignment="1">
      <alignment wrapText="1"/>
    </xf>
    <xf numFmtId="0" fontId="5" fillId="0" borderId="0" xfId="2" applyAlignment="1">
      <alignment horizontal="left" wrapText="1"/>
    </xf>
    <xf numFmtId="40" fontId="3" fillId="0" borderId="0" xfId="0" applyNumberFormat="1" applyFont="1" applyAlignment="1">
      <alignment vertical="top" wrapText="1"/>
    </xf>
    <xf numFmtId="40" fontId="3" fillId="0" borderId="0" xfId="0" applyNumberFormat="1" applyFont="1" applyAlignment="1"/>
    <xf numFmtId="0" fontId="1"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Border="1" applyAlignment="1">
      <alignment wrapText="1"/>
    </xf>
    <xf numFmtId="0" fontId="1" fillId="0" borderId="0" xfId="0" applyFont="1" applyFill="1" applyAlignment="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sqref="A1:D1"/>
    </sheetView>
  </sheetViews>
  <sheetFormatPr defaultRowHeight="12.75" x14ac:dyDescent="0.2"/>
  <cols>
    <col min="1" max="1" width="13" style="12" customWidth="1"/>
    <col min="2" max="2" width="32.7109375" style="12" customWidth="1"/>
    <col min="3" max="3" width="12.7109375" style="13" customWidth="1"/>
    <col min="4" max="4" width="21.42578125" style="12" customWidth="1"/>
    <col min="5" max="5" width="9.140625" style="12"/>
    <col min="6" max="6" width="21.7109375" style="12" customWidth="1"/>
    <col min="7" max="7" width="12.5703125" style="12" customWidth="1"/>
    <col min="8" max="8" width="9.140625" style="12"/>
    <col min="9" max="9" width="16.5703125" style="12" customWidth="1"/>
    <col min="10" max="16384" width="9.140625" style="12"/>
  </cols>
  <sheetData>
    <row r="1" spans="1:9" ht="26.25" customHeight="1" x14ac:dyDescent="0.2">
      <c r="A1" s="40" t="s">
        <v>107</v>
      </c>
      <c r="B1" s="40"/>
      <c r="C1" s="40"/>
      <c r="D1" s="40"/>
    </row>
    <row r="2" spans="1:9" ht="15.75" customHeight="1" x14ac:dyDescent="0.2">
      <c r="A2" s="41" t="s">
        <v>106</v>
      </c>
      <c r="B2" s="41"/>
      <c r="C2" s="41"/>
      <c r="D2" s="41"/>
    </row>
    <row r="3" spans="1:9" ht="89.25" customHeight="1" x14ac:dyDescent="0.2">
      <c r="A3" s="41" t="s">
        <v>4</v>
      </c>
      <c r="B3" s="41"/>
      <c r="C3" s="41"/>
      <c r="D3" s="41"/>
    </row>
    <row r="4" spans="1:9" ht="39.75" customHeight="1" x14ac:dyDescent="0.2">
      <c r="A4" s="24" t="s">
        <v>0</v>
      </c>
      <c r="B4" s="24" t="s">
        <v>1</v>
      </c>
      <c r="C4" s="23" t="s">
        <v>22</v>
      </c>
      <c r="D4" s="23" t="s">
        <v>25</v>
      </c>
    </row>
    <row r="5" spans="1:9" ht="15" x14ac:dyDescent="0.25">
      <c r="A5" s="21">
        <v>1</v>
      </c>
      <c r="B5" s="12" t="s">
        <v>105</v>
      </c>
      <c r="C5" s="26">
        <v>341.498427010554</v>
      </c>
      <c r="D5" s="36">
        <v>3655460</v>
      </c>
      <c r="E5" s="35"/>
      <c r="I5" s="31"/>
    </row>
    <row r="6" spans="1:9" ht="15" x14ac:dyDescent="0.25">
      <c r="A6" s="21">
        <v>2</v>
      </c>
      <c r="B6" s="12" t="s">
        <v>104</v>
      </c>
      <c r="C6" s="26">
        <v>293.05412536469498</v>
      </c>
      <c r="D6" s="36">
        <v>2759150</v>
      </c>
      <c r="E6" s="35"/>
      <c r="I6" s="31"/>
    </row>
    <row r="7" spans="1:9" ht="15" x14ac:dyDescent="0.25">
      <c r="A7" s="21">
        <v>3</v>
      </c>
      <c r="B7" s="12" t="s">
        <v>103</v>
      </c>
      <c r="C7" s="26">
        <v>279.17411781961499</v>
      </c>
      <c r="D7" s="36">
        <v>2454430</v>
      </c>
      <c r="E7" s="35"/>
      <c r="I7" s="31"/>
    </row>
    <row r="8" spans="1:9" ht="15" x14ac:dyDescent="0.25">
      <c r="A8" s="21">
        <v>4</v>
      </c>
      <c r="B8" s="12" t="s">
        <v>102</v>
      </c>
      <c r="C8" s="26">
        <v>338.94065309003298</v>
      </c>
      <c r="D8" s="36">
        <v>2408550</v>
      </c>
      <c r="E8" s="35"/>
      <c r="I8" s="31"/>
    </row>
    <row r="9" spans="1:9" ht="15" x14ac:dyDescent="0.25">
      <c r="A9" s="21">
        <v>5</v>
      </c>
      <c r="B9" s="12" t="s">
        <v>101</v>
      </c>
      <c r="C9" s="26">
        <v>361.53540863588103</v>
      </c>
      <c r="D9" s="36">
        <v>2368490</v>
      </c>
      <c r="E9" s="35"/>
      <c r="I9" s="31"/>
    </row>
    <row r="10" spans="1:9" ht="15" x14ac:dyDescent="0.25">
      <c r="A10" s="21">
        <v>6</v>
      </c>
      <c r="B10" s="12" t="s">
        <v>100</v>
      </c>
      <c r="C10" s="26">
        <v>323.71507068196399</v>
      </c>
      <c r="D10" s="36">
        <v>2253050</v>
      </c>
      <c r="E10" s="35"/>
      <c r="I10" s="31"/>
    </row>
    <row r="11" spans="1:9" ht="15" x14ac:dyDescent="0.25">
      <c r="A11" s="21">
        <v>7</v>
      </c>
      <c r="B11" s="12" t="s">
        <v>99</v>
      </c>
      <c r="C11" s="26">
        <v>322.98964078348899</v>
      </c>
      <c r="D11" s="36">
        <v>2130470</v>
      </c>
      <c r="E11" s="35"/>
      <c r="I11" s="31"/>
    </row>
    <row r="12" spans="1:9" ht="15" x14ac:dyDescent="0.25">
      <c r="A12" s="21">
        <v>8</v>
      </c>
      <c r="B12" s="12" t="s">
        <v>98</v>
      </c>
      <c r="C12" s="26">
        <v>352.20009955937502</v>
      </c>
      <c r="D12" s="36">
        <v>2028940</v>
      </c>
      <c r="E12" s="35"/>
      <c r="I12" s="31"/>
    </row>
    <row r="13" spans="1:9" ht="25.5" x14ac:dyDescent="0.2">
      <c r="A13" s="18" t="s">
        <v>97</v>
      </c>
      <c r="B13" s="34"/>
      <c r="C13" s="16">
        <f>SUM((C5*D5)+(C6*D6)+(C7*D7)+(C8*D8)+(C9*D9)+(C10*D10)+(C11*D11)+(C12*D12))/SUM(D5:D12)</f>
        <v>326.38640798383079</v>
      </c>
      <c r="D13" s="15">
        <f>AVERAGE(D5:D12)</f>
        <v>2507317.5</v>
      </c>
      <c r="E13" s="14"/>
      <c r="F13" s="26"/>
      <c r="H13" s="25"/>
      <c r="I13" s="33"/>
    </row>
    <row r="14" spans="1:9" ht="33" customHeight="1" x14ac:dyDescent="0.2">
      <c r="A14" s="39" t="s">
        <v>142</v>
      </c>
      <c r="B14" s="39"/>
      <c r="C14" s="39"/>
      <c r="D14" s="39"/>
      <c r="G14" s="32"/>
      <c r="I14" s="31"/>
    </row>
    <row r="15" spans="1:9" x14ac:dyDescent="0.2">
      <c r="F15" s="14"/>
    </row>
    <row r="16" spans="1:9" x14ac:dyDescent="0.2">
      <c r="F16" s="14"/>
    </row>
  </sheetData>
  <mergeCells count="4">
    <mergeCell ref="A14:D14"/>
    <mergeCell ref="A1:D1"/>
    <mergeCell ref="A2:D2"/>
    <mergeCell ref="A3:D3"/>
  </mergeCells>
  <printOptions horizontalCentered="1"/>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C19" sqref="C19"/>
    </sheetView>
  </sheetViews>
  <sheetFormatPr defaultRowHeight="12.75" x14ac:dyDescent="0.2"/>
  <cols>
    <col min="1" max="1" width="13" style="12" customWidth="1"/>
    <col min="2" max="2" width="31.7109375" style="12" customWidth="1"/>
    <col min="3" max="3" width="12.28515625" style="13" customWidth="1"/>
    <col min="4" max="4" width="21.42578125" style="12" customWidth="1"/>
    <col min="5" max="8" width="9.140625" style="12"/>
    <col min="9" max="9" width="11" style="12" customWidth="1"/>
    <col min="10" max="10" width="10.140625" style="12" customWidth="1"/>
    <col min="11" max="16384" width="9.140625" style="12"/>
  </cols>
  <sheetData>
    <row r="1" spans="1:10" ht="26.25" customHeight="1" x14ac:dyDescent="0.2">
      <c r="A1" s="40" t="s">
        <v>115</v>
      </c>
      <c r="B1" s="40"/>
      <c r="C1" s="40"/>
      <c r="D1" s="40"/>
    </row>
    <row r="2" spans="1:10" ht="15.75" customHeight="1" x14ac:dyDescent="0.2">
      <c r="A2" s="41" t="s">
        <v>24</v>
      </c>
      <c r="B2" s="41"/>
      <c r="C2" s="41"/>
      <c r="D2" s="41"/>
    </row>
    <row r="3" spans="1:10" ht="89.25" customHeight="1" x14ac:dyDescent="0.2">
      <c r="A3" s="41" t="s">
        <v>4</v>
      </c>
      <c r="B3" s="41"/>
      <c r="C3" s="41"/>
      <c r="D3" s="41"/>
    </row>
    <row r="4" spans="1:10" ht="39.75" customHeight="1" x14ac:dyDescent="0.2">
      <c r="A4" s="24" t="s">
        <v>0</v>
      </c>
      <c r="B4" s="24" t="s">
        <v>1</v>
      </c>
      <c r="C4" s="23" t="s">
        <v>22</v>
      </c>
      <c r="D4" s="23" t="s">
        <v>25</v>
      </c>
    </row>
    <row r="5" spans="1:10" x14ac:dyDescent="0.2">
      <c r="A5" s="21">
        <v>1</v>
      </c>
      <c r="B5" s="12" t="s">
        <v>114</v>
      </c>
      <c r="C5" s="26">
        <v>392.32618764602199</v>
      </c>
      <c r="D5" s="25">
        <v>1951760</v>
      </c>
    </row>
    <row r="6" spans="1:10" x14ac:dyDescent="0.2">
      <c r="A6" s="21">
        <v>2</v>
      </c>
      <c r="B6" s="12" t="s">
        <v>113</v>
      </c>
      <c r="C6" s="26">
        <v>298.25299302438702</v>
      </c>
      <c r="D6" s="25">
        <v>1849300</v>
      </c>
    </row>
    <row r="7" spans="1:10" x14ac:dyDescent="0.2">
      <c r="A7" s="21">
        <v>3</v>
      </c>
      <c r="B7" s="12" t="s">
        <v>112</v>
      </c>
      <c r="C7" s="26">
        <v>384.00685555603701</v>
      </c>
      <c r="D7" s="25">
        <v>1843760</v>
      </c>
    </row>
    <row r="8" spans="1:10" x14ac:dyDescent="0.2">
      <c r="A8" s="21">
        <v>4</v>
      </c>
      <c r="B8" s="12" t="s">
        <v>111</v>
      </c>
      <c r="C8" s="26">
        <v>234.552344116847</v>
      </c>
      <c r="D8" s="25">
        <v>1618520</v>
      </c>
    </row>
    <row r="9" spans="1:10" x14ac:dyDescent="0.2">
      <c r="A9" s="21">
        <v>5</v>
      </c>
      <c r="B9" s="12" t="s">
        <v>110</v>
      </c>
      <c r="C9" s="26">
        <v>320.34118831447199</v>
      </c>
      <c r="D9" s="25">
        <v>1609170</v>
      </c>
    </row>
    <row r="10" spans="1:10" x14ac:dyDescent="0.2">
      <c r="A10" s="21">
        <v>6</v>
      </c>
      <c r="B10" s="12" t="s">
        <v>109</v>
      </c>
      <c r="C10" s="26">
        <v>226.12581854568</v>
      </c>
      <c r="D10" s="25">
        <v>1579020</v>
      </c>
    </row>
    <row r="11" spans="1:10" ht="25.5" x14ac:dyDescent="0.2">
      <c r="A11" s="18" t="s">
        <v>108</v>
      </c>
      <c r="B11" s="34"/>
      <c r="C11" s="16">
        <f>SUM((C5*D5)+(C6*D6)+(C7*D7)+(C8*D8)+(C9*D9)+(C10*D10))/SUM(D5:D10)</f>
        <v>313.58763549451567</v>
      </c>
      <c r="D11" s="15">
        <f>AVERAGE(D5:D10)</f>
        <v>1741921.6666666667</v>
      </c>
      <c r="E11" s="14"/>
    </row>
    <row r="12" spans="1:10" ht="63.75" customHeight="1" x14ac:dyDescent="0.2">
      <c r="A12" s="39" t="s">
        <v>142</v>
      </c>
      <c r="B12" s="39"/>
      <c r="C12" s="39"/>
      <c r="D12" s="39"/>
      <c r="J12" s="25"/>
    </row>
    <row r="13" spans="1:10" x14ac:dyDescent="0.2">
      <c r="F13" s="14"/>
    </row>
    <row r="14" spans="1:10" x14ac:dyDescent="0.2">
      <c r="F14" s="14"/>
    </row>
  </sheetData>
  <mergeCells count="4">
    <mergeCell ref="A12:D12"/>
    <mergeCell ref="A1:D1"/>
    <mergeCell ref="A2:D2"/>
    <mergeCell ref="A3:D3"/>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D1"/>
    </sheetView>
  </sheetViews>
  <sheetFormatPr defaultRowHeight="12.75" x14ac:dyDescent="0.2"/>
  <cols>
    <col min="1" max="1" width="15.7109375" style="12" customWidth="1"/>
    <col min="2" max="2" width="36.28515625" style="12" customWidth="1"/>
    <col min="3" max="3" width="15.85546875" style="13" customWidth="1"/>
    <col min="4" max="4" width="21.42578125" style="12" customWidth="1"/>
    <col min="5" max="16384" width="9.140625" style="12"/>
  </cols>
  <sheetData>
    <row r="1" spans="1:8" ht="26.25" customHeight="1" x14ac:dyDescent="0.2">
      <c r="A1" s="40" t="s">
        <v>48</v>
      </c>
      <c r="B1" s="40"/>
      <c r="C1" s="40"/>
      <c r="D1" s="40"/>
    </row>
    <row r="2" spans="1:8" ht="15.75" customHeight="1" x14ac:dyDescent="0.2">
      <c r="A2" s="41" t="s">
        <v>24</v>
      </c>
      <c r="B2" s="41"/>
      <c r="C2" s="41"/>
      <c r="D2" s="41"/>
    </row>
    <row r="3" spans="1:8" ht="89.25" customHeight="1" x14ac:dyDescent="0.2">
      <c r="A3" s="41" t="s">
        <v>4</v>
      </c>
      <c r="B3" s="41"/>
      <c r="C3" s="41"/>
      <c r="D3" s="41"/>
    </row>
    <row r="4" spans="1:8" ht="39.75" customHeight="1" x14ac:dyDescent="0.2">
      <c r="A4" s="24" t="s">
        <v>0</v>
      </c>
      <c r="B4" s="24" t="s">
        <v>1</v>
      </c>
      <c r="C4" s="23" t="s">
        <v>22</v>
      </c>
      <c r="D4" s="23" t="s">
        <v>25</v>
      </c>
    </row>
    <row r="5" spans="1:8" x14ac:dyDescent="0.2">
      <c r="A5" s="21">
        <v>1</v>
      </c>
      <c r="B5" s="12" t="s">
        <v>47</v>
      </c>
      <c r="C5" s="26">
        <v>370.17807126521097</v>
      </c>
      <c r="D5" s="25">
        <v>1416680</v>
      </c>
      <c r="H5" s="25"/>
    </row>
    <row r="6" spans="1:8" x14ac:dyDescent="0.2">
      <c r="A6" s="21">
        <v>2</v>
      </c>
      <c r="B6" s="12" t="s">
        <v>46</v>
      </c>
      <c r="C6" s="26">
        <v>323.24655074993001</v>
      </c>
      <c r="D6" s="25">
        <v>1398130</v>
      </c>
      <c r="H6" s="25"/>
    </row>
    <row r="7" spans="1:8" x14ac:dyDescent="0.2">
      <c r="A7" s="21">
        <v>3</v>
      </c>
      <c r="B7" s="12" t="s">
        <v>45</v>
      </c>
      <c r="C7" s="26">
        <v>357.52409812618203</v>
      </c>
      <c r="D7" s="25">
        <v>1384340</v>
      </c>
      <c r="H7" s="25"/>
    </row>
    <row r="8" spans="1:8" x14ac:dyDescent="0.2">
      <c r="A8" s="21">
        <v>4</v>
      </c>
      <c r="B8" s="12" t="s">
        <v>44</v>
      </c>
      <c r="C8" s="26">
        <v>308.13086762663499</v>
      </c>
      <c r="D8" s="25">
        <v>1368100</v>
      </c>
      <c r="H8" s="25"/>
    </row>
    <row r="9" spans="1:8" x14ac:dyDescent="0.2">
      <c r="A9" s="21">
        <v>5</v>
      </c>
      <c r="B9" s="12" t="s">
        <v>43</v>
      </c>
      <c r="C9" s="26">
        <v>324.00963740313301</v>
      </c>
      <c r="D9" s="25">
        <v>1318820</v>
      </c>
      <c r="H9" s="25"/>
    </row>
    <row r="10" spans="1:8" x14ac:dyDescent="0.2">
      <c r="A10" s="21">
        <v>6</v>
      </c>
      <c r="B10" s="12" t="s">
        <v>42</v>
      </c>
      <c r="C10" s="26">
        <v>350.879593204304</v>
      </c>
      <c r="D10" s="25">
        <v>1268450</v>
      </c>
      <c r="H10" s="25"/>
    </row>
    <row r="11" spans="1:8" x14ac:dyDescent="0.2">
      <c r="A11" s="21">
        <v>7</v>
      </c>
      <c r="B11" s="12" t="s">
        <v>41</v>
      </c>
      <c r="C11" s="26">
        <v>229.75182938727701</v>
      </c>
      <c r="D11" s="25">
        <v>1229920</v>
      </c>
      <c r="H11" s="25"/>
    </row>
    <row r="12" spans="1:8" x14ac:dyDescent="0.2">
      <c r="A12" s="21">
        <v>8</v>
      </c>
      <c r="B12" s="12" t="s">
        <v>40</v>
      </c>
      <c r="C12" s="26">
        <v>313.37886538587998</v>
      </c>
      <c r="D12" s="25">
        <v>1215920</v>
      </c>
      <c r="H12" s="25"/>
    </row>
    <row r="13" spans="1:8" x14ac:dyDescent="0.2">
      <c r="A13" s="21">
        <v>9</v>
      </c>
      <c r="B13" s="12" t="s">
        <v>39</v>
      </c>
      <c r="C13" s="26">
        <v>382.78685372453998</v>
      </c>
      <c r="D13" s="25">
        <v>1123360</v>
      </c>
      <c r="H13" s="25"/>
    </row>
    <row r="14" spans="1:8" ht="25.5" x14ac:dyDescent="0.2">
      <c r="A14" s="18" t="s">
        <v>38</v>
      </c>
      <c r="B14" s="17"/>
      <c r="C14" s="16">
        <f>SUM((C5*D5)+(C6*D6)+(C7*D7)+(C8*D8)+(C9*D9)+(C10*D10)+(C11*D11)+(C12*D12)+(C13*D13))/SUM(D5:D13)</f>
        <v>329.15016479410923</v>
      </c>
      <c r="D14" s="15">
        <f>AVERAGE(D5:D13)</f>
        <v>1302635.5555555555</v>
      </c>
      <c r="E14" s="14"/>
    </row>
    <row r="15" spans="1:8" ht="30" customHeight="1" x14ac:dyDescent="0.2">
      <c r="A15" s="39" t="s">
        <v>142</v>
      </c>
      <c r="B15" s="39"/>
      <c r="C15" s="39"/>
      <c r="D15" s="39"/>
    </row>
    <row r="16" spans="1:8" ht="12.75" customHeight="1" x14ac:dyDescent="0.2">
      <c r="A16" s="42" t="s">
        <v>2</v>
      </c>
      <c r="B16" s="42"/>
      <c r="C16" s="42"/>
      <c r="D16" s="42"/>
    </row>
    <row r="17" spans="6:6" x14ac:dyDescent="0.2">
      <c r="F17" s="14"/>
    </row>
  </sheetData>
  <mergeCells count="5">
    <mergeCell ref="A15:D15"/>
    <mergeCell ref="A16:D16"/>
    <mergeCell ref="A1:D1"/>
    <mergeCell ref="A2:D2"/>
    <mergeCell ref="A3:D3"/>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sqref="A1:D1"/>
    </sheetView>
  </sheetViews>
  <sheetFormatPr defaultRowHeight="12.75" x14ac:dyDescent="0.2"/>
  <cols>
    <col min="1" max="1" width="15.7109375" style="12" customWidth="1"/>
    <col min="2" max="2" width="36.28515625" style="12" customWidth="1"/>
    <col min="3" max="3" width="15.85546875" style="13" customWidth="1"/>
    <col min="4" max="4" width="21.42578125" style="12" customWidth="1"/>
    <col min="5" max="16384" width="9.140625" style="12"/>
  </cols>
  <sheetData>
    <row r="1" spans="1:6" ht="26.25" customHeight="1" x14ac:dyDescent="0.2">
      <c r="A1" s="40" t="s">
        <v>141</v>
      </c>
      <c r="B1" s="40"/>
      <c r="C1" s="40"/>
      <c r="D1" s="40"/>
    </row>
    <row r="2" spans="1:6" ht="15.75" customHeight="1" x14ac:dyDescent="0.2">
      <c r="A2" s="41" t="s">
        <v>24</v>
      </c>
      <c r="B2" s="41"/>
      <c r="C2" s="41"/>
      <c r="D2" s="41"/>
    </row>
    <row r="3" spans="1:6" ht="89.25" customHeight="1" x14ac:dyDescent="0.2">
      <c r="A3" s="41" t="s">
        <v>4</v>
      </c>
      <c r="B3" s="41"/>
      <c r="C3" s="41"/>
      <c r="D3" s="41"/>
    </row>
    <row r="4" spans="1:6" ht="39.75" customHeight="1" x14ac:dyDescent="0.2">
      <c r="A4" s="24" t="s">
        <v>0</v>
      </c>
      <c r="B4" s="24" t="s">
        <v>1</v>
      </c>
      <c r="C4" s="23" t="s">
        <v>22</v>
      </c>
      <c r="D4" s="23" t="s">
        <v>25</v>
      </c>
    </row>
    <row r="5" spans="1:6" x14ac:dyDescent="0.2">
      <c r="A5" s="21">
        <v>1</v>
      </c>
      <c r="B5" s="12" t="s">
        <v>140</v>
      </c>
      <c r="C5" s="20">
        <v>306.02027669343198</v>
      </c>
      <c r="D5" s="19">
        <v>988820</v>
      </c>
    </row>
    <row r="6" spans="1:6" x14ac:dyDescent="0.2">
      <c r="A6" s="21">
        <v>2</v>
      </c>
      <c r="B6" s="12" t="s">
        <v>139</v>
      </c>
      <c r="C6" s="20">
        <v>261.63315377578999</v>
      </c>
      <c r="D6" s="19">
        <v>983900</v>
      </c>
    </row>
    <row r="7" spans="1:6" x14ac:dyDescent="0.2">
      <c r="A7" s="21">
        <v>3</v>
      </c>
      <c r="B7" s="12" t="s">
        <v>138</v>
      </c>
      <c r="C7" s="38">
        <v>331.258560820556</v>
      </c>
      <c r="D7" s="19">
        <v>935950</v>
      </c>
    </row>
    <row r="8" spans="1:6" x14ac:dyDescent="0.2">
      <c r="A8" s="21">
        <v>4</v>
      </c>
      <c r="B8" s="12" t="s">
        <v>137</v>
      </c>
      <c r="C8" s="38">
        <v>335.16186616542899</v>
      </c>
      <c r="D8" s="19">
        <v>920390</v>
      </c>
    </row>
    <row r="9" spans="1:6" x14ac:dyDescent="0.2">
      <c r="A9" s="21">
        <v>5</v>
      </c>
      <c r="B9" s="12" t="s">
        <v>136</v>
      </c>
      <c r="C9" s="38">
        <v>290.36389646235102</v>
      </c>
      <c r="D9" s="19">
        <v>891270</v>
      </c>
    </row>
    <row r="10" spans="1:6" x14ac:dyDescent="0.2">
      <c r="A10" s="21">
        <v>6</v>
      </c>
      <c r="B10" s="12" t="s">
        <v>135</v>
      </c>
      <c r="C10" s="20">
        <v>407.29570358691302</v>
      </c>
      <c r="D10" s="19">
        <v>887950</v>
      </c>
      <c r="F10" s="14"/>
    </row>
    <row r="11" spans="1:6" x14ac:dyDescent="0.2">
      <c r="A11" s="21">
        <v>7</v>
      </c>
      <c r="B11" s="22" t="s">
        <v>134</v>
      </c>
      <c r="C11" s="29">
        <v>303.71817004239199</v>
      </c>
      <c r="D11" s="19">
        <v>849200</v>
      </c>
      <c r="F11" s="14"/>
    </row>
    <row r="12" spans="1:6" x14ac:dyDescent="0.2">
      <c r="A12" s="21">
        <v>8</v>
      </c>
      <c r="B12" s="22" t="s">
        <v>133</v>
      </c>
      <c r="C12" s="28">
        <v>347.92374478999602</v>
      </c>
      <c r="D12" s="19">
        <v>779750</v>
      </c>
    </row>
    <row r="13" spans="1:6" x14ac:dyDescent="0.2">
      <c r="A13" s="21">
        <v>9</v>
      </c>
      <c r="B13" s="22" t="s">
        <v>132</v>
      </c>
      <c r="C13" s="28">
        <v>302.09116809116802</v>
      </c>
      <c r="D13" s="19">
        <v>775710</v>
      </c>
    </row>
    <row r="14" spans="1:6" x14ac:dyDescent="0.2">
      <c r="A14" s="21">
        <v>10</v>
      </c>
      <c r="B14" s="12" t="s">
        <v>131</v>
      </c>
      <c r="C14" s="20">
        <v>344.20072470308997</v>
      </c>
      <c r="D14" s="19">
        <v>775490</v>
      </c>
    </row>
    <row r="15" spans="1:6" x14ac:dyDescent="0.2">
      <c r="A15" s="21">
        <v>11</v>
      </c>
      <c r="B15" s="12" t="s">
        <v>130</v>
      </c>
      <c r="C15" s="20">
        <v>338.17276387652299</v>
      </c>
      <c r="D15" s="19">
        <v>752530</v>
      </c>
    </row>
    <row r="16" spans="1:6" x14ac:dyDescent="0.2">
      <c r="A16" s="21">
        <v>12</v>
      </c>
      <c r="B16" s="12" t="s">
        <v>129</v>
      </c>
      <c r="C16" s="20">
        <v>359.65876676458402</v>
      </c>
      <c r="D16" s="19">
        <v>752330</v>
      </c>
    </row>
    <row r="17" spans="1:6" x14ac:dyDescent="0.2">
      <c r="A17" s="21">
        <v>13</v>
      </c>
      <c r="B17" s="22" t="s">
        <v>128</v>
      </c>
      <c r="C17" s="20">
        <v>349.51415370685902</v>
      </c>
      <c r="D17" s="19">
        <v>751040</v>
      </c>
    </row>
    <row r="18" spans="1:6" x14ac:dyDescent="0.2">
      <c r="A18" s="21">
        <v>14</v>
      </c>
      <c r="B18" s="22" t="s">
        <v>127</v>
      </c>
      <c r="C18" s="20">
        <v>286.93385510081998</v>
      </c>
      <c r="D18" s="19">
        <v>735960</v>
      </c>
    </row>
    <row r="19" spans="1:6" x14ac:dyDescent="0.2">
      <c r="A19" s="21">
        <v>15</v>
      </c>
      <c r="B19" s="12" t="s">
        <v>126</v>
      </c>
      <c r="C19" s="20">
        <v>409.838071130956</v>
      </c>
      <c r="D19" s="19">
        <v>703210</v>
      </c>
    </row>
    <row r="20" spans="1:6" x14ac:dyDescent="0.2">
      <c r="A20" s="21">
        <v>16</v>
      </c>
      <c r="B20" s="12" t="s">
        <v>125</v>
      </c>
      <c r="C20" s="20">
        <v>342.89202780653699</v>
      </c>
      <c r="D20" s="19">
        <v>676100</v>
      </c>
    </row>
    <row r="21" spans="1:6" x14ac:dyDescent="0.2">
      <c r="A21" s="21">
        <v>17</v>
      </c>
      <c r="B21" s="12" t="s">
        <v>124</v>
      </c>
      <c r="C21" s="20">
        <v>287.04335755949899</v>
      </c>
      <c r="D21" s="19">
        <v>641180</v>
      </c>
    </row>
    <row r="22" spans="1:6" x14ac:dyDescent="0.2">
      <c r="A22" s="21">
        <v>18</v>
      </c>
      <c r="B22" s="12" t="s">
        <v>123</v>
      </c>
      <c r="C22" s="20">
        <v>282.66698108604697</v>
      </c>
      <c r="D22" s="19">
        <v>614890</v>
      </c>
    </row>
    <row r="23" spans="1:6" x14ac:dyDescent="0.2">
      <c r="A23" s="21">
        <v>19</v>
      </c>
      <c r="B23" s="12" t="s">
        <v>122</v>
      </c>
      <c r="C23" s="20">
        <v>336.28713992969301</v>
      </c>
      <c r="D23" s="19">
        <v>600230</v>
      </c>
    </row>
    <row r="24" spans="1:6" x14ac:dyDescent="0.2">
      <c r="A24" s="21">
        <v>20</v>
      </c>
      <c r="B24" s="12" t="s">
        <v>121</v>
      </c>
      <c r="C24" s="20">
        <v>335.892621848739</v>
      </c>
      <c r="D24" s="19">
        <v>595000</v>
      </c>
    </row>
    <row r="25" spans="1:6" x14ac:dyDescent="0.2">
      <c r="A25" s="21">
        <v>21</v>
      </c>
      <c r="B25" s="12" t="s">
        <v>120</v>
      </c>
      <c r="C25" s="20">
        <v>317.51173401745802</v>
      </c>
      <c r="D25" s="19">
        <v>580790</v>
      </c>
    </row>
    <row r="26" spans="1:6" x14ac:dyDescent="0.2">
      <c r="A26" s="21">
        <v>22</v>
      </c>
      <c r="B26" s="12" t="s">
        <v>119</v>
      </c>
      <c r="C26" s="20">
        <v>300.65294286637601</v>
      </c>
      <c r="D26" s="19">
        <v>556940</v>
      </c>
    </row>
    <row r="27" spans="1:6" x14ac:dyDescent="0.2">
      <c r="A27" s="21">
        <v>23</v>
      </c>
      <c r="B27" s="12" t="s">
        <v>118</v>
      </c>
      <c r="C27" s="20">
        <v>363.061722583331</v>
      </c>
      <c r="D27" s="19">
        <v>552310</v>
      </c>
    </row>
    <row r="28" spans="1:6" x14ac:dyDescent="0.2">
      <c r="A28" s="21">
        <v>24</v>
      </c>
      <c r="B28" s="12" t="s">
        <v>117</v>
      </c>
      <c r="C28" s="20">
        <v>353.11475247915899</v>
      </c>
      <c r="D28" s="19">
        <v>506220</v>
      </c>
    </row>
    <row r="29" spans="1:6" ht="25.5" x14ac:dyDescent="0.2">
      <c r="A29" s="18" t="s">
        <v>116</v>
      </c>
      <c r="B29" s="17"/>
      <c r="C29" s="16">
        <f>SUM((C5*D5)+(C6*D6)+(C7*D7)+(C8*D8)+(C9*D9)+(C10*D10)+(C11*D11)+(C12*D12)+(C13*D13)+(C14*D14)+(C15*D15)+(C16*D16)+(C17*D17)+(C18*D18)+(C19*D19)+(C20*D20)+(C21*D21)+(C22*D22)+(C23*D23)+(C24*D24)+(C25*D25)+(C26*D26)+(C27*D27)+(C28*D28))/SUM(D5:D28)</f>
        <v>327.89747494827867</v>
      </c>
      <c r="D29" s="15">
        <f>AVERAGE(D5:D28)</f>
        <v>741965</v>
      </c>
      <c r="E29" s="14"/>
      <c r="F29" s="37"/>
    </row>
    <row r="30" spans="1:6" ht="63.75" customHeight="1" x14ac:dyDescent="0.2">
      <c r="A30" s="39" t="s">
        <v>142</v>
      </c>
      <c r="B30" s="39"/>
      <c r="C30" s="39"/>
      <c r="D30" s="39"/>
    </row>
    <row r="31" spans="1:6" ht="12.75" customHeight="1" x14ac:dyDescent="0.2">
      <c r="A31" s="42" t="s">
        <v>2</v>
      </c>
      <c r="B31" s="42"/>
      <c r="C31" s="42"/>
      <c r="D31" s="42"/>
    </row>
  </sheetData>
  <mergeCells count="5">
    <mergeCell ref="A30:D30"/>
    <mergeCell ref="A31:D31"/>
    <mergeCell ref="A1:D1"/>
    <mergeCell ref="A2:D2"/>
    <mergeCell ref="A3:D3"/>
  </mergeCells>
  <printOptions horizontalCentered="1"/>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topLeftCell="A42" workbookViewId="0">
      <selection activeCell="B61" sqref="B61"/>
    </sheetView>
  </sheetViews>
  <sheetFormatPr defaultRowHeight="12.75" x14ac:dyDescent="0.2"/>
  <cols>
    <col min="1" max="1" width="15.7109375" style="12" customWidth="1"/>
    <col min="2" max="2" width="36.28515625" style="12" customWidth="1"/>
    <col min="3" max="3" width="15.85546875" style="13" customWidth="1"/>
    <col min="4" max="4" width="21.42578125" style="12" customWidth="1"/>
    <col min="5" max="5" width="17" style="12" customWidth="1"/>
    <col min="6" max="6" width="10.140625" style="12" customWidth="1"/>
    <col min="7" max="16384" width="9.140625" style="12"/>
  </cols>
  <sheetData>
    <row r="1" spans="1:6" ht="26.25" customHeight="1" x14ac:dyDescent="0.2">
      <c r="A1" s="40" t="s">
        <v>96</v>
      </c>
      <c r="B1" s="40"/>
      <c r="C1" s="40"/>
      <c r="D1" s="40"/>
    </row>
    <row r="2" spans="1:6" ht="15.75" customHeight="1" x14ac:dyDescent="0.2">
      <c r="A2" s="41" t="s">
        <v>24</v>
      </c>
      <c r="B2" s="41"/>
      <c r="C2" s="41"/>
      <c r="D2" s="41"/>
    </row>
    <row r="3" spans="1:6" ht="89.25" customHeight="1" x14ac:dyDescent="0.2">
      <c r="A3" s="41" t="s">
        <v>4</v>
      </c>
      <c r="B3" s="41"/>
      <c r="C3" s="41"/>
      <c r="D3" s="41"/>
    </row>
    <row r="4" spans="1:6" ht="39.75" customHeight="1" x14ac:dyDescent="0.2">
      <c r="A4" s="24" t="s">
        <v>0</v>
      </c>
      <c r="B4" s="24" t="s">
        <v>1</v>
      </c>
      <c r="C4" s="23" t="s">
        <v>22</v>
      </c>
      <c r="D4" s="23" t="s">
        <v>25</v>
      </c>
    </row>
    <row r="5" spans="1:6" x14ac:dyDescent="0.2">
      <c r="A5" s="21">
        <v>1</v>
      </c>
      <c r="B5" s="22" t="s">
        <v>95</v>
      </c>
      <c r="C5" s="28">
        <v>362.687273550724</v>
      </c>
      <c r="D5" s="19">
        <v>485760</v>
      </c>
    </row>
    <row r="6" spans="1:6" x14ac:dyDescent="0.2">
      <c r="A6" s="21">
        <v>2</v>
      </c>
      <c r="B6" s="22" t="s">
        <v>94</v>
      </c>
      <c r="C6" s="28">
        <v>318.05362559733999</v>
      </c>
      <c r="D6" s="19">
        <v>481300</v>
      </c>
    </row>
    <row r="7" spans="1:6" x14ac:dyDescent="0.2">
      <c r="A7" s="21">
        <v>3</v>
      </c>
      <c r="B7" s="22" t="s">
        <v>93</v>
      </c>
      <c r="C7" s="30">
        <v>267.76120395776098</v>
      </c>
      <c r="D7" s="19">
        <v>360810</v>
      </c>
    </row>
    <row r="8" spans="1:6" x14ac:dyDescent="0.2">
      <c r="A8" s="21">
        <v>4</v>
      </c>
      <c r="B8" s="22" t="s">
        <v>92</v>
      </c>
      <c r="C8" s="30">
        <v>311.42318447833401</v>
      </c>
      <c r="D8" s="19">
        <v>346870</v>
      </c>
    </row>
    <row r="9" spans="1:6" x14ac:dyDescent="0.2">
      <c r="A9" s="21">
        <v>5</v>
      </c>
      <c r="B9" s="22" t="s">
        <v>91</v>
      </c>
      <c r="C9" s="30">
        <v>339.01817544269699</v>
      </c>
      <c r="D9" s="19">
        <v>342220</v>
      </c>
      <c r="F9" s="14"/>
    </row>
    <row r="10" spans="1:6" x14ac:dyDescent="0.2">
      <c r="A10" s="21">
        <v>6</v>
      </c>
      <c r="B10" s="22" t="s">
        <v>90</v>
      </c>
      <c r="C10" s="28">
        <v>375.643006817578</v>
      </c>
      <c r="D10" s="19">
        <v>338830</v>
      </c>
      <c r="F10" s="14"/>
    </row>
    <row r="11" spans="1:6" x14ac:dyDescent="0.2">
      <c r="A11" s="21">
        <v>7</v>
      </c>
      <c r="B11" s="22" t="s">
        <v>89</v>
      </c>
      <c r="C11" s="29">
        <v>351.10039530651898</v>
      </c>
      <c r="D11" s="19">
        <v>318740</v>
      </c>
    </row>
    <row r="12" spans="1:6" x14ac:dyDescent="0.2">
      <c r="A12" s="21">
        <v>8</v>
      </c>
      <c r="B12" s="22" t="s">
        <v>88</v>
      </c>
      <c r="C12" s="28">
        <v>361.00256574727302</v>
      </c>
      <c r="D12" s="19">
        <v>311800</v>
      </c>
    </row>
    <row r="13" spans="1:6" x14ac:dyDescent="0.2">
      <c r="A13" s="21">
        <v>9</v>
      </c>
      <c r="B13" s="22" t="s">
        <v>87</v>
      </c>
      <c r="C13" s="28">
        <v>315.575635390157</v>
      </c>
      <c r="D13" s="19">
        <v>302570</v>
      </c>
    </row>
    <row r="14" spans="1:6" x14ac:dyDescent="0.2">
      <c r="A14" s="21">
        <v>10</v>
      </c>
      <c r="B14" s="22" t="s">
        <v>86</v>
      </c>
      <c r="C14" s="28">
        <v>312.47585823874402</v>
      </c>
      <c r="D14" s="19">
        <v>288090</v>
      </c>
    </row>
    <row r="15" spans="1:6" x14ac:dyDescent="0.2">
      <c r="A15" s="21">
        <v>11</v>
      </c>
      <c r="B15" s="22" t="s">
        <v>85</v>
      </c>
      <c r="C15" s="28">
        <v>379.29233653946301</v>
      </c>
      <c r="D15" s="19">
        <v>287990</v>
      </c>
    </row>
    <row r="16" spans="1:6" x14ac:dyDescent="0.2">
      <c r="A16" s="21">
        <v>12</v>
      </c>
      <c r="B16" s="22" t="s">
        <v>84</v>
      </c>
      <c r="C16" s="28">
        <v>390.15950559152401</v>
      </c>
      <c r="D16" s="19">
        <v>271840</v>
      </c>
    </row>
    <row r="17" spans="1:4" x14ac:dyDescent="0.2">
      <c r="A17" s="21">
        <v>13</v>
      </c>
      <c r="B17" s="22" t="s">
        <v>83</v>
      </c>
      <c r="C17" s="28">
        <v>331.74900220075301</v>
      </c>
      <c r="D17" s="19">
        <v>268090</v>
      </c>
    </row>
    <row r="18" spans="1:4" x14ac:dyDescent="0.2">
      <c r="A18" s="21">
        <v>14</v>
      </c>
      <c r="B18" s="22" t="s">
        <v>82</v>
      </c>
      <c r="C18" s="28">
        <v>415.05134812159201</v>
      </c>
      <c r="D18" s="19">
        <v>267780</v>
      </c>
    </row>
    <row r="19" spans="1:4" x14ac:dyDescent="0.2">
      <c r="A19" s="21">
        <v>15</v>
      </c>
      <c r="B19" s="22" t="s">
        <v>81</v>
      </c>
      <c r="C19" s="28">
        <v>206.056231351847</v>
      </c>
      <c r="D19" s="19">
        <v>261420</v>
      </c>
    </row>
    <row r="20" spans="1:4" x14ac:dyDescent="0.2">
      <c r="A20" s="21">
        <v>16</v>
      </c>
      <c r="B20" s="22" t="s">
        <v>80</v>
      </c>
      <c r="C20" s="28">
        <v>338.46026410564201</v>
      </c>
      <c r="D20" s="19">
        <v>249900</v>
      </c>
    </row>
    <row r="21" spans="1:4" x14ac:dyDescent="0.2">
      <c r="A21" s="21">
        <v>17</v>
      </c>
      <c r="B21" s="22" t="s">
        <v>79</v>
      </c>
      <c r="C21" s="28">
        <v>334.96163557872399</v>
      </c>
      <c r="D21" s="19">
        <v>245540</v>
      </c>
    </row>
    <row r="22" spans="1:4" x14ac:dyDescent="0.2">
      <c r="A22" s="21">
        <v>18</v>
      </c>
      <c r="B22" s="22" t="s">
        <v>78</v>
      </c>
      <c r="C22" s="28">
        <v>422.059319246896</v>
      </c>
      <c r="D22" s="19">
        <v>243260</v>
      </c>
    </row>
    <row r="23" spans="1:4" x14ac:dyDescent="0.2">
      <c r="A23" s="21">
        <v>19</v>
      </c>
      <c r="B23" s="22" t="s">
        <v>77</v>
      </c>
      <c r="C23" s="28">
        <v>338.54810110923199</v>
      </c>
      <c r="D23" s="19">
        <v>242510</v>
      </c>
    </row>
    <row r="24" spans="1:4" x14ac:dyDescent="0.2">
      <c r="A24" s="21">
        <v>20</v>
      </c>
      <c r="B24" s="22" t="s">
        <v>76</v>
      </c>
      <c r="C24" s="28">
        <v>360.86914349276901</v>
      </c>
      <c r="D24" s="19">
        <v>224750</v>
      </c>
    </row>
    <row r="25" spans="1:4" x14ac:dyDescent="0.2">
      <c r="A25" s="21">
        <v>21</v>
      </c>
      <c r="B25" s="22" t="s">
        <v>75</v>
      </c>
      <c r="C25" s="28">
        <v>394.99047322263198</v>
      </c>
      <c r="D25" s="19">
        <v>224630</v>
      </c>
    </row>
    <row r="26" spans="1:4" x14ac:dyDescent="0.2">
      <c r="A26" s="21">
        <v>22</v>
      </c>
      <c r="B26" s="22" t="s">
        <v>74</v>
      </c>
      <c r="C26" s="28">
        <v>377.17781962147501</v>
      </c>
      <c r="D26" s="19">
        <v>207120</v>
      </c>
    </row>
    <row r="27" spans="1:4" x14ac:dyDescent="0.2">
      <c r="A27" s="21">
        <v>23</v>
      </c>
      <c r="B27" s="22" t="s">
        <v>73</v>
      </c>
      <c r="C27" s="28">
        <v>385.30512509108502</v>
      </c>
      <c r="D27" s="19">
        <v>205850</v>
      </c>
    </row>
    <row r="28" spans="1:4" x14ac:dyDescent="0.2">
      <c r="A28" s="21">
        <v>24</v>
      </c>
      <c r="B28" s="22" t="s">
        <v>72</v>
      </c>
      <c r="C28" s="28">
        <v>407.32161106101501</v>
      </c>
      <c r="D28" s="19">
        <v>199620</v>
      </c>
    </row>
    <row r="29" spans="1:4" x14ac:dyDescent="0.2">
      <c r="A29" s="21">
        <v>25</v>
      </c>
      <c r="B29" s="22" t="s">
        <v>71</v>
      </c>
      <c r="C29" s="28">
        <v>402.38073418654801</v>
      </c>
      <c r="D29" s="19">
        <v>189870</v>
      </c>
    </row>
    <row r="30" spans="1:4" x14ac:dyDescent="0.2">
      <c r="A30" s="21">
        <v>26</v>
      </c>
      <c r="B30" s="22" t="s">
        <v>70</v>
      </c>
      <c r="C30" s="28">
        <v>414.07588785046698</v>
      </c>
      <c r="D30" s="19">
        <v>187250</v>
      </c>
    </row>
    <row r="31" spans="1:4" x14ac:dyDescent="0.2">
      <c r="A31" s="21">
        <v>27</v>
      </c>
      <c r="B31" s="22" t="s">
        <v>69</v>
      </c>
      <c r="C31" s="28">
        <v>371.37406625990701</v>
      </c>
      <c r="D31" s="19">
        <v>175370</v>
      </c>
    </row>
    <row r="32" spans="1:4" x14ac:dyDescent="0.2">
      <c r="A32" s="21">
        <v>28</v>
      </c>
      <c r="B32" s="22" t="s">
        <v>68</v>
      </c>
      <c r="C32" s="28">
        <v>457.56475826245702</v>
      </c>
      <c r="D32" s="19">
        <v>175190</v>
      </c>
    </row>
    <row r="33" spans="1:4" x14ac:dyDescent="0.2">
      <c r="A33" s="21">
        <v>29</v>
      </c>
      <c r="B33" s="22" t="s">
        <v>67</v>
      </c>
      <c r="C33" s="28">
        <v>372.37105217741401</v>
      </c>
      <c r="D33" s="19">
        <v>173830</v>
      </c>
    </row>
    <row r="34" spans="1:4" x14ac:dyDescent="0.2">
      <c r="A34" s="21">
        <v>30</v>
      </c>
      <c r="B34" s="22" t="s">
        <v>66</v>
      </c>
      <c r="C34" s="28">
        <v>364.48548320199001</v>
      </c>
      <c r="D34" s="19">
        <v>144660</v>
      </c>
    </row>
    <row r="35" spans="1:4" x14ac:dyDescent="0.2">
      <c r="A35" s="21">
        <v>31</v>
      </c>
      <c r="B35" s="22" t="s">
        <v>65</v>
      </c>
      <c r="C35" s="28">
        <v>408.03726139325198</v>
      </c>
      <c r="D35" s="19">
        <v>141970</v>
      </c>
    </row>
    <row r="36" spans="1:4" x14ac:dyDescent="0.2">
      <c r="A36" s="21">
        <v>32</v>
      </c>
      <c r="B36" s="22" t="s">
        <v>64</v>
      </c>
      <c r="C36" s="28">
        <v>429.138735376444</v>
      </c>
      <c r="D36" s="19">
        <v>139330</v>
      </c>
    </row>
    <row r="37" spans="1:4" x14ac:dyDescent="0.2">
      <c r="A37" s="21">
        <v>33</v>
      </c>
      <c r="B37" s="22" t="s">
        <v>63</v>
      </c>
      <c r="C37" s="28">
        <v>445.35384041759801</v>
      </c>
      <c r="D37" s="19">
        <v>134100</v>
      </c>
    </row>
    <row r="38" spans="1:4" x14ac:dyDescent="0.2">
      <c r="A38" s="21">
        <v>34</v>
      </c>
      <c r="B38" s="22" t="s">
        <v>62</v>
      </c>
      <c r="C38" s="28">
        <v>463.65668238993698</v>
      </c>
      <c r="D38" s="19">
        <v>127200</v>
      </c>
    </row>
    <row r="39" spans="1:4" x14ac:dyDescent="0.2">
      <c r="A39" s="21">
        <v>35</v>
      </c>
      <c r="B39" s="22" t="s">
        <v>61</v>
      </c>
      <c r="C39" s="28">
        <v>401.42092689918701</v>
      </c>
      <c r="D39" s="19">
        <v>125580</v>
      </c>
    </row>
    <row r="40" spans="1:4" x14ac:dyDescent="0.2">
      <c r="A40" s="21">
        <v>36</v>
      </c>
      <c r="B40" s="22" t="s">
        <v>60</v>
      </c>
      <c r="C40" s="28">
        <v>372.82913480885298</v>
      </c>
      <c r="D40" s="19">
        <v>124250</v>
      </c>
    </row>
    <row r="41" spans="1:4" x14ac:dyDescent="0.2">
      <c r="A41" s="21">
        <v>37</v>
      </c>
      <c r="B41" s="22" t="s">
        <v>59</v>
      </c>
      <c r="C41" s="28">
        <v>444.465468152607</v>
      </c>
      <c r="D41" s="19">
        <v>122930</v>
      </c>
    </row>
    <row r="42" spans="1:4" x14ac:dyDescent="0.2">
      <c r="A42" s="21">
        <v>38</v>
      </c>
      <c r="B42" s="22" t="s">
        <v>58</v>
      </c>
      <c r="C42" s="28">
        <v>122.23780687397699</v>
      </c>
      <c r="D42" s="19">
        <v>122200</v>
      </c>
    </row>
    <row r="43" spans="1:4" x14ac:dyDescent="0.2">
      <c r="A43" s="21">
        <v>39</v>
      </c>
      <c r="B43" s="22" t="s">
        <v>57</v>
      </c>
      <c r="C43" s="28">
        <v>418.31710778992999</v>
      </c>
      <c r="D43" s="19">
        <v>119770</v>
      </c>
    </row>
    <row r="44" spans="1:4" x14ac:dyDescent="0.2">
      <c r="A44" s="21">
        <v>40</v>
      </c>
      <c r="B44" s="22" t="s">
        <v>56</v>
      </c>
      <c r="C44" s="28">
        <v>321.35043826057301</v>
      </c>
      <c r="D44" s="19">
        <v>117510</v>
      </c>
    </row>
    <row r="45" spans="1:4" x14ac:dyDescent="0.2">
      <c r="A45" s="21">
        <v>41</v>
      </c>
      <c r="B45" s="22" t="s">
        <v>55</v>
      </c>
      <c r="C45" s="28">
        <v>400.47909137841998</v>
      </c>
      <c r="D45" s="19">
        <v>116220</v>
      </c>
    </row>
    <row r="46" spans="1:4" x14ac:dyDescent="0.2">
      <c r="A46" s="21">
        <v>42</v>
      </c>
      <c r="B46" s="22" t="s">
        <v>54</v>
      </c>
      <c r="C46" s="28">
        <v>224.774582400551</v>
      </c>
      <c r="D46" s="19">
        <v>116140</v>
      </c>
    </row>
    <row r="47" spans="1:4" x14ac:dyDescent="0.2">
      <c r="A47" s="21">
        <v>43</v>
      </c>
      <c r="B47" s="22" t="s">
        <v>53</v>
      </c>
      <c r="C47" s="28">
        <v>386.22581758564098</v>
      </c>
      <c r="D47" s="19">
        <v>115890</v>
      </c>
    </row>
    <row r="48" spans="1:4" x14ac:dyDescent="0.2">
      <c r="A48" s="21">
        <v>44</v>
      </c>
      <c r="B48" s="22" t="s">
        <v>52</v>
      </c>
      <c r="C48" s="28">
        <v>373.20532017968799</v>
      </c>
      <c r="D48" s="19">
        <v>113530</v>
      </c>
    </row>
    <row r="49" spans="1:6" x14ac:dyDescent="0.2">
      <c r="A49" s="21">
        <v>45</v>
      </c>
      <c r="B49" s="22" t="s">
        <v>51</v>
      </c>
      <c r="C49" s="28">
        <v>428.34725650275197</v>
      </c>
      <c r="D49" s="19">
        <v>105340</v>
      </c>
    </row>
    <row r="50" spans="1:6" x14ac:dyDescent="0.2">
      <c r="A50" s="21">
        <v>46</v>
      </c>
      <c r="B50" s="22" t="s">
        <v>50</v>
      </c>
      <c r="C50" s="28">
        <v>124.989581341999</v>
      </c>
      <c r="D50" s="19">
        <v>104620</v>
      </c>
    </row>
    <row r="51" spans="1:6" ht="25.5" x14ac:dyDescent="0.2">
      <c r="A51" s="18" t="s">
        <v>49</v>
      </c>
      <c r="B51" s="27"/>
      <c r="C51" s="16">
        <f>SUM((C5*D5)+(C6*D6)+(C7*D7)+(C8*D8)+(C9*D9)+(C10*D10)+(C11*D11)+(C12*D12)+(C13*D13)+(C14*D14)+(C15*D15)+(C16*D16)+(C17*D17)+(C18*D18)+(C19*D19)+(C20*D20)+(C21*D21)+(C22*D22)+(C23*D23)+(C24*D24)+(C25*D25)+(C26*D26)+(C27*D27)+(C28*D28)+(C29*D29)+(C30*D30)+(C31*D31)+(C32*D32)+(C33*D33)+(C34*D34)+(C35*D35)+(C36*D36)+(C37*D37)+(C38*D38)+(C39*D39)+(C40*D40)+(C41*D41)+(C42*D42)+(C43*D43)+(C44*D44)+(C45*D45)+(C46*D46)+(C47*D47)+(C48*D48)+(C49*D49)+(C50*D50))/SUM(D5:D50)</f>
        <v>355.24784755126325</v>
      </c>
      <c r="D51" s="15">
        <f>AVERAGE(D5:D50)</f>
        <v>216740</v>
      </c>
      <c r="E51" s="14"/>
      <c r="F51" s="25"/>
    </row>
    <row r="52" spans="1:6" ht="30.75" customHeight="1" x14ac:dyDescent="0.2">
      <c r="A52" s="39" t="s">
        <v>142</v>
      </c>
      <c r="B52" s="39"/>
      <c r="C52" s="39"/>
      <c r="D52" s="39"/>
    </row>
    <row r="53" spans="1:6" ht="12.75" customHeight="1" x14ac:dyDescent="0.2">
      <c r="A53" s="42" t="s">
        <v>2</v>
      </c>
      <c r="B53" s="42"/>
      <c r="C53" s="42"/>
      <c r="D53" s="42"/>
    </row>
  </sheetData>
  <mergeCells count="5">
    <mergeCell ref="A52:D52"/>
    <mergeCell ref="A53:D53"/>
    <mergeCell ref="A1:D1"/>
    <mergeCell ref="A2:D2"/>
    <mergeCell ref="A3:D3"/>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H9" sqref="H9"/>
    </sheetView>
  </sheetViews>
  <sheetFormatPr defaultRowHeight="12.75" x14ac:dyDescent="0.2"/>
  <cols>
    <col min="1" max="1" width="15.7109375" style="12" customWidth="1"/>
    <col min="2" max="2" width="36.28515625" style="12" customWidth="1"/>
    <col min="3" max="3" width="15.85546875" style="13" customWidth="1"/>
    <col min="4" max="4" width="21.42578125" style="12" customWidth="1"/>
    <col min="5" max="16384" width="9.140625" style="12"/>
  </cols>
  <sheetData>
    <row r="1" spans="1:5" ht="26.25" customHeight="1" x14ac:dyDescent="0.2">
      <c r="A1" s="40" t="s">
        <v>37</v>
      </c>
      <c r="B1" s="40"/>
      <c r="C1" s="40"/>
      <c r="D1" s="40"/>
    </row>
    <row r="2" spans="1:5" ht="15.75" customHeight="1" x14ac:dyDescent="0.2">
      <c r="A2" s="41" t="s">
        <v>24</v>
      </c>
      <c r="B2" s="41"/>
      <c r="C2" s="41"/>
      <c r="D2" s="41"/>
    </row>
    <row r="3" spans="1:5" ht="90" customHeight="1" x14ac:dyDescent="0.2">
      <c r="A3" s="41" t="s">
        <v>36</v>
      </c>
      <c r="B3" s="41"/>
      <c r="C3" s="41"/>
      <c r="D3" s="41"/>
    </row>
    <row r="4" spans="1:5" ht="39.75" customHeight="1" x14ac:dyDescent="0.2">
      <c r="A4" s="24" t="s">
        <v>0</v>
      </c>
      <c r="B4" s="24" t="s">
        <v>1</v>
      </c>
      <c r="C4" s="23" t="s">
        <v>22</v>
      </c>
      <c r="D4" s="23" t="s">
        <v>25</v>
      </c>
    </row>
    <row r="5" spans="1:5" x14ac:dyDescent="0.2">
      <c r="A5" s="21">
        <v>1</v>
      </c>
      <c r="B5" s="12" t="s">
        <v>35</v>
      </c>
      <c r="C5" s="20">
        <v>436.58628005657698</v>
      </c>
      <c r="D5" s="19">
        <v>98980</v>
      </c>
    </row>
    <row r="6" spans="1:5" x14ac:dyDescent="0.2">
      <c r="A6" s="21">
        <v>2</v>
      </c>
      <c r="B6" s="22" t="s">
        <v>34</v>
      </c>
      <c r="C6" s="20">
        <v>144.08989640191601</v>
      </c>
      <c r="D6" s="19">
        <v>89770</v>
      </c>
    </row>
    <row r="7" spans="1:5" x14ac:dyDescent="0.2">
      <c r="A7" s="21">
        <v>3</v>
      </c>
      <c r="B7" s="12" t="s">
        <v>33</v>
      </c>
      <c r="C7" s="20">
        <v>534.03081200046302</v>
      </c>
      <c r="D7" s="19">
        <v>86330</v>
      </c>
    </row>
    <row r="8" spans="1:5" x14ac:dyDescent="0.2">
      <c r="A8" s="21">
        <v>4</v>
      </c>
      <c r="B8" s="12" t="s">
        <v>32</v>
      </c>
      <c r="C8" s="20">
        <v>318.29526364908997</v>
      </c>
      <c r="D8" s="19">
        <v>85720</v>
      </c>
    </row>
    <row r="9" spans="1:5" x14ac:dyDescent="0.2">
      <c r="A9" s="21">
        <v>5</v>
      </c>
      <c r="B9" s="12" t="s">
        <v>31</v>
      </c>
      <c r="C9" s="20">
        <v>349.354854917723</v>
      </c>
      <c r="D9" s="19">
        <v>79610</v>
      </c>
    </row>
    <row r="10" spans="1:5" x14ac:dyDescent="0.2">
      <c r="A10" s="21">
        <v>6</v>
      </c>
      <c r="B10" s="12" t="s">
        <v>30</v>
      </c>
      <c r="C10" s="20">
        <v>418.66601664066502</v>
      </c>
      <c r="D10" s="19">
        <v>76920</v>
      </c>
    </row>
    <row r="11" spans="1:5" x14ac:dyDescent="0.2">
      <c r="A11" s="21">
        <v>7</v>
      </c>
      <c r="B11" s="12" t="s">
        <v>29</v>
      </c>
      <c r="C11" s="20">
        <v>368.35882508600099</v>
      </c>
      <c r="D11" s="19">
        <v>75580</v>
      </c>
    </row>
    <row r="12" spans="1:5" ht="25.5" x14ac:dyDescent="0.2">
      <c r="A12" s="18" t="s">
        <v>28</v>
      </c>
      <c r="B12" s="17"/>
      <c r="C12" s="16">
        <f>SUM((C5*D5)+(C6*D6)+(C7*D7)+(C8*D8)+(C9*D9)+(C10*D10)+(C11*D11))/SUM(D5:D11)</f>
        <v>366.65244303519898</v>
      </c>
      <c r="D12" s="15">
        <f>AVERAGE(D5:D11)</f>
        <v>84701.428571428565</v>
      </c>
      <c r="E12" s="14"/>
    </row>
    <row r="13" spans="1:5" ht="63.75" customHeight="1" x14ac:dyDescent="0.2">
      <c r="A13" s="39" t="s">
        <v>142</v>
      </c>
      <c r="B13" s="39"/>
      <c r="C13" s="39"/>
      <c r="D13" s="39"/>
    </row>
    <row r="14" spans="1:5" ht="12.75" customHeight="1" x14ac:dyDescent="0.2">
      <c r="A14" s="41" t="s">
        <v>27</v>
      </c>
      <c r="B14" s="42"/>
      <c r="C14" s="42"/>
      <c r="D14" s="42"/>
    </row>
    <row r="15" spans="1:5" ht="25.5" customHeight="1" x14ac:dyDescent="0.2">
      <c r="A15" s="43" t="s">
        <v>26</v>
      </c>
      <c r="B15" s="43"/>
      <c r="C15" s="43"/>
      <c r="D15" s="43"/>
    </row>
  </sheetData>
  <mergeCells count="6">
    <mergeCell ref="A15:D15"/>
    <mergeCell ref="A13:D13"/>
    <mergeCell ref="A14:D14"/>
    <mergeCell ref="A1:D1"/>
    <mergeCell ref="A2:D2"/>
    <mergeCell ref="A3:D3"/>
  </mergeCells>
  <printOptions horizontalCentered="1"/>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D1"/>
    </sheetView>
  </sheetViews>
  <sheetFormatPr defaultRowHeight="12.75" x14ac:dyDescent="0.2"/>
  <cols>
    <col min="1" max="1" width="15.7109375" style="12" customWidth="1"/>
    <col min="2" max="2" width="36.28515625" style="12" customWidth="1"/>
    <col min="3" max="3" width="15.85546875" style="13" customWidth="1"/>
    <col min="4" max="4" width="21.42578125" style="12" customWidth="1"/>
    <col min="5" max="5" width="17" style="12" customWidth="1"/>
    <col min="6" max="6" width="10.140625" style="12" customWidth="1"/>
    <col min="7" max="16384" width="9.140625" style="12"/>
  </cols>
  <sheetData>
    <row r="1" spans="1:6" ht="26.25" customHeight="1" x14ac:dyDescent="0.2">
      <c r="A1" s="40" t="s">
        <v>96</v>
      </c>
      <c r="B1" s="40"/>
      <c r="C1" s="40"/>
      <c r="D1" s="40"/>
    </row>
    <row r="2" spans="1:6" ht="15.75" customHeight="1" x14ac:dyDescent="0.2">
      <c r="A2" s="41" t="s">
        <v>24</v>
      </c>
      <c r="B2" s="41"/>
      <c r="C2" s="41"/>
      <c r="D2" s="41"/>
    </row>
    <row r="3" spans="1:6" ht="89.25" customHeight="1" x14ac:dyDescent="0.2">
      <c r="A3" s="41" t="s">
        <v>4</v>
      </c>
      <c r="B3" s="41"/>
      <c r="C3" s="41"/>
      <c r="D3" s="41"/>
    </row>
    <row r="4" spans="1:6" ht="39.75" customHeight="1" x14ac:dyDescent="0.2">
      <c r="A4" s="24" t="s">
        <v>0</v>
      </c>
      <c r="B4" s="24" t="s">
        <v>1</v>
      </c>
      <c r="C4" s="23" t="s">
        <v>22</v>
      </c>
      <c r="D4" s="23" t="s">
        <v>25</v>
      </c>
    </row>
    <row r="5" spans="1:6" x14ac:dyDescent="0.2">
      <c r="A5" s="21">
        <v>1</v>
      </c>
      <c r="B5" s="22" t="s">
        <v>95</v>
      </c>
      <c r="C5" s="28">
        <v>362.687273550724</v>
      </c>
      <c r="D5" s="19">
        <v>485760</v>
      </c>
    </row>
    <row r="6" spans="1:6" x14ac:dyDescent="0.2">
      <c r="A6" s="21">
        <v>2</v>
      </c>
      <c r="B6" s="22" t="s">
        <v>94</v>
      </c>
      <c r="C6" s="28">
        <v>318.05362559733999</v>
      </c>
      <c r="D6" s="19">
        <v>481300</v>
      </c>
    </row>
    <row r="7" spans="1:6" x14ac:dyDescent="0.2">
      <c r="A7" s="21">
        <v>3</v>
      </c>
      <c r="B7" s="22" t="s">
        <v>93</v>
      </c>
      <c r="C7" s="30">
        <v>267.76120395776098</v>
      </c>
      <c r="D7" s="19">
        <v>360810</v>
      </c>
    </row>
    <row r="8" spans="1:6" x14ac:dyDescent="0.2">
      <c r="A8" s="21">
        <v>4</v>
      </c>
      <c r="B8" s="22" t="s">
        <v>92</v>
      </c>
      <c r="C8" s="30">
        <v>311.42318447833401</v>
      </c>
      <c r="D8" s="19">
        <v>346870</v>
      </c>
    </row>
    <row r="9" spans="1:6" x14ac:dyDescent="0.2">
      <c r="A9" s="21">
        <v>5</v>
      </c>
      <c r="B9" s="22" t="s">
        <v>91</v>
      </c>
      <c r="C9" s="30">
        <v>339.01817544269699</v>
      </c>
      <c r="D9" s="19">
        <v>342220</v>
      </c>
      <c r="F9" s="14"/>
    </row>
    <row r="10" spans="1:6" x14ac:dyDescent="0.2">
      <c r="A10" s="21">
        <v>6</v>
      </c>
      <c r="B10" s="22" t="s">
        <v>90</v>
      </c>
      <c r="C10" s="28">
        <v>375.643006817578</v>
      </c>
      <c r="D10" s="19">
        <v>338830</v>
      </c>
      <c r="F10" s="14"/>
    </row>
    <row r="11" spans="1:6" x14ac:dyDescent="0.2">
      <c r="A11" s="21">
        <v>7</v>
      </c>
      <c r="B11" s="22" t="s">
        <v>89</v>
      </c>
      <c r="C11" s="29">
        <v>351.10039530651898</v>
      </c>
      <c r="D11" s="19">
        <v>318740</v>
      </c>
    </row>
    <row r="12" spans="1:6" x14ac:dyDescent="0.2">
      <c r="A12" s="21">
        <v>8</v>
      </c>
      <c r="B12" s="22" t="s">
        <v>88</v>
      </c>
      <c r="C12" s="28">
        <v>361.00256574727302</v>
      </c>
      <c r="D12" s="19">
        <v>311800</v>
      </c>
    </row>
    <row r="13" spans="1:6" x14ac:dyDescent="0.2">
      <c r="A13" s="21">
        <v>9</v>
      </c>
      <c r="B13" s="22" t="s">
        <v>87</v>
      </c>
      <c r="C13" s="28">
        <v>315.575635390157</v>
      </c>
      <c r="D13" s="19">
        <v>302570</v>
      </c>
    </row>
    <row r="14" spans="1:6" x14ac:dyDescent="0.2">
      <c r="A14" s="21">
        <v>10</v>
      </c>
      <c r="B14" s="22" t="s">
        <v>86</v>
      </c>
      <c r="C14" s="28">
        <v>312.47585823874402</v>
      </c>
      <c r="D14" s="19">
        <v>288090</v>
      </c>
    </row>
    <row r="15" spans="1:6" x14ac:dyDescent="0.2">
      <c r="A15" s="21">
        <v>11</v>
      </c>
      <c r="B15" s="22" t="s">
        <v>85</v>
      </c>
      <c r="C15" s="28">
        <v>379.29233653946301</v>
      </c>
      <c r="D15" s="19">
        <v>287990</v>
      </c>
    </row>
    <row r="16" spans="1:6" x14ac:dyDescent="0.2">
      <c r="A16" s="21">
        <v>12</v>
      </c>
      <c r="B16" s="22" t="s">
        <v>84</v>
      </c>
      <c r="C16" s="28">
        <v>390.15950559152401</v>
      </c>
      <c r="D16" s="19">
        <v>271840</v>
      </c>
    </row>
    <row r="17" spans="1:4" x14ac:dyDescent="0.2">
      <c r="A17" s="21">
        <v>13</v>
      </c>
      <c r="B17" s="22" t="s">
        <v>83</v>
      </c>
      <c r="C17" s="28">
        <v>331.74900220075301</v>
      </c>
      <c r="D17" s="19">
        <v>268090</v>
      </c>
    </row>
    <row r="18" spans="1:4" x14ac:dyDescent="0.2">
      <c r="A18" s="21">
        <v>14</v>
      </c>
      <c r="B18" s="22" t="s">
        <v>82</v>
      </c>
      <c r="C18" s="28">
        <v>415.05134812159201</v>
      </c>
      <c r="D18" s="19">
        <v>267780</v>
      </c>
    </row>
    <row r="19" spans="1:4" x14ac:dyDescent="0.2">
      <c r="A19" s="21">
        <v>15</v>
      </c>
      <c r="B19" s="22" t="s">
        <v>81</v>
      </c>
      <c r="C19" s="28">
        <v>206.056231351847</v>
      </c>
      <c r="D19" s="19">
        <v>261420</v>
      </c>
    </row>
    <row r="20" spans="1:4" x14ac:dyDescent="0.2">
      <c r="A20" s="21">
        <v>16</v>
      </c>
      <c r="B20" s="22" t="s">
        <v>80</v>
      </c>
      <c r="C20" s="28">
        <v>338.46026410564201</v>
      </c>
      <c r="D20" s="19">
        <v>249900</v>
      </c>
    </row>
    <row r="21" spans="1:4" x14ac:dyDescent="0.2">
      <c r="A21" s="21">
        <v>17</v>
      </c>
      <c r="B21" s="22" t="s">
        <v>79</v>
      </c>
      <c r="C21" s="28">
        <v>334.96163557872399</v>
      </c>
      <c r="D21" s="19">
        <v>245540</v>
      </c>
    </row>
    <row r="22" spans="1:4" x14ac:dyDescent="0.2">
      <c r="A22" s="21">
        <v>18</v>
      </c>
      <c r="B22" s="22" t="s">
        <v>78</v>
      </c>
      <c r="C22" s="28">
        <v>422.059319246896</v>
      </c>
      <c r="D22" s="19">
        <v>243260</v>
      </c>
    </row>
    <row r="23" spans="1:4" x14ac:dyDescent="0.2">
      <c r="A23" s="21">
        <v>19</v>
      </c>
      <c r="B23" s="22" t="s">
        <v>77</v>
      </c>
      <c r="C23" s="28">
        <v>338.54810110923199</v>
      </c>
      <c r="D23" s="19">
        <v>242510</v>
      </c>
    </row>
    <row r="24" spans="1:4" x14ac:dyDescent="0.2">
      <c r="A24" s="21">
        <v>20</v>
      </c>
      <c r="B24" s="22" t="s">
        <v>76</v>
      </c>
      <c r="C24" s="28">
        <v>360.86914349276901</v>
      </c>
      <c r="D24" s="19">
        <v>224750</v>
      </c>
    </row>
    <row r="25" spans="1:4" x14ac:dyDescent="0.2">
      <c r="A25" s="21">
        <v>21</v>
      </c>
      <c r="B25" s="22" t="s">
        <v>75</v>
      </c>
      <c r="C25" s="28">
        <v>394.99047322263198</v>
      </c>
      <c r="D25" s="19">
        <v>224630</v>
      </c>
    </row>
    <row r="26" spans="1:4" x14ac:dyDescent="0.2">
      <c r="A26" s="21">
        <v>22</v>
      </c>
      <c r="B26" s="22" t="s">
        <v>74</v>
      </c>
      <c r="C26" s="28">
        <v>377.17781962147501</v>
      </c>
      <c r="D26" s="19">
        <v>207120</v>
      </c>
    </row>
    <row r="27" spans="1:4" x14ac:dyDescent="0.2">
      <c r="A27" s="21">
        <v>23</v>
      </c>
      <c r="B27" s="22" t="s">
        <v>73</v>
      </c>
      <c r="C27" s="28">
        <v>385.30512509108502</v>
      </c>
      <c r="D27" s="19">
        <v>205850</v>
      </c>
    </row>
    <row r="28" spans="1:4" x14ac:dyDescent="0.2">
      <c r="A28" s="21">
        <v>24</v>
      </c>
      <c r="B28" s="22" t="s">
        <v>72</v>
      </c>
      <c r="C28" s="28">
        <v>407.32161106101501</v>
      </c>
      <c r="D28" s="19">
        <v>199620</v>
      </c>
    </row>
    <row r="29" spans="1:4" x14ac:dyDescent="0.2">
      <c r="A29" s="21">
        <v>25</v>
      </c>
      <c r="B29" s="22" t="s">
        <v>71</v>
      </c>
      <c r="C29" s="28">
        <v>402.38073418654801</v>
      </c>
      <c r="D29" s="19">
        <v>189870</v>
      </c>
    </row>
    <row r="30" spans="1:4" x14ac:dyDescent="0.2">
      <c r="A30" s="21">
        <v>26</v>
      </c>
      <c r="B30" s="22" t="s">
        <v>70</v>
      </c>
      <c r="C30" s="28">
        <v>414.07588785046698</v>
      </c>
      <c r="D30" s="19">
        <v>187250</v>
      </c>
    </row>
    <row r="31" spans="1:4" x14ac:dyDescent="0.2">
      <c r="A31" s="21">
        <v>27</v>
      </c>
      <c r="B31" s="22" t="s">
        <v>69</v>
      </c>
      <c r="C31" s="28">
        <v>371.37406625990701</v>
      </c>
      <c r="D31" s="19">
        <v>175370</v>
      </c>
    </row>
    <row r="32" spans="1:4" x14ac:dyDescent="0.2">
      <c r="A32" s="21">
        <v>28</v>
      </c>
      <c r="B32" s="22" t="s">
        <v>68</v>
      </c>
      <c r="C32" s="28">
        <v>457.56475826245702</v>
      </c>
      <c r="D32" s="19">
        <v>175190</v>
      </c>
    </row>
    <row r="33" spans="1:4" x14ac:dyDescent="0.2">
      <c r="A33" s="21">
        <v>29</v>
      </c>
      <c r="B33" s="22" t="s">
        <v>67</v>
      </c>
      <c r="C33" s="28">
        <v>372.37105217741401</v>
      </c>
      <c r="D33" s="19">
        <v>173830</v>
      </c>
    </row>
    <row r="34" spans="1:4" x14ac:dyDescent="0.2">
      <c r="A34" s="21">
        <v>30</v>
      </c>
      <c r="B34" s="22" t="s">
        <v>66</v>
      </c>
      <c r="C34" s="28">
        <v>364.48548320199001</v>
      </c>
      <c r="D34" s="19">
        <v>144660</v>
      </c>
    </row>
    <row r="35" spans="1:4" x14ac:dyDescent="0.2">
      <c r="A35" s="21">
        <v>31</v>
      </c>
      <c r="B35" s="22" t="s">
        <v>65</v>
      </c>
      <c r="C35" s="28">
        <v>408.03726139325198</v>
      </c>
      <c r="D35" s="19">
        <v>141970</v>
      </c>
    </row>
    <row r="36" spans="1:4" x14ac:dyDescent="0.2">
      <c r="A36" s="21">
        <v>32</v>
      </c>
      <c r="B36" s="22" t="s">
        <v>64</v>
      </c>
      <c r="C36" s="28">
        <v>429.138735376444</v>
      </c>
      <c r="D36" s="19">
        <v>139330</v>
      </c>
    </row>
    <row r="37" spans="1:4" x14ac:dyDescent="0.2">
      <c r="A37" s="21">
        <v>33</v>
      </c>
      <c r="B37" s="22" t="s">
        <v>63</v>
      </c>
      <c r="C37" s="28">
        <v>445.35384041759801</v>
      </c>
      <c r="D37" s="19">
        <v>134100</v>
      </c>
    </row>
    <row r="38" spans="1:4" x14ac:dyDescent="0.2">
      <c r="A38" s="21">
        <v>34</v>
      </c>
      <c r="B38" s="22" t="s">
        <v>62</v>
      </c>
      <c r="C38" s="28">
        <v>463.65668238993698</v>
      </c>
      <c r="D38" s="19">
        <v>127200</v>
      </c>
    </row>
    <row r="39" spans="1:4" x14ac:dyDescent="0.2">
      <c r="A39" s="21">
        <v>35</v>
      </c>
      <c r="B39" s="22" t="s">
        <v>61</v>
      </c>
      <c r="C39" s="28">
        <v>401.42092689918701</v>
      </c>
      <c r="D39" s="19">
        <v>125580</v>
      </c>
    </row>
    <row r="40" spans="1:4" x14ac:dyDescent="0.2">
      <c r="A40" s="21">
        <v>36</v>
      </c>
      <c r="B40" s="22" t="s">
        <v>60</v>
      </c>
      <c r="C40" s="28">
        <v>372.82913480885298</v>
      </c>
      <c r="D40" s="19">
        <v>124250</v>
      </c>
    </row>
    <row r="41" spans="1:4" x14ac:dyDescent="0.2">
      <c r="A41" s="21">
        <v>37</v>
      </c>
      <c r="B41" s="22" t="s">
        <v>59</v>
      </c>
      <c r="C41" s="28">
        <v>444.465468152607</v>
      </c>
      <c r="D41" s="19">
        <v>122930</v>
      </c>
    </row>
    <row r="42" spans="1:4" x14ac:dyDescent="0.2">
      <c r="A42" s="21">
        <v>38</v>
      </c>
      <c r="B42" s="22" t="s">
        <v>58</v>
      </c>
      <c r="C42" s="28">
        <v>122.23780687397699</v>
      </c>
      <c r="D42" s="19">
        <v>122200</v>
      </c>
    </row>
    <row r="43" spans="1:4" x14ac:dyDescent="0.2">
      <c r="A43" s="21">
        <v>39</v>
      </c>
      <c r="B43" s="22" t="s">
        <v>57</v>
      </c>
      <c r="C43" s="28">
        <v>418.31710778992999</v>
      </c>
      <c r="D43" s="19">
        <v>119770</v>
      </c>
    </row>
    <row r="44" spans="1:4" x14ac:dyDescent="0.2">
      <c r="A44" s="21">
        <v>40</v>
      </c>
      <c r="B44" s="22" t="s">
        <v>56</v>
      </c>
      <c r="C44" s="28">
        <v>321.35043826057301</v>
      </c>
      <c r="D44" s="19">
        <v>117510</v>
      </c>
    </row>
    <row r="45" spans="1:4" x14ac:dyDescent="0.2">
      <c r="A45" s="21">
        <v>41</v>
      </c>
      <c r="B45" s="22" t="s">
        <v>55</v>
      </c>
      <c r="C45" s="28">
        <v>400.47909137841998</v>
      </c>
      <c r="D45" s="19">
        <v>116220</v>
      </c>
    </row>
    <row r="46" spans="1:4" x14ac:dyDescent="0.2">
      <c r="A46" s="21">
        <v>42</v>
      </c>
      <c r="B46" s="22" t="s">
        <v>54</v>
      </c>
      <c r="C46" s="28">
        <v>224.774582400551</v>
      </c>
      <c r="D46" s="19">
        <v>116140</v>
      </c>
    </row>
    <row r="47" spans="1:4" x14ac:dyDescent="0.2">
      <c r="A47" s="21">
        <v>43</v>
      </c>
      <c r="B47" s="22" t="s">
        <v>53</v>
      </c>
      <c r="C47" s="28">
        <v>386.22581758564098</v>
      </c>
      <c r="D47" s="19">
        <v>115890</v>
      </c>
    </row>
    <row r="48" spans="1:4" x14ac:dyDescent="0.2">
      <c r="A48" s="21">
        <v>44</v>
      </c>
      <c r="B48" s="22" t="s">
        <v>52</v>
      </c>
      <c r="C48" s="28">
        <v>373.20532017968799</v>
      </c>
      <c r="D48" s="19">
        <v>113530</v>
      </c>
    </row>
    <row r="49" spans="1:6" x14ac:dyDescent="0.2">
      <c r="A49" s="21">
        <v>45</v>
      </c>
      <c r="B49" s="22" t="s">
        <v>51</v>
      </c>
      <c r="C49" s="28">
        <v>428.34725650275197</v>
      </c>
      <c r="D49" s="19">
        <v>105340</v>
      </c>
    </row>
    <row r="50" spans="1:6" x14ac:dyDescent="0.2">
      <c r="A50" s="21">
        <v>46</v>
      </c>
      <c r="B50" s="22" t="s">
        <v>50</v>
      </c>
      <c r="C50" s="28">
        <v>124.989581341999</v>
      </c>
      <c r="D50" s="19">
        <v>104620</v>
      </c>
    </row>
    <row r="51" spans="1:6" ht="25.5" x14ac:dyDescent="0.2">
      <c r="A51" s="18" t="s">
        <v>49</v>
      </c>
      <c r="B51" s="27"/>
      <c r="C51" s="16">
        <f>SUM((C5*D5)+(C6*D6)+(C7*D7)+(C8*D8)+(C9*D9)+(C10*D10)+(C11*D11)+(C12*D12)+(C13*D13)+(C14*D14)+(C15*D15)+(C16*D16)+(C17*D17)+(C18*D18)+(C19*D19)+(C20*D20)+(C21*D21)+(C22*D22)+(C23*D23)+(C24*D24)+(C25*D25)+(C26*D26)+(C27*D27)+(C28*D28)+(C29*D29)+(C30*D30)+(C31*D31)+(C32*D32)+(C33*D33)+(C34*D34)+(C35*D35)+(C36*D36)+(C37*D37)+(C38*D38)+(C39*D39)+(C40*D40)+(C41*D41)+(C42*D42)+(C43*D43)+(C44*D44)+(C45*D45)+(C46*D46)+(C47*D47)+(C48*D48)+(C49*D49)+(C50*D50))/SUM(D5:D50)</f>
        <v>355.24784755126325</v>
      </c>
      <c r="D51" s="15">
        <f>AVERAGE(D5:D50)</f>
        <v>216740</v>
      </c>
      <c r="E51" s="14"/>
      <c r="F51" s="25"/>
    </row>
    <row r="52" spans="1:6" ht="30.75" customHeight="1" x14ac:dyDescent="0.2">
      <c r="A52" s="39" t="s">
        <v>142</v>
      </c>
      <c r="B52" s="39"/>
      <c r="C52" s="39"/>
      <c r="D52" s="39"/>
    </row>
    <row r="53" spans="1:6" ht="12.75" customHeight="1" x14ac:dyDescent="0.2">
      <c r="A53" s="42" t="s">
        <v>2</v>
      </c>
      <c r="B53" s="42"/>
      <c r="C53" s="42"/>
      <c r="D53" s="42"/>
    </row>
  </sheetData>
  <mergeCells count="5">
    <mergeCell ref="A52:D52"/>
    <mergeCell ref="A53:D53"/>
    <mergeCell ref="A1:D1"/>
    <mergeCell ref="A2:D2"/>
    <mergeCell ref="A3:D3"/>
  </mergeCells>
  <printOptions horizontalCentered="1"/>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D1"/>
    </sheetView>
  </sheetViews>
  <sheetFormatPr defaultRowHeight="12.75" x14ac:dyDescent="0.2"/>
  <cols>
    <col min="1" max="1" width="15.7109375" style="5" customWidth="1"/>
    <col min="2" max="2" width="36.28515625" style="5" customWidth="1"/>
    <col min="3" max="3" width="15.85546875" style="5" customWidth="1"/>
    <col min="4" max="4" width="21.42578125" style="5" customWidth="1"/>
    <col min="5" max="5" width="16.140625" style="5" customWidth="1"/>
    <col min="6" max="16384" width="9.140625" style="5"/>
  </cols>
  <sheetData>
    <row r="1" spans="1:7" ht="22.5" customHeight="1" x14ac:dyDescent="0.2">
      <c r="A1" s="46" t="s">
        <v>23</v>
      </c>
      <c r="B1" s="46"/>
      <c r="C1" s="46"/>
      <c r="D1" s="46"/>
    </row>
    <row r="2" spans="1:7" x14ac:dyDescent="0.2">
      <c r="A2" s="47" t="s">
        <v>24</v>
      </c>
      <c r="B2" s="47"/>
      <c r="C2" s="47"/>
      <c r="D2" s="47"/>
    </row>
    <row r="3" spans="1:7" ht="81.75" customHeight="1" x14ac:dyDescent="0.2">
      <c r="A3" s="47" t="s">
        <v>4</v>
      </c>
      <c r="B3" s="47"/>
      <c r="C3" s="47"/>
      <c r="D3" s="47"/>
    </row>
    <row r="4" spans="1:7" ht="38.25" customHeight="1" x14ac:dyDescent="0.2">
      <c r="A4" s="1" t="s">
        <v>0</v>
      </c>
      <c r="B4" s="1" t="s">
        <v>1</v>
      </c>
      <c r="C4" s="2" t="s">
        <v>22</v>
      </c>
      <c r="D4" s="2" t="s">
        <v>25</v>
      </c>
    </row>
    <row r="5" spans="1:7" ht="12.75" customHeight="1" x14ac:dyDescent="0.25">
      <c r="A5" s="3">
        <v>1</v>
      </c>
      <c r="B5" s="5" t="s">
        <v>10</v>
      </c>
      <c r="C5" s="7">
        <v>358.16178802386401</v>
      </c>
      <c r="D5" s="10">
        <v>5871510</v>
      </c>
      <c r="F5"/>
    </row>
    <row r="6" spans="1:7" ht="12.75" customHeight="1" x14ac:dyDescent="0.25">
      <c r="A6" s="3">
        <v>2</v>
      </c>
      <c r="B6" s="5" t="s">
        <v>9</v>
      </c>
      <c r="C6" s="7">
        <v>329.80679417146098</v>
      </c>
      <c r="D6" s="10">
        <v>5296010</v>
      </c>
      <c r="F6"/>
    </row>
    <row r="7" spans="1:7" ht="12.75" customHeight="1" x14ac:dyDescent="0.25">
      <c r="A7" s="3">
        <v>3</v>
      </c>
      <c r="B7" s="5" t="s">
        <v>11</v>
      </c>
      <c r="C7" s="7">
        <v>334.148568007476</v>
      </c>
      <c r="D7" s="10">
        <v>4108960</v>
      </c>
      <c r="F7"/>
    </row>
    <row r="8" spans="1:7" ht="12.75" customHeight="1" x14ac:dyDescent="0.25">
      <c r="A8" s="3">
        <v>4</v>
      </c>
      <c r="B8" s="5" t="s">
        <v>6</v>
      </c>
      <c r="C8" s="7">
        <v>284.79479301638997</v>
      </c>
      <c r="D8" s="10">
        <v>3743050</v>
      </c>
      <c r="F8"/>
    </row>
    <row r="9" spans="1:7" ht="12.75" customHeight="1" x14ac:dyDescent="0.25">
      <c r="A9" s="3">
        <v>5</v>
      </c>
      <c r="B9" s="5" t="s">
        <v>12</v>
      </c>
      <c r="C9" s="7">
        <v>335.40497267066399</v>
      </c>
      <c r="D9" s="10">
        <v>3390130</v>
      </c>
      <c r="F9"/>
    </row>
    <row r="10" spans="1:7" ht="12.75" customHeight="1" x14ac:dyDescent="0.25">
      <c r="A10" s="3">
        <v>6</v>
      </c>
      <c r="B10" s="5" t="s">
        <v>7</v>
      </c>
      <c r="C10" s="7">
        <v>334.82755615031198</v>
      </c>
      <c r="D10" s="10">
        <v>2764900</v>
      </c>
      <c r="F10"/>
    </row>
    <row r="11" spans="1:7" ht="12.75" customHeight="1" x14ac:dyDescent="0.25">
      <c r="A11" s="3">
        <v>7</v>
      </c>
      <c r="B11" s="5" t="s">
        <v>5</v>
      </c>
      <c r="C11" s="7">
        <v>326.27330706741799</v>
      </c>
      <c r="D11" s="10">
        <v>2543220</v>
      </c>
      <c r="F11"/>
    </row>
    <row r="12" spans="1:7" ht="12.75" customHeight="1" x14ac:dyDescent="0.25">
      <c r="A12" s="3">
        <v>8</v>
      </c>
      <c r="B12" s="5" t="s">
        <v>8</v>
      </c>
      <c r="C12" s="7">
        <v>360.54049232755301</v>
      </c>
      <c r="D12" s="10">
        <v>1704150</v>
      </c>
      <c r="F12"/>
    </row>
    <row r="13" spans="1:7" ht="25.5" x14ac:dyDescent="0.2">
      <c r="A13" s="4" t="s">
        <v>3</v>
      </c>
      <c r="B13" s="6"/>
      <c r="C13" s="8">
        <f>SUM((C5*D5)+(C6*D6)+(C7*D7)+(C8*D8)+(C9*D9)+(C10*D10)+(C11*D11)+(C12*D12))/SUM(D5:D12)</f>
        <v>332.93689095174886</v>
      </c>
      <c r="D13" s="9">
        <f>AVERAGE(D5:D12)</f>
        <v>3677741.25</v>
      </c>
      <c r="E13" s="7"/>
    </row>
    <row r="14" spans="1:7" ht="37.35" customHeight="1" x14ac:dyDescent="0.2">
      <c r="A14" s="48" t="s">
        <v>142</v>
      </c>
      <c r="B14" s="48"/>
      <c r="C14" s="48"/>
      <c r="D14" s="48"/>
    </row>
    <row r="15" spans="1:7" ht="15" customHeight="1" x14ac:dyDescent="0.2">
      <c r="A15" s="49" t="s">
        <v>2</v>
      </c>
      <c r="B15" s="49"/>
      <c r="C15" s="49"/>
      <c r="D15" s="49"/>
    </row>
    <row r="16" spans="1:7" ht="30" customHeight="1" x14ac:dyDescent="0.25">
      <c r="A16" s="50" t="s">
        <v>13</v>
      </c>
      <c r="B16" s="50"/>
      <c r="C16" s="50"/>
      <c r="D16" s="50"/>
      <c r="E16" s="11"/>
      <c r="F16" s="11"/>
      <c r="G16" s="11"/>
    </row>
    <row r="17" spans="1:7" ht="15" x14ac:dyDescent="0.25">
      <c r="A17" s="45" t="s">
        <v>14</v>
      </c>
      <c r="B17" s="45"/>
      <c r="C17" s="45"/>
      <c r="D17" s="45"/>
      <c r="E17" s="11"/>
      <c r="F17" s="11"/>
      <c r="G17" s="11"/>
    </row>
    <row r="18" spans="1:7" ht="15" x14ac:dyDescent="0.25">
      <c r="A18" s="45" t="s">
        <v>15</v>
      </c>
      <c r="B18" s="45"/>
      <c r="C18" s="45"/>
      <c r="D18" s="45"/>
      <c r="E18" s="11"/>
      <c r="F18" s="11"/>
      <c r="G18" s="11"/>
    </row>
    <row r="19" spans="1:7" ht="15" x14ac:dyDescent="0.25">
      <c r="A19" s="45" t="s">
        <v>16</v>
      </c>
      <c r="B19" s="45"/>
      <c r="C19" s="45"/>
      <c r="D19" s="45"/>
      <c r="E19" s="11"/>
      <c r="F19" s="11"/>
      <c r="G19" s="11"/>
    </row>
    <row r="20" spans="1:7" ht="15" x14ac:dyDescent="0.25">
      <c r="A20" s="45" t="s">
        <v>17</v>
      </c>
      <c r="B20" s="45"/>
      <c r="C20" s="45"/>
      <c r="D20" s="45"/>
      <c r="E20" s="11"/>
      <c r="F20" s="11"/>
      <c r="G20" s="11"/>
    </row>
    <row r="21" spans="1:7" ht="30" customHeight="1" x14ac:dyDescent="0.25">
      <c r="A21" s="44" t="s">
        <v>18</v>
      </c>
      <c r="B21" s="44"/>
      <c r="C21" s="44"/>
      <c r="D21" s="44"/>
      <c r="E21" s="11"/>
      <c r="F21" s="11"/>
      <c r="G21" s="11"/>
    </row>
    <row r="22" spans="1:7" ht="15" x14ac:dyDescent="0.25">
      <c r="A22" s="45" t="s">
        <v>19</v>
      </c>
      <c r="B22" s="45"/>
      <c r="C22" s="45"/>
      <c r="D22" s="45"/>
      <c r="E22" s="11"/>
      <c r="F22" s="11"/>
      <c r="G22" s="11"/>
    </row>
    <row r="23" spans="1:7" ht="15" x14ac:dyDescent="0.25">
      <c r="A23" s="45" t="s">
        <v>20</v>
      </c>
      <c r="B23" s="45"/>
      <c r="C23" s="45"/>
      <c r="D23" s="45"/>
      <c r="E23" s="11"/>
      <c r="F23" s="11"/>
      <c r="G23" s="11"/>
    </row>
    <row r="24" spans="1:7" ht="15" x14ac:dyDescent="0.25">
      <c r="A24" s="45" t="s">
        <v>21</v>
      </c>
      <c r="B24" s="45"/>
      <c r="C24" s="45"/>
      <c r="D24" s="45"/>
      <c r="E24" s="11"/>
      <c r="F24" s="11"/>
      <c r="G24" s="11"/>
    </row>
    <row r="25" spans="1:7" ht="15" x14ac:dyDescent="0.25">
      <c r="B25"/>
      <c r="C25"/>
      <c r="D25"/>
      <c r="E25"/>
    </row>
  </sheetData>
  <mergeCells count="14">
    <mergeCell ref="A21:D21"/>
    <mergeCell ref="A22:D22"/>
    <mergeCell ref="A23:D23"/>
    <mergeCell ref="A24:D24"/>
    <mergeCell ref="A1:D1"/>
    <mergeCell ref="A2:D2"/>
    <mergeCell ref="A3:D3"/>
    <mergeCell ref="A14:D14"/>
    <mergeCell ref="A15:D15"/>
    <mergeCell ref="A16:D16"/>
    <mergeCell ref="A17:D17"/>
    <mergeCell ref="A18:D18"/>
    <mergeCell ref="A19:D19"/>
    <mergeCell ref="A20:D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7 2,000,000+</vt:lpstr>
      <vt:lpstr>Table 8 1.5M-1.99M</vt:lpstr>
      <vt:lpstr>Table 9 1M-1.49M</vt:lpstr>
      <vt:lpstr>Table 10 500-99999K</vt:lpstr>
      <vt:lpstr>Table 11 100K-499,999K (2)</vt:lpstr>
      <vt:lpstr>Table 12 50K-99,999K</vt:lpstr>
      <vt:lpstr>Table 11 100K-499,999K</vt:lpstr>
      <vt:lpstr>Table 13</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2015-07-28T19:24:02Z</dcterms:created>
  <dcterms:modified xsi:type="dcterms:W3CDTF">2018-01-16T16:05:33Z</dcterms:modified>
</cp:coreProperties>
</file>