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M:\External Affairs\Press\Scheduled releases\Airline Finances Releases\Releases 2018\4Q 2017\"/>
    </mc:Choice>
  </mc:AlternateContent>
  <bookViews>
    <workbookView xWindow="-15" yWindow="-15" windowWidth="14520" windowHeight="11760" tabRatio="864"/>
  </bookViews>
  <sheets>
    <sheet name="Table 1" sheetId="26" r:id="rId1"/>
    <sheet name="Table 2" sheetId="25" r:id="rId2"/>
    <sheet name="Table 3" sheetId="24" r:id="rId3"/>
    <sheet name="Table 4" sheetId="21" r:id="rId4"/>
    <sheet name="Table 5" sheetId="22" r:id="rId5"/>
    <sheet name="Table 6" sheetId="23" r:id="rId6"/>
    <sheet name="Table 7" sheetId="7" r:id="rId7"/>
    <sheet name="Table 8" sheetId="17" r:id="rId8"/>
    <sheet name="Table 9" sheetId="18" r:id="rId9"/>
    <sheet name="Table 10" sheetId="15" r:id="rId10"/>
    <sheet name="Table 11" sheetId="19" r:id="rId11"/>
    <sheet name="Table 12" sheetId="20" r:id="rId12"/>
  </sheets>
  <calcPr calcId="171027"/>
</workbook>
</file>

<file path=xl/calcChain.xml><?xml version="1.0" encoding="utf-8"?>
<calcChain xmlns="http://schemas.openxmlformats.org/spreadsheetml/2006/main">
  <c r="C31" i="20" l="1"/>
  <c r="C25" i="20"/>
  <c r="C22" i="20"/>
  <c r="C12" i="20"/>
  <c r="F22" i="19"/>
  <c r="F12" i="19"/>
  <c r="C31" i="19"/>
  <c r="C25" i="19"/>
  <c r="C22" i="19"/>
  <c r="C12" i="19"/>
  <c r="F22" i="15"/>
  <c r="F12" i="15"/>
  <c r="C31" i="15"/>
  <c r="C25" i="15"/>
  <c r="C22" i="15"/>
  <c r="C12" i="15"/>
  <c r="F22" i="23" l="1"/>
  <c r="F12" i="23"/>
  <c r="C31" i="23"/>
  <c r="C25" i="23"/>
  <c r="C22" i="23"/>
  <c r="C12" i="23"/>
  <c r="F22" i="21"/>
  <c r="F12" i="21"/>
  <c r="F22" i="22"/>
  <c r="F12" i="22"/>
  <c r="C31" i="22"/>
  <c r="C25" i="22"/>
  <c r="C22" i="22"/>
  <c r="C12" i="22"/>
  <c r="C31" i="21"/>
  <c r="C25" i="21"/>
  <c r="C22" i="21"/>
  <c r="C12" i="21"/>
  <c r="B22" i="20" l="1"/>
  <c r="B12" i="20"/>
  <c r="B31" i="20" s="1"/>
  <c r="B22" i="19"/>
  <c r="B12" i="19"/>
  <c r="B31" i="19" s="1"/>
  <c r="B22" i="15"/>
  <c r="B12" i="15"/>
  <c r="B25" i="15" s="1"/>
  <c r="B25" i="19" l="1"/>
  <c r="B25" i="20"/>
  <c r="B31" i="15"/>
  <c r="B22" i="21" l="1"/>
  <c r="B12" i="21"/>
  <c r="B31" i="21" s="1"/>
  <c r="B22" i="22"/>
  <c r="B12" i="22"/>
  <c r="B31" i="22" s="1"/>
  <c r="B22" i="23"/>
  <c r="B12" i="23"/>
  <c r="B31" i="23" s="1"/>
  <c r="B25" i="21" l="1"/>
  <c r="B25" i="22"/>
  <c r="B25" i="23"/>
  <c r="E30" i="15"/>
  <c r="G13" i="24" l="1"/>
  <c r="G12" i="24"/>
  <c r="G11" i="24"/>
  <c r="G10" i="24"/>
  <c r="G9" i="24"/>
  <c r="G8" i="24"/>
  <c r="G7" i="24"/>
  <c r="G6" i="24"/>
  <c r="G5" i="24"/>
  <c r="G13" i="25"/>
  <c r="G12" i="25"/>
  <c r="G11" i="25"/>
  <c r="G10" i="25"/>
  <c r="G9" i="25"/>
  <c r="G8" i="25"/>
  <c r="G7" i="25"/>
  <c r="G6" i="25"/>
  <c r="G5" i="25"/>
  <c r="G13" i="26"/>
  <c r="G12" i="26"/>
  <c r="G11" i="26"/>
  <c r="G10" i="26"/>
  <c r="G9" i="26"/>
  <c r="G8" i="26"/>
  <c r="G7" i="26"/>
  <c r="G6" i="26"/>
  <c r="G5" i="26"/>
  <c r="E30" i="23" l="1"/>
  <c r="D30" i="23"/>
  <c r="D29" i="23"/>
  <c r="E28" i="23"/>
  <c r="D28" i="23"/>
  <c r="E27" i="23"/>
  <c r="D27" i="23"/>
  <c r="E26" i="23"/>
  <c r="D26" i="23"/>
  <c r="E24" i="23"/>
  <c r="D24" i="23"/>
  <c r="F21" i="23"/>
  <c r="E21" i="23"/>
  <c r="D21" i="23"/>
  <c r="F20" i="23"/>
  <c r="E20" i="23"/>
  <c r="D20" i="23"/>
  <c r="E19" i="23"/>
  <c r="D19" i="23"/>
  <c r="E18" i="23"/>
  <c r="D18" i="23"/>
  <c r="E17" i="23"/>
  <c r="D17" i="23"/>
  <c r="E16" i="23"/>
  <c r="D16" i="23"/>
  <c r="E15" i="23"/>
  <c r="D15" i="23"/>
  <c r="E14" i="23"/>
  <c r="D14" i="23"/>
  <c r="E11" i="23"/>
  <c r="D11" i="23"/>
  <c r="E10" i="23"/>
  <c r="D10" i="23"/>
  <c r="E9" i="23"/>
  <c r="D9" i="23"/>
  <c r="E8" i="23"/>
  <c r="D8" i="23"/>
  <c r="E7" i="23"/>
  <c r="D7" i="23"/>
  <c r="E6" i="23"/>
  <c r="D6" i="23"/>
  <c r="E30" i="22"/>
  <c r="D30" i="22"/>
  <c r="D29" i="22"/>
  <c r="E28" i="22"/>
  <c r="D28" i="22"/>
  <c r="E27" i="22"/>
  <c r="D27" i="22"/>
  <c r="E26" i="22"/>
  <c r="D26" i="22"/>
  <c r="E24" i="22"/>
  <c r="D24" i="22"/>
  <c r="E22" i="22"/>
  <c r="E21" i="22"/>
  <c r="D21" i="22"/>
  <c r="F20" i="22"/>
  <c r="E20" i="22"/>
  <c r="D20" i="22"/>
  <c r="E19" i="22"/>
  <c r="D19" i="22"/>
  <c r="E18" i="22"/>
  <c r="D18" i="22"/>
  <c r="E17" i="22"/>
  <c r="D17" i="22"/>
  <c r="E16" i="22"/>
  <c r="D16" i="22"/>
  <c r="E15" i="22"/>
  <c r="D15" i="22"/>
  <c r="E14" i="22"/>
  <c r="D14" i="22"/>
  <c r="E11" i="22"/>
  <c r="D11" i="22"/>
  <c r="E10" i="22"/>
  <c r="D10" i="22"/>
  <c r="E9" i="22"/>
  <c r="D9" i="22"/>
  <c r="E8" i="22"/>
  <c r="D8" i="22"/>
  <c r="E7" i="22"/>
  <c r="D7" i="22"/>
  <c r="F6" i="22"/>
  <c r="E6" i="22"/>
  <c r="D6" i="22"/>
  <c r="E30" i="21"/>
  <c r="D30" i="21"/>
  <c r="D29" i="21"/>
  <c r="E28" i="21"/>
  <c r="D28" i="21"/>
  <c r="E27" i="21"/>
  <c r="D27" i="21"/>
  <c r="E26" i="21"/>
  <c r="D26" i="21"/>
  <c r="E24" i="21"/>
  <c r="D24" i="21"/>
  <c r="E21" i="21"/>
  <c r="D21" i="21"/>
  <c r="E20" i="21"/>
  <c r="D20" i="21"/>
  <c r="E19" i="21"/>
  <c r="D19" i="21"/>
  <c r="E18" i="21"/>
  <c r="D18" i="21"/>
  <c r="E17" i="21"/>
  <c r="D17" i="21"/>
  <c r="E16" i="21"/>
  <c r="D16" i="21"/>
  <c r="E15" i="21"/>
  <c r="D15" i="21"/>
  <c r="E14" i="21"/>
  <c r="D14" i="21"/>
  <c r="E11" i="21"/>
  <c r="D11" i="21"/>
  <c r="E10" i="21"/>
  <c r="D10" i="21"/>
  <c r="E9" i="21"/>
  <c r="D9" i="21"/>
  <c r="E8" i="21"/>
  <c r="D8" i="21"/>
  <c r="E7" i="21"/>
  <c r="D7" i="21"/>
  <c r="E6" i="21"/>
  <c r="D6" i="21"/>
  <c r="F10" i="23" l="1"/>
  <c r="F17" i="23"/>
  <c r="F17" i="22"/>
  <c r="F16" i="22"/>
  <c r="F19" i="22"/>
  <c r="F21" i="22"/>
  <c r="F10" i="22"/>
  <c r="F9" i="22"/>
  <c r="F17" i="21"/>
  <c r="F16" i="21"/>
  <c r="F15" i="21"/>
  <c r="F19" i="21"/>
  <c r="F14" i="21"/>
  <c r="F18" i="21"/>
  <c r="F21" i="21"/>
  <c r="F10" i="21"/>
  <c r="F9" i="21"/>
  <c r="F6" i="21"/>
  <c r="F6" i="23"/>
  <c r="F16" i="23"/>
  <c r="F19" i="23"/>
  <c r="E22" i="23"/>
  <c r="F15" i="23"/>
  <c r="F20" i="21"/>
  <c r="D22" i="21"/>
  <c r="F8" i="21"/>
  <c r="F7" i="21"/>
  <c r="F11" i="21"/>
  <c r="F15" i="22"/>
  <c r="F9" i="23"/>
  <c r="E22" i="21"/>
  <c r="D22" i="23"/>
  <c r="E12" i="23"/>
  <c r="D22" i="22"/>
  <c r="E12" i="22"/>
  <c r="E12" i="21"/>
  <c r="D31" i="21"/>
  <c r="F8" i="23"/>
  <c r="D12" i="23"/>
  <c r="D31" i="23"/>
  <c r="F7" i="23"/>
  <c r="F11" i="23"/>
  <c r="F14" i="23"/>
  <c r="F18" i="23"/>
  <c r="F8" i="22"/>
  <c r="D12" i="22"/>
  <c r="D31" i="22"/>
  <c r="F7" i="22"/>
  <c r="F11" i="22"/>
  <c r="F14" i="22"/>
  <c r="F18" i="22"/>
  <c r="D12" i="21"/>
  <c r="D25" i="23" l="1"/>
  <c r="D25" i="22"/>
  <c r="D25" i="21"/>
  <c r="G13" i="18"/>
  <c r="G12" i="18"/>
  <c r="G11" i="18"/>
  <c r="G10" i="18"/>
  <c r="G9" i="18"/>
  <c r="G8" i="18"/>
  <c r="G7" i="18"/>
  <c r="G6" i="18"/>
  <c r="G5" i="18"/>
  <c r="G13" i="17"/>
  <c r="G12" i="17"/>
  <c r="G11" i="17"/>
  <c r="G10" i="17"/>
  <c r="G9" i="17"/>
  <c r="G8" i="17"/>
  <c r="G7" i="17"/>
  <c r="G6" i="17"/>
  <c r="G5" i="17"/>
  <c r="G13" i="7"/>
  <c r="G12" i="7"/>
  <c r="G11" i="7"/>
  <c r="G10" i="7"/>
  <c r="G9" i="7"/>
  <c r="G8" i="7"/>
  <c r="G7" i="7"/>
  <c r="G6" i="7"/>
  <c r="G5" i="7"/>
  <c r="E30" i="20" l="1"/>
  <c r="D30" i="20"/>
  <c r="D29" i="20"/>
  <c r="E28" i="20"/>
  <c r="D28" i="20"/>
  <c r="E27" i="20"/>
  <c r="D27" i="20"/>
  <c r="E26" i="20"/>
  <c r="D26" i="20"/>
  <c r="E24" i="20"/>
  <c r="D24" i="20"/>
  <c r="F22" i="20"/>
  <c r="E21" i="20"/>
  <c r="D21" i="20"/>
  <c r="E20" i="20"/>
  <c r="D20" i="20"/>
  <c r="E19" i="20"/>
  <c r="D19" i="20"/>
  <c r="E18" i="20"/>
  <c r="D18" i="20"/>
  <c r="E17" i="20"/>
  <c r="D17" i="20"/>
  <c r="E16" i="20"/>
  <c r="D16" i="20"/>
  <c r="E15" i="20"/>
  <c r="D15" i="20"/>
  <c r="E14" i="20"/>
  <c r="D14" i="20"/>
  <c r="E11" i="20"/>
  <c r="D11" i="20"/>
  <c r="E10" i="20"/>
  <c r="D10" i="20"/>
  <c r="E9" i="20"/>
  <c r="D9" i="20"/>
  <c r="E8" i="20"/>
  <c r="D8" i="20"/>
  <c r="E7" i="20"/>
  <c r="D7" i="20"/>
  <c r="E6" i="20"/>
  <c r="D6" i="20"/>
  <c r="E30" i="19"/>
  <c r="D30" i="19"/>
  <c r="D29" i="19"/>
  <c r="E28" i="19"/>
  <c r="D28" i="19"/>
  <c r="E27" i="19"/>
  <c r="D27" i="19"/>
  <c r="E26" i="19"/>
  <c r="D26" i="19"/>
  <c r="E24" i="19"/>
  <c r="D24" i="19"/>
  <c r="E21" i="19"/>
  <c r="D21" i="19"/>
  <c r="E20" i="19"/>
  <c r="D20" i="19"/>
  <c r="E19" i="19"/>
  <c r="D19" i="19"/>
  <c r="E18" i="19"/>
  <c r="D18" i="19"/>
  <c r="E17" i="19"/>
  <c r="D17" i="19"/>
  <c r="E16" i="19"/>
  <c r="D16" i="19"/>
  <c r="E15" i="19"/>
  <c r="D15" i="19"/>
  <c r="E14" i="19"/>
  <c r="D14" i="19"/>
  <c r="E11" i="19"/>
  <c r="D11" i="19"/>
  <c r="E10" i="19"/>
  <c r="D10" i="19"/>
  <c r="E9" i="19"/>
  <c r="D9" i="19"/>
  <c r="E8" i="19"/>
  <c r="D8" i="19"/>
  <c r="E7" i="19"/>
  <c r="D7" i="19"/>
  <c r="E6" i="19"/>
  <c r="D6" i="19"/>
  <c r="F18" i="19" l="1"/>
  <c r="F10" i="20"/>
  <c r="E22" i="19"/>
  <c r="F7" i="20"/>
  <c r="D12" i="20"/>
  <c r="F6" i="20"/>
  <c r="F9" i="20"/>
  <c r="F11" i="20"/>
  <c r="F8" i="20"/>
  <c r="F12" i="20"/>
  <c r="F14" i="19"/>
  <c r="F17" i="19"/>
  <c r="F21" i="19"/>
  <c r="F16" i="19"/>
  <c r="F9" i="19"/>
  <c r="F6" i="19"/>
  <c r="F11" i="19"/>
  <c r="F7" i="19"/>
  <c r="F10" i="19"/>
  <c r="D12" i="19"/>
  <c r="F19" i="20"/>
  <c r="D22" i="20"/>
  <c r="F15" i="20"/>
  <c r="F18" i="20"/>
  <c r="F21" i="20"/>
  <c r="E22" i="20"/>
  <c r="F14" i="20"/>
  <c r="F17" i="20"/>
  <c r="E12" i="20"/>
  <c r="F15" i="19"/>
  <c r="F19" i="19"/>
  <c r="D22" i="19"/>
  <c r="F8" i="19"/>
  <c r="E12" i="19"/>
  <c r="D31" i="20"/>
  <c r="F16" i="20"/>
  <c r="F20" i="20"/>
  <c r="D25" i="20"/>
  <c r="D31" i="19"/>
  <c r="F20" i="19"/>
  <c r="D30" i="15"/>
  <c r="D25" i="19" l="1"/>
  <c r="D6" i="15" l="1"/>
  <c r="D7" i="15"/>
  <c r="D8" i="15"/>
  <c r="D9" i="15"/>
  <c r="D10" i="15"/>
  <c r="D11" i="15"/>
  <c r="D14" i="15"/>
  <c r="D15" i="15"/>
  <c r="D16" i="15"/>
  <c r="D17" i="15"/>
  <c r="D18" i="15"/>
  <c r="D19" i="15"/>
  <c r="D20" i="15"/>
  <c r="D21" i="15"/>
  <c r="D24" i="15"/>
  <c r="D29" i="15" l="1"/>
  <c r="D28" i="15"/>
  <c r="D27" i="15"/>
  <c r="D22" i="15" l="1"/>
  <c r="D31" i="15" l="1"/>
  <c r="D25" i="15"/>
  <c r="D12" i="15"/>
  <c r="F6" i="15" l="1"/>
  <c r="E6" i="15"/>
  <c r="F20" i="15" l="1"/>
  <c r="F11" i="15"/>
  <c r="E28" i="15" l="1"/>
  <c r="E27" i="15"/>
  <c r="E24" i="15"/>
  <c r="F15" i="15"/>
  <c r="F21" i="15"/>
  <c r="F19" i="15"/>
  <c r="F18" i="15"/>
  <c r="F17" i="15"/>
  <c r="F16" i="15"/>
  <c r="F14" i="15"/>
  <c r="F7" i="15"/>
  <c r="F10" i="15"/>
  <c r="F9" i="15"/>
  <c r="F8" i="15"/>
  <c r="E22" i="15"/>
  <c r="E21" i="15"/>
  <c r="E20" i="15"/>
  <c r="E19" i="15"/>
  <c r="E18" i="15"/>
  <c r="E17" i="15"/>
  <c r="E16" i="15"/>
  <c r="E15" i="15"/>
  <c r="E14" i="15"/>
  <c r="E12" i="15"/>
  <c r="E11" i="15"/>
  <c r="E10" i="15"/>
  <c r="E9" i="15"/>
  <c r="E8" i="15"/>
  <c r="E7" i="15"/>
</calcChain>
</file>

<file path=xl/sharedStrings.xml><?xml version="1.0" encoding="utf-8"?>
<sst xmlns="http://schemas.openxmlformats.org/spreadsheetml/2006/main" count="425" uniqueCount="83">
  <si>
    <t>Net Income</t>
  </si>
  <si>
    <t>Operating Profit/Loss</t>
  </si>
  <si>
    <t>Operating Revenue</t>
  </si>
  <si>
    <t>Operating Expenses</t>
  </si>
  <si>
    <t>(Millions of dollars)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</si>
  <si>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</si>
  <si>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</si>
  <si>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</si>
  <si>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</si>
  <si>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</si>
  <si>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</si>
  <si>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</si>
  <si>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</si>
  <si>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</si>
  <si>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</si>
  <si>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</si>
  <si>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</si>
  <si>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</si>
  <si>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</si>
  <si>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</si>
  <si>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</si>
  <si>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</si>
  <si>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</si>
  <si>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</si>
  <si>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</si>
  <si>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</si>
  <si>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</si>
  <si>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</si>
  <si>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</si>
  <si>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</si>
  <si>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</si>
  <si>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</si>
  <si>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</si>
  <si>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</si>
  <si>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</si>
  <si>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</si>
  <si>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</si>
  <si>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</si>
  <si>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t>4Q                 2016</t>
  </si>
  <si>
    <t>4Q 2016</t>
  </si>
  <si>
    <t>Source: Bureau of Transportation Statistics, Form 41; Schedules P1.2 http://www.transtats.bts.gov/Fields.asp?Table_ID=295 and P6 http://www.transtats.bts.gov/Fields.asp?Table_ID=291</t>
  </si>
  <si>
    <t>Jan-Dec 2016</t>
  </si>
  <si>
    <t>Table 1. Annual U.S. Scheduled Service Passenger Airlines Financial Reports</t>
  </si>
  <si>
    <t>Table 2. Domestic Annual U.S. Scheduled Service Passenger Airlines Financial Reports</t>
  </si>
  <si>
    <t>Table 3. International Annual U.S. Scheduled Service Passenger Airlines Financial Reports</t>
  </si>
  <si>
    <t>Table 4. Jan-Dec U.S. Scheduled Passenger Airlines Revenue, Expenses and Profits</t>
  </si>
  <si>
    <t>Table 5. Jan-Dec U.S. Scheduled Domestic Passenger Airlines Revenue, Expenses and Profits</t>
  </si>
  <si>
    <t>Table 6. Jan-Dec U.S. Scheduled International Passenger Airlines Revenue, Expenses and Profits</t>
  </si>
  <si>
    <t>Table 7. Quarterly U.S. Scheduled Service Passenger Airlines Financial Reports</t>
  </si>
  <si>
    <t>Table 8. Domestic Quarterly U.S. Scheduled Service Passenger Airlines Financial Reports</t>
  </si>
  <si>
    <t>Table 9. International Quarterly U.S. Scheduled Service Passenger Airlines Financial Reports</t>
  </si>
  <si>
    <t>Table 10. Quarterly U.S. Scheduled Passenger Airlines Revenue, Expenses and Profits</t>
  </si>
  <si>
    <t>Table 11. Domestic Quarterly U.S. Scheduled Passenger Airlines Revenue, Expenses and Profits</t>
  </si>
  <si>
    <t>Table 12. International Quarterly U.S. Scheduled Passenger Airlines Revenue, Expenses and Profits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</si>
  <si>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</si>
  <si>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</si>
  <si>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</si>
  <si>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</si>
  <si>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</si>
  <si>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</si>
  <si>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</si>
  <si>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</si>
  <si>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</si>
  <si>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the belly of aircraft.  4)  Mail revenue from transporting mail in the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</si>
  <si>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</si>
  <si>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</si>
  <si>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</si>
  <si>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</si>
  <si>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Dollar Change           ($ in Millions)         2016-2017</t>
  </si>
  <si>
    <t>2016-2017 % Change</t>
  </si>
  <si>
    <t>% of YTD 2017 Revenue or Expense Total</t>
  </si>
  <si>
    <t>Jan-Dec 2017</t>
  </si>
  <si>
    <t>1Q                 2017</t>
  </si>
  <si>
    <t>2Q                 2017</t>
  </si>
  <si>
    <t>3Q                 2017</t>
  </si>
  <si>
    <t>4Q                 2017</t>
  </si>
  <si>
    <t>Dollar Change          4Q2016-4Q2017</t>
  </si>
  <si>
    <t>4Q 2017</t>
  </si>
  <si>
    <t>% of 4Q 2017 Revenue or Expense Total</t>
  </si>
  <si>
    <t>Reports from 23 airlines in 2017</t>
  </si>
  <si>
    <t>Reports from 18 airlines in 2017</t>
  </si>
  <si>
    <t>Reports from 23 airlines in 4Q 2017</t>
  </si>
  <si>
    <t>Reports from 18 airlines in 4Q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</si>
</sst>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quot;$&quot;#,##0,,_);[Red]\(&quot;$&quot;#,##0,,\)"/>
    <numFmt numFmtId="167" formatCode="0.0%"/>
  </numFmts>
  <fonts count="1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sz val="10"/>
      <name val="Arial"/>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9">
    <xf numFmtId="0" fontId="0" fillId="0" borderId="0"/>
    <xf numFmtId="0" fontId="7" fillId="0" borderId="0"/>
    <xf numFmtId="0" fontId="5" fillId="0" borderId="0"/>
    <xf numFmtId="0" fontId="9" fillId="0" borderId="0"/>
    <xf numFmtId="0" fontId="3" fillId="0" borderId="0"/>
    <xf numFmtId="9" fontId="7" fillId="0" borderId="0" applyFont="0" applyFill="0" applyBorder="0" applyAlignment="0" applyProtection="0"/>
    <xf numFmtId="0" fontId="2" fillId="0" borderId="0"/>
    <xf numFmtId="0" fontId="1" fillId="0" borderId="0"/>
    <xf numFmtId="9" fontId="10" fillId="0" borderId="0" applyFont="0" applyFill="0" applyBorder="0" applyAlignment="0" applyProtection="0"/>
  </cellStyleXfs>
  <cellXfs count="76">
    <xf numFmtId="0" fontId="0" fillId="0" borderId="0" xfId="0"/>
    <xf numFmtId="0" fontId="5" fillId="0" borderId="0" xfId="2"/>
    <xf numFmtId="0" fontId="9" fillId="0" borderId="1" xfId="2" applyFont="1" applyBorder="1"/>
    <xf numFmtId="0" fontId="8" fillId="0" borderId="1" xfId="2" applyFont="1" applyBorder="1" applyAlignment="1">
      <alignment horizontal="center" wrapText="1"/>
    </xf>
    <xf numFmtId="0" fontId="8" fillId="0" borderId="1" xfId="2" applyFont="1" applyBorder="1" applyAlignment="1">
      <alignment vertical="center"/>
    </xf>
    <xf numFmtId="0" fontId="4" fillId="0" borderId="0" xfId="2" applyFont="1"/>
    <xf numFmtId="0" fontId="8" fillId="0" borderId="0" xfId="3" applyFont="1"/>
    <xf numFmtId="0" fontId="9" fillId="0" borderId="0" xfId="3" applyAlignment="1">
      <alignment horizontal="left" indent="1"/>
    </xf>
    <xf numFmtId="0" fontId="0" fillId="0" borderId="1" xfId="0" applyBorder="1"/>
    <xf numFmtId="0" fontId="8" fillId="0" borderId="3" xfId="3" applyFont="1" applyBorder="1"/>
    <xf numFmtId="166" fontId="9" fillId="0" borderId="1" xfId="3" applyNumberFormat="1" applyBorder="1"/>
    <xf numFmtId="166" fontId="9" fillId="0" borderId="3" xfId="3" applyNumberFormat="1" applyBorder="1" applyAlignment="1">
      <alignment horizontal="right"/>
    </xf>
    <xf numFmtId="0" fontId="8" fillId="0" borderId="1" xfId="3" applyFont="1" applyBorder="1"/>
    <xf numFmtId="0" fontId="0" fillId="0" borderId="0" xfId="0"/>
    <xf numFmtId="0" fontId="0" fillId="0" borderId="0" xfId="0"/>
    <xf numFmtId="0" fontId="8" fillId="0" borderId="1" xfId="3" applyFont="1" applyBorder="1" applyAlignment="1">
      <alignment horizontal="center"/>
    </xf>
    <xf numFmtId="0" fontId="0" fillId="0" borderId="0" xfId="0"/>
    <xf numFmtId="0" fontId="8" fillId="0" borderId="1" xfId="3" applyFont="1" applyBorder="1" applyAlignment="1">
      <alignment horizontal="center" wrapText="1"/>
    </xf>
    <xf numFmtId="3" fontId="9" fillId="0" borderId="0" xfId="2" applyNumberFormat="1" applyFont="1"/>
    <xf numFmtId="3" fontId="9" fillId="0" borderId="1" xfId="2" applyNumberFormat="1" applyFont="1" applyBorder="1"/>
    <xf numFmtId="165" fontId="9" fillId="0" borderId="0" xfId="3" applyNumberFormat="1"/>
    <xf numFmtId="165" fontId="8" fillId="0" borderId="1" xfId="3" applyNumberFormat="1" applyFont="1" applyBorder="1"/>
    <xf numFmtId="165" fontId="8" fillId="0" borderId="0" xfId="3" applyNumberFormat="1" applyFont="1"/>
    <xf numFmtId="165" fontId="8" fillId="0" borderId="1" xfId="3" applyNumberFormat="1" applyFont="1" applyBorder="1" applyAlignment="1">
      <alignment horizontal="right"/>
    </xf>
    <xf numFmtId="166" fontId="9" fillId="0" borderId="3" xfId="3" applyNumberFormat="1" applyBorder="1"/>
    <xf numFmtId="164" fontId="9" fillId="0" borderId="1" xfId="3" applyNumberFormat="1" applyBorder="1"/>
    <xf numFmtId="164" fontId="9" fillId="0" borderId="3" xfId="3" applyNumberFormat="1" applyBorder="1"/>
    <xf numFmtId="164" fontId="9" fillId="0" borderId="0" xfId="3" applyNumberFormat="1" applyBorder="1" applyAlignment="1">
      <alignment horizontal="right"/>
    </xf>
    <xf numFmtId="164" fontId="8" fillId="0" borderId="0" xfId="3" applyNumberFormat="1" applyFont="1" applyBorder="1" applyAlignment="1">
      <alignment horizontal="right"/>
    </xf>
    <xf numFmtId="164" fontId="9" fillId="0" borderId="0" xfId="2" applyNumberFormat="1" applyFont="1"/>
    <xf numFmtId="4" fontId="9" fillId="0" borderId="0" xfId="3" applyNumberFormat="1"/>
    <xf numFmtId="4" fontId="8" fillId="0" borderId="0" xfId="3" applyNumberFormat="1" applyFont="1"/>
    <xf numFmtId="4" fontId="8" fillId="0" borderId="1" xfId="3" applyNumberFormat="1" applyFont="1" applyBorder="1"/>
    <xf numFmtId="0" fontId="7" fillId="0" borderId="0" xfId="3" applyFont="1" applyAlignment="1">
      <alignment horizontal="left" indent="1"/>
    </xf>
    <xf numFmtId="0" fontId="6" fillId="0" borderId="0" xfId="3" applyFont="1"/>
    <xf numFmtId="165" fontId="9" fillId="0" borderId="0" xfId="3" applyNumberFormat="1" applyFont="1"/>
    <xf numFmtId="0" fontId="8" fillId="0" borderId="0" xfId="2" applyFont="1" applyAlignment="1">
      <alignment vertical="center"/>
    </xf>
    <xf numFmtId="3" fontId="5" fillId="0" borderId="0" xfId="2" applyNumberFormat="1"/>
    <xf numFmtId="0" fontId="8" fillId="0" borderId="0" xfId="2" applyFont="1" applyAlignment="1">
      <alignment vertical="center"/>
    </xf>
    <xf numFmtId="0" fontId="8" fillId="0" borderId="1" xfId="2" applyFont="1" applyBorder="1" applyAlignment="1">
      <alignment horizontal="center"/>
    </xf>
    <xf numFmtId="0" fontId="0" fillId="0" borderId="0" xfId="0"/>
    <xf numFmtId="3" fontId="5" fillId="0" borderId="1" xfId="2" applyNumberFormat="1" applyBorder="1"/>
    <xf numFmtId="0" fontId="7" fillId="0" borderId="0" xfId="1"/>
    <xf numFmtId="0" fontId="7" fillId="0" borderId="1" xfId="1" applyBorder="1"/>
    <xf numFmtId="167" fontId="0" fillId="0" borderId="0" xfId="5" applyNumberFormat="1" applyFont="1"/>
    <xf numFmtId="0" fontId="9" fillId="0" borderId="1" xfId="7" applyFont="1" applyBorder="1"/>
    <xf numFmtId="0" fontId="8" fillId="0" borderId="1" xfId="7" applyFont="1" applyBorder="1" applyAlignment="1">
      <alignment horizontal="center" wrapText="1"/>
    </xf>
    <xf numFmtId="0" fontId="8" fillId="0" borderId="0" xfId="7" applyFont="1" applyAlignment="1">
      <alignment vertical="center"/>
    </xf>
    <xf numFmtId="3" fontId="9" fillId="0" borderId="0" xfId="7" applyNumberFormat="1" applyFont="1"/>
    <xf numFmtId="0" fontId="8" fillId="0" borderId="1" xfId="7" applyFont="1" applyBorder="1" applyAlignment="1">
      <alignment vertical="center"/>
    </xf>
    <xf numFmtId="3" fontId="9" fillId="0" borderId="1" xfId="7" applyNumberFormat="1" applyFont="1" applyBorder="1"/>
    <xf numFmtId="4" fontId="9" fillId="0" borderId="0" xfId="3" applyNumberFormat="1" applyFont="1"/>
    <xf numFmtId="167" fontId="0" fillId="0" borderId="0" xfId="8" applyNumberFormat="1" applyFont="1"/>
    <xf numFmtId="165" fontId="0" fillId="0" borderId="0" xfId="0" applyNumberFormat="1"/>
    <xf numFmtId="3" fontId="9" fillId="2" borderId="0" xfId="7" applyNumberFormat="1" applyFont="1" applyFill="1"/>
    <xf numFmtId="0" fontId="8" fillId="0" borderId="0" xfId="7" applyFont="1" applyAlignment="1"/>
    <xf numFmtId="0" fontId="8" fillId="0" borderId="0" xfId="7" applyFont="1" applyAlignment="1">
      <alignment vertical="center"/>
    </xf>
    <xf numFmtId="0" fontId="9" fillId="0" borderId="2" xfId="7" applyFont="1" applyBorder="1"/>
    <xf numFmtId="0" fontId="9" fillId="0" borderId="0" xfId="7" applyFont="1" applyBorder="1"/>
    <xf numFmtId="0" fontId="9" fillId="0" borderId="0" xfId="7" applyFont="1" applyAlignment="1">
      <alignment wrapText="1"/>
    </xf>
    <xf numFmtId="0" fontId="7" fillId="0" borderId="0" xfId="1" applyFont="1" applyAlignment="1">
      <alignment wrapText="1"/>
    </xf>
    <xf numFmtId="0" fontId="7" fillId="0" borderId="0" xfId="1" applyAlignment="1">
      <alignment wrapText="1"/>
    </xf>
    <xf numFmtId="0" fontId="6" fillId="0" borderId="0" xfId="1" applyFont="1" applyAlignment="1">
      <alignment wrapText="1"/>
    </xf>
    <xf numFmtId="0" fontId="6" fillId="0" borderId="0" xfId="1" applyFont="1"/>
    <xf numFmtId="0" fontId="6" fillId="0" borderId="0" xfId="1" applyFont="1" applyBorder="1"/>
    <xf numFmtId="0" fontId="9" fillId="0" borderId="2" xfId="3" applyFont="1" applyFill="1" applyBorder="1" applyAlignment="1">
      <alignment wrapText="1"/>
    </xf>
    <xf numFmtId="0" fontId="8" fillId="0" borderId="0" xfId="2" applyFont="1" applyAlignment="1"/>
    <xf numFmtId="0" fontId="8" fillId="0" borderId="0" xfId="2" applyFont="1" applyAlignment="1">
      <alignment vertical="center"/>
    </xf>
    <xf numFmtId="0" fontId="9" fillId="0" borderId="2" xfId="2" applyFont="1" applyBorder="1"/>
    <xf numFmtId="0" fontId="9" fillId="0" borderId="0" xfId="2" applyFont="1" applyBorder="1"/>
    <xf numFmtId="0" fontId="9" fillId="0" borderId="0" xfId="2" applyFont="1" applyAlignment="1">
      <alignment wrapText="1"/>
    </xf>
    <xf numFmtId="0" fontId="6" fillId="0" borderId="0" xfId="0" applyFont="1" applyAlignment="1">
      <alignment wrapText="1"/>
    </xf>
    <xf numFmtId="0" fontId="6" fillId="0" borderId="0" xfId="0" applyFont="1"/>
    <xf numFmtId="0" fontId="6" fillId="0" borderId="0" xfId="0" applyFont="1" applyBorder="1"/>
    <xf numFmtId="0" fontId="9" fillId="0" borderId="2" xfId="3" applyFont="1" applyFill="1" applyBorder="1"/>
    <xf numFmtId="0" fontId="7" fillId="0" borderId="0" xfId="0" applyFont="1" applyAlignment="1">
      <alignment wrapText="1"/>
    </xf>
  </cellXfs>
  <cellStyles count="9">
    <cellStyle name="Normal" xfId="0" builtinId="0"/>
    <cellStyle name="Normal 2" xfId="1"/>
    <cellStyle name="Normal 3" xfId="2"/>
    <cellStyle name="Normal 3 2" xfId="4"/>
    <cellStyle name="Normal 3 2 2" xfId="7"/>
    <cellStyle name="Normal 4" xfId="3"/>
    <cellStyle name="Normal 5" xfId="6"/>
    <cellStyle name="Percent" xfId="8" builtinId="5"/>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abSelected="1" workbookViewId="0">
      <selection activeCell="K14" sqref="K14"/>
    </sheetView>
  </sheetViews>
  <sheetFormatPr defaultColWidth="9.140625" defaultRowHeight="12.75" x14ac:dyDescent="0.2"/>
  <cols>
    <col min="1" max="1" width="27.5703125" style="40" bestFit="1" customWidth="1"/>
    <col min="2" max="6" width="9.140625" style="40"/>
    <col min="7" max="7" width="18.28515625" style="40" customWidth="1"/>
    <col min="8" max="16384" width="9.140625" style="40"/>
  </cols>
  <sheetData>
    <row r="1" spans="1:10" x14ac:dyDescent="0.2">
      <c r="A1" s="55" t="s">
        <v>42</v>
      </c>
      <c r="B1" s="55"/>
      <c r="C1" s="55"/>
      <c r="D1" s="55"/>
      <c r="E1" s="55"/>
      <c r="F1" s="55"/>
      <c r="G1" s="55"/>
    </row>
    <row r="2" spans="1:10" x14ac:dyDescent="0.2">
      <c r="A2" s="56" t="s">
        <v>79</v>
      </c>
      <c r="B2" s="56"/>
      <c r="C2" s="56"/>
      <c r="D2" s="56"/>
      <c r="E2" s="56"/>
      <c r="F2" s="56"/>
      <c r="G2" s="56"/>
    </row>
    <row r="3" spans="1:10" x14ac:dyDescent="0.2">
      <c r="A3" s="56" t="s">
        <v>4</v>
      </c>
      <c r="B3" s="56"/>
      <c r="C3" s="56"/>
      <c r="D3" s="56"/>
      <c r="E3" s="56"/>
      <c r="F3" s="56"/>
      <c r="G3" s="56"/>
    </row>
    <row r="4" spans="1:10" ht="38.25" x14ac:dyDescent="0.2">
      <c r="A4" s="45"/>
      <c r="B4" s="46">
        <v>2013</v>
      </c>
      <c r="C4" s="46">
        <v>2014</v>
      </c>
      <c r="D4" s="46">
        <v>2015</v>
      </c>
      <c r="E4" s="46">
        <v>2016</v>
      </c>
      <c r="F4" s="46">
        <v>2017</v>
      </c>
      <c r="G4" s="46" t="s">
        <v>68</v>
      </c>
    </row>
    <row r="5" spans="1:10" x14ac:dyDescent="0.2">
      <c r="A5" s="47" t="s">
        <v>0</v>
      </c>
      <c r="B5" s="54">
        <v>12161.4</v>
      </c>
      <c r="C5" s="48">
        <v>7446.5</v>
      </c>
      <c r="D5" s="48">
        <v>24787.7</v>
      </c>
      <c r="E5" s="48">
        <v>14046.5</v>
      </c>
      <c r="F5" s="48">
        <v>15483.5</v>
      </c>
      <c r="G5" s="48">
        <f>(F5-E5)</f>
        <v>1437</v>
      </c>
      <c r="J5" s="52"/>
    </row>
    <row r="6" spans="1:10" x14ac:dyDescent="0.2">
      <c r="A6" s="47" t="s">
        <v>1</v>
      </c>
      <c r="B6" s="48">
        <v>11303.5</v>
      </c>
      <c r="C6" s="48">
        <v>14600</v>
      </c>
      <c r="D6" s="48">
        <v>27986.5</v>
      </c>
      <c r="E6" s="48">
        <v>25366</v>
      </c>
      <c r="F6" s="48">
        <v>21439.5</v>
      </c>
      <c r="G6" s="48">
        <f t="shared" ref="G6:G13" si="0">(F6-E6)</f>
        <v>-3926.5</v>
      </c>
    </row>
    <row r="7" spans="1:10" x14ac:dyDescent="0.2">
      <c r="A7" s="47" t="s">
        <v>6</v>
      </c>
      <c r="B7" s="48">
        <v>161625.1</v>
      </c>
      <c r="C7" s="48">
        <v>169276.5</v>
      </c>
      <c r="D7" s="48">
        <v>169056.9</v>
      </c>
      <c r="E7" s="48">
        <v>169157.8</v>
      </c>
      <c r="F7" s="48">
        <v>175339.8</v>
      </c>
      <c r="G7" s="48">
        <f t="shared" si="0"/>
        <v>6182</v>
      </c>
    </row>
    <row r="8" spans="1:10" x14ac:dyDescent="0.2">
      <c r="A8" s="47" t="s">
        <v>7</v>
      </c>
      <c r="B8" s="48">
        <v>121361.3</v>
      </c>
      <c r="C8" s="48">
        <v>127455.4</v>
      </c>
      <c r="D8" s="48">
        <v>127060.9</v>
      </c>
      <c r="E8" s="48">
        <v>125916.4</v>
      </c>
      <c r="F8" s="48">
        <v>130493.1</v>
      </c>
      <c r="G8" s="48">
        <f t="shared" si="0"/>
        <v>4576.7000000000116</v>
      </c>
    </row>
    <row r="9" spans="1:10" x14ac:dyDescent="0.2">
      <c r="A9" s="47" t="s">
        <v>8</v>
      </c>
      <c r="B9" s="48">
        <v>3362</v>
      </c>
      <c r="C9" s="48">
        <v>3558.4</v>
      </c>
      <c r="D9" s="48">
        <v>3813.5</v>
      </c>
      <c r="E9" s="48">
        <v>4320.6000000000004</v>
      </c>
      <c r="F9" s="48">
        <v>4576.3999999999996</v>
      </c>
      <c r="G9" s="48">
        <f t="shared" si="0"/>
        <v>255.79999999999927</v>
      </c>
    </row>
    <row r="10" spans="1:10" x14ac:dyDescent="0.2">
      <c r="A10" s="47" t="s">
        <v>9</v>
      </c>
      <c r="B10" s="48">
        <v>2814.1</v>
      </c>
      <c r="C10" s="54">
        <v>2939.9</v>
      </c>
      <c r="D10" s="48">
        <v>3011.8</v>
      </c>
      <c r="E10" s="48">
        <v>2905.7</v>
      </c>
      <c r="F10" s="48">
        <v>2856.3</v>
      </c>
      <c r="G10" s="48">
        <f t="shared" si="0"/>
        <v>-49.399999999999636</v>
      </c>
    </row>
    <row r="11" spans="1:10" x14ac:dyDescent="0.2">
      <c r="A11" s="47" t="s">
        <v>3</v>
      </c>
      <c r="B11" s="48">
        <v>150321.60000000001</v>
      </c>
      <c r="C11" s="48">
        <v>154676.6</v>
      </c>
      <c r="D11" s="48">
        <v>141070.39999999999</v>
      </c>
      <c r="E11" s="48">
        <v>143791.79999999999</v>
      </c>
      <c r="F11" s="48">
        <v>153900.29999999999</v>
      </c>
      <c r="G11" s="48">
        <f t="shared" si="0"/>
        <v>10108.5</v>
      </c>
    </row>
    <row r="12" spans="1:10" x14ac:dyDescent="0.2">
      <c r="A12" s="47" t="s">
        <v>10</v>
      </c>
      <c r="B12" s="48">
        <v>42636.6</v>
      </c>
      <c r="C12" s="48">
        <v>43431.199999999997</v>
      </c>
      <c r="D12" s="48">
        <v>26979.1</v>
      </c>
      <c r="E12" s="48">
        <v>22549.200000000001</v>
      </c>
      <c r="F12" s="48">
        <v>26241.3</v>
      </c>
      <c r="G12" s="48">
        <f t="shared" si="0"/>
        <v>3692.0999999999985</v>
      </c>
    </row>
    <row r="13" spans="1:10" x14ac:dyDescent="0.2">
      <c r="A13" s="49" t="s">
        <v>11</v>
      </c>
      <c r="B13" s="50">
        <v>38050</v>
      </c>
      <c r="C13" s="50">
        <v>40760</v>
      </c>
      <c r="D13" s="50">
        <v>45487</v>
      </c>
      <c r="E13" s="50">
        <v>49948</v>
      </c>
      <c r="F13" s="50">
        <v>53552.4</v>
      </c>
      <c r="G13" s="50">
        <f t="shared" si="0"/>
        <v>3604.4000000000015</v>
      </c>
    </row>
    <row r="14" spans="1:10" ht="25.5" customHeight="1" x14ac:dyDescent="0.2">
      <c r="A14" s="57" t="s">
        <v>5</v>
      </c>
      <c r="B14" s="57"/>
      <c r="C14" s="57"/>
      <c r="D14" s="57"/>
      <c r="E14" s="57"/>
      <c r="F14" s="58"/>
      <c r="G14" s="58"/>
    </row>
    <row r="15" spans="1:10" ht="105" customHeight="1" x14ac:dyDescent="0.2">
      <c r="A15" s="59" t="s">
        <v>63</v>
      </c>
      <c r="B15" s="59"/>
      <c r="C15" s="59"/>
      <c r="D15" s="59"/>
      <c r="E15" s="59"/>
      <c r="F15" s="59"/>
      <c r="G15" s="59"/>
    </row>
    <row r="20" spans="6:6" x14ac:dyDescent="0.2">
      <c r="F20" s="52"/>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I23" sqref="I23"/>
    </sheetView>
  </sheetViews>
  <sheetFormatPr defaultRowHeight="12.75" x14ac:dyDescent="0.2"/>
  <cols>
    <col min="1" max="1" width="36.42578125" customWidth="1"/>
    <col min="3" max="3" width="10.7109375" customWidth="1"/>
    <col min="5" max="5" width="9.85546875" customWidth="1"/>
    <col min="6" max="6" width="11.140625" customWidth="1"/>
  </cols>
  <sheetData>
    <row r="1" spans="1:6" ht="25.5" customHeight="1" x14ac:dyDescent="0.2">
      <c r="A1" s="71" t="s">
        <v>51</v>
      </c>
      <c r="B1" s="71"/>
      <c r="C1" s="71"/>
      <c r="D1" s="71"/>
      <c r="E1" s="71"/>
      <c r="F1" s="71"/>
    </row>
    <row r="2" spans="1:6" x14ac:dyDescent="0.2">
      <c r="A2" s="72" t="s">
        <v>81</v>
      </c>
      <c r="B2" s="72"/>
      <c r="C2" s="72"/>
      <c r="D2" s="72"/>
      <c r="E2" s="72"/>
      <c r="F2" s="72"/>
    </row>
    <row r="3" spans="1:6" x14ac:dyDescent="0.2">
      <c r="A3" s="73" t="s">
        <v>30</v>
      </c>
      <c r="B3" s="73"/>
      <c r="C3" s="73"/>
      <c r="D3" s="73"/>
      <c r="E3" s="73"/>
      <c r="F3" s="73"/>
    </row>
    <row r="4" spans="1:6" ht="63.75" x14ac:dyDescent="0.2">
      <c r="A4" s="8"/>
      <c r="B4" s="15" t="s">
        <v>39</v>
      </c>
      <c r="C4" s="15" t="s">
        <v>77</v>
      </c>
      <c r="D4" s="15" t="s">
        <v>12</v>
      </c>
      <c r="E4" s="17" t="s">
        <v>69</v>
      </c>
      <c r="F4" s="17" t="s">
        <v>78</v>
      </c>
    </row>
    <row r="5" spans="1:6" ht="25.5" customHeight="1" x14ac:dyDescent="0.2">
      <c r="A5" s="9" t="s">
        <v>2</v>
      </c>
      <c r="B5" s="11"/>
      <c r="C5" s="11"/>
      <c r="D5" s="11"/>
      <c r="E5" s="11"/>
      <c r="F5" s="11"/>
    </row>
    <row r="6" spans="1:6" x14ac:dyDescent="0.2">
      <c r="A6" s="7" t="s">
        <v>33</v>
      </c>
      <c r="B6" s="20">
        <v>31121.1</v>
      </c>
      <c r="C6" s="20">
        <v>32274.3</v>
      </c>
      <c r="D6" s="20">
        <f t="shared" ref="D6:D11" si="0">(C6-B6)</f>
        <v>1153.2000000000007</v>
      </c>
      <c r="E6" s="30">
        <f t="shared" ref="E6:E12" si="1">(C6-B6)/B6*100</f>
        <v>3.7055245476541661</v>
      </c>
      <c r="F6" s="30">
        <f>(C6/C12)*100</f>
        <v>73.61989639385844</v>
      </c>
    </row>
    <row r="7" spans="1:6" x14ac:dyDescent="0.2">
      <c r="A7" s="7" t="s">
        <v>13</v>
      </c>
      <c r="B7" s="20">
        <v>717.3</v>
      </c>
      <c r="C7" s="20">
        <v>843.7</v>
      </c>
      <c r="D7" s="20">
        <f t="shared" si="0"/>
        <v>126.40000000000009</v>
      </c>
      <c r="E7" s="30">
        <f t="shared" si="1"/>
        <v>17.621636693154898</v>
      </c>
      <c r="F7" s="30">
        <f>(C7/C12)*100</f>
        <v>1.9245376843958928</v>
      </c>
    </row>
    <row r="8" spans="1:6" x14ac:dyDescent="0.2">
      <c r="A8" s="7" t="s">
        <v>14</v>
      </c>
      <c r="B8" s="20">
        <v>1163.8</v>
      </c>
      <c r="C8" s="20">
        <v>1157.4000000000001</v>
      </c>
      <c r="D8" s="20">
        <f t="shared" si="0"/>
        <v>-6.3999999999998636</v>
      </c>
      <c r="E8" s="30">
        <f t="shared" si="1"/>
        <v>-0.54992266712492388</v>
      </c>
      <c r="F8" s="30">
        <f>(C8/C12)*100</f>
        <v>2.6401089438423688</v>
      </c>
    </row>
    <row r="9" spans="1:6" x14ac:dyDescent="0.2">
      <c r="A9" s="7" t="s">
        <v>15</v>
      </c>
      <c r="B9" s="20">
        <v>670.6</v>
      </c>
      <c r="C9" s="20">
        <v>675</v>
      </c>
      <c r="D9" s="20">
        <f t="shared" si="0"/>
        <v>4.3999999999999773</v>
      </c>
      <c r="E9" s="30">
        <f t="shared" si="1"/>
        <v>0.65612883984491155</v>
      </c>
      <c r="F9" s="30">
        <f>(C9/C12)*100</f>
        <v>1.5397213902657672</v>
      </c>
    </row>
    <row r="10" spans="1:6" x14ac:dyDescent="0.2">
      <c r="A10" s="7" t="s">
        <v>27</v>
      </c>
      <c r="B10" s="20">
        <v>7101.3</v>
      </c>
      <c r="C10" s="20">
        <v>7388.8</v>
      </c>
      <c r="D10" s="20">
        <f t="shared" si="0"/>
        <v>287.5</v>
      </c>
      <c r="E10" s="30">
        <f t="shared" si="1"/>
        <v>4.0485544900229531</v>
      </c>
      <c r="F10" s="30">
        <f>(C10/C12)*100</f>
        <v>16.854360605030667</v>
      </c>
    </row>
    <row r="11" spans="1:6" x14ac:dyDescent="0.2">
      <c r="A11" s="7" t="s">
        <v>28</v>
      </c>
      <c r="B11" s="20">
        <v>1321.4</v>
      </c>
      <c r="C11" s="20">
        <v>1499.9</v>
      </c>
      <c r="D11" s="20">
        <f t="shared" si="0"/>
        <v>178.5</v>
      </c>
      <c r="E11" s="30">
        <f t="shared" si="1"/>
        <v>13.508400181625548</v>
      </c>
      <c r="F11" s="30">
        <f>(C11/C12)*100</f>
        <v>3.4213749826068507</v>
      </c>
    </row>
    <row r="12" spans="1:6" x14ac:dyDescent="0.2">
      <c r="A12" s="12" t="s">
        <v>54</v>
      </c>
      <c r="B12" s="21">
        <f>SUM(B6:B11)</f>
        <v>42095.5</v>
      </c>
      <c r="C12" s="21">
        <f>SUM(C6:C11)</f>
        <v>43839.100000000006</v>
      </c>
      <c r="D12" s="22">
        <f t="shared" ref="D12" si="2">(C12-B12)</f>
        <v>1743.6000000000058</v>
      </c>
      <c r="E12" s="31">
        <f t="shared" si="1"/>
        <v>4.1420104286681614</v>
      </c>
      <c r="F12" s="32">
        <f>SUM(F6:F11)</f>
        <v>99.999999999999972</v>
      </c>
    </row>
    <row r="13" spans="1:6" ht="25.5" customHeight="1" x14ac:dyDescent="0.2">
      <c r="A13" s="12" t="s">
        <v>16</v>
      </c>
      <c r="B13" s="10"/>
      <c r="C13" s="10"/>
      <c r="D13" s="24"/>
      <c r="E13" s="26"/>
      <c r="F13" s="25"/>
    </row>
    <row r="14" spans="1:6" x14ac:dyDescent="0.2">
      <c r="A14" s="7" t="s">
        <v>17</v>
      </c>
      <c r="B14" s="20">
        <v>6026.2</v>
      </c>
      <c r="C14" s="20">
        <v>7053.4</v>
      </c>
      <c r="D14" s="20">
        <f t="shared" ref="D14:D21" si="3">(C14-B14)</f>
        <v>1027.1999999999998</v>
      </c>
      <c r="E14" s="30">
        <f t="shared" ref="E14:E22" si="4">(C14-B14)/B14*100</f>
        <v>17.04556768776343</v>
      </c>
      <c r="F14" s="30">
        <f>(C14/C22)*100</f>
        <v>17.751279741082076</v>
      </c>
    </row>
    <row r="15" spans="1:6" x14ac:dyDescent="0.2">
      <c r="A15" s="7" t="s">
        <v>18</v>
      </c>
      <c r="B15" s="20">
        <v>13189.8</v>
      </c>
      <c r="C15" s="20">
        <v>13563.5</v>
      </c>
      <c r="D15" s="20">
        <f t="shared" si="3"/>
        <v>373.70000000000073</v>
      </c>
      <c r="E15" s="30">
        <f t="shared" si="4"/>
        <v>2.8332499355562688</v>
      </c>
      <c r="F15" s="30">
        <f>(C15/C22)*100</f>
        <v>34.135237299482057</v>
      </c>
    </row>
    <row r="16" spans="1:6" x14ac:dyDescent="0.2">
      <c r="A16" s="7" t="s">
        <v>19</v>
      </c>
      <c r="B16" s="20">
        <v>2173.1</v>
      </c>
      <c r="C16" s="20">
        <v>2218.6</v>
      </c>
      <c r="D16" s="20">
        <f t="shared" si="3"/>
        <v>45.5</v>
      </c>
      <c r="E16" s="30">
        <f t="shared" si="4"/>
        <v>2.0937830748700015</v>
      </c>
      <c r="F16" s="30">
        <f>(C16/C22)*100</f>
        <v>5.583546833238537</v>
      </c>
    </row>
    <row r="17" spans="1:10" x14ac:dyDescent="0.2">
      <c r="A17" s="7" t="s">
        <v>20</v>
      </c>
      <c r="B17" s="20">
        <v>2179.8000000000002</v>
      </c>
      <c r="C17" s="20">
        <v>2308.4</v>
      </c>
      <c r="D17" s="20">
        <f t="shared" si="3"/>
        <v>128.59999999999991</v>
      </c>
      <c r="E17" s="30">
        <f t="shared" si="4"/>
        <v>5.8996238186989585</v>
      </c>
      <c r="F17" s="30">
        <f>(C17/C22)*100</f>
        <v>5.8095463399656717</v>
      </c>
    </row>
    <row r="18" spans="1:10" x14ac:dyDescent="0.2">
      <c r="A18" s="7" t="s">
        <v>21</v>
      </c>
      <c r="B18" s="20">
        <v>749.9</v>
      </c>
      <c r="C18" s="20">
        <v>757.7</v>
      </c>
      <c r="D18" s="20">
        <f t="shared" si="3"/>
        <v>7.8000000000000682</v>
      </c>
      <c r="E18" s="30">
        <f t="shared" si="4"/>
        <v>1.0401386851580301</v>
      </c>
      <c r="F18" s="30">
        <f>(C18/C22)*100</f>
        <v>1.9069022967388622</v>
      </c>
    </row>
    <row r="19" spans="1:10" x14ac:dyDescent="0.2">
      <c r="A19" s="7" t="s">
        <v>22</v>
      </c>
      <c r="B19" s="20">
        <v>648</v>
      </c>
      <c r="C19" s="20">
        <v>608.70000000000005</v>
      </c>
      <c r="D19" s="20">
        <f t="shared" si="3"/>
        <v>-39.299999999999955</v>
      </c>
      <c r="E19" s="30">
        <f t="shared" si="4"/>
        <v>-6.0648148148148078</v>
      </c>
      <c r="F19" s="30">
        <f>(C19/C22)*100</f>
        <v>1.5319142510557548</v>
      </c>
    </row>
    <row r="20" spans="1:10" x14ac:dyDescent="0.2">
      <c r="A20" s="7" t="s">
        <v>27</v>
      </c>
      <c r="B20" s="20">
        <v>4521.8999999999996</v>
      </c>
      <c r="C20" s="20">
        <v>5092.3999999999996</v>
      </c>
      <c r="D20" s="20">
        <f t="shared" si="3"/>
        <v>570.5</v>
      </c>
      <c r="E20" s="30">
        <f t="shared" si="4"/>
        <v>12.616378071164776</v>
      </c>
      <c r="F20" s="30">
        <f>(C20/C22)*100</f>
        <v>12.816034388165477</v>
      </c>
    </row>
    <row r="21" spans="1:10" x14ac:dyDescent="0.2">
      <c r="A21" s="7" t="s">
        <v>55</v>
      </c>
      <c r="B21" s="20">
        <v>7964.9</v>
      </c>
      <c r="C21" s="20">
        <v>8131.9</v>
      </c>
      <c r="D21" s="20">
        <f t="shared" si="3"/>
        <v>167</v>
      </c>
      <c r="E21" s="30">
        <f t="shared" si="4"/>
        <v>2.096699268038519</v>
      </c>
      <c r="F21" s="30">
        <f>(C21/C22)*100</f>
        <v>20.465538850271546</v>
      </c>
    </row>
    <row r="22" spans="1:10" x14ac:dyDescent="0.2">
      <c r="A22" s="12" t="s">
        <v>23</v>
      </c>
      <c r="B22" s="21">
        <f>SUM(B14:B21)</f>
        <v>37453.599999999999</v>
      </c>
      <c r="C22" s="21">
        <f>SUM(C14:C21)</f>
        <v>39734.600000000006</v>
      </c>
      <c r="D22" s="22">
        <f t="shared" ref="D22" si="5">(C22-B22)</f>
        <v>2281.0000000000073</v>
      </c>
      <c r="E22" s="31">
        <f t="shared" si="4"/>
        <v>6.0902022769507003</v>
      </c>
      <c r="F22" s="32">
        <f>SUM(F14:F21)</f>
        <v>99.999999999999972</v>
      </c>
    </row>
    <row r="23" spans="1:10" ht="25.5" customHeight="1" x14ac:dyDescent="0.2">
      <c r="A23" s="12" t="s">
        <v>26</v>
      </c>
      <c r="B23" s="10"/>
      <c r="C23" s="10"/>
      <c r="D23" s="24"/>
      <c r="E23" s="26"/>
      <c r="F23" s="25"/>
    </row>
    <row r="24" spans="1:10" x14ac:dyDescent="0.2">
      <c r="A24" s="6" t="s">
        <v>24</v>
      </c>
      <c r="B24" s="22">
        <v>4641.8999999999996</v>
      </c>
      <c r="C24" s="22">
        <v>4104.5</v>
      </c>
      <c r="D24" s="22">
        <f t="shared" ref="D24:D31" si="6">(C24-B24)</f>
        <v>-537.39999999999964</v>
      </c>
      <c r="E24" s="31">
        <f t="shared" ref="E24:E30" si="7">(C24-B24)/B24*100</f>
        <v>-11.577155905986766</v>
      </c>
      <c r="F24" s="28" t="s">
        <v>32</v>
      </c>
    </row>
    <row r="25" spans="1:10" s="13" customFormat="1" x14ac:dyDescent="0.2">
      <c r="A25" s="6" t="s">
        <v>56</v>
      </c>
      <c r="B25" s="22">
        <f t="shared" ref="B25:C25" si="8">(B24/B12)*100</f>
        <v>11.027069401717522</v>
      </c>
      <c r="C25" s="22">
        <f t="shared" si="8"/>
        <v>9.3626465871790252</v>
      </c>
      <c r="D25" s="22">
        <f t="shared" si="6"/>
        <v>-1.6644228145384972</v>
      </c>
      <c r="E25" s="28" t="s">
        <v>32</v>
      </c>
      <c r="F25" s="28" t="s">
        <v>32</v>
      </c>
    </row>
    <row r="26" spans="1:10" x14ac:dyDescent="0.2">
      <c r="A26" s="33" t="s">
        <v>57</v>
      </c>
      <c r="B26" s="20">
        <v>-646.6</v>
      </c>
      <c r="C26" s="20">
        <v>-538.5</v>
      </c>
      <c r="D26" s="35">
        <v>647.1</v>
      </c>
      <c r="E26" s="51">
        <v>50</v>
      </c>
      <c r="F26" s="27" t="s">
        <v>32</v>
      </c>
      <c r="J26" s="53"/>
    </row>
    <row r="27" spans="1:10" x14ac:dyDescent="0.2">
      <c r="A27" s="34" t="s">
        <v>25</v>
      </c>
      <c r="B27" s="22">
        <v>3995.3</v>
      </c>
      <c r="C27" s="22">
        <v>3566.1</v>
      </c>
      <c r="D27" s="22">
        <f t="shared" si="6"/>
        <v>-429.20000000000027</v>
      </c>
      <c r="E27" s="31">
        <f t="shared" si="7"/>
        <v>-10.742622581533308</v>
      </c>
      <c r="F27" s="28" t="s">
        <v>32</v>
      </c>
    </row>
    <row r="28" spans="1:10" x14ac:dyDescent="0.2">
      <c r="A28" s="33" t="s">
        <v>34</v>
      </c>
      <c r="B28" s="20">
        <v>-1444.3</v>
      </c>
      <c r="C28" s="20">
        <v>1575.1</v>
      </c>
      <c r="D28" s="35">
        <f t="shared" si="6"/>
        <v>3019.3999999999996</v>
      </c>
      <c r="E28" s="30">
        <f t="shared" si="7"/>
        <v>-209.05629024440904</v>
      </c>
      <c r="F28" s="27" t="s">
        <v>32</v>
      </c>
    </row>
    <row r="29" spans="1:10" x14ac:dyDescent="0.2">
      <c r="A29" s="33" t="s">
        <v>35</v>
      </c>
      <c r="B29" s="20">
        <v>0</v>
      </c>
      <c r="C29" s="20">
        <v>0</v>
      </c>
      <c r="D29" s="35">
        <f t="shared" si="6"/>
        <v>0</v>
      </c>
      <c r="E29" s="27">
        <v>0</v>
      </c>
      <c r="F29" s="27" t="s">
        <v>32</v>
      </c>
    </row>
    <row r="30" spans="1:10" x14ac:dyDescent="0.2">
      <c r="A30" s="6" t="s">
        <v>0</v>
      </c>
      <c r="B30" s="22">
        <v>2551</v>
      </c>
      <c r="C30" s="22">
        <v>5141.1000000000004</v>
      </c>
      <c r="D30" s="22">
        <f t="shared" si="6"/>
        <v>2590.1000000000004</v>
      </c>
      <c r="E30" s="31">
        <f t="shared" si="7"/>
        <v>101.5327322618581</v>
      </c>
      <c r="F30" s="28" t="s">
        <v>32</v>
      </c>
    </row>
    <row r="31" spans="1:10" x14ac:dyDescent="0.2">
      <c r="A31" s="12" t="s">
        <v>58</v>
      </c>
      <c r="B31" s="23">
        <f>(B30/B12)*100</f>
        <v>6.0600301694955521</v>
      </c>
      <c r="C31" s="23">
        <f>(C30/C12)*100</f>
        <v>11.727202428881979</v>
      </c>
      <c r="D31" s="22">
        <f t="shared" si="6"/>
        <v>5.6671722593864269</v>
      </c>
      <c r="E31" s="28" t="s">
        <v>32</v>
      </c>
      <c r="F31" s="28" t="s">
        <v>32</v>
      </c>
    </row>
    <row r="32" spans="1:10" ht="25.5" customHeight="1" x14ac:dyDescent="0.2">
      <c r="A32" s="74" t="s">
        <v>5</v>
      </c>
      <c r="B32" s="74"/>
      <c r="C32" s="74"/>
      <c r="D32" s="74"/>
      <c r="E32" s="74"/>
      <c r="F32" s="74"/>
    </row>
    <row r="33" spans="1:6" ht="63.75" customHeight="1" x14ac:dyDescent="0.2">
      <c r="A33" s="75" t="s">
        <v>29</v>
      </c>
      <c r="B33" s="75"/>
      <c r="C33" s="75"/>
      <c r="D33" s="75"/>
      <c r="E33" s="75"/>
      <c r="F33" s="75"/>
    </row>
    <row r="34" spans="1:6" ht="51" customHeight="1" x14ac:dyDescent="0.2">
      <c r="A34" s="75" t="s">
        <v>31</v>
      </c>
      <c r="B34" s="75"/>
      <c r="C34" s="75"/>
      <c r="D34" s="75"/>
      <c r="E34" s="75"/>
      <c r="F34" s="75"/>
    </row>
    <row r="35" spans="1:6" s="14" customFormat="1" ht="89.25" customHeight="1" x14ac:dyDescent="0.2">
      <c r="A35" s="60" t="s">
        <v>67</v>
      </c>
      <c r="B35" s="60"/>
      <c r="C35" s="60"/>
      <c r="D35" s="60"/>
      <c r="E35" s="60"/>
      <c r="F35" s="60"/>
    </row>
    <row r="36" spans="1:6" s="16" customFormat="1" ht="51" customHeight="1" x14ac:dyDescent="0.2">
      <c r="A36" s="60" t="s">
        <v>59</v>
      </c>
      <c r="B36" s="60"/>
      <c r="C36" s="60"/>
      <c r="D36" s="60"/>
      <c r="E36" s="60"/>
      <c r="F36" s="60"/>
    </row>
    <row r="37" spans="1:6" ht="25.5" customHeight="1" x14ac:dyDescent="0.2">
      <c r="A37" s="60" t="s">
        <v>60</v>
      </c>
      <c r="B37" s="60"/>
      <c r="C37" s="60"/>
      <c r="D37" s="60"/>
      <c r="E37" s="60"/>
      <c r="F37" s="60"/>
    </row>
    <row r="38" spans="1:6" ht="51" customHeight="1" x14ac:dyDescent="0.2">
      <c r="A38" s="60" t="s">
        <v>61</v>
      </c>
      <c r="B38" s="61"/>
      <c r="C38" s="61"/>
      <c r="D38" s="61"/>
      <c r="E38" s="61"/>
      <c r="F38" s="61"/>
    </row>
    <row r="39" spans="1:6" ht="38.25" customHeight="1" x14ac:dyDescent="0.2">
      <c r="A39" s="60" t="s">
        <v>62</v>
      </c>
      <c r="B39" s="60"/>
      <c r="C39" s="60"/>
      <c r="D39" s="60"/>
      <c r="E39" s="60"/>
      <c r="F39" s="60"/>
    </row>
    <row r="40" spans="1:6" x14ac:dyDescent="0.2">
      <c r="A40" s="42"/>
      <c r="B40" s="42"/>
      <c r="C40" s="42"/>
      <c r="D40" s="42"/>
      <c r="E40" s="42"/>
      <c r="F40" s="42"/>
    </row>
    <row r="41" spans="1:6" x14ac:dyDescent="0.2">
      <c r="A41" s="42"/>
      <c r="B41" s="42"/>
      <c r="C41" s="42"/>
      <c r="D41" s="42"/>
      <c r="E41" s="42"/>
      <c r="F41" s="42"/>
    </row>
    <row r="42" spans="1:6" x14ac:dyDescent="0.2">
      <c r="A42" s="42"/>
      <c r="B42" s="42"/>
      <c r="C42" s="42"/>
      <c r="D42" s="42"/>
      <c r="E42" s="42"/>
      <c r="F42" s="42"/>
    </row>
    <row r="43" spans="1:6" x14ac:dyDescent="0.2">
      <c r="A43" s="42"/>
      <c r="B43" s="42"/>
      <c r="C43" s="42"/>
      <c r="D43" s="42"/>
      <c r="E43" s="42"/>
      <c r="F43" s="42"/>
    </row>
    <row r="44" spans="1:6" x14ac:dyDescent="0.2">
      <c r="A44" s="42"/>
      <c r="B44" s="42"/>
      <c r="C44" s="42"/>
      <c r="D44" s="42"/>
      <c r="E44" s="42"/>
      <c r="F44" s="42"/>
    </row>
    <row r="45" spans="1:6" x14ac:dyDescent="0.2">
      <c r="A45" s="42"/>
      <c r="B45" s="42"/>
      <c r="C45" s="42"/>
      <c r="D45" s="42"/>
      <c r="E45" s="42"/>
      <c r="F45" s="42"/>
    </row>
    <row r="46" spans="1:6" x14ac:dyDescent="0.2">
      <c r="A46" s="42"/>
      <c r="B46" s="42"/>
      <c r="C46" s="42"/>
      <c r="D46" s="42"/>
      <c r="E46" s="42"/>
      <c r="F46" s="42"/>
    </row>
  </sheetData>
  <mergeCells count="11">
    <mergeCell ref="A39:F39"/>
    <mergeCell ref="A38:F38"/>
    <mergeCell ref="A37:F37"/>
    <mergeCell ref="A1:F1"/>
    <mergeCell ref="A2:F2"/>
    <mergeCell ref="A3:F3"/>
    <mergeCell ref="A32:F32"/>
    <mergeCell ref="A33:F33"/>
    <mergeCell ref="A34:F34"/>
    <mergeCell ref="A35:F35"/>
    <mergeCell ref="A36:F3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I23" sqref="I23"/>
    </sheetView>
  </sheetViews>
  <sheetFormatPr defaultColWidth="9.140625" defaultRowHeight="12.75" x14ac:dyDescent="0.2"/>
  <cols>
    <col min="1" max="1" width="36.42578125" style="40" customWidth="1"/>
    <col min="2" max="2" width="9.140625" style="40"/>
    <col min="3" max="3" width="10.7109375" style="40" customWidth="1"/>
    <col min="4" max="4" width="9.140625" style="40"/>
    <col min="5" max="5" width="9.85546875" style="40" customWidth="1"/>
    <col min="6" max="6" width="11.140625" style="40" customWidth="1"/>
    <col min="7" max="16384" width="9.140625" style="40"/>
  </cols>
  <sheetData>
    <row r="1" spans="1:6" ht="25.5" customHeight="1" x14ac:dyDescent="0.2">
      <c r="A1" s="71" t="s">
        <v>52</v>
      </c>
      <c r="B1" s="71"/>
      <c r="C1" s="71"/>
      <c r="D1" s="71"/>
      <c r="E1" s="71"/>
      <c r="F1" s="71"/>
    </row>
    <row r="2" spans="1:6" x14ac:dyDescent="0.2">
      <c r="A2" s="72" t="s">
        <v>81</v>
      </c>
      <c r="B2" s="72"/>
      <c r="C2" s="72"/>
      <c r="D2" s="72"/>
      <c r="E2" s="72"/>
      <c r="F2" s="72"/>
    </row>
    <row r="3" spans="1:6" x14ac:dyDescent="0.2">
      <c r="A3" s="73" t="s">
        <v>30</v>
      </c>
      <c r="B3" s="73"/>
      <c r="C3" s="73"/>
      <c r="D3" s="73"/>
      <c r="E3" s="73"/>
      <c r="F3" s="73"/>
    </row>
    <row r="4" spans="1:6" ht="63.75" x14ac:dyDescent="0.2">
      <c r="A4" s="8"/>
      <c r="B4" s="15" t="s">
        <v>39</v>
      </c>
      <c r="C4" s="15" t="s">
        <v>77</v>
      </c>
      <c r="D4" s="15" t="s">
        <v>12</v>
      </c>
      <c r="E4" s="17" t="s">
        <v>69</v>
      </c>
      <c r="F4" s="17" t="s">
        <v>78</v>
      </c>
    </row>
    <row r="5" spans="1:6" ht="25.5" customHeight="1" x14ac:dyDescent="0.2">
      <c r="A5" s="9" t="s">
        <v>2</v>
      </c>
      <c r="B5" s="11"/>
      <c r="C5" s="11"/>
      <c r="D5" s="11"/>
      <c r="E5" s="11"/>
      <c r="F5" s="11"/>
    </row>
    <row r="6" spans="1:6" x14ac:dyDescent="0.2">
      <c r="A6" s="7" t="s">
        <v>33</v>
      </c>
      <c r="B6" s="20">
        <v>23299.3</v>
      </c>
      <c r="C6" s="20">
        <v>23946.2</v>
      </c>
      <c r="D6" s="20">
        <f t="shared" ref="D6:D12" si="0">(C6-B6)</f>
        <v>646.90000000000146</v>
      </c>
      <c r="E6" s="30">
        <f t="shared" ref="E6:E12" si="1">(C6-B6)/B6*100</f>
        <v>2.7764782632954699</v>
      </c>
      <c r="F6" s="30">
        <f>(C6/C12)*100</f>
        <v>71.132538423607286</v>
      </c>
    </row>
    <row r="7" spans="1:6" x14ac:dyDescent="0.2">
      <c r="A7" s="7" t="s">
        <v>13</v>
      </c>
      <c r="B7" s="20">
        <v>247.2</v>
      </c>
      <c r="C7" s="20">
        <v>256.8</v>
      </c>
      <c r="D7" s="20">
        <f t="shared" si="0"/>
        <v>9.6000000000000227</v>
      </c>
      <c r="E7" s="30">
        <f t="shared" si="1"/>
        <v>3.8834951456310773</v>
      </c>
      <c r="F7" s="30">
        <f>(C7/C12)*100</f>
        <v>0.76282816760831984</v>
      </c>
    </row>
    <row r="8" spans="1:6" x14ac:dyDescent="0.2">
      <c r="A8" s="7" t="s">
        <v>14</v>
      </c>
      <c r="B8" s="20">
        <v>956.4</v>
      </c>
      <c r="C8" s="20">
        <v>918</v>
      </c>
      <c r="D8" s="20">
        <f t="shared" si="0"/>
        <v>-38.399999999999977</v>
      </c>
      <c r="E8" s="30">
        <f t="shared" si="1"/>
        <v>-4.0150564617314908</v>
      </c>
      <c r="F8" s="30">
        <f>(C8/C12)*100</f>
        <v>2.7269324683194611</v>
      </c>
    </row>
    <row r="9" spans="1:6" x14ac:dyDescent="0.2">
      <c r="A9" s="7" t="s">
        <v>15</v>
      </c>
      <c r="B9" s="20">
        <v>449</v>
      </c>
      <c r="C9" s="20">
        <v>452</v>
      </c>
      <c r="D9" s="20">
        <f t="shared" si="0"/>
        <v>3</v>
      </c>
      <c r="E9" s="30">
        <f t="shared" si="1"/>
        <v>0.66815144766146994</v>
      </c>
      <c r="F9" s="30">
        <f>(C9/C12)*100</f>
        <v>1.3426726314601269</v>
      </c>
    </row>
    <row r="10" spans="1:6" x14ac:dyDescent="0.2">
      <c r="A10" s="7" t="s">
        <v>27</v>
      </c>
      <c r="B10" s="20">
        <v>6580.7</v>
      </c>
      <c r="C10" s="20">
        <v>6867</v>
      </c>
      <c r="D10" s="20">
        <f t="shared" si="0"/>
        <v>286.30000000000018</v>
      </c>
      <c r="E10" s="30">
        <f t="shared" si="1"/>
        <v>4.350600999893631</v>
      </c>
      <c r="F10" s="30">
        <f>(C10/C12)*100</f>
        <v>20.398524248311265</v>
      </c>
    </row>
    <row r="11" spans="1:6" x14ac:dyDescent="0.2">
      <c r="A11" s="7" t="s">
        <v>28</v>
      </c>
      <c r="B11" s="20">
        <v>1081.0999999999999</v>
      </c>
      <c r="C11" s="20">
        <v>1224.2</v>
      </c>
      <c r="D11" s="20">
        <f t="shared" si="0"/>
        <v>143.10000000000014</v>
      </c>
      <c r="E11" s="30">
        <f t="shared" si="1"/>
        <v>13.236518360928699</v>
      </c>
      <c r="F11" s="30">
        <f>(C11/C12)*100</f>
        <v>3.6365040606935564</v>
      </c>
    </row>
    <row r="12" spans="1:6" x14ac:dyDescent="0.2">
      <c r="A12" s="12" t="s">
        <v>54</v>
      </c>
      <c r="B12" s="21">
        <f>SUM(B6:B11)</f>
        <v>32613.7</v>
      </c>
      <c r="C12" s="21">
        <f>SUM(C6:C11)</f>
        <v>33664.199999999997</v>
      </c>
      <c r="D12" s="22">
        <f t="shared" si="0"/>
        <v>1050.4999999999964</v>
      </c>
      <c r="E12" s="31">
        <f t="shared" si="1"/>
        <v>3.221039011213068</v>
      </c>
      <c r="F12" s="32">
        <f>SUM(F6:F11)</f>
        <v>100.00000000000001</v>
      </c>
    </row>
    <row r="13" spans="1:6" ht="25.5" customHeight="1" x14ac:dyDescent="0.2">
      <c r="A13" s="12" t="s">
        <v>16</v>
      </c>
      <c r="B13" s="10"/>
      <c r="C13" s="10"/>
      <c r="D13" s="24"/>
      <c r="E13" s="26"/>
      <c r="F13" s="25"/>
    </row>
    <row r="14" spans="1:6" x14ac:dyDescent="0.2">
      <c r="A14" s="7" t="s">
        <v>17</v>
      </c>
      <c r="B14" s="20">
        <v>4220.7</v>
      </c>
      <c r="C14" s="20">
        <v>4848.7</v>
      </c>
      <c r="D14" s="20">
        <f t="shared" ref="D14:D22" si="2">(C14-B14)</f>
        <v>628</v>
      </c>
      <c r="E14" s="30">
        <f t="shared" ref="E14:E22" si="3">(C14-B14)/B14*100</f>
        <v>14.879048499064137</v>
      </c>
      <c r="F14" s="30">
        <f>(C14/C22)*100</f>
        <v>16.13979142464358</v>
      </c>
    </row>
    <row r="15" spans="1:6" x14ac:dyDescent="0.2">
      <c r="A15" s="7" t="s">
        <v>18</v>
      </c>
      <c r="B15" s="20">
        <v>9747.2000000000007</v>
      </c>
      <c r="C15" s="20">
        <v>10025.799999999999</v>
      </c>
      <c r="D15" s="20">
        <f t="shared" si="2"/>
        <v>278.59999999999854</v>
      </c>
      <c r="E15" s="30">
        <f t="shared" si="3"/>
        <v>2.8582567301378705</v>
      </c>
      <c r="F15" s="30">
        <f>(C15/C22)*100</f>
        <v>33.372722763873121</v>
      </c>
    </row>
    <row r="16" spans="1:6" x14ac:dyDescent="0.2">
      <c r="A16" s="7" t="s">
        <v>19</v>
      </c>
      <c r="B16" s="20">
        <v>1709.8</v>
      </c>
      <c r="C16" s="20">
        <v>1742.9</v>
      </c>
      <c r="D16" s="20">
        <f t="shared" si="2"/>
        <v>33.100000000000136</v>
      </c>
      <c r="E16" s="30">
        <f t="shared" si="3"/>
        <v>1.9358989355480254</v>
      </c>
      <c r="F16" s="30">
        <f>(C16/C22)*100</f>
        <v>5.8015638158705007</v>
      </c>
    </row>
    <row r="17" spans="1:6" x14ac:dyDescent="0.2">
      <c r="A17" s="7" t="s">
        <v>20</v>
      </c>
      <c r="B17" s="20">
        <v>1607.8</v>
      </c>
      <c r="C17" s="20">
        <v>1659.5</v>
      </c>
      <c r="D17" s="20">
        <f t="shared" si="2"/>
        <v>51.700000000000045</v>
      </c>
      <c r="E17" s="30">
        <f t="shared" si="3"/>
        <v>3.2155740763776621</v>
      </c>
      <c r="F17" s="30">
        <f>(C17/C22)*100</f>
        <v>5.5239515476717518</v>
      </c>
    </row>
    <row r="18" spans="1:6" x14ac:dyDescent="0.2">
      <c r="A18" s="7" t="s">
        <v>21</v>
      </c>
      <c r="B18" s="20">
        <v>591.29999999999995</v>
      </c>
      <c r="C18" s="20">
        <v>580.4</v>
      </c>
      <c r="D18" s="20">
        <f t="shared" si="2"/>
        <v>-10.899999999999977</v>
      </c>
      <c r="E18" s="30">
        <f t="shared" si="3"/>
        <v>-1.8433959073228443</v>
      </c>
      <c r="F18" s="30">
        <f>(C18/C22)*100</f>
        <v>1.9319683508699514</v>
      </c>
    </row>
    <row r="19" spans="1:6" x14ac:dyDescent="0.2">
      <c r="A19" s="7" t="s">
        <v>22</v>
      </c>
      <c r="B19" s="20">
        <v>502.8</v>
      </c>
      <c r="C19" s="20">
        <v>469.3</v>
      </c>
      <c r="D19" s="20">
        <f t="shared" si="2"/>
        <v>-33.5</v>
      </c>
      <c r="E19" s="30">
        <f t="shared" si="3"/>
        <v>-6.662688941925218</v>
      </c>
      <c r="F19" s="30">
        <f>(C19/C22)*100</f>
        <v>1.5621515283653831</v>
      </c>
    </row>
    <row r="20" spans="1:6" x14ac:dyDescent="0.2">
      <c r="A20" s="7" t="s">
        <v>27</v>
      </c>
      <c r="B20" s="20">
        <v>4343.8</v>
      </c>
      <c r="C20" s="20">
        <v>4910.7</v>
      </c>
      <c r="D20" s="20">
        <f t="shared" si="2"/>
        <v>566.89999999999964</v>
      </c>
      <c r="E20" s="30">
        <f t="shared" si="3"/>
        <v>13.050785026934934</v>
      </c>
      <c r="F20" s="30">
        <f>(C20/C22)*100</f>
        <v>16.346169849443609</v>
      </c>
    </row>
    <row r="21" spans="1:6" x14ac:dyDescent="0.2">
      <c r="A21" s="7" t="s">
        <v>55</v>
      </c>
      <c r="B21" s="20">
        <v>5829.2</v>
      </c>
      <c r="C21" s="20">
        <v>5804.6</v>
      </c>
      <c r="D21" s="20">
        <f t="shared" si="2"/>
        <v>-24.599999999999454</v>
      </c>
      <c r="E21" s="30">
        <f t="shared" si="3"/>
        <v>-0.42201331228984174</v>
      </c>
      <c r="F21" s="30">
        <f>(C21/C22)*100</f>
        <v>19.321680719262098</v>
      </c>
    </row>
    <row r="22" spans="1:6" x14ac:dyDescent="0.2">
      <c r="A22" s="12" t="s">
        <v>23</v>
      </c>
      <c r="B22" s="21">
        <f>SUM(B14:B21)</f>
        <v>28552.6</v>
      </c>
      <c r="C22" s="21">
        <f>SUM(C14:C21)</f>
        <v>30041.9</v>
      </c>
      <c r="D22" s="22">
        <f t="shared" si="2"/>
        <v>1489.3000000000029</v>
      </c>
      <c r="E22" s="31">
        <f t="shared" si="3"/>
        <v>5.2159873356542068</v>
      </c>
      <c r="F22" s="32">
        <f>SUM(F14:F21)</f>
        <v>100</v>
      </c>
    </row>
    <row r="23" spans="1:6" ht="25.5" customHeight="1" x14ac:dyDescent="0.2">
      <c r="A23" s="12" t="s">
        <v>26</v>
      </c>
      <c r="B23" s="10"/>
      <c r="C23" s="10"/>
      <c r="D23" s="24"/>
      <c r="E23" s="26"/>
      <c r="F23" s="25"/>
    </row>
    <row r="24" spans="1:6" x14ac:dyDescent="0.2">
      <c r="A24" s="6" t="s">
        <v>24</v>
      </c>
      <c r="B24" s="22">
        <v>4061.1</v>
      </c>
      <c r="C24" s="22">
        <v>3622.3</v>
      </c>
      <c r="D24" s="22">
        <f t="shared" ref="D24:D31" si="4">(C24-B24)</f>
        <v>-438.79999999999973</v>
      </c>
      <c r="E24" s="31">
        <f t="shared" ref="E24:E30" si="5">(C24-B24)/B24*100</f>
        <v>-10.804954322720439</v>
      </c>
      <c r="F24" s="28" t="s">
        <v>32</v>
      </c>
    </row>
    <row r="25" spans="1:6" x14ac:dyDescent="0.2">
      <c r="A25" s="6" t="s">
        <v>56</v>
      </c>
      <c r="B25" s="22">
        <f t="shared" ref="B25:C25" si="6">(B24/B12)*100</f>
        <v>12.452129013267429</v>
      </c>
      <c r="C25" s="22">
        <f t="shared" si="6"/>
        <v>10.760095294110659</v>
      </c>
      <c r="D25" s="22">
        <f t="shared" si="4"/>
        <v>-1.69203371915677</v>
      </c>
      <c r="E25" s="28" t="s">
        <v>32</v>
      </c>
      <c r="F25" s="28" t="s">
        <v>32</v>
      </c>
    </row>
    <row r="26" spans="1:6" x14ac:dyDescent="0.2">
      <c r="A26" s="33" t="s">
        <v>57</v>
      </c>
      <c r="B26" s="20">
        <v>-556.5</v>
      </c>
      <c r="C26" s="20">
        <v>-448.4</v>
      </c>
      <c r="D26" s="35">
        <f t="shared" si="4"/>
        <v>108.10000000000002</v>
      </c>
      <c r="E26" s="30">
        <f t="shared" si="5"/>
        <v>-19.42497753818509</v>
      </c>
      <c r="F26" s="27" t="s">
        <v>32</v>
      </c>
    </row>
    <row r="27" spans="1:6" x14ac:dyDescent="0.2">
      <c r="A27" s="34" t="s">
        <v>25</v>
      </c>
      <c r="B27" s="22">
        <v>3504.6</v>
      </c>
      <c r="C27" s="22">
        <v>3173.9</v>
      </c>
      <c r="D27" s="22">
        <f t="shared" si="4"/>
        <v>-330.69999999999982</v>
      </c>
      <c r="E27" s="31">
        <f t="shared" si="5"/>
        <v>-9.4361696056611262</v>
      </c>
      <c r="F27" s="28" t="s">
        <v>32</v>
      </c>
    </row>
    <row r="28" spans="1:6" x14ac:dyDescent="0.2">
      <c r="A28" s="33" t="s">
        <v>34</v>
      </c>
      <c r="B28" s="20">
        <v>-1207.0999999999999</v>
      </c>
      <c r="C28" s="20">
        <v>1670.1</v>
      </c>
      <c r="D28" s="35">
        <f t="shared" si="4"/>
        <v>2877.2</v>
      </c>
      <c r="E28" s="30">
        <f t="shared" si="5"/>
        <v>-238.35639135117225</v>
      </c>
      <c r="F28" s="27" t="s">
        <v>32</v>
      </c>
    </row>
    <row r="29" spans="1:6" x14ac:dyDescent="0.2">
      <c r="A29" s="33" t="s">
        <v>35</v>
      </c>
      <c r="B29" s="20">
        <v>0</v>
      </c>
      <c r="C29" s="20">
        <v>0</v>
      </c>
      <c r="D29" s="35">
        <f t="shared" si="4"/>
        <v>0</v>
      </c>
      <c r="E29" s="27">
        <v>0</v>
      </c>
      <c r="F29" s="27" t="s">
        <v>32</v>
      </c>
    </row>
    <row r="30" spans="1:6" x14ac:dyDescent="0.2">
      <c r="A30" s="6" t="s">
        <v>0</v>
      </c>
      <c r="B30" s="22">
        <v>2297.5</v>
      </c>
      <c r="C30" s="22">
        <v>4844</v>
      </c>
      <c r="D30" s="22">
        <f t="shared" si="4"/>
        <v>2546.5</v>
      </c>
      <c r="E30" s="31">
        <f t="shared" si="5"/>
        <v>110.83786724700761</v>
      </c>
      <c r="F30" s="28" t="s">
        <v>32</v>
      </c>
    </row>
    <row r="31" spans="1:6" x14ac:dyDescent="0.2">
      <c r="A31" s="12" t="s">
        <v>58</v>
      </c>
      <c r="B31" s="23">
        <f>(B30/B12)*100</f>
        <v>7.0445855576030931</v>
      </c>
      <c r="C31" s="23">
        <f>(C30/C12)*100</f>
        <v>14.389173068125785</v>
      </c>
      <c r="D31" s="22">
        <f t="shared" si="4"/>
        <v>7.3445875105226923</v>
      </c>
      <c r="E31" s="28" t="s">
        <v>32</v>
      </c>
      <c r="F31" s="28" t="s">
        <v>32</v>
      </c>
    </row>
    <row r="32" spans="1:6" ht="25.5" customHeight="1" x14ac:dyDescent="0.2">
      <c r="A32" s="74" t="s">
        <v>5</v>
      </c>
      <c r="B32" s="74"/>
      <c r="C32" s="74"/>
      <c r="D32" s="74"/>
      <c r="E32" s="74"/>
      <c r="F32" s="74"/>
    </row>
    <row r="33" spans="1:6" ht="63.75" customHeight="1" x14ac:dyDescent="0.2">
      <c r="A33" s="75" t="s">
        <v>29</v>
      </c>
      <c r="B33" s="75"/>
      <c r="C33" s="75"/>
      <c r="D33" s="75"/>
      <c r="E33" s="75"/>
      <c r="F33" s="75"/>
    </row>
    <row r="34" spans="1:6" ht="51" customHeight="1" x14ac:dyDescent="0.2">
      <c r="A34" s="75" t="s">
        <v>31</v>
      </c>
      <c r="B34" s="75"/>
      <c r="C34" s="75"/>
      <c r="D34" s="75"/>
      <c r="E34" s="75"/>
      <c r="F34" s="75"/>
    </row>
    <row r="35" spans="1:6" ht="89.25" customHeight="1" x14ac:dyDescent="0.2">
      <c r="A35" s="60" t="s">
        <v>67</v>
      </c>
      <c r="B35" s="60"/>
      <c r="C35" s="60"/>
      <c r="D35" s="60"/>
      <c r="E35" s="60"/>
      <c r="F35" s="60"/>
    </row>
    <row r="36" spans="1:6" ht="51" customHeight="1" x14ac:dyDescent="0.2">
      <c r="A36" s="60" t="s">
        <v>59</v>
      </c>
      <c r="B36" s="60"/>
      <c r="C36" s="60"/>
      <c r="D36" s="60"/>
      <c r="E36" s="60"/>
      <c r="F36" s="60"/>
    </row>
    <row r="37" spans="1:6" ht="25.5" customHeight="1" x14ac:dyDescent="0.2">
      <c r="A37" s="60" t="s">
        <v>60</v>
      </c>
      <c r="B37" s="60"/>
      <c r="C37" s="60"/>
      <c r="D37" s="60"/>
      <c r="E37" s="60"/>
      <c r="F37" s="60"/>
    </row>
    <row r="38" spans="1:6" ht="51" customHeight="1" x14ac:dyDescent="0.2">
      <c r="A38" s="60" t="s">
        <v>61</v>
      </c>
      <c r="B38" s="61"/>
      <c r="C38" s="61"/>
      <c r="D38" s="61"/>
      <c r="E38" s="61"/>
      <c r="F38" s="61"/>
    </row>
    <row r="39" spans="1:6" ht="38.25" customHeight="1" x14ac:dyDescent="0.2">
      <c r="A39" s="60" t="s">
        <v>62</v>
      </c>
      <c r="B39" s="60"/>
      <c r="C39" s="60"/>
      <c r="D39" s="60"/>
      <c r="E39" s="60"/>
      <c r="F39" s="60"/>
    </row>
    <row r="40" spans="1:6" x14ac:dyDescent="0.2">
      <c r="A40" s="42"/>
      <c r="B40" s="42"/>
      <c r="C40" s="42"/>
      <c r="D40" s="42"/>
      <c r="E40" s="42"/>
      <c r="F40" s="42"/>
    </row>
    <row r="41" spans="1:6" x14ac:dyDescent="0.2">
      <c r="A41" s="42"/>
      <c r="B41" s="42"/>
      <c r="C41" s="42"/>
      <c r="D41" s="42"/>
      <c r="E41" s="42"/>
      <c r="F41" s="42"/>
    </row>
    <row r="42" spans="1:6" x14ac:dyDescent="0.2">
      <c r="A42" s="42"/>
      <c r="B42" s="42"/>
      <c r="C42" s="42"/>
      <c r="D42" s="42"/>
      <c r="E42" s="42"/>
      <c r="F42" s="42"/>
    </row>
    <row r="43" spans="1:6" x14ac:dyDescent="0.2">
      <c r="A43" s="42"/>
      <c r="B43" s="42"/>
      <c r="C43" s="42"/>
      <c r="D43" s="42"/>
      <c r="E43" s="42"/>
      <c r="F43" s="42"/>
    </row>
    <row r="44" spans="1:6" x14ac:dyDescent="0.2">
      <c r="A44" s="42"/>
      <c r="B44" s="42"/>
      <c r="C44" s="42"/>
      <c r="D44" s="42"/>
      <c r="E44" s="42"/>
      <c r="F44" s="42"/>
    </row>
    <row r="45" spans="1:6" x14ac:dyDescent="0.2">
      <c r="A45" s="42"/>
      <c r="B45" s="42"/>
      <c r="C45" s="42"/>
      <c r="D45" s="42"/>
      <c r="E45" s="42"/>
      <c r="F45" s="42"/>
    </row>
    <row r="46" spans="1:6" x14ac:dyDescent="0.2">
      <c r="A46" s="42"/>
      <c r="B46" s="42"/>
      <c r="C46" s="42"/>
      <c r="D46" s="42"/>
      <c r="E46" s="42"/>
      <c r="F46" s="42"/>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K23" sqref="K23"/>
    </sheetView>
  </sheetViews>
  <sheetFormatPr defaultColWidth="9.140625" defaultRowHeight="12.75" x14ac:dyDescent="0.2"/>
  <cols>
    <col min="1" max="1" width="36.42578125" style="40" customWidth="1"/>
    <col min="2" max="2" width="9.140625" style="40"/>
    <col min="3" max="3" width="10.7109375" style="40" customWidth="1"/>
    <col min="4" max="4" width="9.140625" style="40"/>
    <col min="5" max="5" width="9.85546875" style="40" customWidth="1"/>
    <col min="6" max="6" width="11.140625" style="40" customWidth="1"/>
    <col min="7" max="16384" width="9.140625" style="40"/>
  </cols>
  <sheetData>
    <row r="1" spans="1:6" ht="25.5" customHeight="1" x14ac:dyDescent="0.2">
      <c r="A1" s="71" t="s">
        <v>53</v>
      </c>
      <c r="B1" s="71"/>
      <c r="C1" s="71"/>
      <c r="D1" s="71"/>
      <c r="E1" s="71"/>
      <c r="F1" s="71"/>
    </row>
    <row r="2" spans="1:6" x14ac:dyDescent="0.2">
      <c r="A2" s="72" t="s">
        <v>82</v>
      </c>
      <c r="B2" s="72"/>
      <c r="C2" s="72"/>
      <c r="D2" s="72"/>
      <c r="E2" s="72"/>
      <c r="F2" s="72"/>
    </row>
    <row r="3" spans="1:6" x14ac:dyDescent="0.2">
      <c r="A3" s="73" t="s">
        <v>30</v>
      </c>
      <c r="B3" s="73"/>
      <c r="C3" s="73"/>
      <c r="D3" s="73"/>
      <c r="E3" s="73"/>
      <c r="F3" s="73"/>
    </row>
    <row r="4" spans="1:6" ht="63.75" x14ac:dyDescent="0.2">
      <c r="A4" s="8"/>
      <c r="B4" s="15" t="s">
        <v>39</v>
      </c>
      <c r="C4" s="15" t="s">
        <v>77</v>
      </c>
      <c r="D4" s="15" t="s">
        <v>12</v>
      </c>
      <c r="E4" s="17" t="s">
        <v>69</v>
      </c>
      <c r="F4" s="17" t="s">
        <v>78</v>
      </c>
    </row>
    <row r="5" spans="1:6" ht="25.5" customHeight="1" x14ac:dyDescent="0.2">
      <c r="A5" s="9" t="s">
        <v>2</v>
      </c>
      <c r="B5" s="11"/>
      <c r="C5" s="11"/>
      <c r="D5" s="11"/>
      <c r="E5" s="11"/>
      <c r="F5" s="11"/>
    </row>
    <row r="6" spans="1:6" x14ac:dyDescent="0.2">
      <c r="A6" s="7" t="s">
        <v>33</v>
      </c>
      <c r="B6" s="20">
        <v>7821.8</v>
      </c>
      <c r="C6" s="20">
        <v>8328.1</v>
      </c>
      <c r="D6" s="20">
        <f t="shared" ref="D6:D12" si="0">(C6-B6)</f>
        <v>506.30000000000018</v>
      </c>
      <c r="E6" s="30">
        <f t="shared" ref="E6:E12" si="1">(C6-B6)/B6*100</f>
        <v>6.4729346186299841</v>
      </c>
      <c r="F6" s="30">
        <f>(C6/C12)*100</f>
        <v>81.84945306587781</v>
      </c>
    </row>
    <row r="7" spans="1:6" x14ac:dyDescent="0.2">
      <c r="A7" s="7" t="s">
        <v>13</v>
      </c>
      <c r="B7" s="20">
        <v>470.1</v>
      </c>
      <c r="C7" s="20">
        <v>586.9</v>
      </c>
      <c r="D7" s="20">
        <f t="shared" si="0"/>
        <v>116.79999999999995</v>
      </c>
      <c r="E7" s="30">
        <f t="shared" si="1"/>
        <v>24.84577749415017</v>
      </c>
      <c r="F7" s="30">
        <f>(C7/C12)*100</f>
        <v>5.7681156571563355</v>
      </c>
    </row>
    <row r="8" spans="1:6" x14ac:dyDescent="0.2">
      <c r="A8" s="7" t="s">
        <v>14</v>
      </c>
      <c r="B8" s="20">
        <v>207.4</v>
      </c>
      <c r="C8" s="20">
        <v>239.4</v>
      </c>
      <c r="D8" s="20">
        <f t="shared" si="0"/>
        <v>32</v>
      </c>
      <c r="E8" s="30">
        <f t="shared" si="1"/>
        <v>15.429122468659596</v>
      </c>
      <c r="F8" s="30">
        <f>(C8/C12)*100</f>
        <v>2.352848676645471</v>
      </c>
    </row>
    <row r="9" spans="1:6" x14ac:dyDescent="0.2">
      <c r="A9" s="7" t="s">
        <v>15</v>
      </c>
      <c r="B9" s="20">
        <v>221.6</v>
      </c>
      <c r="C9" s="20">
        <v>223</v>
      </c>
      <c r="D9" s="20">
        <f t="shared" si="0"/>
        <v>1.4000000000000057</v>
      </c>
      <c r="E9" s="30">
        <f t="shared" si="1"/>
        <v>0.6317689530685946</v>
      </c>
      <c r="F9" s="30">
        <f>(C9/C12)*100</f>
        <v>2.1916677313781956</v>
      </c>
    </row>
    <row r="10" spans="1:6" x14ac:dyDescent="0.2">
      <c r="A10" s="7" t="s">
        <v>27</v>
      </c>
      <c r="B10" s="20">
        <v>520.6</v>
      </c>
      <c r="C10" s="20">
        <v>521.79999999999995</v>
      </c>
      <c r="D10" s="20">
        <f t="shared" si="0"/>
        <v>1.1999999999999318</v>
      </c>
      <c r="E10" s="30">
        <f t="shared" si="1"/>
        <v>0.23050326546291428</v>
      </c>
      <c r="F10" s="30">
        <f>(C10/C12)*100</f>
        <v>5.1283059292966016</v>
      </c>
    </row>
    <row r="11" spans="1:6" x14ac:dyDescent="0.2">
      <c r="A11" s="7" t="s">
        <v>28</v>
      </c>
      <c r="B11" s="20">
        <v>240.3</v>
      </c>
      <c r="C11" s="20">
        <v>275.7</v>
      </c>
      <c r="D11" s="20">
        <f t="shared" si="0"/>
        <v>35.399999999999977</v>
      </c>
      <c r="E11" s="30">
        <f t="shared" si="1"/>
        <v>14.73158551810236</v>
      </c>
      <c r="F11" s="30">
        <f>(C11/C12)*100</f>
        <v>2.7096089396455985</v>
      </c>
    </row>
    <row r="12" spans="1:6" x14ac:dyDescent="0.2">
      <c r="A12" s="12" t="s">
        <v>54</v>
      </c>
      <c r="B12" s="21">
        <f>SUM(B6:B11)</f>
        <v>9481.7999999999993</v>
      </c>
      <c r="C12" s="21">
        <f>SUM(C6:C11)</f>
        <v>10174.9</v>
      </c>
      <c r="D12" s="22">
        <f t="shared" si="0"/>
        <v>693.10000000000036</v>
      </c>
      <c r="E12" s="31">
        <f t="shared" si="1"/>
        <v>7.3097934991246438</v>
      </c>
      <c r="F12" s="32">
        <f>(C12/C12)*100</f>
        <v>100</v>
      </c>
    </row>
    <row r="13" spans="1:6" ht="25.5" customHeight="1" x14ac:dyDescent="0.2">
      <c r="A13" s="12" t="s">
        <v>16</v>
      </c>
      <c r="B13" s="10"/>
      <c r="C13" s="10"/>
      <c r="D13" s="24"/>
      <c r="E13" s="26"/>
      <c r="F13" s="25"/>
    </row>
    <row r="14" spans="1:6" x14ac:dyDescent="0.2">
      <c r="A14" s="7" t="s">
        <v>17</v>
      </c>
      <c r="B14" s="20">
        <v>1805.5</v>
      </c>
      <c r="C14" s="20">
        <v>2204.6999999999998</v>
      </c>
      <c r="D14" s="20">
        <f t="shared" ref="D14:D22" si="2">(C14-B14)</f>
        <v>399.19999999999982</v>
      </c>
      <c r="E14" s="30">
        <f t="shared" ref="E14:E22" si="3">(C14-B14)/B14*100</f>
        <v>22.110218775962327</v>
      </c>
      <c r="F14" s="30">
        <f>(C14/C22)*100</f>
        <v>22.745984091120121</v>
      </c>
    </row>
    <row r="15" spans="1:6" x14ac:dyDescent="0.2">
      <c r="A15" s="7" t="s">
        <v>18</v>
      </c>
      <c r="B15" s="20">
        <v>3442.6</v>
      </c>
      <c r="C15" s="20">
        <v>3537.7</v>
      </c>
      <c r="D15" s="20">
        <f t="shared" si="2"/>
        <v>95.099999999999909</v>
      </c>
      <c r="E15" s="30">
        <f t="shared" si="3"/>
        <v>2.7624469877418205</v>
      </c>
      <c r="F15" s="30">
        <f>(C15/C22)*100</f>
        <v>36.498602040711056</v>
      </c>
    </row>
    <row r="16" spans="1:6" x14ac:dyDescent="0.2">
      <c r="A16" s="7" t="s">
        <v>19</v>
      </c>
      <c r="B16" s="20">
        <v>463.3</v>
      </c>
      <c r="C16" s="20">
        <v>475.7</v>
      </c>
      <c r="D16" s="20">
        <f t="shared" si="2"/>
        <v>12.399999999999977</v>
      </c>
      <c r="E16" s="30">
        <f t="shared" si="3"/>
        <v>2.6764515432764897</v>
      </c>
      <c r="F16" s="30">
        <f>(C16/C22)*100</f>
        <v>4.9078172232711221</v>
      </c>
    </row>
    <row r="17" spans="1:6" x14ac:dyDescent="0.2">
      <c r="A17" s="7" t="s">
        <v>20</v>
      </c>
      <c r="B17" s="20">
        <v>572</v>
      </c>
      <c r="C17" s="20">
        <v>648.9</v>
      </c>
      <c r="D17" s="20">
        <f t="shared" si="2"/>
        <v>76.899999999999977</v>
      </c>
      <c r="E17" s="30">
        <f t="shared" si="3"/>
        <v>13.444055944055942</v>
      </c>
      <c r="F17" s="30">
        <f>(C17/C22)*100</f>
        <v>6.6947290228728846</v>
      </c>
    </row>
    <row r="18" spans="1:6" x14ac:dyDescent="0.2">
      <c r="A18" s="7" t="s">
        <v>21</v>
      </c>
      <c r="B18" s="20">
        <v>158.6</v>
      </c>
      <c r="C18" s="20">
        <v>177.3</v>
      </c>
      <c r="D18" s="20">
        <f t="shared" si="2"/>
        <v>18.700000000000017</v>
      </c>
      <c r="E18" s="30">
        <f t="shared" si="3"/>
        <v>11.790668348045408</v>
      </c>
      <c r="F18" s="30">
        <f>(C18/C22)*100</f>
        <v>1.8292116747655456</v>
      </c>
    </row>
    <row r="19" spans="1:6" x14ac:dyDescent="0.2">
      <c r="A19" s="7" t="s">
        <v>22</v>
      </c>
      <c r="B19" s="20">
        <v>145.19999999999999</v>
      </c>
      <c r="C19" s="20">
        <v>139.4</v>
      </c>
      <c r="D19" s="20">
        <f t="shared" si="2"/>
        <v>-5.7999999999999829</v>
      </c>
      <c r="E19" s="30">
        <f t="shared" si="3"/>
        <v>-3.9944903581267099</v>
      </c>
      <c r="F19" s="30">
        <f>(C19/C22)*100</f>
        <v>1.438195755568624</v>
      </c>
    </row>
    <row r="20" spans="1:6" x14ac:dyDescent="0.2">
      <c r="A20" s="7" t="s">
        <v>27</v>
      </c>
      <c r="B20" s="20">
        <v>178.1</v>
      </c>
      <c r="C20" s="20">
        <v>181.7</v>
      </c>
      <c r="D20" s="20">
        <f t="shared" si="2"/>
        <v>3.5999999999999943</v>
      </c>
      <c r="E20" s="30">
        <f t="shared" si="3"/>
        <v>2.0213363279056678</v>
      </c>
      <c r="F20" s="30">
        <f>(C20/C22)*100</f>
        <v>1.8746066627461904</v>
      </c>
    </row>
    <row r="21" spans="1:6" x14ac:dyDescent="0.2">
      <c r="A21" s="7" t="s">
        <v>55</v>
      </c>
      <c r="B21" s="20">
        <v>2135.6999999999998</v>
      </c>
      <c r="C21" s="20">
        <v>2327.3000000000002</v>
      </c>
      <c r="D21" s="20">
        <f t="shared" si="2"/>
        <v>191.60000000000036</v>
      </c>
      <c r="E21" s="30">
        <f t="shared" si="3"/>
        <v>8.9712974668727057</v>
      </c>
      <c r="F21" s="30">
        <f>(C21/C22)*100</f>
        <v>24.010853528944466</v>
      </c>
    </row>
    <row r="22" spans="1:6" x14ac:dyDescent="0.2">
      <c r="A22" s="12" t="s">
        <v>23</v>
      </c>
      <c r="B22" s="21">
        <f>SUM(B14:B21)</f>
        <v>8901</v>
      </c>
      <c r="C22" s="21">
        <f>SUM(C14:C21)</f>
        <v>9692.6999999999989</v>
      </c>
      <c r="D22" s="22">
        <f t="shared" si="2"/>
        <v>791.69999999999891</v>
      </c>
      <c r="E22" s="31">
        <f t="shared" si="3"/>
        <v>8.8945062352544539</v>
      </c>
      <c r="F22" s="32">
        <f>(C22/C22)*100</f>
        <v>100</v>
      </c>
    </row>
    <row r="23" spans="1:6" ht="25.5" customHeight="1" x14ac:dyDescent="0.2">
      <c r="A23" s="12" t="s">
        <v>26</v>
      </c>
      <c r="B23" s="10"/>
      <c r="C23" s="10"/>
      <c r="D23" s="24"/>
      <c r="E23" s="26"/>
      <c r="F23" s="25"/>
    </row>
    <row r="24" spans="1:6" x14ac:dyDescent="0.2">
      <c r="A24" s="6" t="s">
        <v>24</v>
      </c>
      <c r="B24" s="22">
        <v>580.79999999999995</v>
      </c>
      <c r="C24" s="22">
        <v>482.2</v>
      </c>
      <c r="D24" s="22">
        <f t="shared" ref="D24:D31" si="4">(C24-B24)</f>
        <v>-98.599999999999966</v>
      </c>
      <c r="E24" s="31">
        <f t="shared" ref="E24:E30" si="5">(C24-B24)/B24*100</f>
        <v>-16.976584022038562</v>
      </c>
      <c r="F24" s="28" t="s">
        <v>32</v>
      </c>
    </row>
    <row r="25" spans="1:6" x14ac:dyDescent="0.2">
      <c r="A25" s="6" t="s">
        <v>56</v>
      </c>
      <c r="B25" s="22">
        <f t="shared" ref="B25:C25" si="6">(B24/B12)*100</f>
        <v>6.1254192241979375</v>
      </c>
      <c r="C25" s="22">
        <f t="shared" si="6"/>
        <v>4.7391129151146449</v>
      </c>
      <c r="D25" s="22">
        <f t="shared" si="4"/>
        <v>-1.3863063090832926</v>
      </c>
      <c r="E25" s="28" t="s">
        <v>32</v>
      </c>
      <c r="F25" s="28" t="s">
        <v>32</v>
      </c>
    </row>
    <row r="26" spans="1:6" x14ac:dyDescent="0.2">
      <c r="A26" s="33" t="s">
        <v>57</v>
      </c>
      <c r="B26" s="20">
        <v>-90.1</v>
      </c>
      <c r="C26" s="20">
        <v>-90.1</v>
      </c>
      <c r="D26" s="35">
        <f t="shared" si="4"/>
        <v>0</v>
      </c>
      <c r="E26" s="30">
        <f t="shared" si="5"/>
        <v>0</v>
      </c>
      <c r="F26" s="27" t="s">
        <v>32</v>
      </c>
    </row>
    <row r="27" spans="1:6" x14ac:dyDescent="0.2">
      <c r="A27" s="34" t="s">
        <v>25</v>
      </c>
      <c r="B27" s="22">
        <v>490.7</v>
      </c>
      <c r="C27" s="22">
        <v>392.2</v>
      </c>
      <c r="D27" s="22">
        <f t="shared" si="4"/>
        <v>-98.5</v>
      </c>
      <c r="E27" s="31">
        <f t="shared" si="5"/>
        <v>-20.073364581210516</v>
      </c>
      <c r="F27" s="28" t="s">
        <v>32</v>
      </c>
    </row>
    <row r="28" spans="1:6" x14ac:dyDescent="0.2">
      <c r="A28" s="33" t="s">
        <v>34</v>
      </c>
      <c r="B28" s="20">
        <v>-237.2</v>
      </c>
      <c r="C28" s="20">
        <v>-95</v>
      </c>
      <c r="D28" s="35">
        <f t="shared" si="4"/>
        <v>142.19999999999999</v>
      </c>
      <c r="E28" s="30">
        <f t="shared" si="5"/>
        <v>-59.949409780775717</v>
      </c>
      <c r="F28" s="27" t="s">
        <v>32</v>
      </c>
    </row>
    <row r="29" spans="1:6" x14ac:dyDescent="0.2">
      <c r="A29" s="33" t="s">
        <v>35</v>
      </c>
      <c r="B29" s="20">
        <v>0</v>
      </c>
      <c r="C29" s="20">
        <v>0</v>
      </c>
      <c r="D29" s="35">
        <f t="shared" si="4"/>
        <v>0</v>
      </c>
      <c r="E29" s="27">
        <v>0</v>
      </c>
      <c r="F29" s="27" t="s">
        <v>32</v>
      </c>
    </row>
    <row r="30" spans="1:6" x14ac:dyDescent="0.2">
      <c r="A30" s="6" t="s">
        <v>0</v>
      </c>
      <c r="B30" s="22">
        <v>253.5</v>
      </c>
      <c r="C30" s="22">
        <v>297.10000000000002</v>
      </c>
      <c r="D30" s="22">
        <f t="shared" si="4"/>
        <v>43.600000000000023</v>
      </c>
      <c r="E30" s="31">
        <f t="shared" si="5"/>
        <v>17.199211045364901</v>
      </c>
      <c r="F30" s="28" t="s">
        <v>32</v>
      </c>
    </row>
    <row r="31" spans="1:6" x14ac:dyDescent="0.2">
      <c r="A31" s="12" t="s">
        <v>58</v>
      </c>
      <c r="B31" s="23">
        <f>(B30/B12)*100</f>
        <v>2.6735429981649057</v>
      </c>
      <c r="C31" s="23">
        <f>(C30/C12)*100</f>
        <v>2.9199304170065559</v>
      </c>
      <c r="D31" s="22">
        <f t="shared" si="4"/>
        <v>0.24638741884165016</v>
      </c>
      <c r="E31" s="28" t="s">
        <v>32</v>
      </c>
      <c r="F31" s="28" t="s">
        <v>32</v>
      </c>
    </row>
    <row r="32" spans="1:6" ht="25.5" customHeight="1" x14ac:dyDescent="0.2">
      <c r="A32" s="74" t="s">
        <v>5</v>
      </c>
      <c r="B32" s="74"/>
      <c r="C32" s="74"/>
      <c r="D32" s="74"/>
      <c r="E32" s="74"/>
      <c r="F32" s="74"/>
    </row>
    <row r="33" spans="1:6" ht="63.75" customHeight="1" x14ac:dyDescent="0.2">
      <c r="A33" s="75" t="s">
        <v>29</v>
      </c>
      <c r="B33" s="75"/>
      <c r="C33" s="75"/>
      <c r="D33" s="75"/>
      <c r="E33" s="75"/>
      <c r="F33" s="75"/>
    </row>
    <row r="34" spans="1:6" ht="51" customHeight="1" x14ac:dyDescent="0.2">
      <c r="A34" s="75" t="s">
        <v>31</v>
      </c>
      <c r="B34" s="75"/>
      <c r="C34" s="75"/>
      <c r="D34" s="75"/>
      <c r="E34" s="75"/>
      <c r="F34" s="75"/>
    </row>
    <row r="35" spans="1:6" ht="89.25" customHeight="1" x14ac:dyDescent="0.2">
      <c r="A35" s="60" t="s">
        <v>67</v>
      </c>
      <c r="B35" s="60"/>
      <c r="C35" s="60"/>
      <c r="D35" s="60"/>
      <c r="E35" s="60"/>
      <c r="F35" s="60"/>
    </row>
    <row r="36" spans="1:6" ht="51" customHeight="1" x14ac:dyDescent="0.2">
      <c r="A36" s="60" t="s">
        <v>59</v>
      </c>
      <c r="B36" s="60"/>
      <c r="C36" s="60"/>
      <c r="D36" s="60"/>
      <c r="E36" s="60"/>
      <c r="F36" s="60"/>
    </row>
    <row r="37" spans="1:6" ht="25.5" customHeight="1" x14ac:dyDescent="0.2">
      <c r="A37" s="60" t="s">
        <v>60</v>
      </c>
      <c r="B37" s="60"/>
      <c r="C37" s="60"/>
      <c r="D37" s="60"/>
      <c r="E37" s="60"/>
      <c r="F37" s="60"/>
    </row>
    <row r="38" spans="1:6" ht="51" customHeight="1" x14ac:dyDescent="0.2">
      <c r="A38" s="60" t="s">
        <v>61</v>
      </c>
      <c r="B38" s="61"/>
      <c r="C38" s="61"/>
      <c r="D38" s="61"/>
      <c r="E38" s="61"/>
      <c r="F38" s="61"/>
    </row>
    <row r="39" spans="1:6" ht="38.25" customHeight="1" x14ac:dyDescent="0.2">
      <c r="A39" s="60" t="s">
        <v>62</v>
      </c>
      <c r="B39" s="60"/>
      <c r="C39" s="60"/>
      <c r="D39" s="60"/>
      <c r="E39" s="60"/>
      <c r="F39" s="60"/>
    </row>
    <row r="40" spans="1:6" x14ac:dyDescent="0.2">
      <c r="A40" s="42"/>
      <c r="B40" s="42"/>
      <c r="C40" s="42"/>
      <c r="D40" s="42"/>
      <c r="E40" s="42"/>
      <c r="F40" s="42"/>
    </row>
    <row r="41" spans="1:6" x14ac:dyDescent="0.2">
      <c r="A41" s="42"/>
      <c r="B41" s="42"/>
      <c r="C41" s="42"/>
      <c r="D41" s="42"/>
      <c r="E41" s="42"/>
      <c r="F41" s="42"/>
    </row>
    <row r="42" spans="1:6" x14ac:dyDescent="0.2">
      <c r="A42" s="42"/>
      <c r="B42" s="42"/>
      <c r="C42" s="42"/>
      <c r="D42" s="42"/>
      <c r="E42" s="42"/>
      <c r="F42" s="42"/>
    </row>
    <row r="43" spans="1:6" x14ac:dyDescent="0.2">
      <c r="A43" s="42"/>
      <c r="B43" s="42"/>
      <c r="C43" s="42"/>
      <c r="D43" s="42"/>
      <c r="E43" s="42"/>
      <c r="F43" s="42"/>
    </row>
    <row r="44" spans="1:6" x14ac:dyDescent="0.2">
      <c r="A44" s="42"/>
      <c r="B44" s="42"/>
      <c r="C44" s="42"/>
      <c r="D44" s="42"/>
      <c r="E44" s="42"/>
      <c r="F44" s="42"/>
    </row>
    <row r="45" spans="1:6" x14ac:dyDescent="0.2">
      <c r="A45" s="42"/>
      <c r="B45" s="42"/>
      <c r="C45" s="42"/>
      <c r="D45" s="42"/>
      <c r="E45" s="42"/>
      <c r="F45" s="42"/>
    </row>
    <row r="46" spans="1:6" x14ac:dyDescent="0.2">
      <c r="A46" s="42"/>
      <c r="B46" s="42"/>
      <c r="C46" s="42"/>
      <c r="D46" s="42"/>
      <c r="E46" s="42"/>
      <c r="F46" s="42"/>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C24" sqref="C24"/>
    </sheetView>
  </sheetViews>
  <sheetFormatPr defaultColWidth="9.140625" defaultRowHeight="12.75" x14ac:dyDescent="0.2"/>
  <cols>
    <col min="1" max="1" width="27.5703125" style="40" bestFit="1" customWidth="1"/>
    <col min="2" max="5" width="9.140625" style="40"/>
    <col min="6" max="6" width="10.7109375" style="40" bestFit="1" customWidth="1"/>
    <col min="7" max="7" width="18.28515625" style="40" customWidth="1"/>
    <col min="8" max="16384" width="9.140625" style="40"/>
  </cols>
  <sheetData>
    <row r="1" spans="1:7" x14ac:dyDescent="0.2">
      <c r="A1" s="55" t="s">
        <v>43</v>
      </c>
      <c r="B1" s="55"/>
      <c r="C1" s="55"/>
      <c r="D1" s="55"/>
      <c r="E1" s="55"/>
      <c r="F1" s="55"/>
      <c r="G1" s="55"/>
    </row>
    <row r="2" spans="1:7" x14ac:dyDescent="0.2">
      <c r="A2" s="56" t="s">
        <v>79</v>
      </c>
      <c r="B2" s="56"/>
      <c r="C2" s="56"/>
      <c r="D2" s="56"/>
      <c r="E2" s="56"/>
      <c r="F2" s="56"/>
      <c r="G2" s="56"/>
    </row>
    <row r="3" spans="1:7" x14ac:dyDescent="0.2">
      <c r="A3" s="56" t="s">
        <v>4</v>
      </c>
      <c r="B3" s="56"/>
      <c r="C3" s="56"/>
      <c r="D3" s="56"/>
      <c r="E3" s="56"/>
      <c r="F3" s="56"/>
      <c r="G3" s="56"/>
    </row>
    <row r="4" spans="1:7" ht="38.25" x14ac:dyDescent="0.2">
      <c r="A4" s="45"/>
      <c r="B4" s="46">
        <v>2013</v>
      </c>
      <c r="C4" s="46">
        <v>2014</v>
      </c>
      <c r="D4" s="46">
        <v>2015</v>
      </c>
      <c r="E4" s="46">
        <v>2016</v>
      </c>
      <c r="F4" s="46">
        <v>2017</v>
      </c>
      <c r="G4" s="46" t="s">
        <v>68</v>
      </c>
    </row>
    <row r="5" spans="1:7" x14ac:dyDescent="0.2">
      <c r="A5" s="47" t="s">
        <v>0</v>
      </c>
      <c r="B5" s="54">
        <v>7772.2</v>
      </c>
      <c r="C5" s="48">
        <v>5741.4</v>
      </c>
      <c r="D5" s="48">
        <v>18032.5</v>
      </c>
      <c r="E5" s="48">
        <v>10264.200000000001</v>
      </c>
      <c r="F5" s="48">
        <v>13394.4</v>
      </c>
      <c r="G5" s="48">
        <f t="shared" ref="G5:G13" si="0">(F5-E5)</f>
        <v>3130.1999999999989</v>
      </c>
    </row>
    <row r="6" spans="1:7" x14ac:dyDescent="0.2">
      <c r="A6" s="47" t="s">
        <v>1</v>
      </c>
      <c r="B6" s="48">
        <v>7307.8</v>
      </c>
      <c r="C6" s="48">
        <v>10789.5</v>
      </c>
      <c r="D6" s="48">
        <v>20807.7</v>
      </c>
      <c r="E6" s="48">
        <v>19899.2</v>
      </c>
      <c r="F6" s="48">
        <v>17857.099999999999</v>
      </c>
      <c r="G6" s="48">
        <f t="shared" si="0"/>
        <v>-2042.1000000000022</v>
      </c>
    </row>
    <row r="7" spans="1:7" x14ac:dyDescent="0.2">
      <c r="A7" s="47" t="s">
        <v>6</v>
      </c>
      <c r="B7" s="48">
        <v>114650.9</v>
      </c>
      <c r="C7" s="48">
        <v>120831.2</v>
      </c>
      <c r="D7" s="48">
        <v>122543.9</v>
      </c>
      <c r="E7" s="48">
        <v>126738.7</v>
      </c>
      <c r="F7" s="48">
        <v>132747.70000000001</v>
      </c>
      <c r="G7" s="48">
        <f t="shared" si="0"/>
        <v>6009.0000000000146</v>
      </c>
    </row>
    <row r="8" spans="1:7" x14ac:dyDescent="0.2">
      <c r="A8" s="47" t="s">
        <v>7</v>
      </c>
      <c r="B8" s="48">
        <v>83967.9</v>
      </c>
      <c r="C8" s="48">
        <v>89257.7</v>
      </c>
      <c r="D8" s="48">
        <v>90956.6</v>
      </c>
      <c r="E8" s="48">
        <v>91906</v>
      </c>
      <c r="F8" s="48">
        <v>95121.4</v>
      </c>
      <c r="G8" s="48">
        <f t="shared" si="0"/>
        <v>3215.3999999999942</v>
      </c>
    </row>
    <row r="9" spans="1:7" x14ac:dyDescent="0.2">
      <c r="A9" s="47" t="s">
        <v>8</v>
      </c>
      <c r="B9" s="48">
        <v>2612</v>
      </c>
      <c r="C9" s="48">
        <v>2777.4</v>
      </c>
      <c r="D9" s="48">
        <v>2979.6</v>
      </c>
      <c r="E9" s="48">
        <v>3445.1</v>
      </c>
      <c r="F9" s="48">
        <v>3612</v>
      </c>
      <c r="G9" s="48">
        <f t="shared" si="0"/>
        <v>166.90000000000009</v>
      </c>
    </row>
    <row r="10" spans="1:7" x14ac:dyDescent="0.2">
      <c r="A10" s="47" t="s">
        <v>9</v>
      </c>
      <c r="B10" s="48">
        <v>1788</v>
      </c>
      <c r="C10" s="54">
        <v>1868.9</v>
      </c>
      <c r="D10" s="48">
        <v>1926.7</v>
      </c>
      <c r="E10" s="48">
        <v>1880.1</v>
      </c>
      <c r="F10" s="48">
        <v>1874.1</v>
      </c>
      <c r="G10" s="48">
        <f t="shared" si="0"/>
        <v>-6</v>
      </c>
    </row>
    <row r="11" spans="1:7" x14ac:dyDescent="0.2">
      <c r="A11" s="47" t="s">
        <v>3</v>
      </c>
      <c r="B11" s="48">
        <v>107343.1</v>
      </c>
      <c r="C11" s="48">
        <v>110041.7</v>
      </c>
      <c r="D11" s="48">
        <v>101736.2</v>
      </c>
      <c r="E11" s="48">
        <v>106839.5</v>
      </c>
      <c r="F11" s="48">
        <v>114890.6</v>
      </c>
      <c r="G11" s="48">
        <f t="shared" si="0"/>
        <v>8051.1000000000058</v>
      </c>
    </row>
    <row r="12" spans="1:7" x14ac:dyDescent="0.2">
      <c r="A12" s="47" t="s">
        <v>10</v>
      </c>
      <c r="B12" s="48">
        <v>27677</v>
      </c>
      <c r="C12" s="48">
        <v>28057.4</v>
      </c>
      <c r="D12" s="48">
        <v>17726.7</v>
      </c>
      <c r="E12" s="48">
        <v>15386.6</v>
      </c>
      <c r="F12" s="48">
        <v>17798.900000000001</v>
      </c>
      <c r="G12" s="48">
        <f t="shared" si="0"/>
        <v>2412.3000000000011</v>
      </c>
    </row>
    <row r="13" spans="1:7" x14ac:dyDescent="0.2">
      <c r="A13" s="49" t="s">
        <v>11</v>
      </c>
      <c r="B13" s="50">
        <v>27435.9</v>
      </c>
      <c r="C13" s="50">
        <v>29240.6</v>
      </c>
      <c r="D13" s="50">
        <v>32823.1</v>
      </c>
      <c r="E13" s="50">
        <v>36215.300000000003</v>
      </c>
      <c r="F13" s="50">
        <v>38954.400000000001</v>
      </c>
      <c r="G13" s="50">
        <f t="shared" si="0"/>
        <v>2739.0999999999985</v>
      </c>
    </row>
    <row r="14" spans="1:7" ht="25.5" customHeight="1" x14ac:dyDescent="0.2">
      <c r="A14" s="57" t="s">
        <v>5</v>
      </c>
      <c r="B14" s="57"/>
      <c r="C14" s="57"/>
      <c r="D14" s="57"/>
      <c r="E14" s="57"/>
      <c r="F14" s="58"/>
      <c r="G14" s="58"/>
    </row>
    <row r="15" spans="1:7" ht="101.1" customHeight="1" x14ac:dyDescent="0.2">
      <c r="A15" s="59" t="s">
        <v>64</v>
      </c>
      <c r="B15" s="59"/>
      <c r="C15" s="59"/>
      <c r="D15" s="59"/>
      <c r="E15" s="59"/>
      <c r="F15" s="59"/>
      <c r="G15" s="59"/>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L11" sqref="L11"/>
    </sheetView>
  </sheetViews>
  <sheetFormatPr defaultColWidth="9.140625" defaultRowHeight="12.75" x14ac:dyDescent="0.2"/>
  <cols>
    <col min="1" max="1" width="27.5703125" style="40" bestFit="1" customWidth="1"/>
    <col min="2" max="6" width="9.140625" style="40"/>
    <col min="7" max="7" width="18.28515625" style="40" customWidth="1"/>
    <col min="8" max="16384" width="9.140625" style="40"/>
  </cols>
  <sheetData>
    <row r="1" spans="1:7" x14ac:dyDescent="0.2">
      <c r="A1" s="55" t="s">
        <v>44</v>
      </c>
      <c r="B1" s="55"/>
      <c r="C1" s="55"/>
      <c r="D1" s="55"/>
      <c r="E1" s="55"/>
      <c r="F1" s="55"/>
      <c r="G1" s="55"/>
    </row>
    <row r="2" spans="1:7" x14ac:dyDescent="0.2">
      <c r="A2" s="56" t="s">
        <v>80</v>
      </c>
      <c r="B2" s="56"/>
      <c r="C2" s="56"/>
      <c r="D2" s="56"/>
      <c r="E2" s="56"/>
      <c r="F2" s="56"/>
      <c r="G2" s="56"/>
    </row>
    <row r="3" spans="1:7" x14ac:dyDescent="0.2">
      <c r="A3" s="56" t="s">
        <v>4</v>
      </c>
      <c r="B3" s="56"/>
      <c r="C3" s="56"/>
      <c r="D3" s="56"/>
      <c r="E3" s="56"/>
      <c r="F3" s="56"/>
      <c r="G3" s="56"/>
    </row>
    <row r="4" spans="1:7" ht="38.25" x14ac:dyDescent="0.2">
      <c r="A4" s="45"/>
      <c r="B4" s="46">
        <v>2013</v>
      </c>
      <c r="C4" s="46">
        <v>2014</v>
      </c>
      <c r="D4" s="46">
        <v>2015</v>
      </c>
      <c r="E4" s="46">
        <v>2016</v>
      </c>
      <c r="F4" s="46">
        <v>2017</v>
      </c>
      <c r="G4" s="46" t="s">
        <v>68</v>
      </c>
    </row>
    <row r="5" spans="1:7" x14ac:dyDescent="0.2">
      <c r="A5" s="47" t="s">
        <v>0</v>
      </c>
      <c r="B5" s="54">
        <v>4389.2</v>
      </c>
      <c r="C5" s="48">
        <v>1705</v>
      </c>
      <c r="D5" s="48">
        <v>6755.1</v>
      </c>
      <c r="E5" s="48">
        <v>3782.4</v>
      </c>
      <c r="F5" s="48">
        <v>2089.1</v>
      </c>
      <c r="G5" s="48">
        <f>(F5-E5)</f>
        <v>-1693.3000000000002</v>
      </c>
    </row>
    <row r="6" spans="1:7" x14ac:dyDescent="0.2">
      <c r="A6" s="47" t="s">
        <v>1</v>
      </c>
      <c r="B6" s="48">
        <v>3995.7</v>
      </c>
      <c r="C6" s="48">
        <v>3810.5</v>
      </c>
      <c r="D6" s="48">
        <v>7178.8</v>
      </c>
      <c r="E6" s="48">
        <v>5466.8</v>
      </c>
      <c r="F6" s="48">
        <v>3582.4</v>
      </c>
      <c r="G6" s="48">
        <f t="shared" ref="G6:G13" si="0">(F6-E6)</f>
        <v>-1884.4</v>
      </c>
    </row>
    <row r="7" spans="1:7" x14ac:dyDescent="0.2">
      <c r="A7" s="47" t="s">
        <v>6</v>
      </c>
      <c r="B7" s="48">
        <v>46974.2</v>
      </c>
      <c r="C7" s="48">
        <v>48445.3</v>
      </c>
      <c r="D7" s="48">
        <v>46513</v>
      </c>
      <c r="E7" s="48">
        <v>42419.1</v>
      </c>
      <c r="F7" s="48">
        <v>42592.1</v>
      </c>
      <c r="G7" s="48">
        <f t="shared" si="0"/>
        <v>173</v>
      </c>
    </row>
    <row r="8" spans="1:7" x14ac:dyDescent="0.2">
      <c r="A8" s="47" t="s">
        <v>7</v>
      </c>
      <c r="B8" s="48">
        <v>37393.4</v>
      </c>
      <c r="C8" s="48">
        <v>38197.699999999997</v>
      </c>
      <c r="D8" s="48">
        <v>36104.300000000003</v>
      </c>
      <c r="E8" s="48">
        <v>34010.400000000001</v>
      </c>
      <c r="F8" s="48">
        <v>35371.699999999997</v>
      </c>
      <c r="G8" s="48">
        <f t="shared" si="0"/>
        <v>1361.2999999999956</v>
      </c>
    </row>
    <row r="9" spans="1:7" x14ac:dyDescent="0.2">
      <c r="A9" s="47" t="s">
        <v>8</v>
      </c>
      <c r="B9" s="48">
        <v>750</v>
      </c>
      <c r="C9" s="48">
        <v>781</v>
      </c>
      <c r="D9" s="48">
        <v>833.9</v>
      </c>
      <c r="E9" s="48">
        <v>875.5</v>
      </c>
      <c r="F9" s="48">
        <v>964.4</v>
      </c>
      <c r="G9" s="48">
        <f t="shared" si="0"/>
        <v>88.899999999999977</v>
      </c>
    </row>
    <row r="10" spans="1:7" x14ac:dyDescent="0.2">
      <c r="A10" s="47" t="s">
        <v>9</v>
      </c>
      <c r="B10" s="48">
        <v>1026.0999999999999</v>
      </c>
      <c r="C10" s="54">
        <v>1071</v>
      </c>
      <c r="D10" s="48">
        <v>1085</v>
      </c>
      <c r="E10" s="48">
        <v>1025.5999999999999</v>
      </c>
      <c r="F10" s="48">
        <v>982.2</v>
      </c>
      <c r="G10" s="48">
        <f t="shared" si="0"/>
        <v>-43.399999999999864</v>
      </c>
    </row>
    <row r="11" spans="1:7" x14ac:dyDescent="0.2">
      <c r="A11" s="47" t="s">
        <v>3</v>
      </c>
      <c r="B11" s="48">
        <v>42978.5</v>
      </c>
      <c r="C11" s="48">
        <v>44634.9</v>
      </c>
      <c r="D11" s="48">
        <v>39334.199999999997</v>
      </c>
      <c r="E11" s="48">
        <v>36952.5</v>
      </c>
      <c r="F11" s="48">
        <v>39009.699999999997</v>
      </c>
      <c r="G11" s="48">
        <f t="shared" si="0"/>
        <v>2057.1999999999971</v>
      </c>
    </row>
    <row r="12" spans="1:7" x14ac:dyDescent="0.2">
      <c r="A12" s="47" t="s">
        <v>10</v>
      </c>
      <c r="B12" s="48">
        <v>14959.6</v>
      </c>
      <c r="C12" s="48">
        <v>15373.8</v>
      </c>
      <c r="D12" s="48">
        <v>9252.2999999999993</v>
      </c>
      <c r="E12" s="48">
        <v>7162.6</v>
      </c>
      <c r="F12" s="48">
        <v>8442.4</v>
      </c>
      <c r="G12" s="48">
        <f t="shared" si="0"/>
        <v>1279.7999999999993</v>
      </c>
    </row>
    <row r="13" spans="1:7" x14ac:dyDescent="0.2">
      <c r="A13" s="49" t="s">
        <v>11</v>
      </c>
      <c r="B13" s="50">
        <v>10614.1</v>
      </c>
      <c r="C13" s="50">
        <v>11519.4</v>
      </c>
      <c r="D13" s="50">
        <v>12663.9</v>
      </c>
      <c r="E13" s="50">
        <v>13732.7</v>
      </c>
      <c r="F13" s="50">
        <v>14598</v>
      </c>
      <c r="G13" s="50">
        <f t="shared" si="0"/>
        <v>865.29999999999927</v>
      </c>
    </row>
    <row r="14" spans="1:7" ht="25.5" customHeight="1" x14ac:dyDescent="0.2">
      <c r="A14" s="57" t="s">
        <v>5</v>
      </c>
      <c r="B14" s="57"/>
      <c r="C14" s="57"/>
      <c r="D14" s="57"/>
      <c r="E14" s="57"/>
      <c r="F14" s="58"/>
      <c r="G14" s="58"/>
    </row>
    <row r="15" spans="1:7" ht="105" customHeight="1" x14ac:dyDescent="0.2">
      <c r="A15" s="59" t="s">
        <v>64</v>
      </c>
      <c r="B15" s="59"/>
      <c r="C15" s="59"/>
      <c r="D15" s="59"/>
      <c r="E15" s="59"/>
      <c r="F15" s="59"/>
      <c r="G15" s="59"/>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J15" sqref="J15"/>
    </sheetView>
  </sheetViews>
  <sheetFormatPr defaultColWidth="9.140625" defaultRowHeight="12.75" x14ac:dyDescent="0.2"/>
  <cols>
    <col min="1" max="1" width="35" style="42" customWidth="1"/>
    <col min="2" max="2" width="11.28515625" style="42" customWidth="1"/>
    <col min="3" max="3" width="9.140625" style="42"/>
    <col min="4" max="4" width="9.5703125" style="42" customWidth="1"/>
    <col min="5" max="5" width="9.85546875" style="42" customWidth="1"/>
    <col min="6" max="6" width="11.140625" style="42" customWidth="1"/>
    <col min="7" max="16384" width="9.140625" style="42"/>
  </cols>
  <sheetData>
    <row r="1" spans="1:6" ht="25.5" customHeight="1" x14ac:dyDescent="0.2">
      <c r="A1" s="62" t="s">
        <v>45</v>
      </c>
      <c r="B1" s="62"/>
      <c r="C1" s="62"/>
      <c r="D1" s="62"/>
      <c r="E1" s="62"/>
      <c r="F1" s="62"/>
    </row>
    <row r="2" spans="1:6" x14ac:dyDescent="0.2">
      <c r="A2" s="63" t="s">
        <v>79</v>
      </c>
      <c r="B2" s="63"/>
      <c r="C2" s="63"/>
      <c r="D2" s="63"/>
      <c r="E2" s="63"/>
      <c r="F2" s="63"/>
    </row>
    <row r="3" spans="1:6" x14ac:dyDescent="0.2">
      <c r="A3" s="64" t="s">
        <v>30</v>
      </c>
      <c r="B3" s="64"/>
      <c r="C3" s="64"/>
      <c r="D3" s="64"/>
      <c r="E3" s="64"/>
      <c r="F3" s="64"/>
    </row>
    <row r="4" spans="1:6" ht="63.75" x14ac:dyDescent="0.2">
      <c r="A4" s="43"/>
      <c r="B4" s="17" t="s">
        <v>41</v>
      </c>
      <c r="C4" s="17" t="s">
        <v>71</v>
      </c>
      <c r="D4" s="15" t="s">
        <v>12</v>
      </c>
      <c r="E4" s="17" t="s">
        <v>69</v>
      </c>
      <c r="F4" s="17" t="s">
        <v>70</v>
      </c>
    </row>
    <row r="5" spans="1:6" ht="25.5" customHeight="1" x14ac:dyDescent="0.2">
      <c r="A5" s="9" t="s">
        <v>2</v>
      </c>
      <c r="B5" s="11"/>
      <c r="C5" s="11"/>
      <c r="D5" s="11"/>
      <c r="E5" s="11"/>
      <c r="F5" s="11"/>
    </row>
    <row r="6" spans="1:6" x14ac:dyDescent="0.2">
      <c r="A6" s="7" t="s">
        <v>33</v>
      </c>
      <c r="B6" s="20">
        <v>125916.4</v>
      </c>
      <c r="C6" s="20">
        <v>130493.1</v>
      </c>
      <c r="D6" s="20">
        <f>(C6-B6)</f>
        <v>4576.7000000000116</v>
      </c>
      <c r="E6" s="30">
        <f t="shared" ref="E6:E30" si="0">(C6-B6)/B6*100</f>
        <v>3.6347131906566674</v>
      </c>
      <c r="F6" s="30">
        <f>(C6/C12)*100</f>
        <v>74.422977555580658</v>
      </c>
    </row>
    <row r="7" spans="1:6" x14ac:dyDescent="0.2">
      <c r="A7" s="7" t="s">
        <v>13</v>
      </c>
      <c r="B7" s="20">
        <v>2629.2</v>
      </c>
      <c r="C7" s="20">
        <v>2984.6</v>
      </c>
      <c r="D7" s="20">
        <f t="shared" ref="D7:D12" si="1">(C7-B7)</f>
        <v>355.40000000000009</v>
      </c>
      <c r="E7" s="30">
        <f t="shared" si="0"/>
        <v>13.517419747451701</v>
      </c>
      <c r="F7" s="30">
        <f>(C7/C12)*100</f>
        <v>1.7021805659639171</v>
      </c>
    </row>
    <row r="8" spans="1:6" x14ac:dyDescent="0.2">
      <c r="A8" s="7" t="s">
        <v>14</v>
      </c>
      <c r="B8" s="20">
        <v>4320.6000000000004</v>
      </c>
      <c r="C8" s="20">
        <v>4576.3999999999996</v>
      </c>
      <c r="D8" s="20">
        <f t="shared" si="1"/>
        <v>255.79999999999927</v>
      </c>
      <c r="E8" s="30">
        <f t="shared" si="0"/>
        <v>5.9204740082395793</v>
      </c>
      <c r="F8" s="30">
        <f>(C8/C12)*100</f>
        <v>2.6100178054269478</v>
      </c>
    </row>
    <row r="9" spans="1:6" x14ac:dyDescent="0.2">
      <c r="A9" s="7" t="s">
        <v>15</v>
      </c>
      <c r="B9" s="20">
        <v>2905.7</v>
      </c>
      <c r="C9" s="20">
        <v>2856.3</v>
      </c>
      <c r="D9" s="20">
        <f t="shared" si="1"/>
        <v>-49.399999999999636</v>
      </c>
      <c r="E9" s="30">
        <f t="shared" si="0"/>
        <v>-1.7001066868568553</v>
      </c>
      <c r="F9" s="30">
        <f>(C9/C12)*100</f>
        <v>1.6290083597677201</v>
      </c>
    </row>
    <row r="10" spans="1:6" x14ac:dyDescent="0.2">
      <c r="A10" s="7" t="s">
        <v>27</v>
      </c>
      <c r="B10" s="20">
        <v>28095.200000000001</v>
      </c>
      <c r="C10" s="20">
        <v>28694.1</v>
      </c>
      <c r="D10" s="20">
        <f t="shared" si="1"/>
        <v>598.89999999999782</v>
      </c>
      <c r="E10" s="30">
        <f t="shared" si="0"/>
        <v>2.1316808565164078</v>
      </c>
      <c r="F10" s="30">
        <f>(C10/C12)*100</f>
        <v>16.364852703151254</v>
      </c>
    </row>
    <row r="11" spans="1:6" x14ac:dyDescent="0.2">
      <c r="A11" s="7" t="s">
        <v>28</v>
      </c>
      <c r="B11" s="20">
        <v>5290.7</v>
      </c>
      <c r="C11" s="20">
        <v>5735.3</v>
      </c>
      <c r="D11" s="20">
        <f t="shared" si="1"/>
        <v>444.60000000000036</v>
      </c>
      <c r="E11" s="30">
        <f t="shared" si="0"/>
        <v>8.4034248776154445</v>
      </c>
      <c r="F11" s="30">
        <f>(C11/C12)*100</f>
        <v>3.2709630101095137</v>
      </c>
    </row>
    <row r="12" spans="1:6" x14ac:dyDescent="0.2">
      <c r="A12" s="12" t="s">
        <v>54</v>
      </c>
      <c r="B12" s="21">
        <f>SUM(B6:B11)</f>
        <v>169157.80000000002</v>
      </c>
      <c r="C12" s="21">
        <f>SUM(C6:C11)</f>
        <v>175339.8</v>
      </c>
      <c r="D12" s="22">
        <f t="shared" si="1"/>
        <v>6181.9999999999709</v>
      </c>
      <c r="E12" s="31">
        <f t="shared" si="0"/>
        <v>3.6545757866323454</v>
      </c>
      <c r="F12" s="32">
        <f>SUM(F6:F11)</f>
        <v>100.00000000000001</v>
      </c>
    </row>
    <row r="13" spans="1:6" ht="25.5" customHeight="1" x14ac:dyDescent="0.2">
      <c r="A13" s="12" t="s">
        <v>16</v>
      </c>
      <c r="B13" s="10"/>
      <c r="C13" s="10"/>
      <c r="D13" s="24"/>
      <c r="E13" s="26"/>
      <c r="F13" s="25"/>
    </row>
    <row r="14" spans="1:6" x14ac:dyDescent="0.2">
      <c r="A14" s="7" t="s">
        <v>17</v>
      </c>
      <c r="B14" s="20">
        <v>22549.200000000001</v>
      </c>
      <c r="C14" s="20">
        <v>26241.3</v>
      </c>
      <c r="D14" s="20">
        <f t="shared" ref="D14:D22" si="2">(C14-B14)</f>
        <v>3692.0999999999985</v>
      </c>
      <c r="E14" s="30">
        <f t="shared" si="0"/>
        <v>16.37352988132616</v>
      </c>
      <c r="F14" s="30">
        <f>(C14/C22)*100</f>
        <v>17.050843955469873</v>
      </c>
    </row>
    <row r="15" spans="1:6" x14ac:dyDescent="0.2">
      <c r="A15" s="7" t="s">
        <v>18</v>
      </c>
      <c r="B15" s="20">
        <v>49948</v>
      </c>
      <c r="C15" s="20">
        <v>53552.4</v>
      </c>
      <c r="D15" s="20">
        <f t="shared" si="2"/>
        <v>3604.4000000000015</v>
      </c>
      <c r="E15" s="30">
        <f t="shared" si="0"/>
        <v>7.2163049571554447</v>
      </c>
      <c r="F15" s="30">
        <f>(C15/C22)*100</f>
        <v>34.796813261572595</v>
      </c>
    </row>
    <row r="16" spans="1:6" x14ac:dyDescent="0.2">
      <c r="A16" s="7" t="s">
        <v>19</v>
      </c>
      <c r="B16" s="20">
        <v>8777.2000000000007</v>
      </c>
      <c r="C16" s="20">
        <v>8886.7999999999993</v>
      </c>
      <c r="D16" s="20">
        <f t="shared" si="2"/>
        <v>109.59999999999854</v>
      </c>
      <c r="E16" s="30">
        <f t="shared" si="0"/>
        <v>1.248689787175848</v>
      </c>
      <c r="F16" s="30">
        <f t="shared" ref="F16" si="3">(C16/C22)*100</f>
        <v>5.7743877042474896</v>
      </c>
    </row>
    <row r="17" spans="1:9" x14ac:dyDescent="0.2">
      <c r="A17" s="7" t="s">
        <v>20</v>
      </c>
      <c r="B17" s="20">
        <v>8773.2000000000007</v>
      </c>
      <c r="C17" s="20">
        <v>9050.5</v>
      </c>
      <c r="D17" s="20">
        <f t="shared" si="2"/>
        <v>277.29999999999927</v>
      </c>
      <c r="E17" s="30">
        <f t="shared" si="0"/>
        <v>3.1607623216158216</v>
      </c>
      <c r="F17" s="30">
        <f>(C17/C22)*100</f>
        <v>5.8807552681833632</v>
      </c>
    </row>
    <row r="18" spans="1:9" x14ac:dyDescent="0.2">
      <c r="A18" s="7" t="s">
        <v>21</v>
      </c>
      <c r="B18" s="20">
        <v>2976.8</v>
      </c>
      <c r="C18" s="20">
        <v>3056.3</v>
      </c>
      <c r="D18" s="20">
        <f t="shared" si="2"/>
        <v>79.5</v>
      </c>
      <c r="E18" s="30">
        <f t="shared" si="0"/>
        <v>2.6706530502553076</v>
      </c>
      <c r="F18" s="30">
        <f>(C18/C22)*100</f>
        <v>1.9858960638803176</v>
      </c>
    </row>
    <row r="19" spans="1:9" x14ac:dyDescent="0.2">
      <c r="A19" s="7" t="s">
        <v>22</v>
      </c>
      <c r="B19" s="20">
        <v>2499.8000000000002</v>
      </c>
      <c r="C19" s="20">
        <v>2437.5</v>
      </c>
      <c r="D19" s="20">
        <f t="shared" si="2"/>
        <v>-62.300000000000182</v>
      </c>
      <c r="E19" s="30">
        <f t="shared" si="0"/>
        <v>-2.4921993759500829</v>
      </c>
      <c r="F19" s="30">
        <f>(C19/C22)*100</f>
        <v>1.5838175754043364</v>
      </c>
    </row>
    <row r="20" spans="1:9" x14ac:dyDescent="0.2">
      <c r="A20" s="7" t="s">
        <v>27</v>
      </c>
      <c r="B20" s="20">
        <v>17995.400000000001</v>
      </c>
      <c r="C20" s="20">
        <v>19009</v>
      </c>
      <c r="D20" s="20">
        <f t="shared" si="2"/>
        <v>1013.5999999999985</v>
      </c>
      <c r="E20" s="30">
        <f t="shared" si="0"/>
        <v>5.6325505406937246</v>
      </c>
      <c r="F20" s="30">
        <f>(C20/C22)*100</f>
        <v>12.351502888558374</v>
      </c>
    </row>
    <row r="21" spans="1:9" x14ac:dyDescent="0.2">
      <c r="A21" s="7" t="s">
        <v>55</v>
      </c>
      <c r="B21" s="20">
        <v>30272.2</v>
      </c>
      <c r="C21" s="20">
        <v>31666.5</v>
      </c>
      <c r="D21" s="20">
        <f t="shared" si="2"/>
        <v>1394.2999999999993</v>
      </c>
      <c r="E21" s="30">
        <f t="shared" si="0"/>
        <v>4.6058760182609761</v>
      </c>
      <c r="F21" s="30">
        <f>(C21/C22)*100</f>
        <v>20.575983282683659</v>
      </c>
    </row>
    <row r="22" spans="1:9" x14ac:dyDescent="0.2">
      <c r="A22" s="12" t="s">
        <v>23</v>
      </c>
      <c r="B22" s="21">
        <f>SUM(B14:B21)</f>
        <v>143791.80000000002</v>
      </c>
      <c r="C22" s="21">
        <f>SUM(C14:C21)</f>
        <v>153900.29999999999</v>
      </c>
      <c r="D22" s="22">
        <f t="shared" si="2"/>
        <v>10108.499999999971</v>
      </c>
      <c r="E22" s="31">
        <f t="shared" si="0"/>
        <v>7.0299558111102094</v>
      </c>
      <c r="F22" s="32">
        <f>SUM(F14:F21)</f>
        <v>100</v>
      </c>
    </row>
    <row r="23" spans="1:9" ht="25.5" customHeight="1" x14ac:dyDescent="0.2">
      <c r="A23" s="12" t="s">
        <v>26</v>
      </c>
      <c r="B23" s="10"/>
      <c r="C23" s="10"/>
      <c r="D23" s="24"/>
      <c r="E23" s="26"/>
      <c r="F23" s="25"/>
    </row>
    <row r="24" spans="1:9" x14ac:dyDescent="0.2">
      <c r="A24" s="6" t="s">
        <v>24</v>
      </c>
      <c r="B24" s="22">
        <v>25366</v>
      </c>
      <c r="C24" s="22">
        <v>21439.5</v>
      </c>
      <c r="D24" s="22">
        <f t="shared" ref="D24:D31" si="4">(C24-B24)</f>
        <v>-3926.5</v>
      </c>
      <c r="E24" s="31">
        <f t="shared" si="0"/>
        <v>-15.479381849720097</v>
      </c>
      <c r="F24" s="28" t="s">
        <v>32</v>
      </c>
      <c r="H24" s="44"/>
      <c r="I24" s="44"/>
    </row>
    <row r="25" spans="1:9" x14ac:dyDescent="0.2">
      <c r="A25" s="6" t="s">
        <v>56</v>
      </c>
      <c r="B25" s="22">
        <f t="shared" ref="B25:C25" si="5">(B24/B12)*100</f>
        <v>14.995465772196138</v>
      </c>
      <c r="C25" s="22">
        <f t="shared" si="5"/>
        <v>12.227400738451854</v>
      </c>
      <c r="D25" s="22">
        <f t="shared" si="4"/>
        <v>-2.7680650337442838</v>
      </c>
      <c r="E25" s="28" t="s">
        <v>32</v>
      </c>
      <c r="F25" s="28" t="s">
        <v>32</v>
      </c>
      <c r="H25" s="44"/>
      <c r="I25" s="44"/>
    </row>
    <row r="26" spans="1:9" x14ac:dyDescent="0.2">
      <c r="A26" s="33" t="s">
        <v>57</v>
      </c>
      <c r="B26" s="20">
        <v>-3331</v>
      </c>
      <c r="C26" s="20">
        <v>-2297.6</v>
      </c>
      <c r="D26" s="20">
        <f t="shared" si="4"/>
        <v>1033.4000000000001</v>
      </c>
      <c r="E26" s="30">
        <f t="shared" si="0"/>
        <v>-31.023716601621139</v>
      </c>
      <c r="F26" s="27" t="s">
        <v>32</v>
      </c>
    </row>
    <row r="27" spans="1:9" x14ac:dyDescent="0.2">
      <c r="A27" s="34" t="s">
        <v>25</v>
      </c>
      <c r="B27" s="22">
        <v>22035</v>
      </c>
      <c r="C27" s="22">
        <v>19141.5</v>
      </c>
      <c r="D27" s="22">
        <f t="shared" si="4"/>
        <v>-2893.5</v>
      </c>
      <c r="E27" s="31">
        <f t="shared" si="0"/>
        <v>-13.131381892443839</v>
      </c>
      <c r="F27" s="28" t="s">
        <v>32</v>
      </c>
    </row>
    <row r="28" spans="1:9" x14ac:dyDescent="0.2">
      <c r="A28" s="33" t="s">
        <v>34</v>
      </c>
      <c r="B28" s="20">
        <v>-7988.5</v>
      </c>
      <c r="C28" s="20">
        <v>-3658</v>
      </c>
      <c r="D28" s="20">
        <f t="shared" si="4"/>
        <v>4330.5</v>
      </c>
      <c r="E28" s="30">
        <f t="shared" si="0"/>
        <v>-54.209175690054458</v>
      </c>
      <c r="F28" s="27" t="s">
        <v>32</v>
      </c>
    </row>
    <row r="29" spans="1:9" x14ac:dyDescent="0.2">
      <c r="A29" s="33" t="s">
        <v>35</v>
      </c>
      <c r="B29" s="20">
        <v>0</v>
      </c>
      <c r="C29" s="20">
        <v>0</v>
      </c>
      <c r="D29" s="20">
        <f t="shared" si="4"/>
        <v>0</v>
      </c>
      <c r="E29" s="20">
        <v>0</v>
      </c>
      <c r="F29" s="27" t="s">
        <v>32</v>
      </c>
    </row>
    <row r="30" spans="1:9" x14ac:dyDescent="0.2">
      <c r="A30" s="6" t="s">
        <v>0</v>
      </c>
      <c r="B30" s="22">
        <v>14046.5</v>
      </c>
      <c r="C30" s="22">
        <v>15483.5</v>
      </c>
      <c r="D30" s="22">
        <f t="shared" si="4"/>
        <v>1437</v>
      </c>
      <c r="E30" s="31">
        <f t="shared" si="0"/>
        <v>10.23030648204179</v>
      </c>
      <c r="F30" s="28" t="s">
        <v>32</v>
      </c>
    </row>
    <row r="31" spans="1:9" x14ac:dyDescent="0.2">
      <c r="A31" s="12" t="s">
        <v>58</v>
      </c>
      <c r="B31" s="23">
        <f>(B30/B12)*100</f>
        <v>8.3037849865628406</v>
      </c>
      <c r="C31" s="23">
        <f>(C30/C12)*100</f>
        <v>8.830567845976784</v>
      </c>
      <c r="D31" s="22">
        <f t="shared" si="4"/>
        <v>0.52678285941394343</v>
      </c>
      <c r="E31" s="28" t="s">
        <v>32</v>
      </c>
      <c r="F31" s="28" t="s">
        <v>32</v>
      </c>
    </row>
    <row r="32" spans="1:9" ht="51" customHeight="1" x14ac:dyDescent="0.2">
      <c r="A32" s="65" t="s">
        <v>40</v>
      </c>
      <c r="B32" s="65"/>
      <c r="C32" s="65"/>
      <c r="D32" s="65"/>
      <c r="E32" s="65"/>
      <c r="F32" s="65"/>
    </row>
    <row r="33" spans="1:6" ht="63.75" customHeight="1" x14ac:dyDescent="0.2">
      <c r="A33" s="60" t="s">
        <v>29</v>
      </c>
      <c r="B33" s="60"/>
      <c r="C33" s="60"/>
      <c r="D33" s="60"/>
      <c r="E33" s="60"/>
      <c r="F33" s="60"/>
    </row>
    <row r="34" spans="1:6" ht="51" customHeight="1" x14ac:dyDescent="0.2">
      <c r="A34" s="60" t="s">
        <v>31</v>
      </c>
      <c r="B34" s="60"/>
      <c r="C34" s="60"/>
      <c r="D34" s="60"/>
      <c r="E34" s="60"/>
      <c r="F34" s="60"/>
    </row>
    <row r="35" spans="1:6" ht="89.25" customHeight="1" x14ac:dyDescent="0.2">
      <c r="A35" s="60" t="s">
        <v>67</v>
      </c>
      <c r="B35" s="60"/>
      <c r="C35" s="60"/>
      <c r="D35" s="60"/>
      <c r="E35" s="60"/>
      <c r="F35" s="60"/>
    </row>
    <row r="36" spans="1:6" ht="51" customHeight="1" x14ac:dyDescent="0.2">
      <c r="A36" s="60" t="s">
        <v>59</v>
      </c>
      <c r="B36" s="60"/>
      <c r="C36" s="60"/>
      <c r="D36" s="60"/>
      <c r="E36" s="60"/>
      <c r="F36" s="60"/>
    </row>
    <row r="37" spans="1:6" ht="25.5" customHeight="1" x14ac:dyDescent="0.2">
      <c r="A37" s="60" t="s">
        <v>60</v>
      </c>
      <c r="B37" s="60"/>
      <c r="C37" s="60"/>
      <c r="D37" s="60"/>
      <c r="E37" s="60"/>
      <c r="F37" s="60"/>
    </row>
    <row r="38" spans="1:6" ht="51" customHeight="1" x14ac:dyDescent="0.2">
      <c r="A38" s="60" t="s">
        <v>61</v>
      </c>
      <c r="B38" s="61"/>
      <c r="C38" s="61"/>
      <c r="D38" s="61"/>
      <c r="E38" s="61"/>
      <c r="F38" s="61"/>
    </row>
    <row r="39" spans="1:6" ht="25.5" customHeight="1" x14ac:dyDescent="0.2">
      <c r="A39" s="60" t="s">
        <v>62</v>
      </c>
      <c r="B39" s="60"/>
      <c r="C39" s="60"/>
      <c r="D39" s="60"/>
      <c r="E39" s="60"/>
      <c r="F39" s="60"/>
    </row>
  </sheetData>
  <mergeCells count="11">
    <mergeCell ref="A34:F34"/>
    <mergeCell ref="A1:F1"/>
    <mergeCell ref="A2:F2"/>
    <mergeCell ref="A3:F3"/>
    <mergeCell ref="A32:F32"/>
    <mergeCell ref="A33:F33"/>
    <mergeCell ref="A39:F39"/>
    <mergeCell ref="A35:F35"/>
    <mergeCell ref="A36:F36"/>
    <mergeCell ref="A37:F37"/>
    <mergeCell ref="A38:F3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L23" sqref="L23"/>
    </sheetView>
  </sheetViews>
  <sheetFormatPr defaultColWidth="9.140625" defaultRowHeight="12.75" x14ac:dyDescent="0.2"/>
  <cols>
    <col min="1" max="1" width="35" style="42" customWidth="1"/>
    <col min="2" max="2" width="11.28515625" style="42" customWidth="1"/>
    <col min="3" max="4" width="9.140625" style="42"/>
    <col min="5" max="5" width="9.85546875" style="42" customWidth="1"/>
    <col min="6" max="6" width="11.140625" style="42" customWidth="1"/>
    <col min="7" max="16384" width="9.140625" style="42"/>
  </cols>
  <sheetData>
    <row r="1" spans="1:6" ht="25.5" customHeight="1" x14ac:dyDescent="0.2">
      <c r="A1" s="62" t="s">
        <v>46</v>
      </c>
      <c r="B1" s="62"/>
      <c r="C1" s="62"/>
      <c r="D1" s="62"/>
      <c r="E1" s="62"/>
      <c r="F1" s="62"/>
    </row>
    <row r="2" spans="1:6" x14ac:dyDescent="0.2">
      <c r="A2" s="63" t="s">
        <v>79</v>
      </c>
      <c r="B2" s="63"/>
      <c r="C2" s="63"/>
      <c r="D2" s="63"/>
      <c r="E2" s="63"/>
      <c r="F2" s="63"/>
    </row>
    <row r="3" spans="1:6" x14ac:dyDescent="0.2">
      <c r="A3" s="64" t="s">
        <v>30</v>
      </c>
      <c r="B3" s="64"/>
      <c r="C3" s="64"/>
      <c r="D3" s="64"/>
      <c r="E3" s="64"/>
      <c r="F3" s="64"/>
    </row>
    <row r="4" spans="1:6" ht="63.75" x14ac:dyDescent="0.2">
      <c r="A4" s="43"/>
      <c r="B4" s="17" t="s">
        <v>41</v>
      </c>
      <c r="C4" s="17" t="s">
        <v>71</v>
      </c>
      <c r="D4" s="15" t="s">
        <v>12</v>
      </c>
      <c r="E4" s="17" t="s">
        <v>69</v>
      </c>
      <c r="F4" s="17" t="s">
        <v>70</v>
      </c>
    </row>
    <row r="5" spans="1:6" ht="25.5" customHeight="1" x14ac:dyDescent="0.2">
      <c r="A5" s="9" t="s">
        <v>2</v>
      </c>
      <c r="B5" s="11"/>
      <c r="C5" s="11"/>
      <c r="D5" s="11"/>
      <c r="E5" s="11"/>
      <c r="F5" s="11"/>
    </row>
    <row r="6" spans="1:6" x14ac:dyDescent="0.2">
      <c r="A6" s="7" t="s">
        <v>33</v>
      </c>
      <c r="B6" s="20">
        <v>91906</v>
      </c>
      <c r="C6" s="20">
        <v>95121.4</v>
      </c>
      <c r="D6" s="20">
        <f>(C6-B6)</f>
        <v>3215.3999999999942</v>
      </c>
      <c r="E6" s="30">
        <f t="shared" ref="E6:E30" si="0">(C6-B6)/B6*100</f>
        <v>3.498574630600825</v>
      </c>
      <c r="F6" s="30">
        <f>(C6/C12)*100</f>
        <v>71.655780100144852</v>
      </c>
    </row>
    <row r="7" spans="1:6" x14ac:dyDescent="0.2">
      <c r="A7" s="7" t="s">
        <v>13</v>
      </c>
      <c r="B7" s="20">
        <v>907.3</v>
      </c>
      <c r="C7" s="20">
        <v>992.5</v>
      </c>
      <c r="D7" s="20">
        <f t="shared" ref="D7:D12" si="1">(C7-B7)</f>
        <v>85.200000000000045</v>
      </c>
      <c r="E7" s="30">
        <f t="shared" si="0"/>
        <v>9.3904992835886762</v>
      </c>
      <c r="F7" s="30">
        <f>(C7/C12)*100</f>
        <v>0.74765890482471631</v>
      </c>
    </row>
    <row r="8" spans="1:6" x14ac:dyDescent="0.2">
      <c r="A8" s="7" t="s">
        <v>14</v>
      </c>
      <c r="B8" s="20">
        <v>3445.1</v>
      </c>
      <c r="C8" s="20">
        <v>3612</v>
      </c>
      <c r="D8" s="20">
        <f t="shared" si="1"/>
        <v>166.90000000000009</v>
      </c>
      <c r="E8" s="30">
        <f t="shared" si="0"/>
        <v>4.8445618414559837</v>
      </c>
      <c r="F8" s="30">
        <f>(C8/C12)*100</f>
        <v>2.7209510974578088</v>
      </c>
    </row>
    <row r="9" spans="1:6" x14ac:dyDescent="0.2">
      <c r="A9" s="7" t="s">
        <v>15</v>
      </c>
      <c r="B9" s="20">
        <v>1880.1</v>
      </c>
      <c r="C9" s="20">
        <v>1874.1</v>
      </c>
      <c r="D9" s="20">
        <f t="shared" si="1"/>
        <v>-6</v>
      </c>
      <c r="E9" s="30">
        <f t="shared" si="0"/>
        <v>-0.31913196106590075</v>
      </c>
      <c r="F9" s="30">
        <f>(C9/C12)*100</f>
        <v>1.4117758725763232</v>
      </c>
    </row>
    <row r="10" spans="1:6" x14ac:dyDescent="0.2">
      <c r="A10" s="7" t="s">
        <v>27</v>
      </c>
      <c r="B10" s="20">
        <v>24344.6</v>
      </c>
      <c r="C10" s="20">
        <v>26514.2</v>
      </c>
      <c r="D10" s="20">
        <f t="shared" si="1"/>
        <v>2169.6000000000022</v>
      </c>
      <c r="E10" s="30">
        <f t="shared" si="0"/>
        <v>8.9120379878905478</v>
      </c>
      <c r="F10" s="30">
        <f>(C10/C12)*100</f>
        <v>19.973378069827199</v>
      </c>
    </row>
    <row r="11" spans="1:6" x14ac:dyDescent="0.2">
      <c r="A11" s="7" t="s">
        <v>28</v>
      </c>
      <c r="B11" s="20">
        <v>4255.6000000000004</v>
      </c>
      <c r="C11" s="20">
        <v>4633.5</v>
      </c>
      <c r="D11" s="20">
        <f t="shared" si="1"/>
        <v>377.89999999999964</v>
      </c>
      <c r="E11" s="30">
        <f t="shared" si="0"/>
        <v>8.88006391578155</v>
      </c>
      <c r="F11" s="30">
        <f>(C11/C12)*100</f>
        <v>3.4904559551690908</v>
      </c>
    </row>
    <row r="12" spans="1:6" x14ac:dyDescent="0.2">
      <c r="A12" s="12" t="s">
        <v>54</v>
      </c>
      <c r="B12" s="21">
        <f>SUM(B6:B11)</f>
        <v>126738.70000000001</v>
      </c>
      <c r="C12" s="21">
        <f>SUM(C6:C11)</f>
        <v>132747.70000000001</v>
      </c>
      <c r="D12" s="22">
        <f t="shared" si="1"/>
        <v>6009</v>
      </c>
      <c r="E12" s="31">
        <f t="shared" si="0"/>
        <v>4.7412510937858752</v>
      </c>
      <c r="F12" s="32">
        <f>SUM(F6:F11)</f>
        <v>100</v>
      </c>
    </row>
    <row r="13" spans="1:6" ht="25.5" customHeight="1" x14ac:dyDescent="0.2">
      <c r="A13" s="12" t="s">
        <v>16</v>
      </c>
      <c r="B13" s="10"/>
      <c r="C13" s="10"/>
      <c r="D13" s="24"/>
      <c r="E13" s="26"/>
      <c r="F13" s="25"/>
    </row>
    <row r="14" spans="1:6" x14ac:dyDescent="0.2">
      <c r="A14" s="7" t="s">
        <v>17</v>
      </c>
      <c r="B14" s="20">
        <v>15386.6</v>
      </c>
      <c r="C14" s="20">
        <v>17798.900000000001</v>
      </c>
      <c r="D14" s="20">
        <f t="shared" ref="D14:D22" si="2">(C14-B14)</f>
        <v>2412.3000000000011</v>
      </c>
      <c r="E14" s="30">
        <f t="shared" si="0"/>
        <v>15.677927547346398</v>
      </c>
      <c r="F14" s="30">
        <f>(C14/C22)*100</f>
        <v>15.492041994732384</v>
      </c>
    </row>
    <row r="15" spans="1:6" x14ac:dyDescent="0.2">
      <c r="A15" s="7" t="s">
        <v>18</v>
      </c>
      <c r="B15" s="20">
        <v>36215.300000000003</v>
      </c>
      <c r="C15" s="20">
        <v>38954.400000000001</v>
      </c>
      <c r="D15" s="20">
        <f t="shared" si="2"/>
        <v>2739.0999999999985</v>
      </c>
      <c r="E15" s="30">
        <f t="shared" si="0"/>
        <v>7.5633779093366567</v>
      </c>
      <c r="F15" s="30">
        <f>(C15/C22)*100</f>
        <v>33.905645892701408</v>
      </c>
    </row>
    <row r="16" spans="1:6" x14ac:dyDescent="0.2">
      <c r="A16" s="7" t="s">
        <v>19</v>
      </c>
      <c r="B16" s="20">
        <v>6755</v>
      </c>
      <c r="C16" s="20">
        <v>6881.8</v>
      </c>
      <c r="D16" s="20">
        <f t="shared" si="2"/>
        <v>126.80000000000018</v>
      </c>
      <c r="E16" s="30">
        <f t="shared" si="0"/>
        <v>1.877128053293859</v>
      </c>
      <c r="F16" s="30">
        <f t="shared" ref="F16" si="3">(C16/C22)*100</f>
        <v>5.9898721044193355</v>
      </c>
    </row>
    <row r="17" spans="1:9" x14ac:dyDescent="0.2">
      <c r="A17" s="7" t="s">
        <v>20</v>
      </c>
      <c r="B17" s="20">
        <v>6206.9</v>
      </c>
      <c r="C17" s="20">
        <v>6443.9</v>
      </c>
      <c r="D17" s="20">
        <f t="shared" si="2"/>
        <v>237</v>
      </c>
      <c r="E17" s="30">
        <f t="shared" si="0"/>
        <v>3.818331212038216</v>
      </c>
      <c r="F17" s="30">
        <f>(C17/C22)*100</f>
        <v>5.608726910643691</v>
      </c>
    </row>
    <row r="18" spans="1:9" x14ac:dyDescent="0.2">
      <c r="A18" s="7" t="s">
        <v>21</v>
      </c>
      <c r="B18" s="20">
        <v>2270.8000000000002</v>
      </c>
      <c r="C18" s="20">
        <v>2323.4</v>
      </c>
      <c r="D18" s="20">
        <f t="shared" si="2"/>
        <v>52.599999999999909</v>
      </c>
      <c r="E18" s="30">
        <f t="shared" si="0"/>
        <v>2.3163642769068127</v>
      </c>
      <c r="F18" s="30">
        <f>(C18/C22)*100</f>
        <v>2.0222716218733301</v>
      </c>
    </row>
    <row r="19" spans="1:9" x14ac:dyDescent="0.2">
      <c r="A19" s="7" t="s">
        <v>22</v>
      </c>
      <c r="B19" s="20">
        <v>1892.4</v>
      </c>
      <c r="C19" s="20">
        <v>1860.9</v>
      </c>
      <c r="D19" s="20">
        <f t="shared" si="2"/>
        <v>-31.5</v>
      </c>
      <c r="E19" s="30">
        <f t="shared" si="0"/>
        <v>-1.6645529486366519</v>
      </c>
      <c r="F19" s="30">
        <f>(C19/C22)*100</f>
        <v>1.6197147547318929</v>
      </c>
    </row>
    <row r="20" spans="1:9" x14ac:dyDescent="0.2">
      <c r="A20" s="7" t="s">
        <v>27</v>
      </c>
      <c r="B20" s="20">
        <v>16719.400000000001</v>
      </c>
      <c r="C20" s="20">
        <v>18257.099999999999</v>
      </c>
      <c r="D20" s="20">
        <f t="shared" si="2"/>
        <v>1537.6999999999971</v>
      </c>
      <c r="E20" s="30">
        <f t="shared" si="0"/>
        <v>9.1971003744153315</v>
      </c>
      <c r="F20" s="30">
        <f>(C20/C22)*100</f>
        <v>15.890856171000936</v>
      </c>
    </row>
    <row r="21" spans="1:9" x14ac:dyDescent="0.2">
      <c r="A21" s="7" t="s">
        <v>55</v>
      </c>
      <c r="B21" s="20">
        <v>21393.1</v>
      </c>
      <c r="C21" s="20">
        <v>22370.2</v>
      </c>
      <c r="D21" s="20">
        <f t="shared" si="2"/>
        <v>977.10000000000218</v>
      </c>
      <c r="E21" s="30">
        <f t="shared" si="0"/>
        <v>4.5673605040877776</v>
      </c>
      <c r="F21" s="30">
        <f>(C21/C22)*100</f>
        <v>19.470870549897036</v>
      </c>
    </row>
    <row r="22" spans="1:9" x14ac:dyDescent="0.2">
      <c r="A22" s="12" t="s">
        <v>23</v>
      </c>
      <c r="B22" s="21">
        <f>SUM(B14:B21)</f>
        <v>106839.5</v>
      </c>
      <c r="C22" s="21">
        <f>SUM(C14:C21)</f>
        <v>114890.59999999999</v>
      </c>
      <c r="D22" s="22">
        <f t="shared" si="2"/>
        <v>8051.0999999999913</v>
      </c>
      <c r="E22" s="31">
        <f t="shared" si="0"/>
        <v>7.5356960674656763</v>
      </c>
      <c r="F22" s="32">
        <f>SUM(F14:F21)</f>
        <v>100</v>
      </c>
    </row>
    <row r="23" spans="1:9" ht="25.5" customHeight="1" x14ac:dyDescent="0.2">
      <c r="A23" s="12" t="s">
        <v>26</v>
      </c>
      <c r="B23" s="10"/>
      <c r="C23" s="10"/>
      <c r="D23" s="24"/>
      <c r="E23" s="26"/>
      <c r="F23" s="25"/>
    </row>
    <row r="24" spans="1:9" x14ac:dyDescent="0.2">
      <c r="A24" s="6" t="s">
        <v>24</v>
      </c>
      <c r="B24" s="22">
        <v>19899.2</v>
      </c>
      <c r="C24" s="22">
        <v>17857.099999999999</v>
      </c>
      <c r="D24" s="22">
        <f t="shared" ref="D24:D31" si="4">(C24-B24)</f>
        <v>-2042.1000000000022</v>
      </c>
      <c r="E24" s="31">
        <f t="shared" si="0"/>
        <v>-10.262221596848125</v>
      </c>
      <c r="F24" s="28" t="s">
        <v>32</v>
      </c>
      <c r="H24" s="44"/>
      <c r="I24" s="44"/>
    </row>
    <row r="25" spans="1:9" x14ac:dyDescent="0.2">
      <c r="A25" s="6" t="s">
        <v>56</v>
      </c>
      <c r="B25" s="22">
        <f t="shared" ref="B25:C25" si="5">(B24/B12)*100</f>
        <v>15.700965845475769</v>
      </c>
      <c r="C25" s="22">
        <f t="shared" si="5"/>
        <v>13.451909147955105</v>
      </c>
      <c r="D25" s="22">
        <f t="shared" si="4"/>
        <v>-2.2490566975206647</v>
      </c>
      <c r="E25" s="28" t="s">
        <v>32</v>
      </c>
      <c r="F25" s="28" t="s">
        <v>32</v>
      </c>
      <c r="H25" s="44"/>
      <c r="I25" s="44"/>
    </row>
    <row r="26" spans="1:9" x14ac:dyDescent="0.2">
      <c r="A26" s="33" t="s">
        <v>57</v>
      </c>
      <c r="B26" s="20">
        <v>-2927.9</v>
      </c>
      <c r="C26" s="20">
        <v>-1875</v>
      </c>
      <c r="D26" s="20">
        <f t="shared" si="4"/>
        <v>1052.9000000000001</v>
      </c>
      <c r="E26" s="30">
        <f t="shared" si="0"/>
        <v>-35.96092762730968</v>
      </c>
      <c r="F26" s="27" t="s">
        <v>32</v>
      </c>
    </row>
    <row r="27" spans="1:9" x14ac:dyDescent="0.2">
      <c r="A27" s="34" t="s">
        <v>25</v>
      </c>
      <c r="B27" s="22">
        <v>16971.3</v>
      </c>
      <c r="C27" s="22">
        <v>15982.1</v>
      </c>
      <c r="D27" s="22">
        <f t="shared" si="4"/>
        <v>-989.19999999999891</v>
      </c>
      <c r="E27" s="31">
        <f t="shared" si="0"/>
        <v>-5.8286636851625921</v>
      </c>
      <c r="F27" s="28" t="s">
        <v>32</v>
      </c>
    </row>
    <row r="28" spans="1:9" x14ac:dyDescent="0.2">
      <c r="A28" s="33" t="s">
        <v>34</v>
      </c>
      <c r="B28" s="20">
        <v>-6707.1</v>
      </c>
      <c r="C28" s="20">
        <v>-2587.6999999999998</v>
      </c>
      <c r="D28" s="20">
        <f t="shared" si="4"/>
        <v>4119.4000000000005</v>
      </c>
      <c r="E28" s="30">
        <f t="shared" si="0"/>
        <v>-61.418496816806076</v>
      </c>
      <c r="F28" s="27" t="s">
        <v>32</v>
      </c>
    </row>
    <row r="29" spans="1:9" x14ac:dyDescent="0.2">
      <c r="A29" s="33" t="s">
        <v>35</v>
      </c>
      <c r="B29" s="20">
        <v>0</v>
      </c>
      <c r="C29" s="20">
        <v>0</v>
      </c>
      <c r="D29" s="20">
        <f t="shared" si="4"/>
        <v>0</v>
      </c>
      <c r="E29" s="20">
        <v>0</v>
      </c>
      <c r="F29" s="27" t="s">
        <v>32</v>
      </c>
    </row>
    <row r="30" spans="1:9" x14ac:dyDescent="0.2">
      <c r="A30" s="6" t="s">
        <v>0</v>
      </c>
      <c r="B30" s="22">
        <v>10264.200000000001</v>
      </c>
      <c r="C30" s="22">
        <v>13394.4</v>
      </c>
      <c r="D30" s="22">
        <f t="shared" si="4"/>
        <v>3130.1999999999989</v>
      </c>
      <c r="E30" s="31">
        <f t="shared" si="0"/>
        <v>30.49628806921142</v>
      </c>
      <c r="F30" s="28" t="s">
        <v>32</v>
      </c>
    </row>
    <row r="31" spans="1:9" x14ac:dyDescent="0.2">
      <c r="A31" s="12" t="s">
        <v>58</v>
      </c>
      <c r="B31" s="23">
        <f>(B30/B12)*100</f>
        <v>8.0987101808681956</v>
      </c>
      <c r="C31" s="23">
        <f>(C30/C12)*100</f>
        <v>10.090118322200684</v>
      </c>
      <c r="D31" s="22">
        <f t="shared" si="4"/>
        <v>1.9914081413324887</v>
      </c>
      <c r="E31" s="28" t="s">
        <v>32</v>
      </c>
      <c r="F31" s="28" t="s">
        <v>32</v>
      </c>
    </row>
    <row r="32" spans="1:9" ht="51" customHeight="1" x14ac:dyDescent="0.2">
      <c r="A32" s="65" t="s">
        <v>40</v>
      </c>
      <c r="B32" s="65"/>
      <c r="C32" s="65"/>
      <c r="D32" s="65"/>
      <c r="E32" s="65"/>
      <c r="F32" s="65"/>
    </row>
    <row r="33" spans="1:6" ht="63.75" customHeight="1" x14ac:dyDescent="0.2">
      <c r="A33" s="60" t="s">
        <v>29</v>
      </c>
      <c r="B33" s="60"/>
      <c r="C33" s="60"/>
      <c r="D33" s="60"/>
      <c r="E33" s="60"/>
      <c r="F33" s="60"/>
    </row>
    <row r="34" spans="1:6" ht="51" customHeight="1" x14ac:dyDescent="0.2">
      <c r="A34" s="60" t="s">
        <v>31</v>
      </c>
      <c r="B34" s="60"/>
      <c r="C34" s="60"/>
      <c r="D34" s="60"/>
      <c r="E34" s="60"/>
      <c r="F34" s="60"/>
    </row>
    <row r="35" spans="1:6" ht="89.25" customHeight="1" x14ac:dyDescent="0.2">
      <c r="A35" s="60" t="s">
        <v>67</v>
      </c>
      <c r="B35" s="60"/>
      <c r="C35" s="60"/>
      <c r="D35" s="60"/>
      <c r="E35" s="60"/>
      <c r="F35" s="60"/>
    </row>
    <row r="36" spans="1:6" ht="51" customHeight="1" x14ac:dyDescent="0.2">
      <c r="A36" s="60" t="s">
        <v>59</v>
      </c>
      <c r="B36" s="60"/>
      <c r="C36" s="60"/>
      <c r="D36" s="60"/>
      <c r="E36" s="60"/>
      <c r="F36" s="60"/>
    </row>
    <row r="37" spans="1:6" ht="25.5" customHeight="1" x14ac:dyDescent="0.2">
      <c r="A37" s="60" t="s">
        <v>60</v>
      </c>
      <c r="B37" s="60"/>
      <c r="C37" s="60"/>
      <c r="D37" s="60"/>
      <c r="E37" s="60"/>
      <c r="F37" s="60"/>
    </row>
    <row r="38" spans="1:6" ht="51" customHeight="1" x14ac:dyDescent="0.2">
      <c r="A38" s="60" t="s">
        <v>61</v>
      </c>
      <c r="B38" s="61"/>
      <c r="C38" s="61"/>
      <c r="D38" s="61"/>
      <c r="E38" s="61"/>
      <c r="F38" s="61"/>
    </row>
    <row r="39" spans="1:6" ht="25.5" customHeight="1" x14ac:dyDescent="0.2">
      <c r="A39" s="60" t="s">
        <v>62</v>
      </c>
      <c r="B39" s="60"/>
      <c r="C39" s="60"/>
      <c r="D39" s="60"/>
      <c r="E39" s="60"/>
      <c r="F39" s="60"/>
    </row>
  </sheetData>
  <mergeCells count="11">
    <mergeCell ref="A34:F34"/>
    <mergeCell ref="A1:F1"/>
    <mergeCell ref="A2:F2"/>
    <mergeCell ref="A3:F3"/>
    <mergeCell ref="A32:F32"/>
    <mergeCell ref="A33:F33"/>
    <mergeCell ref="A39:F39"/>
    <mergeCell ref="A35:F35"/>
    <mergeCell ref="A36:F36"/>
    <mergeCell ref="A37:F37"/>
    <mergeCell ref="A38:F3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I20" sqref="I20"/>
    </sheetView>
  </sheetViews>
  <sheetFormatPr defaultColWidth="9.140625" defaultRowHeight="12.75" x14ac:dyDescent="0.2"/>
  <cols>
    <col min="1" max="1" width="35" style="42" customWidth="1"/>
    <col min="2" max="2" width="11.28515625" style="42" customWidth="1"/>
    <col min="3" max="4" width="9.140625" style="42"/>
    <col min="5" max="5" width="9.85546875" style="42" customWidth="1"/>
    <col min="6" max="6" width="11.140625" style="42" customWidth="1"/>
    <col min="7" max="16384" width="9.140625" style="42"/>
  </cols>
  <sheetData>
    <row r="1" spans="1:6" ht="25.5" customHeight="1" x14ac:dyDescent="0.2">
      <c r="A1" s="62" t="s">
        <v>47</v>
      </c>
      <c r="B1" s="62"/>
      <c r="C1" s="62"/>
      <c r="D1" s="62"/>
      <c r="E1" s="62"/>
      <c r="F1" s="62"/>
    </row>
    <row r="2" spans="1:6" x14ac:dyDescent="0.2">
      <c r="A2" s="63" t="s">
        <v>80</v>
      </c>
      <c r="B2" s="63"/>
      <c r="C2" s="63"/>
      <c r="D2" s="63"/>
      <c r="E2" s="63"/>
      <c r="F2" s="63"/>
    </row>
    <row r="3" spans="1:6" x14ac:dyDescent="0.2">
      <c r="A3" s="64" t="s">
        <v>30</v>
      </c>
      <c r="B3" s="64"/>
      <c r="C3" s="64"/>
      <c r="D3" s="64"/>
      <c r="E3" s="64"/>
      <c r="F3" s="64"/>
    </row>
    <row r="4" spans="1:6" ht="63.75" x14ac:dyDescent="0.2">
      <c r="A4" s="43"/>
      <c r="B4" s="17" t="s">
        <v>41</v>
      </c>
      <c r="C4" s="17" t="s">
        <v>71</v>
      </c>
      <c r="D4" s="15" t="s">
        <v>12</v>
      </c>
      <c r="E4" s="17" t="s">
        <v>69</v>
      </c>
      <c r="F4" s="17" t="s">
        <v>70</v>
      </c>
    </row>
    <row r="5" spans="1:6" ht="25.5" customHeight="1" x14ac:dyDescent="0.2">
      <c r="A5" s="9" t="s">
        <v>2</v>
      </c>
      <c r="B5" s="11"/>
      <c r="C5" s="11"/>
      <c r="D5" s="11"/>
      <c r="E5" s="11"/>
      <c r="F5" s="11"/>
    </row>
    <row r="6" spans="1:6" x14ac:dyDescent="0.2">
      <c r="A6" s="7" t="s">
        <v>33</v>
      </c>
      <c r="B6" s="20">
        <v>34010.400000000001</v>
      </c>
      <c r="C6" s="20">
        <v>35371.699999999997</v>
      </c>
      <c r="D6" s="20">
        <f>(C6-B6)</f>
        <v>1361.2999999999956</v>
      </c>
      <c r="E6" s="30">
        <f t="shared" ref="E6:E30" si="0">(C6-B6)/B6*100</f>
        <v>4.0025992049490613</v>
      </c>
      <c r="F6" s="30">
        <f>(C6/C12)*100</f>
        <v>83.047560463090562</v>
      </c>
    </row>
    <row r="7" spans="1:6" x14ac:dyDescent="0.2">
      <c r="A7" s="7" t="s">
        <v>13</v>
      </c>
      <c r="B7" s="20">
        <v>1721.9</v>
      </c>
      <c r="C7" s="20">
        <v>1992.1</v>
      </c>
      <c r="D7" s="20">
        <f t="shared" ref="D7:D12" si="1">(C7-B7)</f>
        <v>270.19999999999982</v>
      </c>
      <c r="E7" s="30">
        <f t="shared" si="0"/>
        <v>15.691968174690738</v>
      </c>
      <c r="F7" s="30">
        <f>(C7/C12)*100</f>
        <v>4.6771584401802215</v>
      </c>
    </row>
    <row r="8" spans="1:6" x14ac:dyDescent="0.2">
      <c r="A8" s="7" t="s">
        <v>14</v>
      </c>
      <c r="B8" s="20">
        <v>875.5</v>
      </c>
      <c r="C8" s="20">
        <v>964.4</v>
      </c>
      <c r="D8" s="20">
        <f t="shared" si="1"/>
        <v>88.899999999999977</v>
      </c>
      <c r="E8" s="30">
        <f t="shared" si="0"/>
        <v>10.154197601370644</v>
      </c>
      <c r="F8" s="30">
        <f>(C8/C12)*100</f>
        <v>2.2642696650317782</v>
      </c>
    </row>
    <row r="9" spans="1:6" x14ac:dyDescent="0.2">
      <c r="A9" s="7" t="s">
        <v>15</v>
      </c>
      <c r="B9" s="20">
        <v>1025.5999999999999</v>
      </c>
      <c r="C9" s="20">
        <v>982.2</v>
      </c>
      <c r="D9" s="20">
        <f t="shared" si="1"/>
        <v>-43.399999999999864</v>
      </c>
      <c r="E9" s="30">
        <f t="shared" si="0"/>
        <v>-4.2316692667706581</v>
      </c>
      <c r="F9" s="30">
        <f>(C9/C12)*100</f>
        <v>2.3060614527107144</v>
      </c>
    </row>
    <row r="10" spans="1:6" x14ac:dyDescent="0.2">
      <c r="A10" s="7" t="s">
        <v>27</v>
      </c>
      <c r="B10" s="20">
        <v>3750.6</v>
      </c>
      <c r="C10" s="20">
        <v>2179.9</v>
      </c>
      <c r="D10" s="20">
        <f t="shared" si="1"/>
        <v>-1570.6999999999998</v>
      </c>
      <c r="E10" s="30">
        <f t="shared" si="0"/>
        <v>-41.87863275209299</v>
      </c>
      <c r="F10" s="30">
        <f>(C10/C12)*100</f>
        <v>5.1180852787253972</v>
      </c>
    </row>
    <row r="11" spans="1:6" x14ac:dyDescent="0.2">
      <c r="A11" s="7" t="s">
        <v>28</v>
      </c>
      <c r="B11" s="20">
        <v>1035.0999999999999</v>
      </c>
      <c r="C11" s="20">
        <v>1101.8</v>
      </c>
      <c r="D11" s="20">
        <f t="shared" si="1"/>
        <v>66.700000000000045</v>
      </c>
      <c r="E11" s="30">
        <f t="shared" si="0"/>
        <v>6.4438218529610722</v>
      </c>
      <c r="F11" s="30">
        <f>(C11/C12)*100</f>
        <v>2.5868647002613163</v>
      </c>
    </row>
    <row r="12" spans="1:6" x14ac:dyDescent="0.2">
      <c r="A12" s="12" t="s">
        <v>54</v>
      </c>
      <c r="B12" s="21">
        <f>SUM(B6:B11)</f>
        <v>42419.1</v>
      </c>
      <c r="C12" s="21">
        <f>SUM(C6:C11)</f>
        <v>42592.1</v>
      </c>
      <c r="D12" s="22">
        <f t="shared" si="1"/>
        <v>173</v>
      </c>
      <c r="E12" s="31">
        <f t="shared" si="0"/>
        <v>0.40783514973207824</v>
      </c>
      <c r="F12" s="32">
        <f>SUM(F6:F11)</f>
        <v>99.999999999999986</v>
      </c>
    </row>
    <row r="13" spans="1:6" ht="25.5" customHeight="1" x14ac:dyDescent="0.2">
      <c r="A13" s="12" t="s">
        <v>16</v>
      </c>
      <c r="B13" s="10"/>
      <c r="C13" s="10"/>
      <c r="D13" s="24"/>
      <c r="E13" s="26"/>
      <c r="F13" s="25"/>
    </row>
    <row r="14" spans="1:6" x14ac:dyDescent="0.2">
      <c r="A14" s="7" t="s">
        <v>17</v>
      </c>
      <c r="B14" s="20">
        <v>7162.6</v>
      </c>
      <c r="C14" s="20">
        <v>8442.4</v>
      </c>
      <c r="D14" s="20">
        <f t="shared" ref="D14:D22" si="2">(C14-B14)</f>
        <v>1279.7999999999993</v>
      </c>
      <c r="E14" s="30">
        <f t="shared" si="0"/>
        <v>17.867813363862272</v>
      </c>
      <c r="F14" s="30">
        <f>(C14/C22)*100</f>
        <v>21.641796783876831</v>
      </c>
    </row>
    <row r="15" spans="1:6" x14ac:dyDescent="0.2">
      <c r="A15" s="7" t="s">
        <v>18</v>
      </c>
      <c r="B15" s="20">
        <v>13732.7</v>
      </c>
      <c r="C15" s="20">
        <v>14598</v>
      </c>
      <c r="D15" s="20">
        <f t="shared" si="2"/>
        <v>865.29999999999927</v>
      </c>
      <c r="E15" s="30">
        <f t="shared" si="0"/>
        <v>6.3010187363009411</v>
      </c>
      <c r="F15" s="30">
        <f>(C15/C22)*100</f>
        <v>37.421461841541984</v>
      </c>
    </row>
    <row r="16" spans="1:6" x14ac:dyDescent="0.2">
      <c r="A16" s="7" t="s">
        <v>19</v>
      </c>
      <c r="B16" s="20">
        <v>2022.2</v>
      </c>
      <c r="C16" s="20">
        <v>2005</v>
      </c>
      <c r="D16" s="20">
        <f t="shared" si="2"/>
        <v>-17.200000000000045</v>
      </c>
      <c r="E16" s="30">
        <f t="shared" si="0"/>
        <v>-0.85055879734942363</v>
      </c>
      <c r="F16" s="30">
        <f t="shared" ref="F16" si="3">(C16/C22)*100</f>
        <v>5.1397472936218431</v>
      </c>
    </row>
    <row r="17" spans="1:9" x14ac:dyDescent="0.2">
      <c r="A17" s="7" t="s">
        <v>20</v>
      </c>
      <c r="B17" s="20">
        <v>2566.3000000000002</v>
      </c>
      <c r="C17" s="20">
        <v>2606.6</v>
      </c>
      <c r="D17" s="20">
        <f t="shared" si="2"/>
        <v>40.299999999999727</v>
      </c>
      <c r="E17" s="30">
        <f t="shared" si="0"/>
        <v>1.5703542064450657</v>
      </c>
      <c r="F17" s="30">
        <f>(C17/C22)*100</f>
        <v>6.6819278282068311</v>
      </c>
    </row>
    <row r="18" spans="1:9" x14ac:dyDescent="0.2">
      <c r="A18" s="7" t="s">
        <v>21</v>
      </c>
      <c r="B18" s="20">
        <v>706</v>
      </c>
      <c r="C18" s="20">
        <v>732.9</v>
      </c>
      <c r="D18" s="20">
        <f t="shared" si="2"/>
        <v>26.899999999999977</v>
      </c>
      <c r="E18" s="30">
        <f t="shared" si="0"/>
        <v>3.8101983002832829</v>
      </c>
      <c r="F18" s="30">
        <f>(C18/C22)*100</f>
        <v>1.8787634870301491</v>
      </c>
    </row>
    <row r="19" spans="1:9" x14ac:dyDescent="0.2">
      <c r="A19" s="7" t="s">
        <v>22</v>
      </c>
      <c r="B19" s="20">
        <v>607.4</v>
      </c>
      <c r="C19" s="20">
        <v>576.6</v>
      </c>
      <c r="D19" s="20">
        <f t="shared" si="2"/>
        <v>-30.799999999999955</v>
      </c>
      <c r="E19" s="30">
        <f t="shared" si="0"/>
        <v>-5.0707935462627525</v>
      </c>
      <c r="F19" s="30">
        <f>(C19/C22)*100</f>
        <v>1.4780939099762369</v>
      </c>
    </row>
    <row r="20" spans="1:9" x14ac:dyDescent="0.2">
      <c r="A20" s="7" t="s">
        <v>27</v>
      </c>
      <c r="B20" s="20">
        <v>1276</v>
      </c>
      <c r="C20" s="20">
        <v>751.9</v>
      </c>
      <c r="D20" s="20">
        <f t="shared" si="2"/>
        <v>-524.1</v>
      </c>
      <c r="E20" s="30">
        <f t="shared" si="0"/>
        <v>-41.073667711598752</v>
      </c>
      <c r="F20" s="30">
        <f>(C20/C22)*100</f>
        <v>1.9274693217327998</v>
      </c>
    </row>
    <row r="21" spans="1:9" x14ac:dyDescent="0.2">
      <c r="A21" s="7" t="s">
        <v>55</v>
      </c>
      <c r="B21" s="20">
        <v>8879.2999999999993</v>
      </c>
      <c r="C21" s="20">
        <v>9296.2999999999993</v>
      </c>
      <c r="D21" s="20">
        <f t="shared" si="2"/>
        <v>417</v>
      </c>
      <c r="E21" s="30">
        <f t="shared" si="0"/>
        <v>4.6963161510479434</v>
      </c>
      <c r="F21" s="30">
        <f>(C21/C22)*100</f>
        <v>23.830739534013333</v>
      </c>
    </row>
    <row r="22" spans="1:9" x14ac:dyDescent="0.2">
      <c r="A22" s="12" t="s">
        <v>23</v>
      </c>
      <c r="B22" s="21">
        <f>SUM(B14:B21)</f>
        <v>36952.5</v>
      </c>
      <c r="C22" s="21">
        <f>SUM(C14:C21)</f>
        <v>39009.699999999997</v>
      </c>
      <c r="D22" s="22">
        <f t="shared" si="2"/>
        <v>2057.1999999999971</v>
      </c>
      <c r="E22" s="31">
        <f t="shared" si="0"/>
        <v>5.567147013057296</v>
      </c>
      <c r="F22" s="32">
        <f>SUM(F14:F21)</f>
        <v>100.00000000000001</v>
      </c>
    </row>
    <row r="23" spans="1:9" ht="25.5" customHeight="1" x14ac:dyDescent="0.2">
      <c r="A23" s="12" t="s">
        <v>26</v>
      </c>
      <c r="B23" s="10"/>
      <c r="C23" s="10"/>
      <c r="D23" s="24"/>
      <c r="E23" s="26"/>
      <c r="F23" s="25"/>
    </row>
    <row r="24" spans="1:9" x14ac:dyDescent="0.2">
      <c r="A24" s="6" t="s">
        <v>24</v>
      </c>
      <c r="B24" s="22">
        <v>5466.8</v>
      </c>
      <c r="C24" s="22">
        <v>3582.4</v>
      </c>
      <c r="D24" s="22">
        <f t="shared" ref="D24:D31" si="4">(C24-B24)</f>
        <v>-1884.4</v>
      </c>
      <c r="E24" s="31">
        <f t="shared" si="0"/>
        <v>-34.469890978268822</v>
      </c>
      <c r="F24" s="28" t="s">
        <v>32</v>
      </c>
      <c r="H24" s="44"/>
      <c r="I24" s="44"/>
    </row>
    <row r="25" spans="1:9" x14ac:dyDescent="0.2">
      <c r="A25" s="6" t="s">
        <v>56</v>
      </c>
      <c r="B25" s="22">
        <f t="shared" ref="B25:C25" si="5">(B24/B12)*100</f>
        <v>12.887590731533674</v>
      </c>
      <c r="C25" s="22">
        <f t="shared" si="5"/>
        <v>8.4109494483718823</v>
      </c>
      <c r="D25" s="22">
        <f t="shared" si="4"/>
        <v>-4.4766412831617917</v>
      </c>
      <c r="E25" s="28" t="s">
        <v>32</v>
      </c>
      <c r="F25" s="28" t="s">
        <v>32</v>
      </c>
      <c r="H25" s="44"/>
      <c r="I25" s="44"/>
    </row>
    <row r="26" spans="1:9" x14ac:dyDescent="0.2">
      <c r="A26" s="33" t="s">
        <v>57</v>
      </c>
      <c r="B26" s="20">
        <v>-403.1</v>
      </c>
      <c r="C26" s="20">
        <v>-422.6</v>
      </c>
      <c r="D26" s="20">
        <f t="shared" si="4"/>
        <v>-19.5</v>
      </c>
      <c r="E26" s="30">
        <f t="shared" si="0"/>
        <v>4.8375093029025056</v>
      </c>
      <c r="F26" s="27" t="s">
        <v>32</v>
      </c>
    </row>
    <row r="27" spans="1:9" x14ac:dyDescent="0.2">
      <c r="A27" s="34" t="s">
        <v>25</v>
      </c>
      <c r="B27" s="22">
        <v>5063.7</v>
      </c>
      <c r="C27" s="22">
        <v>3159.9</v>
      </c>
      <c r="D27" s="22">
        <f t="shared" si="4"/>
        <v>-1903.7999999999997</v>
      </c>
      <c r="E27" s="31">
        <f t="shared" si="0"/>
        <v>-37.597014041116175</v>
      </c>
      <c r="F27" s="28" t="s">
        <v>32</v>
      </c>
    </row>
    <row r="28" spans="1:9" x14ac:dyDescent="0.2">
      <c r="A28" s="33" t="s">
        <v>34</v>
      </c>
      <c r="B28" s="20">
        <v>-1281.4000000000001</v>
      </c>
      <c r="C28" s="20">
        <v>-1070.3</v>
      </c>
      <c r="D28" s="20">
        <f t="shared" si="4"/>
        <v>211.10000000000014</v>
      </c>
      <c r="E28" s="30">
        <f t="shared" si="0"/>
        <v>-16.474168877789928</v>
      </c>
      <c r="F28" s="27" t="s">
        <v>32</v>
      </c>
    </row>
    <row r="29" spans="1:9" x14ac:dyDescent="0.2">
      <c r="A29" s="33" t="s">
        <v>35</v>
      </c>
      <c r="B29" s="20">
        <v>0</v>
      </c>
      <c r="C29" s="20">
        <v>0</v>
      </c>
      <c r="D29" s="20">
        <f t="shared" si="4"/>
        <v>0</v>
      </c>
      <c r="E29" s="20">
        <v>0</v>
      </c>
      <c r="F29" s="27" t="s">
        <v>32</v>
      </c>
    </row>
    <row r="30" spans="1:9" x14ac:dyDescent="0.2">
      <c r="A30" s="6" t="s">
        <v>0</v>
      </c>
      <c r="B30" s="22">
        <v>3782.3</v>
      </c>
      <c r="C30" s="22">
        <v>2089.1</v>
      </c>
      <c r="D30" s="22">
        <f t="shared" si="4"/>
        <v>-1693.2000000000003</v>
      </c>
      <c r="E30" s="31">
        <f t="shared" si="0"/>
        <v>-44.766411971551705</v>
      </c>
      <c r="F30" s="28" t="s">
        <v>32</v>
      </c>
    </row>
    <row r="31" spans="1:9" x14ac:dyDescent="0.2">
      <c r="A31" s="12" t="s">
        <v>58</v>
      </c>
      <c r="B31" s="23">
        <f>(B30/B12)*100</f>
        <v>8.9165022360210386</v>
      </c>
      <c r="C31" s="23">
        <f>(C30/C12)*100</f>
        <v>4.9049002044980172</v>
      </c>
      <c r="D31" s="22">
        <f t="shared" si="4"/>
        <v>-4.0116020315230214</v>
      </c>
      <c r="E31" s="28" t="s">
        <v>32</v>
      </c>
      <c r="F31" s="28" t="s">
        <v>32</v>
      </c>
    </row>
    <row r="32" spans="1:9" ht="51" customHeight="1" x14ac:dyDescent="0.2">
      <c r="A32" s="65" t="s">
        <v>40</v>
      </c>
      <c r="B32" s="65"/>
      <c r="C32" s="65"/>
      <c r="D32" s="65"/>
      <c r="E32" s="65"/>
      <c r="F32" s="65"/>
    </row>
    <row r="33" spans="1:6" ht="63.75" customHeight="1" x14ac:dyDescent="0.2">
      <c r="A33" s="60" t="s">
        <v>29</v>
      </c>
      <c r="B33" s="60"/>
      <c r="C33" s="60"/>
      <c r="D33" s="60"/>
      <c r="E33" s="60"/>
      <c r="F33" s="60"/>
    </row>
    <row r="34" spans="1:6" ht="51" customHeight="1" x14ac:dyDescent="0.2">
      <c r="A34" s="60" t="s">
        <v>31</v>
      </c>
      <c r="B34" s="60"/>
      <c r="C34" s="60"/>
      <c r="D34" s="60"/>
      <c r="E34" s="60"/>
      <c r="F34" s="60"/>
    </row>
    <row r="35" spans="1:6" ht="89.25" customHeight="1" x14ac:dyDescent="0.2">
      <c r="A35" s="60" t="s">
        <v>67</v>
      </c>
      <c r="B35" s="60"/>
      <c r="C35" s="60"/>
      <c r="D35" s="60"/>
      <c r="E35" s="60"/>
      <c r="F35" s="60"/>
    </row>
    <row r="36" spans="1:6" ht="51" customHeight="1" x14ac:dyDescent="0.2">
      <c r="A36" s="60" t="s">
        <v>59</v>
      </c>
      <c r="B36" s="60"/>
      <c r="C36" s="60"/>
      <c r="D36" s="60"/>
      <c r="E36" s="60"/>
      <c r="F36" s="60"/>
    </row>
    <row r="37" spans="1:6" ht="25.5" customHeight="1" x14ac:dyDescent="0.2">
      <c r="A37" s="60" t="s">
        <v>60</v>
      </c>
      <c r="B37" s="60"/>
      <c r="C37" s="60"/>
      <c r="D37" s="60"/>
      <c r="E37" s="60"/>
      <c r="F37" s="60"/>
    </row>
    <row r="38" spans="1:6" ht="51" customHeight="1" x14ac:dyDescent="0.2">
      <c r="A38" s="60" t="s">
        <v>61</v>
      </c>
      <c r="B38" s="61"/>
      <c r="C38" s="61"/>
      <c r="D38" s="61"/>
      <c r="E38" s="61"/>
      <c r="F38" s="61"/>
    </row>
    <row r="39" spans="1:6" ht="25.5" customHeight="1" x14ac:dyDescent="0.2">
      <c r="A39" s="60" t="s">
        <v>62</v>
      </c>
      <c r="B39" s="60"/>
      <c r="C39" s="60"/>
      <c r="D39" s="60"/>
      <c r="E39" s="60"/>
      <c r="F39" s="60"/>
    </row>
  </sheetData>
  <mergeCells count="11">
    <mergeCell ref="A36:F36"/>
    <mergeCell ref="A37:F37"/>
    <mergeCell ref="A38:F38"/>
    <mergeCell ref="A39:F39"/>
    <mergeCell ref="A1:F1"/>
    <mergeCell ref="A2:F2"/>
    <mergeCell ref="A3:F3"/>
    <mergeCell ref="A32:F32"/>
    <mergeCell ref="A33:F33"/>
    <mergeCell ref="A34:F34"/>
    <mergeCell ref="A35:F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I15" sqref="I15"/>
    </sheetView>
  </sheetViews>
  <sheetFormatPr defaultColWidth="9.140625" defaultRowHeight="15" x14ac:dyDescent="0.25"/>
  <cols>
    <col min="1" max="1" width="30" style="1" customWidth="1"/>
    <col min="2" max="6" width="9.5703125" style="1" customWidth="1"/>
    <col min="7" max="7" width="14.28515625" style="1" customWidth="1"/>
    <col min="8" max="11" width="9.140625" style="1"/>
    <col min="12" max="12" width="10" style="1" bestFit="1" customWidth="1"/>
    <col min="13" max="16384" width="9.140625" style="1"/>
  </cols>
  <sheetData>
    <row r="1" spans="1:12" ht="25.5" customHeight="1" x14ac:dyDescent="0.25">
      <c r="A1" s="66" t="s">
        <v>48</v>
      </c>
      <c r="B1" s="66"/>
      <c r="C1" s="66"/>
      <c r="D1" s="66"/>
      <c r="E1" s="66"/>
      <c r="F1" s="66"/>
      <c r="G1" s="66"/>
    </row>
    <row r="2" spans="1:12" ht="12.75" customHeight="1" x14ac:dyDescent="0.25">
      <c r="A2" s="67" t="s">
        <v>81</v>
      </c>
      <c r="B2" s="67"/>
      <c r="C2" s="67"/>
      <c r="D2" s="67"/>
      <c r="E2" s="67"/>
      <c r="F2" s="67"/>
      <c r="G2" s="67"/>
    </row>
    <row r="3" spans="1:12" ht="12.75" customHeight="1" x14ac:dyDescent="0.25">
      <c r="A3" s="67" t="s">
        <v>4</v>
      </c>
      <c r="B3" s="67"/>
      <c r="C3" s="67"/>
      <c r="D3" s="67"/>
      <c r="E3" s="67"/>
      <c r="F3" s="67"/>
      <c r="G3" s="67"/>
    </row>
    <row r="4" spans="1:12" ht="51.75" customHeight="1" x14ac:dyDescent="0.25">
      <c r="A4" s="2"/>
      <c r="B4" s="3" t="s">
        <v>38</v>
      </c>
      <c r="C4" s="3" t="s">
        <v>72</v>
      </c>
      <c r="D4" s="3" t="s">
        <v>73</v>
      </c>
      <c r="E4" s="3" t="s">
        <v>74</v>
      </c>
      <c r="F4" s="3" t="s">
        <v>75</v>
      </c>
      <c r="G4" s="3" t="s">
        <v>76</v>
      </c>
      <c r="J4" s="5"/>
      <c r="K4" s="5"/>
    </row>
    <row r="5" spans="1:12" ht="12.75" customHeight="1" x14ac:dyDescent="0.25">
      <c r="A5" s="36" t="s">
        <v>0</v>
      </c>
      <c r="B5" s="18">
        <v>2551</v>
      </c>
      <c r="C5" s="18">
        <v>1938.6</v>
      </c>
      <c r="D5" s="18">
        <v>4670.6000000000004</v>
      </c>
      <c r="E5" s="18">
        <v>3743.1</v>
      </c>
      <c r="F5" s="37">
        <v>5141.1000000000004</v>
      </c>
      <c r="G5" s="18">
        <f>(F5-B5)</f>
        <v>2590.1000000000004</v>
      </c>
      <c r="H5" s="29"/>
      <c r="I5" s="29"/>
      <c r="J5" s="29"/>
      <c r="K5" s="29"/>
      <c r="L5" s="29"/>
    </row>
    <row r="6" spans="1:12" ht="12.75" customHeight="1" x14ac:dyDescent="0.25">
      <c r="A6" s="36" t="s">
        <v>1</v>
      </c>
      <c r="B6" s="18">
        <v>4641.8999999999996</v>
      </c>
      <c r="C6" s="18">
        <v>3267.4</v>
      </c>
      <c r="D6" s="18">
        <v>7734.3</v>
      </c>
      <c r="E6" s="18">
        <v>6334.5</v>
      </c>
      <c r="F6" s="37">
        <v>4104.5</v>
      </c>
      <c r="G6" s="18">
        <f t="shared" ref="G6:G13" si="0">(F6-B6)</f>
        <v>-537.39999999999964</v>
      </c>
      <c r="H6" s="29"/>
      <c r="I6" s="29"/>
      <c r="J6" s="29"/>
      <c r="K6" s="29"/>
      <c r="L6" s="29"/>
    </row>
    <row r="7" spans="1:12" ht="12.75" customHeight="1" x14ac:dyDescent="0.25">
      <c r="A7" s="36" t="s">
        <v>6</v>
      </c>
      <c r="B7" s="18">
        <v>42095.5</v>
      </c>
      <c r="C7" s="18">
        <v>39695.5</v>
      </c>
      <c r="D7" s="18">
        <v>46189.7</v>
      </c>
      <c r="E7" s="18">
        <v>45616.2</v>
      </c>
      <c r="F7" s="37">
        <v>43839.1</v>
      </c>
      <c r="G7" s="18">
        <f t="shared" si="0"/>
        <v>1743.5999999999985</v>
      </c>
      <c r="H7" s="29"/>
      <c r="I7" s="29"/>
      <c r="J7" s="29"/>
      <c r="K7" s="29"/>
      <c r="L7" s="29"/>
    </row>
    <row r="8" spans="1:12" ht="12.75" customHeight="1" x14ac:dyDescent="0.25">
      <c r="A8" s="36" t="s">
        <v>7</v>
      </c>
      <c r="B8" s="18">
        <v>31121.1</v>
      </c>
      <c r="C8" s="18">
        <v>29386.7</v>
      </c>
      <c r="D8" s="18">
        <v>34632.699999999997</v>
      </c>
      <c r="E8" s="18">
        <v>34200.1</v>
      </c>
      <c r="F8" s="37">
        <v>32274.3</v>
      </c>
      <c r="G8" s="18">
        <f t="shared" si="0"/>
        <v>1153.2000000000007</v>
      </c>
      <c r="H8" s="29"/>
      <c r="I8" s="29"/>
      <c r="J8" s="29"/>
      <c r="K8" s="29"/>
      <c r="L8" s="29"/>
    </row>
    <row r="9" spans="1:12" ht="12.75" customHeight="1" x14ac:dyDescent="0.25">
      <c r="A9" s="36" t="s">
        <v>8</v>
      </c>
      <c r="B9" s="18">
        <v>1163.8</v>
      </c>
      <c r="C9" s="18">
        <v>1027.0999999999999</v>
      </c>
      <c r="D9" s="18">
        <v>1176.5</v>
      </c>
      <c r="E9" s="18">
        <v>1215.5</v>
      </c>
      <c r="F9" s="37">
        <v>1157.4000000000001</v>
      </c>
      <c r="G9" s="18">
        <f t="shared" si="0"/>
        <v>-6.3999999999998636</v>
      </c>
      <c r="H9" s="29"/>
      <c r="I9" s="29"/>
      <c r="J9" s="29"/>
      <c r="K9" s="29"/>
      <c r="L9" s="29"/>
    </row>
    <row r="10" spans="1:12" ht="12.75" customHeight="1" x14ac:dyDescent="0.25">
      <c r="A10" s="36" t="s">
        <v>9</v>
      </c>
      <c r="B10" s="18">
        <v>670.6</v>
      </c>
      <c r="C10" s="18">
        <v>723.6</v>
      </c>
      <c r="D10" s="18">
        <v>737.5</v>
      </c>
      <c r="E10" s="18">
        <v>720.2</v>
      </c>
      <c r="F10" s="37">
        <v>675</v>
      </c>
      <c r="G10" s="18">
        <f t="shared" si="0"/>
        <v>4.3999999999999773</v>
      </c>
      <c r="H10" s="29"/>
      <c r="I10" s="29"/>
      <c r="J10" s="29"/>
      <c r="K10" s="29"/>
      <c r="L10" s="29"/>
    </row>
    <row r="11" spans="1:12" ht="12.75" customHeight="1" x14ac:dyDescent="0.25">
      <c r="A11" s="36" t="s">
        <v>3</v>
      </c>
      <c r="B11" s="18">
        <v>37453.599999999999</v>
      </c>
      <c r="C11" s="18">
        <v>36428.1</v>
      </c>
      <c r="D11" s="18">
        <v>38455.300000000003</v>
      </c>
      <c r="E11" s="18">
        <v>39281.699999999997</v>
      </c>
      <c r="F11" s="37">
        <v>39734.6</v>
      </c>
      <c r="G11" s="18">
        <f t="shared" si="0"/>
        <v>2281</v>
      </c>
      <c r="H11" s="29"/>
      <c r="I11" s="29"/>
      <c r="J11" s="29"/>
      <c r="K11" s="29"/>
      <c r="L11" s="29"/>
    </row>
    <row r="12" spans="1:12" ht="12.75" customHeight="1" x14ac:dyDescent="0.25">
      <c r="A12" s="36" t="s">
        <v>10</v>
      </c>
      <c r="B12" s="18">
        <v>6026.2</v>
      </c>
      <c r="C12" s="18">
        <v>5937.5</v>
      </c>
      <c r="D12" s="18">
        <v>6449.9</v>
      </c>
      <c r="E12" s="18">
        <v>6800.6</v>
      </c>
      <c r="F12" s="37">
        <v>7053.4</v>
      </c>
      <c r="G12" s="18">
        <f t="shared" si="0"/>
        <v>1027.1999999999998</v>
      </c>
      <c r="H12" s="29"/>
      <c r="I12" s="29"/>
      <c r="J12" s="29"/>
      <c r="K12" s="29"/>
      <c r="L12" s="29"/>
    </row>
    <row r="13" spans="1:12" ht="12.75" customHeight="1" x14ac:dyDescent="0.25">
      <c r="A13" s="4" t="s">
        <v>11</v>
      </c>
      <c r="B13" s="19">
        <v>13189.8</v>
      </c>
      <c r="C13" s="19">
        <v>12783.9</v>
      </c>
      <c r="D13" s="19">
        <v>13615.9</v>
      </c>
      <c r="E13" s="19">
        <v>13589</v>
      </c>
      <c r="F13" s="41">
        <v>13563.5</v>
      </c>
      <c r="G13" s="19">
        <f t="shared" si="0"/>
        <v>373.70000000000073</v>
      </c>
      <c r="H13" s="29"/>
      <c r="I13" s="29"/>
      <c r="J13" s="29"/>
      <c r="K13" s="29"/>
      <c r="L13" s="29"/>
    </row>
    <row r="14" spans="1:12" ht="30" customHeight="1" x14ac:dyDescent="0.25">
      <c r="A14" s="68" t="s">
        <v>5</v>
      </c>
      <c r="B14" s="68"/>
      <c r="C14" s="68"/>
      <c r="D14" s="68"/>
      <c r="E14" s="68"/>
      <c r="F14" s="69"/>
      <c r="G14" s="69"/>
    </row>
    <row r="15" spans="1:12" ht="102" customHeight="1" x14ac:dyDescent="0.25">
      <c r="A15" s="70" t="s">
        <v>65</v>
      </c>
      <c r="B15" s="70"/>
      <c r="C15" s="70"/>
      <c r="D15" s="70"/>
      <c r="E15" s="70"/>
      <c r="F15" s="70"/>
      <c r="G15" s="70"/>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K9" sqref="K9"/>
    </sheetView>
  </sheetViews>
  <sheetFormatPr defaultColWidth="9.140625" defaultRowHeight="15" x14ac:dyDescent="0.25"/>
  <cols>
    <col min="1" max="1" width="30" style="1" customWidth="1"/>
    <col min="2" max="6" width="9.5703125" style="1" customWidth="1"/>
    <col min="7" max="7" width="14.28515625" style="1" customWidth="1"/>
    <col min="8" max="11" width="9.140625" style="1"/>
    <col min="12" max="12" width="10" style="1" bestFit="1" customWidth="1"/>
    <col min="13" max="16384" width="9.140625" style="1"/>
  </cols>
  <sheetData>
    <row r="1" spans="1:12" ht="25.5" customHeight="1" x14ac:dyDescent="0.25">
      <c r="A1" s="66" t="s">
        <v>49</v>
      </c>
      <c r="B1" s="66"/>
      <c r="C1" s="66"/>
      <c r="D1" s="66"/>
      <c r="E1" s="66"/>
      <c r="F1" s="66"/>
      <c r="G1" s="66"/>
    </row>
    <row r="2" spans="1:12" ht="12.75" customHeight="1" x14ac:dyDescent="0.25">
      <c r="A2" s="67" t="s">
        <v>81</v>
      </c>
      <c r="B2" s="67"/>
      <c r="C2" s="67"/>
      <c r="D2" s="67"/>
      <c r="E2" s="67"/>
      <c r="F2" s="67"/>
      <c r="G2" s="67"/>
    </row>
    <row r="3" spans="1:12" ht="12.75" customHeight="1" x14ac:dyDescent="0.25">
      <c r="A3" s="67" t="s">
        <v>4</v>
      </c>
      <c r="B3" s="67"/>
      <c r="C3" s="67"/>
      <c r="D3" s="67"/>
      <c r="E3" s="67"/>
      <c r="F3" s="67"/>
      <c r="G3" s="67"/>
    </row>
    <row r="4" spans="1:12" ht="51.75" customHeight="1" x14ac:dyDescent="0.25">
      <c r="A4" s="39" t="s">
        <v>36</v>
      </c>
      <c r="B4" s="3" t="s">
        <v>38</v>
      </c>
      <c r="C4" s="3" t="s">
        <v>72</v>
      </c>
      <c r="D4" s="3" t="s">
        <v>73</v>
      </c>
      <c r="E4" s="3" t="s">
        <v>74</v>
      </c>
      <c r="F4" s="3" t="s">
        <v>75</v>
      </c>
      <c r="G4" s="3" t="s">
        <v>76</v>
      </c>
      <c r="J4" s="5"/>
      <c r="K4" s="5"/>
    </row>
    <row r="5" spans="1:12" ht="12.75" customHeight="1" x14ac:dyDescent="0.25">
      <c r="A5" s="38" t="s">
        <v>0</v>
      </c>
      <c r="B5" s="18">
        <v>2297.5</v>
      </c>
      <c r="C5" s="18">
        <v>1852.7</v>
      </c>
      <c r="D5" s="18">
        <v>4057.9</v>
      </c>
      <c r="E5" s="18">
        <v>2638.4</v>
      </c>
      <c r="F5" s="37">
        <v>4844</v>
      </c>
      <c r="G5" s="18">
        <f>(F5-B5)</f>
        <v>2546.5</v>
      </c>
      <c r="H5" s="29"/>
      <c r="I5" s="29"/>
      <c r="J5" s="29"/>
      <c r="K5" s="29"/>
      <c r="L5" s="29"/>
    </row>
    <row r="6" spans="1:12" ht="12.75" customHeight="1" x14ac:dyDescent="0.25">
      <c r="A6" s="38" t="s">
        <v>1</v>
      </c>
      <c r="B6" s="18">
        <v>4061.1</v>
      </c>
      <c r="C6" s="18">
        <v>2990.7</v>
      </c>
      <c r="D6" s="18">
        <v>6501.8</v>
      </c>
      <c r="E6" s="18">
        <v>4726</v>
      </c>
      <c r="F6" s="37">
        <v>3622.3</v>
      </c>
      <c r="G6" s="18">
        <f t="shared" ref="G6:G13" si="0">(F6-B6)</f>
        <v>-438.79999999999973</v>
      </c>
      <c r="H6" s="29"/>
      <c r="I6" s="29"/>
      <c r="J6" s="29"/>
      <c r="K6" s="29"/>
      <c r="L6" s="29"/>
    </row>
    <row r="7" spans="1:12" ht="12.75" customHeight="1" x14ac:dyDescent="0.25">
      <c r="A7" s="38" t="s">
        <v>6</v>
      </c>
      <c r="B7" s="18">
        <v>32613.7</v>
      </c>
      <c r="C7" s="18">
        <v>30395</v>
      </c>
      <c r="D7" s="18">
        <v>34957.1</v>
      </c>
      <c r="E7" s="18">
        <v>33649.699999999997</v>
      </c>
      <c r="F7" s="37">
        <v>33664.199999999997</v>
      </c>
      <c r="G7" s="18">
        <f t="shared" si="0"/>
        <v>1050.4999999999964</v>
      </c>
      <c r="H7" s="29"/>
      <c r="I7" s="29"/>
      <c r="J7" s="29"/>
      <c r="K7" s="29"/>
      <c r="L7" s="29"/>
    </row>
    <row r="8" spans="1:12" ht="12.75" customHeight="1" x14ac:dyDescent="0.25">
      <c r="A8" s="38" t="s">
        <v>7</v>
      </c>
      <c r="B8" s="18">
        <v>23299.3</v>
      </c>
      <c r="C8" s="18">
        <v>21730.400000000001</v>
      </c>
      <c r="D8" s="18">
        <v>25245.200000000001</v>
      </c>
      <c r="E8" s="18">
        <v>24117.4</v>
      </c>
      <c r="F8" s="37">
        <v>23946.2</v>
      </c>
      <c r="G8" s="18">
        <f t="shared" si="0"/>
        <v>646.90000000000146</v>
      </c>
      <c r="H8" s="29"/>
      <c r="I8" s="29"/>
      <c r="J8" s="29"/>
      <c r="K8" s="29"/>
      <c r="L8" s="29"/>
    </row>
    <row r="9" spans="1:12" ht="12.75" customHeight="1" x14ac:dyDescent="0.25">
      <c r="A9" s="38" t="s">
        <v>8</v>
      </c>
      <c r="B9" s="18">
        <v>956.4</v>
      </c>
      <c r="C9" s="18">
        <v>818.4</v>
      </c>
      <c r="D9" s="18">
        <v>929.6</v>
      </c>
      <c r="E9" s="18">
        <v>950.1</v>
      </c>
      <c r="F9" s="37">
        <v>918</v>
      </c>
      <c r="G9" s="18">
        <f t="shared" si="0"/>
        <v>-38.399999999999977</v>
      </c>
      <c r="H9" s="29"/>
      <c r="I9" s="29"/>
      <c r="J9" s="29"/>
      <c r="K9" s="29"/>
      <c r="L9" s="29"/>
    </row>
    <row r="10" spans="1:12" ht="12.75" customHeight="1" x14ac:dyDescent="0.25">
      <c r="A10" s="38" t="s">
        <v>9</v>
      </c>
      <c r="B10" s="18">
        <v>499</v>
      </c>
      <c r="C10" s="18">
        <v>477.3</v>
      </c>
      <c r="D10" s="18">
        <v>480.5</v>
      </c>
      <c r="E10" s="18">
        <v>464.7</v>
      </c>
      <c r="F10" s="37">
        <v>452</v>
      </c>
      <c r="G10" s="18">
        <f t="shared" si="0"/>
        <v>-47</v>
      </c>
      <c r="H10" s="29"/>
      <c r="I10" s="29"/>
      <c r="J10" s="29"/>
      <c r="K10" s="29"/>
      <c r="L10" s="29"/>
    </row>
    <row r="11" spans="1:12" ht="12.75" customHeight="1" x14ac:dyDescent="0.25">
      <c r="A11" s="38" t="s">
        <v>3</v>
      </c>
      <c r="B11" s="18">
        <v>28522.6</v>
      </c>
      <c r="C11" s="18">
        <v>27404.3</v>
      </c>
      <c r="D11" s="18">
        <v>28455.3</v>
      </c>
      <c r="E11" s="18">
        <v>28923.7</v>
      </c>
      <c r="F11" s="37">
        <v>30041.9</v>
      </c>
      <c r="G11" s="18">
        <f t="shared" si="0"/>
        <v>1519.3000000000029</v>
      </c>
      <c r="H11" s="29"/>
      <c r="I11" s="29"/>
      <c r="J11" s="29"/>
      <c r="K11" s="29"/>
      <c r="L11" s="29"/>
    </row>
    <row r="12" spans="1:12" ht="12.75" customHeight="1" x14ac:dyDescent="0.25">
      <c r="A12" s="38" t="s">
        <v>10</v>
      </c>
      <c r="B12" s="18">
        <v>4220.7</v>
      </c>
      <c r="C12" s="18">
        <v>4069.3</v>
      </c>
      <c r="D12" s="18">
        <v>4319.6000000000004</v>
      </c>
      <c r="E12" s="18">
        <v>4547.7</v>
      </c>
      <c r="F12" s="37">
        <v>4848.7</v>
      </c>
      <c r="G12" s="18">
        <f t="shared" si="0"/>
        <v>628</v>
      </c>
      <c r="H12" s="29"/>
      <c r="I12" s="29"/>
      <c r="J12" s="29"/>
      <c r="K12" s="29"/>
      <c r="L12" s="29"/>
    </row>
    <row r="13" spans="1:12" ht="12.75" customHeight="1" x14ac:dyDescent="0.25">
      <c r="A13" s="4" t="s">
        <v>11</v>
      </c>
      <c r="B13" s="19">
        <v>9747.2000000000007</v>
      </c>
      <c r="C13" s="19">
        <v>9370.4</v>
      </c>
      <c r="D13" s="19">
        <v>9799.9</v>
      </c>
      <c r="E13" s="19">
        <v>9726</v>
      </c>
      <c r="F13" s="41">
        <v>10025.799999999999</v>
      </c>
      <c r="G13" s="19">
        <f t="shared" si="0"/>
        <v>278.59999999999854</v>
      </c>
      <c r="H13" s="29"/>
      <c r="I13" s="29"/>
      <c r="J13" s="29"/>
      <c r="K13" s="29"/>
      <c r="L13" s="29"/>
    </row>
    <row r="14" spans="1:12" ht="30" customHeight="1" x14ac:dyDescent="0.25">
      <c r="A14" s="68" t="s">
        <v>5</v>
      </c>
      <c r="B14" s="68"/>
      <c r="C14" s="68"/>
      <c r="D14" s="68"/>
      <c r="E14" s="68"/>
      <c r="F14" s="69"/>
      <c r="G14" s="69"/>
    </row>
    <row r="15" spans="1:12" ht="106.5" customHeight="1" x14ac:dyDescent="0.25">
      <c r="A15" s="70" t="s">
        <v>65</v>
      </c>
      <c r="B15" s="70"/>
      <c r="C15" s="70"/>
      <c r="D15" s="70"/>
      <c r="E15" s="70"/>
      <c r="F15" s="70"/>
      <c r="G15" s="70"/>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H15" sqref="H15"/>
    </sheetView>
  </sheetViews>
  <sheetFormatPr defaultColWidth="9.140625" defaultRowHeight="15" x14ac:dyDescent="0.25"/>
  <cols>
    <col min="1" max="1" width="30" style="1" customWidth="1"/>
    <col min="2" max="6" width="9.5703125" style="1" customWidth="1"/>
    <col min="7" max="7" width="14.28515625" style="1" customWidth="1"/>
    <col min="8" max="11" width="9.140625" style="1"/>
    <col min="12" max="12" width="10" style="1" bestFit="1" customWidth="1"/>
    <col min="13" max="16384" width="9.140625" style="1"/>
  </cols>
  <sheetData>
    <row r="1" spans="1:12" ht="25.5" customHeight="1" x14ac:dyDescent="0.25">
      <c r="A1" s="66" t="s">
        <v>50</v>
      </c>
      <c r="B1" s="66"/>
      <c r="C1" s="66"/>
      <c r="D1" s="66"/>
      <c r="E1" s="66"/>
      <c r="F1" s="66"/>
      <c r="G1" s="66"/>
    </row>
    <row r="2" spans="1:12" ht="12.75" customHeight="1" x14ac:dyDescent="0.25">
      <c r="A2" s="67" t="s">
        <v>82</v>
      </c>
      <c r="B2" s="67"/>
      <c r="C2" s="67"/>
      <c r="D2" s="67"/>
      <c r="E2" s="67"/>
      <c r="F2" s="67"/>
      <c r="G2" s="67"/>
    </row>
    <row r="3" spans="1:12" ht="12.75" customHeight="1" x14ac:dyDescent="0.25">
      <c r="A3" s="67" t="s">
        <v>4</v>
      </c>
      <c r="B3" s="67"/>
      <c r="C3" s="67"/>
      <c r="D3" s="67"/>
      <c r="E3" s="67"/>
      <c r="F3" s="67"/>
      <c r="G3" s="67"/>
    </row>
    <row r="4" spans="1:12" ht="51.75" customHeight="1" x14ac:dyDescent="0.25">
      <c r="A4" s="39" t="s">
        <v>37</v>
      </c>
      <c r="B4" s="3" t="s">
        <v>38</v>
      </c>
      <c r="C4" s="3" t="s">
        <v>72</v>
      </c>
      <c r="D4" s="3" t="s">
        <v>73</v>
      </c>
      <c r="E4" s="3" t="s">
        <v>74</v>
      </c>
      <c r="F4" s="3" t="s">
        <v>75</v>
      </c>
      <c r="G4" s="3" t="s">
        <v>76</v>
      </c>
      <c r="J4" s="5"/>
      <c r="K4" s="5"/>
    </row>
    <row r="5" spans="1:12" ht="12.75" customHeight="1" x14ac:dyDescent="0.25">
      <c r="A5" s="38" t="s">
        <v>0</v>
      </c>
      <c r="B5" s="18">
        <v>253.5</v>
      </c>
      <c r="C5" s="18">
        <v>85.9</v>
      </c>
      <c r="D5" s="18">
        <v>612.6</v>
      </c>
      <c r="E5" s="18">
        <v>1104.7</v>
      </c>
      <c r="F5" s="37">
        <v>297.10000000000002</v>
      </c>
      <c r="G5" s="18">
        <f>(F5-B5)</f>
        <v>43.600000000000023</v>
      </c>
      <c r="H5" s="29"/>
      <c r="I5" s="29"/>
      <c r="J5" s="29"/>
      <c r="K5" s="29"/>
      <c r="L5" s="29"/>
    </row>
    <row r="6" spans="1:12" ht="12.75" customHeight="1" x14ac:dyDescent="0.25">
      <c r="A6" s="38" t="s">
        <v>1</v>
      </c>
      <c r="B6" s="18">
        <v>580.79999999999995</v>
      </c>
      <c r="C6" s="18">
        <v>276.7</v>
      </c>
      <c r="D6" s="18">
        <v>1232.5</v>
      </c>
      <c r="E6" s="18">
        <v>1608.5</v>
      </c>
      <c r="F6" s="37">
        <v>482.2</v>
      </c>
      <c r="G6" s="18">
        <f t="shared" ref="G6:G13" si="0">(F6-B6)</f>
        <v>-98.599999999999966</v>
      </c>
      <c r="H6" s="29"/>
      <c r="I6" s="29"/>
      <c r="J6" s="29"/>
      <c r="K6" s="29"/>
      <c r="L6" s="29"/>
    </row>
    <row r="7" spans="1:12" ht="12.75" customHeight="1" x14ac:dyDescent="0.25">
      <c r="A7" s="38" t="s">
        <v>6</v>
      </c>
      <c r="B7" s="18">
        <v>9481.7999999999993</v>
      </c>
      <c r="C7" s="18">
        <v>9300.5</v>
      </c>
      <c r="D7" s="18">
        <v>11232.5</v>
      </c>
      <c r="E7" s="18">
        <v>11966.5</v>
      </c>
      <c r="F7" s="37">
        <v>10174.9</v>
      </c>
      <c r="G7" s="18">
        <f t="shared" si="0"/>
        <v>693.10000000000036</v>
      </c>
      <c r="H7" s="29"/>
      <c r="I7" s="29"/>
      <c r="J7" s="29"/>
      <c r="K7" s="29"/>
      <c r="L7" s="29"/>
    </row>
    <row r="8" spans="1:12" ht="12.75" customHeight="1" x14ac:dyDescent="0.25">
      <c r="A8" s="38" t="s">
        <v>7</v>
      </c>
      <c r="B8" s="18">
        <v>7821.8</v>
      </c>
      <c r="C8" s="18">
        <v>7656.3</v>
      </c>
      <c r="D8" s="18">
        <v>9387.5</v>
      </c>
      <c r="E8" s="18">
        <v>10082.700000000001</v>
      </c>
      <c r="F8" s="37">
        <v>8328.1</v>
      </c>
      <c r="G8" s="18">
        <f t="shared" si="0"/>
        <v>506.30000000000018</v>
      </c>
      <c r="H8" s="29"/>
      <c r="I8" s="29"/>
      <c r="J8" s="29"/>
      <c r="K8" s="29"/>
      <c r="L8" s="29"/>
    </row>
    <row r="9" spans="1:12" ht="12.75" customHeight="1" x14ac:dyDescent="0.25">
      <c r="A9" s="38" t="s">
        <v>8</v>
      </c>
      <c r="B9" s="18">
        <v>207.4</v>
      </c>
      <c r="C9" s="18">
        <v>208.7</v>
      </c>
      <c r="D9" s="18">
        <v>246.8</v>
      </c>
      <c r="E9" s="18">
        <v>265.39999999999998</v>
      </c>
      <c r="F9" s="37">
        <v>239.4</v>
      </c>
      <c r="G9" s="18">
        <f t="shared" si="0"/>
        <v>32</v>
      </c>
      <c r="H9" s="29"/>
      <c r="I9" s="29"/>
      <c r="J9" s="29"/>
      <c r="K9" s="29"/>
      <c r="L9" s="29"/>
    </row>
    <row r="10" spans="1:12" ht="12.75" customHeight="1" x14ac:dyDescent="0.25">
      <c r="A10" s="38" t="s">
        <v>9</v>
      </c>
      <c r="B10" s="18">
        <v>221.6</v>
      </c>
      <c r="C10" s="18">
        <v>246.3</v>
      </c>
      <c r="D10" s="18">
        <v>257</v>
      </c>
      <c r="E10" s="18">
        <v>255.5</v>
      </c>
      <c r="F10" s="37">
        <v>223</v>
      </c>
      <c r="G10" s="18">
        <f t="shared" si="0"/>
        <v>1.4000000000000057</v>
      </c>
      <c r="H10" s="29"/>
      <c r="I10" s="29"/>
      <c r="J10" s="29"/>
      <c r="K10" s="29"/>
      <c r="L10" s="29"/>
    </row>
    <row r="11" spans="1:12" ht="12.75" customHeight="1" x14ac:dyDescent="0.25">
      <c r="A11" s="38" t="s">
        <v>3</v>
      </c>
      <c r="B11" s="18">
        <v>8901</v>
      </c>
      <c r="C11" s="18">
        <v>9023.7999999999993</v>
      </c>
      <c r="D11" s="18">
        <v>10000</v>
      </c>
      <c r="E11" s="18">
        <v>10358</v>
      </c>
      <c r="F11" s="37">
        <v>9692.7000000000007</v>
      </c>
      <c r="G11" s="18">
        <f t="shared" si="0"/>
        <v>791.70000000000073</v>
      </c>
      <c r="H11" s="29"/>
      <c r="I11" s="29"/>
      <c r="J11" s="29"/>
      <c r="K11" s="29"/>
      <c r="L11" s="29"/>
    </row>
    <row r="12" spans="1:12" ht="12.75" customHeight="1" x14ac:dyDescent="0.25">
      <c r="A12" s="38" t="s">
        <v>10</v>
      </c>
      <c r="B12" s="18">
        <v>1805.5</v>
      </c>
      <c r="C12" s="18">
        <v>1868.2</v>
      </c>
      <c r="D12" s="18">
        <v>2130.3000000000002</v>
      </c>
      <c r="E12" s="18">
        <v>2252.9</v>
      </c>
      <c r="F12" s="37">
        <v>2204.6999999999998</v>
      </c>
      <c r="G12" s="18">
        <f t="shared" si="0"/>
        <v>399.19999999999982</v>
      </c>
      <c r="H12" s="29"/>
      <c r="I12" s="29"/>
      <c r="J12" s="29"/>
      <c r="K12" s="29"/>
      <c r="L12" s="29"/>
    </row>
    <row r="13" spans="1:12" ht="12.75" customHeight="1" x14ac:dyDescent="0.25">
      <c r="A13" s="4" t="s">
        <v>11</v>
      </c>
      <c r="B13" s="19">
        <v>3442.6</v>
      </c>
      <c r="C13" s="19">
        <v>3413.5</v>
      </c>
      <c r="D13" s="19">
        <v>3816</v>
      </c>
      <c r="E13" s="19">
        <v>3863</v>
      </c>
      <c r="F13" s="41">
        <v>3537.7</v>
      </c>
      <c r="G13" s="19">
        <f t="shared" si="0"/>
        <v>95.099999999999909</v>
      </c>
      <c r="H13" s="29"/>
      <c r="I13" s="29"/>
      <c r="J13" s="29"/>
      <c r="K13" s="29"/>
      <c r="L13" s="29"/>
    </row>
    <row r="14" spans="1:12" ht="30" customHeight="1" x14ac:dyDescent="0.25">
      <c r="A14" s="68" t="s">
        <v>5</v>
      </c>
      <c r="B14" s="68"/>
      <c r="C14" s="68"/>
      <c r="D14" s="68"/>
      <c r="E14" s="68"/>
      <c r="F14" s="69"/>
      <c r="G14" s="69"/>
    </row>
    <row r="15" spans="1:12" ht="103.5" customHeight="1" x14ac:dyDescent="0.25">
      <c r="A15" s="70" t="s">
        <v>66</v>
      </c>
      <c r="B15" s="70"/>
      <c r="C15" s="70"/>
      <c r="D15" s="70"/>
      <c r="E15" s="70"/>
      <c r="F15" s="70"/>
      <c r="G15" s="70"/>
    </row>
  </sheetData>
  <mergeCells count="5">
    <mergeCell ref="A1:G1"/>
    <mergeCell ref="A2:G2"/>
    <mergeCell ref="A3:G3"/>
    <mergeCell ref="A14:G14"/>
    <mergeCell ref="A15:G15"/>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david.smallen</cp:lastModifiedBy>
  <cp:lastPrinted>2018-04-17T13:55:11Z</cp:lastPrinted>
  <dcterms:created xsi:type="dcterms:W3CDTF">2012-05-10T15:47:12Z</dcterms:created>
  <dcterms:modified xsi:type="dcterms:W3CDTF">2018-04-30T19:19:06Z</dcterms:modified>
</cp:coreProperties>
</file>