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codeName="ThisWorkbook" defaultThemeVersion="124226"/>
  <mc:AlternateContent xmlns:mc="http://schemas.openxmlformats.org/markup-compatibility/2006">
    <mc:Choice Requires="x15">
      <x15ac:absPath xmlns:x15ac="http://schemas.microsoft.com/office/spreadsheetml/2010/11/ac" url="M:\External Affairs\Press\Scheduled releases\Airline Employment\2018 Releases\12 Dec 2018\"/>
    </mc:Choice>
  </mc:AlternateContent>
  <bookViews>
    <workbookView xWindow="330" yWindow="-225" windowWidth="18180" windowHeight="6465" tabRatio="904" firstSheet="2" activeTab="2"/>
  </bookViews>
  <sheets>
    <sheet name="Graph" sheetId="42" state="hidden" r:id="rId1"/>
    <sheet name="SourceData" sheetId="1" state="hidden" r:id="rId2"/>
    <sheet name="Employment_from_1990" sheetId="43" r:id="rId3"/>
    <sheet name="Table1" sheetId="2" r:id="rId4"/>
    <sheet name="Table1a" sheetId="3" r:id="rId5"/>
    <sheet name="Table2" sheetId="4" r:id="rId6"/>
    <sheet name="Table3" sheetId="5" r:id="rId7"/>
    <sheet name="Table4" sheetId="6" r:id="rId8"/>
    <sheet name="Table5" sheetId="21" r:id="rId9"/>
    <sheet name="Table5(old)" sheetId="7" state="hidden" r:id="rId10"/>
    <sheet name="Table6" sheetId="8" r:id="rId11"/>
    <sheet name="Table7" sheetId="9" r:id="rId12"/>
    <sheet name="Table8" sheetId="10" r:id="rId13"/>
    <sheet name="Table9" sheetId="11" r:id="rId14"/>
    <sheet name="Table10" sheetId="12" r:id="rId15"/>
    <sheet name="Text" sheetId="19" state="hidden" r:id="rId16"/>
    <sheet name="Table11" sheetId="13" r:id="rId17"/>
    <sheet name="Table12" sheetId="15" r:id="rId18"/>
    <sheet name="Table13" sheetId="16" r:id="rId19"/>
    <sheet name="Table14" sheetId="17" r:id="rId20"/>
    <sheet name="Table15" sheetId="18" r:id="rId21"/>
    <sheet name="SameMonthPreviousQuery" sheetId="24" state="hidden" r:id="rId22"/>
  </sheets>
  <definedNames>
    <definedName name="Graph">Graph!$A$1:$H$15</definedName>
    <definedName name="_xlnm.Print_Area" localSheetId="1">SourceData!$A$8:$G$195</definedName>
    <definedName name="Table1">Table1!$A$1:$F$20</definedName>
    <definedName name="Table10">Table10!$A$1:$E$18</definedName>
    <definedName name="Table11">Table11!$A$1:$H$19</definedName>
    <definedName name="Table11_R">#REF!</definedName>
    <definedName name="Table12">Table12!$A$1:$I$13</definedName>
    <definedName name="Table12_R">#REF!</definedName>
    <definedName name="Table13">Table13!$A$1:$E$18</definedName>
    <definedName name="Table14">Table14!$A$1:$H$19</definedName>
    <definedName name="Table14_R">#REF!</definedName>
    <definedName name="Table15">Table15!$A$1:$I$23</definedName>
    <definedName name="Table15_R">#REF!</definedName>
    <definedName name="Table1a">Table1a!$A$1:$F$19</definedName>
    <definedName name="Table2">Table2!$A$1:$E$18</definedName>
    <definedName name="Table3">Table3!$A$1:$H$19</definedName>
    <definedName name="Table3_R">#REF!</definedName>
    <definedName name="Table4">Table4!$A$1:$F$12</definedName>
    <definedName name="Table4_R">#REF!</definedName>
    <definedName name="Table5">Table5!$A$1:$E$11</definedName>
    <definedName name="Table6">Table6!$A$1:$E$16</definedName>
    <definedName name="Table6_R">#REF!</definedName>
    <definedName name="Table7">Table7!$A$1:$E$17</definedName>
    <definedName name="Table8">Table8!$A$1:$H$18</definedName>
    <definedName name="Table8_R">#REF!</definedName>
    <definedName name="Table9">Table9!$A$1:$I$15</definedName>
    <definedName name="Table9_R">#REF!</definedName>
  </definedNames>
  <calcPr calcId="171027"/>
</workbook>
</file>

<file path=xl/calcChain.xml><?xml version="1.0" encoding="utf-8"?>
<calcChain xmlns="http://schemas.openxmlformats.org/spreadsheetml/2006/main">
  <c r="N32" i="43" l="1"/>
  <c r="N31" i="43"/>
  <c r="Q30" i="43"/>
  <c r="P30" i="43"/>
  <c r="N30" i="43"/>
  <c r="P29" i="43"/>
  <c r="N29" i="43"/>
  <c r="Q29" i="43" s="1"/>
  <c r="N28" i="43"/>
  <c r="Q28" i="43" s="1"/>
  <c r="Q27" i="43"/>
  <c r="N27" i="43"/>
  <c r="P27" i="43" s="1"/>
  <c r="Q26" i="43"/>
  <c r="P26" i="43"/>
  <c r="N26" i="43"/>
  <c r="N25" i="43"/>
  <c r="Q25" i="43" s="1"/>
  <c r="N24" i="43"/>
  <c r="Q24" i="43" s="1"/>
  <c r="Q23" i="43"/>
  <c r="N23" i="43"/>
  <c r="P23" i="43" s="1"/>
  <c r="Q22" i="43"/>
  <c r="P22" i="43"/>
  <c r="N22" i="43"/>
  <c r="N21" i="43"/>
  <c r="Q21" i="43" s="1"/>
  <c r="N20" i="43"/>
  <c r="Q20" i="43" s="1"/>
  <c r="Q19" i="43"/>
  <c r="N19" i="43"/>
  <c r="P19" i="43" s="1"/>
  <c r="Q18" i="43"/>
  <c r="P18" i="43"/>
  <c r="N18" i="43"/>
  <c r="N17" i="43"/>
  <c r="Q17" i="43" s="1"/>
  <c r="N16" i="43"/>
  <c r="Q16" i="43" s="1"/>
  <c r="Q15" i="43"/>
  <c r="N15" i="43"/>
  <c r="P15" i="43" s="1"/>
  <c r="Q14" i="43"/>
  <c r="P14" i="43"/>
  <c r="N14" i="43"/>
  <c r="N13" i="43"/>
  <c r="Q13" i="43" s="1"/>
  <c r="N12" i="43"/>
  <c r="Q12" i="43" s="1"/>
  <c r="Q11" i="43"/>
  <c r="N11" i="43"/>
  <c r="P11" i="43" s="1"/>
  <c r="Q10" i="43"/>
  <c r="P10" i="43"/>
  <c r="N10" i="43"/>
  <c r="N9" i="43"/>
  <c r="Q9" i="43" s="1"/>
  <c r="N8" i="43"/>
  <c r="Q8" i="43" s="1"/>
  <c r="Q7" i="43"/>
  <c r="N7" i="43"/>
  <c r="P7" i="43" s="1"/>
  <c r="Q6" i="43"/>
  <c r="P6" i="43"/>
  <c r="N6" i="43"/>
  <c r="N5" i="43"/>
  <c r="Q5" i="43" s="1"/>
  <c r="N4" i="43"/>
  <c r="Q4" i="43" s="1"/>
  <c r="P13" i="43" l="1"/>
  <c r="P5" i="43"/>
  <c r="P21" i="43"/>
  <c r="P8" i="43"/>
  <c r="P16" i="43"/>
  <c r="P24" i="43"/>
  <c r="P9" i="43"/>
  <c r="P17" i="43"/>
  <c r="P25" i="43"/>
  <c r="P4" i="43"/>
  <c r="P12" i="43"/>
  <c r="P20" i="43"/>
  <c r="P28" i="43"/>
  <c r="E16" i="7" l="1"/>
  <c r="D16" i="7"/>
  <c r="C16" i="7"/>
  <c r="B16" i="7"/>
  <c r="A16" i="7"/>
  <c r="A1" i="7" s="1"/>
  <c r="E15" i="7"/>
  <c r="D15" i="7"/>
  <c r="C15" i="7"/>
  <c r="B15" i="7"/>
  <c r="A15" i="7"/>
  <c r="E14" i="7"/>
  <c r="D14" i="7"/>
  <c r="C14" i="7"/>
  <c r="B14" i="7"/>
  <c r="A14" i="7"/>
  <c r="E13" i="7"/>
  <c r="D13" i="7"/>
  <c r="C13" i="7"/>
  <c r="B13" i="7"/>
  <c r="A13" i="7"/>
  <c r="E12" i="7"/>
  <c r="D12" i="7"/>
  <c r="C12" i="7"/>
  <c r="B12" i="7"/>
  <c r="A12" i="7"/>
  <c r="E11" i="7"/>
  <c r="D11" i="7"/>
  <c r="C11" i="7"/>
  <c r="B11" i="7"/>
  <c r="A11" i="7"/>
  <c r="E10" i="7"/>
  <c r="D10" i="7"/>
  <c r="C10" i="7"/>
  <c r="B10" i="7"/>
  <c r="A10" i="7"/>
  <c r="E5" i="7"/>
  <c r="D5" i="7"/>
  <c r="C5" i="7"/>
  <c r="B5" i="7"/>
  <c r="A5" i="7"/>
  <c r="E1" i="1"/>
  <c r="C1" i="1"/>
  <c r="B1" i="1"/>
  <c r="A3" i="7" l="1"/>
</calcChain>
</file>

<file path=xl/connections.xml><?xml version="1.0" encoding="utf-8"?>
<connections xmlns="http://schemas.openxmlformats.org/spreadsheetml/2006/main">
  <connection id="1"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<sst xmlns="http://schemas.openxmlformats.org/spreadsheetml/2006/main" count="681" uniqueCount="164">
  <si>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</si>
  <si>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</si>
  <si>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</si>
  <si>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</si>
  <si>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</si>
  <si>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</si>
  <si>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</si>
  <si>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</si>
  <si>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</si>
  <si>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</si>
  <si>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</si>
  <si>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</si>
  <si>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</si>
  <si>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</si>
  <si>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</si>
  <si>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</si>
  <si>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</si>
  <si>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</si>
  <si>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</si>
  <si>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</si>
  <si>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</si>
  <si>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</si>
  <si>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</si>
  <si>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</si>
  <si>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</si>
  <si>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</si>
  <si>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</si>
  <si>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</si>
  <si>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</si>
  <si>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</si>
  <si>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</si>
  <si>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</si>
  <si>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</si>
  <si>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</si>
  <si>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</si>
  <si>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</si>
  <si>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</si>
  <si>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</si>
  <si>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</si>
  <si>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</si>
  <si>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</si>
  <si>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</si>
  <si>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</si>
  <si>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</si>
  <si>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</si>
  <si>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</si>
  <si>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</si>
  <si>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</si>
  <si>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</si>
  <si>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</si>
  <si>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</si>
  <si>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</si>
  <si>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</si>
  <si>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</si>
  <si>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</si>
  <si>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</si>
  <si>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Reporting Notes</t>
  </si>
  <si>
    <t>Airlines that operate at least one aircraft that has more than 60 seats or the capacity to carry a payload of passengers, cargo and fuel weighing more than 18,000 pounds must report monthly employment statistics.</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</si>
  <si>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</si>
  <si>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</si>
  <si>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intCurrentMonth: 11</t>
  </si>
  <si>
    <t>Carrier Group</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</si>
  <si>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</si>
  <si>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</si>
  <si>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12-Month Average</t>
  </si>
  <si>
    <t>Low-Cost Airlines</t>
  </si>
  <si>
    <t>American</t>
  </si>
  <si>
    <t>United</t>
  </si>
  <si>
    <t>Delta</t>
  </si>
  <si>
    <t>Southwest</t>
  </si>
  <si>
    <t>JetBlue</t>
  </si>
  <si>
    <t>Alaska</t>
  </si>
  <si>
    <t>SkyWest</t>
  </si>
  <si>
    <t>Spirit</t>
  </si>
  <si>
    <t>ExpressJet</t>
  </si>
  <si>
    <t>American (+ US)</t>
  </si>
  <si>
    <t>US Airways</t>
  </si>
  <si>
    <t>Allegiant</t>
  </si>
  <si>
    <t>Frontier</t>
  </si>
  <si>
    <t>YX/S5/RP Combined#</t>
  </si>
  <si>
    <t>PSA</t>
  </si>
  <si>
    <t>Compass</t>
  </si>
  <si>
    <t>Envoy</t>
  </si>
  <si>
    <t>Republic</t>
  </si>
  <si>
    <t>Shuttle America</t>
  </si>
  <si>
    <t>GoJet</t>
  </si>
  <si>
    <t>Mesa</t>
  </si>
  <si>
    <t>Horizon</t>
  </si>
  <si>
    <t>Endeavor</t>
  </si>
  <si>
    <t>Table 7:  Network Airline Year-to-Year Change in Full-time Equivalent Employees* from the Previous Year</t>
  </si>
  <si>
    <t>Carrier</t>
  </si>
  <si>
    <t>Chautauqua</t>
  </si>
  <si>
    <t>Air Wisconsin</t>
  </si>
  <si>
    <t>Dec 2016 - Dec 2017</t>
  </si>
  <si>
    <t>Hawaiian</t>
  </si>
  <si>
    <t>Jan 2017 - Jan 2018</t>
  </si>
  <si>
    <t>Dec 2017 - Jan 2018</t>
  </si>
  <si>
    <t>** Includes network, low-cost, regional and other carriers. Other Carriers generally operate within specific niche markets. They are: Hawaiian Airlines and Sun Country Airlines.</t>
  </si>
  <si>
    <t># Effective the end of December 2016, Republic and Shuttle America combined operations and Shuttle America ceased operating. Effective the end of December 2014, Shuttle America and Chautauqua Airlines combined operations and Chautauqua ceased operating.</t>
  </si>
  <si>
    <t>(FTEs in thousands)</t>
  </si>
  <si>
    <t>The “Other Carrier” category generally reflects those airlines that operate within specific niche markets such as the Hawaiian Islands served by Hawaiian Airlines. </t>
  </si>
  <si>
    <t>Feb 2017 - Feb 2018</t>
  </si>
  <si>
    <t>Jan 2018 - Feb 2018</t>
  </si>
  <si>
    <t>Note: Percent changes and averages based on numbers prior to rounding.</t>
  </si>
  <si>
    <t xml:space="preserve">   </t>
  </si>
  <si>
    <t xml:space="preserve"> </t>
  </si>
  <si>
    <t>Mar 2017 - Mar 2018</t>
  </si>
  <si>
    <t>Feb 2018 - Mar 2018</t>
  </si>
  <si>
    <t>Data are compiled from monthly reports filed with BTS by commercial air carriers as of April 12.   Additional airline employment data and previous press releases can be found on the BTS website. BTS has scheduled release of April 2018 passenger airline employment data for June 19.  </t>
  </si>
  <si>
    <t>Apr 2017 - Apr 2018</t>
  </si>
  <si>
    <t>Mar 2018 - Apr 2018</t>
  </si>
  <si>
    <t>May 2017 - May 2018</t>
  </si>
  <si>
    <t>Jun 2017 - Jun 2018</t>
  </si>
  <si>
    <t>Apr 2018 - May 2018</t>
  </si>
  <si>
    <t>May 2018 - Jun 2018</t>
  </si>
  <si>
    <t>Table 6: Top 10 Airlines, May 2018</t>
  </si>
  <si>
    <t>Jul 2017 - Jul 2018</t>
  </si>
  <si>
    <t>Jun 2018 - Jul 2018</t>
  </si>
  <si>
    <t>Aug 2017 - Aug 2018</t>
  </si>
  <si>
    <t>Jul 2018 - Aug 2018</t>
  </si>
  <si>
    <t>Sep 2017 - Sep 2018</t>
  </si>
  <si>
    <t>Aug 2018 - Sep 2018</t>
  </si>
  <si>
    <t>Oct 2017 - Oct 2018</t>
  </si>
  <si>
    <t>Sep 2018 - Oct 2018</t>
  </si>
  <si>
    <t>Nov 2017 - Nov 2018</t>
  </si>
  <si>
    <t>Dec 2017 - Dec 2018</t>
  </si>
  <si>
    <t>Oct 2018 - Nov 2018</t>
  </si>
  <si>
    <t>Nov 2018 - Dec 2018</t>
  </si>
  <si>
    <t>Top 10 Airlines December 2017</t>
  </si>
  <si>
    <t>Table 15: Regional Airline Full-time Equivalent Employees*, December 2014 - 2018</t>
  </si>
  <si>
    <t>(FTEs for December of each year. Ranked by December 2018 FTEs)</t>
  </si>
  <si>
    <t>2014 - 2018</t>
  </si>
  <si>
    <t>2017 - 2018</t>
  </si>
  <si>
    <t>Table 14:  Regional Airlines Full-time Equivalent Employees* by Month 2014 - 2018</t>
  </si>
  <si>
    <t>Table 12:  Low-Cost Airline Full-time Equivalent Employees*, December 2014 - 2018</t>
  </si>
  <si>
    <t>Table 11:  Low-Cost Airlines Full-time Equivalent Employees* by Month 2014 - 2018</t>
  </si>
  <si>
    <t>December 2018 Passenger Airline Employment Data</t>
  </si>
  <si>
    <t xml:space="preserve">U.S. scheduled passenger airlines employed 2.3 percent more workers in December 2018 than in December 2017, the U.S. Department of Transportation’s Bureau of Transportation Statistics (BTS) reported today.  December was the highest monthly full-time equivalent (FTE) employment total (440,396FTEs) since December 2004 (436,909 FTEs) and was the 53rd consecutive month that U.S. scheduled passenger airline FTE exceeded the same month of the previous year (Tables 1, 2, 3). </t>
  </si>
  <si>
    <t>Month-to-month, the number of FTEs rose 0.1 percent from November to December (Table 1A).  The scheduled passenger airlines employed 14.0 percent more FTEs in December 2018 than in December 2014, an increase of 54,174 FTEs (Table 3). Scheduled passenger airline categories include network, low-cost, regional and other airlines. Historical employment data can be found on the BTS web site.</t>
  </si>
  <si>
    <t xml:space="preserve">The four network airlines that collectively employ 64.4 percent of the scheduled passenger airline FTEs reported 2 percent more FTEs in December 2018 than in December 2017, an increase  of 5,501 FTEs (Tables 7, 8, 9). </t>
  </si>
  <si>
    <t>Although and United Airlines saw a decrease, Alaska Airlines, Delta Air Lines and American Airlines increased FTEs from December 2017.  Month-to-month, the number of network airline FTEs rose 0.1 percent from November to December (Table 1A).</t>
  </si>
  <si>
    <t>The network airlines employed 10.3 percent more FTEs in December 2018 than in December 2014, an  increase  of 26,426 FTEs (Tables 8, 9). Network airlines operate a significant portion of their flights using at least one hub where connections are made for flights to down-line destinations or spoke cities.</t>
  </si>
  <si>
    <t xml:space="preserve">The five low-cost carriers reported 2 percent more FTEs in December 2018 than the six carriers who reported in December 2017, an increase of 1,785 FTEs (Tables 10, 11, 12). </t>
  </si>
  <si>
    <t xml:space="preserve">Spirit Airlines, Frontier Airlines, Allegiant Airlines, JetBlue Airways and Southwest Airlines increased  FTEs from December 2017 (Tables 12). </t>
  </si>
  <si>
    <t xml:space="preserve">Month-to-month, the number of low-cost airline FTEs fell 0.1 percent from November to December (Table 1A).  The five low-cost airlines employed 28.2 percent more FTEs in December 2018 than the six carriers who reported in December 2014, an increase  of 20,390 FTEs (Tables 11, 12). </t>
  </si>
  <si>
    <t xml:space="preserve">The 10 regional carriers reported 4 percent more FTEs in December 2018  than the 11 carriers that reported in December 2017, an increase  of 2,150 FTEs (Tables 13, 14, 15).  Seven regional airlines –PSA Airlines,SkyWest Airlines, Endeavor Air, Envoy Air, Horizon Air and Republic Airlines increased FTEs from December 2017.   </t>
  </si>
  <si>
    <t>ExpressJet Airlines, Compass Airlines and GoJet Airlines reported a decrease (Table 15). Month-to-month, the number of regional airline FTEs rose 0.3 percent from November to December (Table 1A). The 10 regional carriers reporting in December 2018 employed 11.4 percent more FTEs in December  2018 than the 15 carriers reporting in December 2014, an increase of 5,706 FTEs (Tables 14, 15). </t>
  </si>
  <si>
    <t xml:space="preserve">Carrier Groups: The four network airlines employed 64.4 percent of the 440,396 FTEs employed by all scheduled passenger airlines in December, the six low-cost carriers employed 21.1 percent and the 11 regional carriers employed 12.7 percent (Table 4). </t>
  </si>
  <si>
    <t>In comparison, in December 2007, network airlines employed 67.7 percent, six low-cost carriers employed 15.5 percent and regional carriers employed 14.7 (Table5).</t>
  </si>
  <si>
    <t xml:space="preserve">Top Employers by Group: American employed the most FTEs (101,420) in December among the network airlines, Southwest employed the most FTEs (58,803) among low-cost airlines, and SkyWest employed the most FTEs (14,566) among regional airlines. </t>
  </si>
  <si>
    <t xml:space="preserve">The three airlines with the most FTEs in December – American, Delta  and United– employed 60.6 percent of the month’s total passenger airline FTEs (Tables 3, 6). </t>
  </si>
  <si>
    <t>Table 9: Network Airline Full-time Equivalent Employees*, December 2014 - 2018</t>
  </si>
  <si>
    <t>Table 8:  Network Airlines Full-time Equivalent Employees* by Month 2014 - 2018</t>
  </si>
  <si>
    <t>Table 6: Top 10 Airlines, December 2018</t>
  </si>
  <si>
    <t xml:space="preserve">Table 5:  Carrier Group Percent of Total Scheduled Passenger Airline FTEs </t>
  </si>
  <si>
    <t>(December of each year)</t>
  </si>
  <si>
    <t>Low-cost Airlines</t>
  </si>
  <si>
    <t>Table 4:  Airline Group Full-time Equivalent Employees*, December 2014 - 2018</t>
  </si>
  <si>
    <t>Percent of Total Passenger Airline Employees in 2018</t>
  </si>
  <si>
    <t>Table 3: Scheduled Passenger Airline Full-time Equivalent Employees* by Month 2014 - 2018</t>
  </si>
  <si>
    <t>N/A</t>
  </si>
  <si>
    <t>SCHEDULED PASSENGER AIRLINES FULL TIME EQUIVALENT EMPLOYEES</t>
  </si>
  <si>
    <t>New</t>
  </si>
  <si>
    <t>Note: Revised as of Feb. 14,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</si>
</sst>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
    <numFmt numFmtId="165" formatCode="_(* #,##0.0_);_(* \(#,##0.0\);_(* &quot;-&quot;??_);_(@_)"/>
    <numFmt numFmtId="166" formatCode="_(* #,##0_);_(* \(#,##0\);_(* &quot;-&quot;??_);_(@_)"/>
    <numFmt numFmtId="167" formatCode="_(* #,##0.000_);_(* \(#,##0.000\);_(* &quot;-&quot;??_);_(@_)"/>
    <numFmt numFmtId="168" formatCode="0.0%"/>
    <numFmt numFmtId="169"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
      <b/>
      <u/>
      <sz val="11"/>
      <color theme="1"/>
      <name val="Calibri"/>
      <family val="2"/>
      <scheme val="minor"/>
    </font>
    <font>
      <b/>
      <sz val="10"/>
      <color theme="1"/>
      <name val="Arial"/>
      <family val="2"/>
    </font>
    <font>
      <sz val="10"/>
      <color theme="1"/>
      <name val="Arial"/>
      <family val="2"/>
    </font>
    <font>
      <b/>
      <sz val="10"/>
      <name val="Arial"/>
      <family val="2"/>
    </font>
    <font>
      <sz val="10"/>
      <name val="Arial"/>
      <family val="2"/>
    </font>
  </fonts>
  <fills count="2">
    <fill>
      <patternFill patternType="none"/>
    </fill>
    <fill>
      <patternFill patternType="gray125"/>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6" fillId="0" borderId="0"/>
  </cellStyleXfs>
  <cellXfs count="214">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5" fillId="0" borderId="0" xfId="0" applyFont="1" applyBorder="1" applyAlignment="1">
      <alignment vertical="center" wrapText="1"/>
    </xf>
    <xf numFmtId="14" fontId="0" fillId="0" borderId="0" xfId="0" applyNumberFormat="1"/>
    <xf numFmtId="0" fontId="0" fillId="0" borderId="0" xfId="0" applyAlignment="1">
      <alignment wrapText="1"/>
    </xf>
    <xf numFmtId="0" fontId="6" fillId="0" borderId="0" xfId="0" applyFont="1"/>
    <xf numFmtId="0" fontId="0" fillId="0" borderId="0" xfId="0" applyAlignment="1">
      <alignment horizontal="left"/>
    </xf>
    <xf numFmtId="0" fontId="0" fillId="0" borderId="0" xfId="0" applyNumberFormat="1"/>
    <xf numFmtId="0" fontId="3" fillId="0" borderId="0" xfId="0" applyFont="1" applyAlignment="1">
      <alignment wrapText="1"/>
    </xf>
    <xf numFmtId="0" fontId="0" fillId="0" borderId="0" xfId="0" applyAlignment="1"/>
    <xf numFmtId="0" fontId="5" fillId="0" borderId="0" xfId="0" applyFont="1" applyAlignment="1"/>
    <xf numFmtId="0" fontId="8" fillId="0" borderId="0" xfId="0" applyFont="1" applyAlignment="1"/>
    <xf numFmtId="0" fontId="7" fillId="0" borderId="0" xfId="0" applyFont="1" applyAlignment="1">
      <alignment horizontal="center" wrapText="1"/>
    </xf>
    <xf numFmtId="0" fontId="5" fillId="0" borderId="0" xfId="0" applyFont="1" applyAlignment="1">
      <alignment horizontal="left"/>
    </xf>
    <xf numFmtId="0" fontId="5" fillId="0" borderId="5" xfId="0" applyFont="1" applyBorder="1" applyAlignment="1"/>
    <xf numFmtId="0" fontId="7" fillId="0" borderId="5"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horizontal="center"/>
    </xf>
    <xf numFmtId="0" fontId="5" fillId="0" borderId="6" xfId="0" applyFont="1" applyBorder="1" applyAlignment="1">
      <alignment horizontal="left" indent="1"/>
    </xf>
    <xf numFmtId="0" fontId="5" fillId="0" borderId="0" xfId="0" applyFont="1" applyBorder="1" applyAlignment="1">
      <alignment horizontal="left" indent="1"/>
    </xf>
    <xf numFmtId="0" fontId="7" fillId="0" borderId="5" xfId="0" applyFont="1" applyBorder="1" applyAlignment="1">
      <alignment horizontal="left" indent="1"/>
    </xf>
    <xf numFmtId="0" fontId="5" fillId="0" borderId="0" xfId="0" applyFont="1"/>
    <xf numFmtId="0" fontId="3" fillId="0" borderId="0" xfId="0" applyFont="1" applyAlignment="1">
      <alignment vertical="top" wrapText="1"/>
    </xf>
    <xf numFmtId="164" fontId="5" fillId="0" borderId="6" xfId="0" applyNumberFormat="1" applyFont="1" applyBorder="1" applyAlignment="1">
      <alignment horizontal="right" indent="1"/>
    </xf>
    <xf numFmtId="164" fontId="5" fillId="0" borderId="0" xfId="0" applyNumberFormat="1" applyFont="1" applyBorder="1" applyAlignment="1">
      <alignment horizontal="right" indent="1"/>
    </xf>
    <xf numFmtId="164" fontId="7" fillId="0" borderId="5" xfId="0" applyNumberFormat="1" applyFont="1" applyBorder="1" applyAlignment="1">
      <alignment horizontal="right" indent="1"/>
    </xf>
    <xf numFmtId="0" fontId="7" fillId="0" borderId="0" xfId="0" applyFont="1" applyAlignment="1">
      <alignment horizontal="center"/>
    </xf>
    <xf numFmtId="0" fontId="7" fillId="0" borderId="0" xfId="0" applyFont="1" applyBorder="1" applyAlignment="1">
      <alignment horizontal="left" indent="1"/>
    </xf>
    <xf numFmtId="0" fontId="5" fillId="0" borderId="5" xfId="0" applyFont="1" applyBorder="1" applyAlignment="1">
      <alignment horizontal="left" indent="1"/>
    </xf>
    <xf numFmtId="166" fontId="5" fillId="0" borderId="6" xfId="1" applyNumberFormat="1" applyFont="1" applyBorder="1" applyAlignment="1">
      <alignment horizontal="right" indent="1"/>
    </xf>
    <xf numFmtId="166" fontId="5" fillId="0" borderId="0" xfId="1" applyNumberFormat="1" applyFont="1" applyBorder="1" applyAlignment="1">
      <alignment horizontal="right" indent="1"/>
    </xf>
    <xf numFmtId="165" fontId="5" fillId="0" borderId="0" xfId="0" applyNumberFormat="1" applyFont="1" applyBorder="1" applyAlignment="1">
      <alignment horizontal="right" indent="1"/>
    </xf>
    <xf numFmtId="166" fontId="7" fillId="0" borderId="5" xfId="0" applyNumberFormat="1" applyFont="1" applyBorder="1" applyAlignment="1">
      <alignment horizontal="right" indent="1"/>
    </xf>
    <xf numFmtId="165" fontId="5" fillId="0" borderId="6" xfId="1" applyNumberFormat="1" applyFont="1" applyBorder="1" applyAlignment="1">
      <alignment horizontal="right" indent="1"/>
    </xf>
    <xf numFmtId="165" fontId="5" fillId="0" borderId="0" xfId="1" applyNumberFormat="1" applyFont="1" applyBorder="1" applyAlignment="1">
      <alignment horizontal="right" indent="1"/>
    </xf>
    <xf numFmtId="165" fontId="7" fillId="0" borderId="0" xfId="0" applyNumberFormat="1" applyFont="1" applyBorder="1" applyAlignment="1">
      <alignment horizontal="right" indent="1"/>
    </xf>
    <xf numFmtId="165" fontId="7" fillId="0" borderId="5" xfId="0" applyNumberFormat="1" applyFont="1" applyBorder="1" applyAlignment="1">
      <alignment horizontal="right" indent="1"/>
    </xf>
    <xf numFmtId="166" fontId="7" fillId="0" borderId="0" xfId="1" applyNumberFormat="1" applyFont="1" applyBorder="1" applyAlignment="1">
      <alignment horizontal="right" indent="1"/>
    </xf>
    <xf numFmtId="0" fontId="7" fillId="0" borderId="5" xfId="0" applyFont="1" applyBorder="1" applyAlignment="1">
      <alignment horizontal="left" wrapText="1" indent="1"/>
    </xf>
    <xf numFmtId="165" fontId="7" fillId="0" borderId="0" xfId="1" applyNumberFormat="1" applyFont="1" applyBorder="1" applyAlignment="1">
      <alignment horizontal="right" indent="1"/>
    </xf>
    <xf numFmtId="0" fontId="5" fillId="0" borderId="0" xfId="0" applyFont="1" applyBorder="1" applyAlignment="1">
      <alignment horizontal="center"/>
    </xf>
    <xf numFmtId="0" fontId="7" fillId="0" borderId="5" xfId="0" applyFont="1" applyBorder="1" applyAlignment="1">
      <alignment horizontal="center"/>
    </xf>
    <xf numFmtId="0" fontId="0" fillId="0" borderId="0" xfId="0" applyFont="1" applyAlignment="1"/>
    <xf numFmtId="0" fontId="2" fillId="0" borderId="0" xfId="0" applyFont="1" applyAlignment="1"/>
    <xf numFmtId="0" fontId="7" fillId="0" borderId="0" xfId="0" applyFont="1" applyAlignment="1"/>
    <xf numFmtId="167" fontId="5" fillId="0" borderId="0" xfId="0" applyNumberFormat="1" applyFont="1" applyAlignment="1"/>
    <xf numFmtId="166" fontId="7" fillId="0" borderId="0" xfId="1" applyNumberFormat="1" applyFont="1" applyAlignment="1">
      <alignment horizontal="right"/>
    </xf>
    <xf numFmtId="0" fontId="5" fillId="0" borderId="0" xfId="0" applyFont="1" applyAlignment="1">
      <alignment wrapText="1"/>
    </xf>
    <xf numFmtId="0" fontId="5" fillId="0" borderId="0" xfId="0" applyFont="1" applyAlignment="1">
      <alignment horizontal="left" indent="1"/>
    </xf>
    <xf numFmtId="165" fontId="5" fillId="0" borderId="0" xfId="1" applyNumberFormat="1" applyFont="1" applyAlignment="1">
      <alignment horizontal="right" indent="1"/>
    </xf>
    <xf numFmtId="165" fontId="5" fillId="0" borderId="0" xfId="0" applyNumberFormat="1" applyFont="1" applyAlignment="1">
      <alignment horizontal="right" indent="1"/>
    </xf>
    <xf numFmtId="0" fontId="7" fillId="0" borderId="0" xfId="0" applyFont="1" applyAlignment="1">
      <alignment horizontal="left" indent="1"/>
    </xf>
    <xf numFmtId="165" fontId="7" fillId="0" borderId="0" xfId="0" applyNumberFormat="1" applyFont="1" applyAlignment="1">
      <alignment horizontal="right" indent="1"/>
    </xf>
    <xf numFmtId="0" fontId="9" fillId="0" borderId="0" xfId="0" applyFont="1" applyBorder="1" applyAlignment="1">
      <alignment horizontal="left"/>
    </xf>
    <xf numFmtId="0" fontId="9" fillId="0" borderId="0" xfId="0" applyFont="1" applyBorder="1" applyAlignment="1"/>
    <xf numFmtId="164" fontId="9" fillId="0" borderId="0" xfId="0" applyNumberFormat="1" applyFont="1" applyFill="1" applyBorder="1" applyAlignment="1">
      <alignment horizontal="right" indent="1"/>
    </xf>
    <xf numFmtId="0" fontId="5" fillId="0" borderId="5" xfId="0" applyFont="1" applyBorder="1" applyAlignment="1">
      <alignment horizontal="center"/>
    </xf>
    <xf numFmtId="166" fontId="5" fillId="0" borderId="0" xfId="1" applyNumberFormat="1" applyFont="1" applyAlignment="1">
      <alignment horizontal="right" indent="1"/>
    </xf>
    <xf numFmtId="0" fontId="5" fillId="0" borderId="0" xfId="0" applyFont="1" applyAlignment="1">
      <alignment horizontal="right" indent="1"/>
    </xf>
    <xf numFmtId="165" fontId="7" fillId="0" borderId="0" xfId="1" applyNumberFormat="1" applyFont="1" applyAlignment="1">
      <alignment horizontal="right" indent="1"/>
    </xf>
    <xf numFmtId="164" fontId="5" fillId="0" borderId="0" xfId="0" applyNumberFormat="1" applyFont="1" applyAlignment="1">
      <alignment horizontal="right" indent="1"/>
    </xf>
    <xf numFmtId="166" fontId="5" fillId="0" borderId="5" xfId="1" applyNumberFormat="1" applyFont="1" applyBorder="1" applyAlignment="1">
      <alignment horizontal="right" indent="1"/>
    </xf>
    <xf numFmtId="165" fontId="7" fillId="0" borderId="5" xfId="1" applyNumberFormat="1" applyFont="1" applyBorder="1" applyAlignment="1">
      <alignment horizontal="right" indent="1"/>
    </xf>
    <xf numFmtId="0" fontId="7" fillId="0" borderId="5" xfId="0" applyFont="1" applyBorder="1" applyAlignment="1">
      <alignment horizontal="center"/>
    </xf>
    <xf numFmtId="0" fontId="8" fillId="0" borderId="0" xfId="0" applyFont="1" applyBorder="1" applyAlignment="1">
      <alignment horizontal="left"/>
    </xf>
    <xf numFmtId="0" fontId="5" fillId="0" borderId="0" xfId="0" applyFont="1" applyAlignment="1">
      <alignment horizontal="left" indent="2"/>
    </xf>
    <xf numFmtId="0" fontId="7" fillId="0" borderId="0" xfId="0" applyFont="1" applyAlignment="1">
      <alignment wrapText="1"/>
    </xf>
    <xf numFmtId="0" fontId="7" fillId="0" borderId="5" xfId="0" applyFont="1" applyBorder="1" applyAlignment="1">
      <alignment horizontal="center" wrapText="1"/>
    </xf>
    <xf numFmtId="165" fontId="7" fillId="0" borderId="5" xfId="2" applyNumberFormat="1" applyFont="1" applyBorder="1" applyAlignment="1">
      <alignment horizontal="right" indent="1"/>
    </xf>
    <xf numFmtId="0" fontId="7" fillId="0" borderId="0" xfId="0" applyFont="1" applyAlignment="1">
      <alignment horizontal="center"/>
    </xf>
    <xf numFmtId="0" fontId="5" fillId="0" borderId="6" xfId="0" applyFont="1" applyBorder="1" applyAlignment="1">
      <alignment horizontal="center"/>
    </xf>
    <xf numFmtId="166" fontId="7" fillId="0" borderId="5" xfId="1" applyNumberFormat="1" applyFont="1" applyBorder="1" applyAlignment="1">
      <alignment horizontal="left" indent="1"/>
    </xf>
    <xf numFmtId="166" fontId="5" fillId="0" borderId="0" xfId="1" applyNumberFormat="1" applyFont="1" applyAlignment="1">
      <alignment horizontal="left" indent="1"/>
    </xf>
    <xf numFmtId="166" fontId="5" fillId="0" borderId="0" xfId="1" applyNumberFormat="1" applyFont="1" applyBorder="1" applyAlignment="1">
      <alignment horizontal="left" indent="1"/>
    </xf>
    <xf numFmtId="166" fontId="5" fillId="0" borderId="0" xfId="1" applyNumberFormat="1" applyFont="1"/>
    <xf numFmtId="166" fontId="9" fillId="0" borderId="0" xfId="1" applyNumberFormat="1" applyFont="1" applyBorder="1" applyAlignment="1">
      <alignment horizontal="left" indent="1"/>
    </xf>
    <xf numFmtId="166" fontId="10" fillId="0" borderId="0" xfId="1" applyNumberFormat="1" applyFont="1" applyBorder="1" applyAlignment="1">
      <alignment horizontal="left" indent="1"/>
    </xf>
    <xf numFmtId="0" fontId="7"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7" xfId="0" applyBorder="1"/>
    <xf numFmtId="0" fontId="0" fillId="0" borderId="8" xfId="0" applyBorder="1"/>
    <xf numFmtId="0" fontId="0" fillId="0" borderId="9" xfId="0" applyBorder="1"/>
    <xf numFmtId="0" fontId="7" fillId="0" borderId="0" xfId="0" applyFont="1" applyAlignment="1">
      <alignment horizontal="center"/>
    </xf>
    <xf numFmtId="0" fontId="7" fillId="0" borderId="5" xfId="0" applyFont="1" applyBorder="1" applyAlignment="1">
      <alignment horizontal="center" wrapText="1"/>
    </xf>
    <xf numFmtId="164" fontId="5" fillId="0" borderId="0" xfId="0" applyNumberFormat="1"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0" fontId="7" fillId="0" borderId="5" xfId="0" applyFont="1" applyBorder="1" applyAlignment="1">
      <alignment horizontal="center"/>
    </xf>
    <xf numFmtId="0" fontId="7" fillId="0" borderId="5" xfId="0" applyFont="1" applyBorder="1" applyAlignment="1">
      <alignment horizontal="center" wrapText="1"/>
    </xf>
    <xf numFmtId="0" fontId="4" fillId="0" borderId="0" xfId="0" applyFont="1" applyFill="1" applyBorder="1"/>
    <xf numFmtId="0" fontId="9" fillId="0" borderId="0" xfId="0" applyFont="1" applyFill="1" applyBorder="1" applyAlignment="1">
      <alignment vertical="center" wrapText="1"/>
    </xf>
    <xf numFmtId="0" fontId="0" fillId="0" borderId="0" xfId="0" applyBorder="1"/>
    <xf numFmtId="0" fontId="2" fillId="0" borderId="0" xfId="0" applyFont="1" applyBorder="1" applyAlignment="1">
      <alignment horizontal="center" vertical="center" wrapText="1"/>
    </xf>
    <xf numFmtId="166" fontId="0" fillId="0" borderId="0" xfId="1" applyNumberFormat="1" applyFont="1" applyBorder="1" applyAlignment="1">
      <alignment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1" xfId="0" applyFont="1" applyBorder="1" applyAlignment="1">
      <alignment horizontal="left" vertical="center" wrapText="1" indent="1"/>
    </xf>
    <xf numFmtId="0" fontId="5" fillId="0" borderId="0" xfId="0" applyFont="1" applyBorder="1" applyAlignment="1">
      <alignment horizontal="right" indent="1"/>
    </xf>
    <xf numFmtId="0" fontId="9" fillId="0" borderId="0" xfId="0" applyFont="1" applyBorder="1" applyAlignment="1">
      <alignment horizontal="left" indent="1"/>
    </xf>
    <xf numFmtId="0" fontId="7" fillId="0" borderId="0" xfId="0" applyFont="1" applyBorder="1" applyAlignment="1">
      <alignment horizontal="center" vertical="center" wrapText="1"/>
    </xf>
    <xf numFmtId="0" fontId="7" fillId="0" borderId="0" xfId="0" applyFont="1" applyAlignment="1">
      <alignment horizontal="center"/>
    </xf>
    <xf numFmtId="0" fontId="7" fillId="0" borderId="5"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wrapText="1"/>
    </xf>
    <xf numFmtId="0" fontId="10" fillId="0" borderId="0" xfId="0" applyFont="1" applyBorder="1" applyAlignment="1">
      <alignment horizontal="left"/>
    </xf>
    <xf numFmtId="0" fontId="10" fillId="0" borderId="5" xfId="0" applyFont="1" applyBorder="1" applyAlignment="1">
      <alignment horizontal="center"/>
    </xf>
    <xf numFmtId="166" fontId="10" fillId="0" borderId="5" xfId="1" applyNumberFormat="1" applyFont="1" applyBorder="1" applyAlignment="1">
      <alignment horizontal="center" wrapText="1"/>
    </xf>
    <xf numFmtId="0" fontId="10" fillId="0" borderId="5" xfId="1" applyNumberFormat="1" applyFont="1" applyBorder="1" applyAlignment="1">
      <alignment horizontal="center" vertical="center"/>
    </xf>
    <xf numFmtId="0" fontId="8" fillId="0" borderId="0" xfId="0" applyFont="1" applyAlignment="1">
      <alignment horizontal="center"/>
    </xf>
    <xf numFmtId="166" fontId="7" fillId="0" borderId="0" xfId="1" applyNumberFormat="1" applyFont="1" applyAlignment="1">
      <alignment horizontal="right" indent="1"/>
    </xf>
    <xf numFmtId="166" fontId="9" fillId="0" borderId="0" xfId="1" applyNumberFormat="1" applyFont="1" applyBorder="1" applyAlignment="1">
      <alignment horizontal="right" indent="1"/>
    </xf>
    <xf numFmtId="164" fontId="10" fillId="0" borderId="0" xfId="0" applyNumberFormat="1" applyFont="1" applyFill="1" applyBorder="1" applyAlignment="1">
      <alignment horizontal="right" indent="1"/>
    </xf>
    <xf numFmtId="0" fontId="10" fillId="0" borderId="0" xfId="0" applyFont="1" applyBorder="1" applyAlignment="1"/>
    <xf numFmtId="0" fontId="8" fillId="0" borderId="0" xfId="0" applyFont="1" applyAlignment="1"/>
    <xf numFmtId="166" fontId="5" fillId="0" borderId="0" xfId="1" applyNumberFormat="1" applyFont="1" applyAlignment="1">
      <alignment horizontal="center" vertical="center"/>
    </xf>
    <xf numFmtId="0" fontId="8" fillId="0" borderId="0" xfId="0" applyFont="1" applyAlignment="1">
      <alignment vertical="center"/>
    </xf>
    <xf numFmtId="0" fontId="8" fillId="0" borderId="0" xfId="0" applyFont="1"/>
    <xf numFmtId="0" fontId="8" fillId="0" borderId="0" xfId="0" applyFont="1" applyAlignment="1">
      <alignment wrapText="1"/>
    </xf>
    <xf numFmtId="0" fontId="5" fillId="0" borderId="0" xfId="0" applyFont="1" applyAlignment="1"/>
    <xf numFmtId="0" fontId="10" fillId="0" borderId="1" xfId="0" applyFont="1" applyBorder="1" applyAlignment="1">
      <alignment horizontal="center" vertical="center" wrapText="1"/>
    </xf>
    <xf numFmtId="0" fontId="9" fillId="0" borderId="1" xfId="0" applyFont="1" applyBorder="1" applyAlignment="1">
      <alignment vertical="center" wrapText="1"/>
    </xf>
    <xf numFmtId="166" fontId="5" fillId="0" borderId="0" xfId="0" applyNumberFormat="1" applyFont="1" applyAlignment="1"/>
    <xf numFmtId="166" fontId="5" fillId="0" borderId="0" xfId="0" applyNumberFormat="1" applyFont="1"/>
    <xf numFmtId="166" fontId="9" fillId="0" borderId="0" xfId="0" applyNumberFormat="1" applyFont="1" applyBorder="1" applyAlignment="1"/>
    <xf numFmtId="0" fontId="5" fillId="0" borderId="0" xfId="0" applyFont="1" applyAlignment="1"/>
    <xf numFmtId="0" fontId="4" fillId="0" borderId="0" xfId="0" applyFont="1" applyFill="1" applyAlignment="1">
      <alignment vertical="top" wrapText="1"/>
    </xf>
    <xf numFmtId="166" fontId="0" fillId="0" borderId="0" xfId="0" applyNumberFormat="1" applyFont="1"/>
    <xf numFmtId="0" fontId="7" fillId="0" borderId="0" xfId="0" applyFont="1" applyAlignment="1">
      <alignment horizontal="center" wrapText="1"/>
    </xf>
    <xf numFmtId="0" fontId="5" fillId="0" borderId="0" xfId="0" applyFont="1" applyAlignment="1"/>
    <xf numFmtId="0" fontId="5" fillId="0" borderId="0" xfId="0" applyFont="1" applyAlignment="1"/>
    <xf numFmtId="3" fontId="0" fillId="0" borderId="0" xfId="0" applyNumberFormat="1"/>
    <xf numFmtId="0" fontId="5" fillId="0" borderId="0" xfId="0" applyFont="1" applyAlignment="1"/>
    <xf numFmtId="0" fontId="5" fillId="0" borderId="0" xfId="0" applyFont="1" applyAlignment="1"/>
    <xf numFmtId="0" fontId="10" fillId="0" borderId="0" xfId="0" applyFont="1" applyBorder="1" applyAlignment="1">
      <alignment horizontal="left"/>
    </xf>
    <xf numFmtId="0" fontId="5" fillId="0" borderId="0" xfId="0" applyFont="1" applyAlignment="1"/>
    <xf numFmtId="0" fontId="7" fillId="0" borderId="5" xfId="0" applyFont="1" applyBorder="1" applyAlignment="1">
      <alignment horizontal="right" indent="1"/>
    </xf>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wrapText="1"/>
    </xf>
    <xf numFmtId="0" fontId="8" fillId="0" borderId="6" xfId="0" applyFont="1" applyBorder="1" applyAlignment="1">
      <alignment horizontal="left" wrapText="1"/>
    </xf>
    <xf numFmtId="0" fontId="0" fillId="0" borderId="0" xfId="0" applyAlignment="1">
      <alignment horizontal="left" vertical="top" wrapText="1"/>
    </xf>
    <xf numFmtId="0" fontId="8" fillId="0" borderId="0" xfId="0" applyFont="1" applyBorder="1" applyAlignment="1">
      <alignment horizontal="left" wrapText="1"/>
    </xf>
    <xf numFmtId="0" fontId="0" fillId="0" borderId="0" xfId="0" applyAlignment="1">
      <alignment horizontal="left" wrapText="1"/>
    </xf>
    <xf numFmtId="0" fontId="8" fillId="0" borderId="0" xfId="0" applyFont="1" applyAlignment="1"/>
    <xf numFmtId="0" fontId="8" fillId="0" borderId="0" xfId="0" applyFont="1"/>
    <xf numFmtId="0" fontId="7" fillId="0" borderId="0" xfId="0" applyFont="1" applyAlignment="1">
      <alignment horizontal="center" wrapText="1"/>
    </xf>
    <xf numFmtId="0" fontId="7" fillId="0" borderId="0" xfId="0" applyFont="1" applyAlignment="1">
      <alignment horizontal="left" vertical="center" wrapText="1"/>
    </xf>
    <xf numFmtId="0" fontId="7"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8" fillId="0" borderId="6" xfId="0" applyFont="1" applyBorder="1" applyAlignment="1"/>
    <xf numFmtId="0" fontId="8" fillId="0" borderId="0" xfId="0" applyFont="1" applyAlignment="1">
      <alignment wrapText="1"/>
    </xf>
    <xf numFmtId="0" fontId="7" fillId="0" borderId="0" xfId="0" applyFont="1" applyBorder="1" applyAlignment="1">
      <alignment horizontal="center"/>
    </xf>
    <xf numFmtId="0" fontId="7" fillId="0" borderId="5" xfId="0" applyFont="1" applyBorder="1" applyAlignment="1">
      <alignment horizontal="center"/>
    </xf>
    <xf numFmtId="0" fontId="7" fillId="0" borderId="0" xfId="0" applyFont="1" applyBorder="1" applyAlignment="1">
      <alignment horizontal="center" wrapText="1"/>
    </xf>
    <xf numFmtId="0" fontId="7" fillId="0" borderId="0" xfId="0" applyFont="1" applyBorder="1" applyAlignment="1">
      <alignment horizontal="left"/>
    </xf>
    <xf numFmtId="0" fontId="8" fillId="0" borderId="0" xfId="0" applyFont="1" applyBorder="1" applyAlignment="1">
      <alignment horizontal="left"/>
    </xf>
    <xf numFmtId="0" fontId="7" fillId="0" borderId="0" xfId="0" applyFont="1" applyBorder="1" applyAlignment="1">
      <alignment horizontal="left" wrapText="1"/>
    </xf>
    <xf numFmtId="0" fontId="8" fillId="0" borderId="6" xfId="0" applyFont="1" applyBorder="1" applyAlignment="1">
      <alignment wrapText="1"/>
    </xf>
    <xf numFmtId="0" fontId="5" fillId="0" borderId="0" xfId="0" applyFont="1" applyAlignment="1"/>
    <xf numFmtId="0" fontId="11" fillId="0" borderId="0" xfId="0" applyFont="1" applyBorder="1" applyAlignment="1">
      <alignment horizontal="left" wrapText="1"/>
    </xf>
    <xf numFmtId="0" fontId="10" fillId="0" borderId="0" xfId="0" applyFont="1" applyBorder="1" applyAlignment="1">
      <alignment horizontal="left"/>
    </xf>
    <xf numFmtId="0" fontId="10" fillId="0" borderId="0" xfId="0" applyFont="1" applyBorder="1" applyAlignment="1">
      <alignment horizontal="center"/>
    </xf>
    <xf numFmtId="0" fontId="11" fillId="0" borderId="6" xfId="0" applyFont="1" applyBorder="1" applyAlignment="1">
      <alignment horizontal="left" wrapText="1"/>
    </xf>
    <xf numFmtId="0" fontId="12" fillId="0" borderId="0" xfId="0" applyFont="1"/>
    <xf numFmtId="0" fontId="13" fillId="0" borderId="5" xfId="0" applyFont="1" applyBorder="1" applyAlignment="1">
      <alignment horizontal="center"/>
    </xf>
    <xf numFmtId="0" fontId="14" fillId="0" borderId="5" xfId="0" applyFont="1" applyBorder="1" applyAlignment="1">
      <alignment horizontal="center" wrapText="1"/>
    </xf>
    <xf numFmtId="0" fontId="13" fillId="0" borderId="5" xfId="0" applyFont="1" applyBorder="1" applyAlignment="1">
      <alignment horizontal="center" wrapText="1"/>
    </xf>
    <xf numFmtId="0" fontId="14" fillId="0" borderId="0" xfId="0" applyFont="1" applyFill="1" applyBorder="1" applyAlignment="1">
      <alignment horizontal="center" wrapText="1"/>
    </xf>
    <xf numFmtId="0" fontId="13" fillId="0" borderId="0" xfId="0" applyFont="1" applyBorder="1" applyProtection="1">
      <protection locked="0"/>
    </xf>
    <xf numFmtId="3" fontId="14" fillId="0" borderId="0" xfId="0" applyNumberFormat="1" applyFont="1" applyBorder="1" applyAlignment="1"/>
    <xf numFmtId="164" fontId="0" fillId="0" borderId="0" xfId="0" applyNumberFormat="1"/>
    <xf numFmtId="168" fontId="0" fillId="0" borderId="0" xfId="0" applyNumberFormat="1"/>
    <xf numFmtId="0" fontId="13" fillId="0" borderId="0" xfId="0" applyFont="1" applyBorder="1"/>
    <xf numFmtId="3" fontId="13" fillId="0" borderId="0" xfId="0" applyNumberFormat="1" applyFont="1" applyBorder="1" applyAlignment="1"/>
    <xf numFmtId="3" fontId="14" fillId="0" borderId="0" xfId="0" applyNumberFormat="1" applyFont="1" applyBorder="1" applyAlignment="1">
      <alignment horizontal="right"/>
    </xf>
    <xf numFmtId="0" fontId="13" fillId="0" borderId="0" xfId="0" applyFont="1" applyFill="1" applyBorder="1"/>
    <xf numFmtId="164" fontId="15" fillId="0" borderId="0" xfId="0" applyNumberFormat="1" applyFont="1" applyAlignment="1"/>
    <xf numFmtId="0" fontId="14" fillId="0" borderId="6" xfId="0" applyFont="1" applyBorder="1"/>
    <xf numFmtId="0" fontId="14" fillId="0" borderId="0" xfId="0" applyFont="1" applyBorder="1"/>
    <xf numFmtId="0" fontId="14" fillId="0" borderId="0" xfId="0" applyFont="1"/>
    <xf numFmtId="0" fontId="14" fillId="0" borderId="0" xfId="0" applyFont="1"/>
    <xf numFmtId="3" fontId="15" fillId="0" borderId="0" xfId="1" applyNumberFormat="1" applyFont="1" applyFill="1"/>
    <xf numFmtId="3" fontId="15" fillId="0" borderId="0" xfId="0" applyNumberFormat="1" applyFont="1" applyFill="1"/>
    <xf numFmtId="169" fontId="14" fillId="0" borderId="0" xfId="0" applyNumberFormat="1" applyFont="1"/>
    <xf numFmtId="164" fontId="14" fillId="0" borderId="0" xfId="0" applyNumberFormat="1" applyFont="1"/>
    <xf numFmtId="164" fontId="16" fillId="0" borderId="0" xfId="0" applyNumberFormat="1" applyFont="1"/>
    <xf numFmtId="164" fontId="16" fillId="0" borderId="0" xfId="3" applyNumberFormat="1"/>
    <xf numFmtId="169" fontId="14" fillId="0" borderId="0" xfId="0" applyNumberFormat="1" applyFont="1" applyAlignment="1"/>
    <xf numFmtId="164" fontId="14" fillId="0" borderId="0" xfId="0" applyNumberFormat="1" applyFont="1" applyBorder="1" applyAlignment="1">
      <alignment horizontal="right"/>
    </xf>
  </cellXfs>
  <cellStyles count="4">
    <cellStyle name="Comma" xfId="1" builtinId="3"/>
    <cellStyle name="Normal" xfId="0" builtinId="0"/>
    <cellStyle name="Normal 59"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0-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0-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barChart>
        <c:barDir val="col"/>
        <c:grouping val="clustered"/>
        <c:varyColors val="0"/>
        <c:ser>
          <c:idx val="2"/>
          <c:order val="2"/>
          <c:spPr>
            <a:solidFill>
              <a:schemeClr val="accent1">
                <a:shade val="65000"/>
              </a:schemeClr>
            </a:solidFill>
            <a:ln>
              <a:noFill/>
            </a:ln>
            <a:effectLst/>
          </c:spPr>
          <c:invertIfNegative val="0"/>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63ED-4C97-811E-177996CB603E}"/>
            </c:ext>
          </c:extLst>
        </c:ser>
        <c:dLbls>
          <c:showLegendKey val="0"/>
          <c:showVal val="0"/>
          <c:showCatName val="0"/>
          <c:showSerName val="0"/>
          <c:showPercent val="0"/>
          <c:showBubbleSize val="0"/>
        </c:dLbls>
        <c:gapWidth val="106"/>
        <c:overlap val="-19"/>
        <c:axId val="470941320"/>
        <c:axId val="470941976"/>
        <c:extLst>
          <c:ext xmlns:c15="http://schemas.microsoft.com/office/drawing/2012/chart" uri="{02D57815-91ED-43cb-92C2-25804820EDAC}">
            <c15:filteredBarSeries>
              <c15:ser>
                <c:idx val="0"/>
                <c:order val="0"/>
                <c:spPr>
                  <a:solidFill>
                    <a:schemeClr val="accent1">
                      <a:tint val="65000"/>
                    </a:schemeClr>
                  </a:solidFill>
                  <a:ln>
                    <a:noFill/>
                  </a:ln>
                  <a:effectLst/>
                </c:spPr>
                <c:invertIfNegative val="0"/>
                <c:val>
                  <c:numRef>
                    <c:extLst>
                      <c:ext uri="{02D57815-91ED-43cb-92C2-25804820EDAC}">
                        <c15:formulaRef>
                          <c15:sqref>#REF!</c15:sqref>
                        </c15:formulaRef>
                      </c:ext>
                    </c:extLst>
                    <c:numCache>
                      <c:formatCode>General</c:formatCode>
                      <c:ptCount val="1"/>
                      <c:pt idx="0">
                        <c:v>1</c:v>
                      </c:pt>
                    </c:numCache>
                  </c:numRef>
                </c:val>
                <c:extLst>
                  <c:ex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63ED-4C97-811E-177996CB603E}"/>
                  </c:ext>
                </c:extLst>
              </c15:ser>
            </c15:filteredBarSeries>
            <c15:filteredBarSeries>
              <c15:ser>
                <c:idx val="1"/>
                <c:order val="1"/>
                <c:spPr>
                  <a:solidFill>
                    <a:schemeClr val="accent1"/>
                  </a:solidFill>
                  <a:ln>
                    <a:noFill/>
                  </a:ln>
                  <a:effectLst/>
                </c:spPr>
                <c:invertIfNegative val="0"/>
                <c:val>
                  <c:numRef>
                    <c:extLst xmlns:c15="http://schemas.microsoft.com/office/drawing/2012/chart">
                      <c:ext xmlns:c15="http://schemas.microsoft.com/office/drawing/2012/chart" uri="{02D57815-91ED-43cb-92C2-25804820EDAC}">
                        <c15:formulaRef>
                          <c15:sqref>#REF!</c15:sqref>
                        </c15:formulaRef>
                      </c:ext>
                    </c:extLst>
                    <c:numCache>
                      <c:formatCode>General</c:formatCode>
                      <c:ptCount val="1"/>
                      <c:pt idx="0">
                        <c:v>1</c:v>
                      </c:pt>
                    </c:numCache>
                  </c:numRef>
                </c:val>
                <c:extLst xmlns:c15="http://schemas.microsoft.com/office/drawing/2012/char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63ED-4C97-811E-177996CB603E}"/>
                  </c:ext>
                </c:extLst>
              </c15:ser>
            </c15:filteredBarSeries>
          </c:ext>
        </c:extLst>
      </c:barChart>
      <c:dateAx>
        <c:axId val="470941320"/>
        <c:scaling>
          <c:orientation val="minMax"/>
        </c:scaling>
        <c:delete val="0"/>
        <c:axPos val="b"/>
        <c:numFmt formatCode="[$-409]mmm\-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941976"/>
        <c:crosses val="autoZero"/>
        <c:auto val="0"/>
        <c:lblOffset val="100"/>
        <c:baseTimeUnit val="months"/>
        <c:majorUnit val="1"/>
        <c:majorTimeUnit val="months"/>
      </c:dateAx>
      <c:valAx>
        <c:axId val="4709419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941320"/>
        <c:crossesAt val="42156"/>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image" Target="../media/image8.emf"/><Relationship Id="rId7" Type="http://schemas.openxmlformats.org/officeDocument/2006/relationships/image" Target="../media/image4.emf"/><Relationship Id="rId2" Type="http://schemas.openxmlformats.org/officeDocument/2006/relationships/image" Target="../media/image9.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6.emf"/><Relationship Id="rId10"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571500</xdr:colOff>
      <xdr:row>14</xdr:row>
      <xdr:rowOff>152400</xdr:rowOff>
    </xdr:to>
    <xdr:graphicFrame macro="">
      <xdr:nvGraphicFramePr>
        <xdr:cNvPr id="10" name="Chart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5</xdr:row>
          <xdr:rowOff>0</xdr:rowOff>
        </xdr:from>
        <xdr:to>
          <xdr:col>1</xdr:col>
          <xdr:colOff>1276350</xdr:colOff>
          <xdr:row>6</xdr:row>
          <xdr:rowOff>38100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xdr:row>
          <xdr:rowOff>0</xdr:rowOff>
        </xdr:from>
        <xdr:to>
          <xdr:col>1</xdr:col>
          <xdr:colOff>1276350</xdr:colOff>
          <xdr:row>7</xdr:row>
          <xdr:rowOff>38100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190500</xdr:colOff>
          <xdr:row>7</xdr:row>
          <xdr:rowOff>38100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1209675</xdr:colOff>
          <xdr:row>7</xdr:row>
          <xdr:rowOff>228600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xdr:row>
          <xdr:rowOff>0</xdr:rowOff>
        </xdr:from>
        <xdr:to>
          <xdr:col>5</xdr:col>
          <xdr:colOff>609600</xdr:colOff>
          <xdr:row>7</xdr:row>
          <xdr:rowOff>228600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7</xdr:row>
          <xdr:rowOff>0</xdr:rowOff>
        </xdr:from>
        <xdr:to>
          <xdr:col>6</xdr:col>
          <xdr:colOff>561975</xdr:colOff>
          <xdr:row>7</xdr:row>
          <xdr:rowOff>323850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10</xdr:col>
          <xdr:colOff>523875</xdr:colOff>
          <xdr:row>6</xdr:row>
          <xdr:rowOff>38100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10</xdr:col>
          <xdr:colOff>95250</xdr:colOff>
          <xdr:row>6</xdr:row>
          <xdr:rowOff>38100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9</xdr:col>
          <xdr:colOff>561975</xdr:colOff>
          <xdr:row>6</xdr:row>
          <xdr:rowOff>133350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
  <sheetViews>
    <sheetView workbookViewId="0">
      <selection activeCell="F18" sqref="F18"/>
    </sheetView>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172" t="e">
        <f>CONCATENATE("Table 5:  Carrier Group Percent of Total Scheduled Passenger Airline FTEs ",A6, " - ", A16)</f>
        <v>#REF!</v>
      </c>
      <c r="B1" s="172"/>
      <c r="C1" s="172"/>
      <c r="D1" s="172"/>
      <c r="E1" s="172"/>
    </row>
    <row r="3" spans="1:5" x14ac:dyDescent="0.25">
      <c r="A3" s="4" t="str">
        <f>CONCATENATE("(", SourceData!C1, " of each year)")</f>
        <v>(December of each year)</v>
      </c>
    </row>
    <row r="5" spans="1:5" ht="30" x14ac:dyDescent="0.25">
      <c r="A5" s="6" t="str">
        <f>SourceData!B70</f>
        <v>Year</v>
      </c>
      <c r="B5" s="3" t="str">
        <f>CONCATENATE(SourceData!C70, " Airlines")</f>
        <v>Network Airlines</v>
      </c>
      <c r="C5" s="3" t="str">
        <f>CONCATENATE(SourceData!D70, " Airlines")</f>
        <v>Low-cost Airlines</v>
      </c>
      <c r="D5" s="3" t="str">
        <f>CONCATENATE(SourceData!E70, " Airlines")</f>
        <v>Regional Airlines</v>
      </c>
      <c r="E5" s="3" t="str">
        <f>CONCATENATE(SourceData!F70, " Airlines")</f>
        <v>Other Airlines</v>
      </c>
    </row>
    <row r="6" spans="1:5" x14ac:dyDescent="0.25">
      <c r="A6" s="5">
        <v>2006</v>
      </c>
      <c r="B6" s="7">
        <v>66.599999999999994</v>
      </c>
      <c r="C6" s="7">
        <v>17</v>
      </c>
      <c r="D6" s="7">
        <v>14.3</v>
      </c>
      <c r="E6" s="7">
        <v>2.1</v>
      </c>
    </row>
    <row r="7" spans="1:5" x14ac:dyDescent="0.25">
      <c r="A7" s="5">
        <v>2012</v>
      </c>
      <c r="B7" s="7">
        <v>67.099999999999994</v>
      </c>
      <c r="C7" s="7">
        <v>17.899999999999999</v>
      </c>
      <c r="D7" s="7">
        <v>13.6</v>
      </c>
      <c r="E7" s="7">
        <v>1.3</v>
      </c>
    </row>
    <row r="8" spans="1:5" x14ac:dyDescent="0.25">
      <c r="A8" s="5">
        <v>2016</v>
      </c>
      <c r="B8" s="7">
        <v>66.099999999999994</v>
      </c>
      <c r="C8" s="7">
        <v>19.7</v>
      </c>
      <c r="D8" s="7">
        <v>12.5</v>
      </c>
      <c r="E8" s="7">
        <v>1.7</v>
      </c>
    </row>
    <row r="9" spans="1:5" x14ac:dyDescent="0.25">
      <c r="A9" s="5">
        <v>2017</v>
      </c>
      <c r="B9" s="7">
        <v>65</v>
      </c>
      <c r="C9" s="7">
        <v>20.7</v>
      </c>
      <c r="D9" s="7">
        <v>12.5</v>
      </c>
      <c r="E9" s="7">
        <v>1.8</v>
      </c>
    </row>
    <row r="10" spans="1:5" x14ac:dyDescent="0.25">
      <c r="A10" s="5" t="e">
        <f>SourceData!#REF!</f>
        <v>#REF!</v>
      </c>
      <c r="B10" s="7" t="e">
        <f>SourceData!#REF!</f>
        <v>#REF!</v>
      </c>
      <c r="C10" s="7" t="e">
        <f>SourceData!#REF!</f>
        <v>#REF!</v>
      </c>
      <c r="D10" s="7" t="e">
        <f>SourceData!#REF!</f>
        <v>#REF!</v>
      </c>
      <c r="E10" s="7" t="e">
        <f>SourceData!#REF!</f>
        <v>#REF!</v>
      </c>
    </row>
    <row r="11" spans="1:5" x14ac:dyDescent="0.25">
      <c r="A11" s="5" t="e">
        <f>SourceData!#REF!</f>
        <v>#REF!</v>
      </c>
      <c r="B11" s="7" t="e">
        <f>SourceData!#REF!</f>
        <v>#REF!</v>
      </c>
      <c r="C11" s="7" t="e">
        <f>SourceData!#REF!</f>
        <v>#REF!</v>
      </c>
      <c r="D11" s="7" t="e">
        <f>SourceData!#REF!</f>
        <v>#REF!</v>
      </c>
      <c r="E11" s="7" t="e">
        <f>SourceData!#REF!</f>
        <v>#REF!</v>
      </c>
    </row>
    <row r="12" spans="1:5" x14ac:dyDescent="0.25">
      <c r="A12" s="5" t="e">
        <f>SourceData!#REF!</f>
        <v>#REF!</v>
      </c>
      <c r="B12" s="7" t="e">
        <f>SourceData!#REF!</f>
        <v>#REF!</v>
      </c>
      <c r="C12" s="7" t="e">
        <f>SourceData!#REF!</f>
        <v>#REF!</v>
      </c>
      <c r="D12" s="7" t="e">
        <f>SourceData!#REF!</f>
        <v>#REF!</v>
      </c>
      <c r="E12" s="7" t="e">
        <f>SourceData!#REF!</f>
        <v>#REF!</v>
      </c>
    </row>
    <row r="13" spans="1:5" x14ac:dyDescent="0.25">
      <c r="A13" s="5" t="e">
        <f>SourceData!#REF!</f>
        <v>#REF!</v>
      </c>
      <c r="B13" s="7" t="e">
        <f>SourceData!#REF!</f>
        <v>#REF!</v>
      </c>
      <c r="C13" s="7" t="e">
        <f>SourceData!#REF!</f>
        <v>#REF!</v>
      </c>
      <c r="D13" s="7" t="e">
        <f>SourceData!#REF!</f>
        <v>#REF!</v>
      </c>
      <c r="E13" s="7" t="e">
        <f>SourceData!#REF!</f>
        <v>#REF!</v>
      </c>
    </row>
    <row r="14" spans="1:5" x14ac:dyDescent="0.25">
      <c r="A14" s="5" t="e">
        <f>SourceData!#REF!</f>
        <v>#REF!</v>
      </c>
      <c r="B14" s="7" t="e">
        <f>SourceData!#REF!</f>
        <v>#REF!</v>
      </c>
      <c r="C14" s="7" t="e">
        <f>SourceData!#REF!</f>
        <v>#REF!</v>
      </c>
      <c r="D14" s="7" t="e">
        <f>SourceData!#REF!</f>
        <v>#REF!</v>
      </c>
      <c r="E14" s="7" t="e">
        <f>SourceData!#REF!</f>
        <v>#REF!</v>
      </c>
    </row>
    <row r="15" spans="1:5" x14ac:dyDescent="0.25">
      <c r="A15" s="5" t="e">
        <f>SourceData!#REF!</f>
        <v>#REF!</v>
      </c>
      <c r="B15" s="7" t="e">
        <f>SourceData!#REF!</f>
        <v>#REF!</v>
      </c>
      <c r="C15" s="7" t="e">
        <f>SourceData!#REF!</f>
        <v>#REF!</v>
      </c>
      <c r="D15" s="7" t="e">
        <f>SourceData!#REF!</f>
        <v>#REF!</v>
      </c>
      <c r="E15" s="7" t="e">
        <f>SourceData!#REF!</f>
        <v>#REF!</v>
      </c>
    </row>
    <row r="16" spans="1:5" x14ac:dyDescent="0.25">
      <c r="A16" s="5" t="e">
        <f>SourceData!#REF!</f>
        <v>#REF!</v>
      </c>
      <c r="B16" s="7" t="e">
        <f>SourceData!#REF!</f>
        <v>#REF!</v>
      </c>
      <c r="C16" s="7" t="e">
        <f>SourceData!#REF!</f>
        <v>#REF!</v>
      </c>
      <c r="D16" s="7" t="e">
        <f>SourceData!#REF!</f>
        <v>#REF!</v>
      </c>
      <c r="E16" s="7" t="e">
        <f>SourceData!#REF!</f>
        <v>#REF!</v>
      </c>
    </row>
    <row r="18" spans="1:8" ht="15" customHeight="1" x14ac:dyDescent="0.25">
      <c r="A18" s="173" t="s">
        <v>34</v>
      </c>
      <c r="B18" s="173"/>
      <c r="C18" s="173"/>
      <c r="D18" s="173"/>
      <c r="E18" s="173"/>
      <c r="F18" s="173"/>
      <c r="G18" s="173"/>
      <c r="H18" s="173"/>
    </row>
    <row r="19" spans="1:8" ht="26.25" customHeight="1" x14ac:dyDescent="0.25">
      <c r="A19" s="173" t="s">
        <v>35</v>
      </c>
      <c r="B19" s="173"/>
      <c r="C19" s="173"/>
      <c r="D19" s="173"/>
      <c r="E19" s="173"/>
      <c r="F19" s="173"/>
      <c r="G19" s="173"/>
      <c r="H19" s="173"/>
    </row>
    <row r="20" spans="1:8" ht="15" customHeight="1" x14ac:dyDescent="0.25">
      <c r="A20" s="173" t="s">
        <v>47</v>
      </c>
      <c r="B20" s="173"/>
      <c r="C20" s="173"/>
      <c r="D20" s="173"/>
      <c r="E20" s="173"/>
      <c r="F20" s="173"/>
      <c r="G20" s="173"/>
      <c r="H20" s="173"/>
    </row>
  </sheetData>
  <mergeCells count="4">
    <mergeCell ref="A1:E1"/>
    <mergeCell ref="A18:H18"/>
    <mergeCell ref="A19:H19"/>
    <mergeCell ref="A20:H2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H16"/>
  <sheetViews>
    <sheetView zoomScale="90" zoomScaleNormal="90" workbookViewId="0">
      <selection activeCell="G3" sqref="G3:I5"/>
    </sheetView>
  </sheetViews>
  <sheetFormatPr defaultColWidth="9.140625" defaultRowHeight="15" x14ac:dyDescent="0.25"/>
  <cols>
    <col min="1" max="1" width="9.140625" style="20"/>
    <col min="2" max="2" width="10.42578125" style="20" bestFit="1" customWidth="1"/>
    <col min="3" max="3" width="11.28515625" style="20" bestFit="1" customWidth="1"/>
    <col min="4" max="4" width="13.42578125" style="20" bestFit="1" customWidth="1"/>
    <col min="5" max="5" width="14.140625" style="20" bestFit="1" customWidth="1"/>
    <col min="6" max="7" width="9.140625" style="20"/>
    <col min="8" max="8" width="10.28515625" style="20" bestFit="1" customWidth="1"/>
    <col min="9" max="16384" width="9.140625" style="20"/>
  </cols>
  <sheetData>
    <row r="1" spans="1:8" s="23" customFormat="1" ht="19.5" customHeight="1" x14ac:dyDescent="0.25">
      <c r="A1" s="171" t="s">
        <v>153</v>
      </c>
      <c r="B1" s="171"/>
      <c r="C1" s="171"/>
      <c r="D1" s="171"/>
      <c r="E1" s="171"/>
    </row>
    <row r="2" spans="1:8" s="23" customFormat="1" x14ac:dyDescent="0.25">
      <c r="A2" s="23" t="s">
        <v>48</v>
      </c>
    </row>
    <row r="3" spans="1:8" s="58" customFormat="1" ht="57.75" x14ac:dyDescent="0.25">
      <c r="A3" s="25" t="s">
        <v>25</v>
      </c>
      <c r="B3" s="25" t="s">
        <v>26</v>
      </c>
      <c r="C3" s="25" t="s">
        <v>27</v>
      </c>
      <c r="D3" s="25" t="s">
        <v>61</v>
      </c>
      <c r="E3" s="25" t="s">
        <v>128</v>
      </c>
      <c r="F3" s="77"/>
    </row>
    <row r="4" spans="1:8" x14ac:dyDescent="0.25">
      <c r="A4" s="81">
        <v>1</v>
      </c>
      <c r="B4" s="29" t="s">
        <v>66</v>
      </c>
      <c r="C4" s="40">
        <v>101420</v>
      </c>
      <c r="D4" s="29" t="s">
        <v>5</v>
      </c>
      <c r="E4" s="29" t="s">
        <v>66</v>
      </c>
      <c r="F4" s="23"/>
      <c r="G4" s="56"/>
      <c r="H4" s="57"/>
    </row>
    <row r="5" spans="1:8" x14ac:dyDescent="0.25">
      <c r="A5" s="51">
        <v>2</v>
      </c>
      <c r="B5" s="30" t="s">
        <v>67</v>
      </c>
      <c r="C5" s="41">
        <v>82953</v>
      </c>
      <c r="D5" s="30" t="s">
        <v>5</v>
      </c>
      <c r="E5" s="30" t="s">
        <v>67</v>
      </c>
      <c r="F5" s="23"/>
    </row>
    <row r="6" spans="1:8" x14ac:dyDescent="0.25">
      <c r="A6" s="51">
        <v>3</v>
      </c>
      <c r="B6" s="30" t="s">
        <v>68</v>
      </c>
      <c r="C6" s="41">
        <v>82691</v>
      </c>
      <c r="D6" s="30" t="s">
        <v>5</v>
      </c>
      <c r="E6" s="30" t="s">
        <v>68</v>
      </c>
      <c r="F6" s="23"/>
    </row>
    <row r="7" spans="1:8" x14ac:dyDescent="0.25">
      <c r="A7" s="51">
        <v>4</v>
      </c>
      <c r="B7" s="30" t="s">
        <v>69</v>
      </c>
      <c r="C7" s="41">
        <v>58803</v>
      </c>
      <c r="D7" s="30" t="s">
        <v>6</v>
      </c>
      <c r="E7" s="30" t="s">
        <v>69</v>
      </c>
      <c r="F7" s="23"/>
    </row>
    <row r="8" spans="1:8" x14ac:dyDescent="0.25">
      <c r="A8" s="51">
        <v>5</v>
      </c>
      <c r="B8" s="30" t="s">
        <v>70</v>
      </c>
      <c r="C8" s="41">
        <v>18373</v>
      </c>
      <c r="D8" s="30" t="s">
        <v>6</v>
      </c>
      <c r="E8" s="30" t="s">
        <v>70</v>
      </c>
      <c r="F8" s="23"/>
    </row>
    <row r="9" spans="1:8" x14ac:dyDescent="0.25">
      <c r="A9" s="51">
        <v>6</v>
      </c>
      <c r="B9" s="30" t="s">
        <v>71</v>
      </c>
      <c r="C9" s="41">
        <v>16613</v>
      </c>
      <c r="D9" s="30" t="s">
        <v>5</v>
      </c>
      <c r="E9" s="30" t="s">
        <v>71</v>
      </c>
      <c r="F9" s="23"/>
    </row>
    <row r="10" spans="1:8" x14ac:dyDescent="0.25">
      <c r="A10" s="51">
        <v>7</v>
      </c>
      <c r="B10" s="30" t="s">
        <v>72</v>
      </c>
      <c r="C10" s="41">
        <v>14566</v>
      </c>
      <c r="D10" s="30" t="s">
        <v>7</v>
      </c>
      <c r="E10" s="30" t="s">
        <v>82</v>
      </c>
      <c r="F10" s="23"/>
    </row>
    <row r="11" spans="1:8" x14ac:dyDescent="0.25">
      <c r="A11" s="51">
        <v>8</v>
      </c>
      <c r="B11" s="30" t="s">
        <v>82</v>
      </c>
      <c r="C11" s="41">
        <v>13584</v>
      </c>
      <c r="D11" s="30" t="s">
        <v>7</v>
      </c>
      <c r="E11" s="30" t="s">
        <v>72</v>
      </c>
      <c r="F11" s="23"/>
    </row>
    <row r="12" spans="1:8" x14ac:dyDescent="0.25">
      <c r="A12" s="51">
        <v>9</v>
      </c>
      <c r="B12" s="30" t="s">
        <v>73</v>
      </c>
      <c r="C12" s="41">
        <v>7496</v>
      </c>
      <c r="D12" s="30" t="s">
        <v>6</v>
      </c>
      <c r="E12" s="30" t="s">
        <v>73</v>
      </c>
      <c r="F12" s="23"/>
    </row>
    <row r="13" spans="1:8" x14ac:dyDescent="0.25">
      <c r="A13" s="67">
        <v>10</v>
      </c>
      <c r="B13" s="39" t="s">
        <v>94</v>
      </c>
      <c r="C13" s="72">
        <v>6486</v>
      </c>
      <c r="D13" s="39" t="s">
        <v>8</v>
      </c>
      <c r="E13" s="39" t="s">
        <v>94</v>
      </c>
      <c r="F13" s="23"/>
    </row>
    <row r="14" spans="1:8" ht="30" customHeight="1" x14ac:dyDescent="0.25">
      <c r="A14" s="174" t="s">
        <v>34</v>
      </c>
      <c r="B14" s="174"/>
      <c r="C14" s="174"/>
      <c r="D14" s="174"/>
      <c r="E14" s="174"/>
    </row>
    <row r="15" spans="1:8" ht="15" customHeight="1" x14ac:dyDescent="0.25">
      <c r="A15" s="167" t="s">
        <v>35</v>
      </c>
      <c r="B15" s="167"/>
      <c r="C15" s="167"/>
      <c r="D15" s="167"/>
      <c r="E15" s="167"/>
    </row>
    <row r="16" spans="1:8" x14ac:dyDescent="0.25">
      <c r="A16" s="167" t="s">
        <v>49</v>
      </c>
      <c r="B16" s="167"/>
      <c r="C16" s="167"/>
      <c r="D16" s="167"/>
      <c r="E16" s="167"/>
    </row>
  </sheetData>
  <mergeCells count="4">
    <mergeCell ref="A1:E1"/>
    <mergeCell ref="A15:E15"/>
    <mergeCell ref="A16:E16"/>
    <mergeCell ref="A14:E1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E17"/>
  <sheetViews>
    <sheetView zoomScale="90" zoomScaleNormal="90" workbookViewId="0">
      <selection activeCell="M31" sqref="M31"/>
    </sheetView>
  </sheetViews>
  <sheetFormatPr defaultColWidth="9.140625" defaultRowHeight="15" x14ac:dyDescent="0.25"/>
  <cols>
    <col min="1" max="1" width="14.28515625" style="20" customWidth="1"/>
    <col min="2" max="16384" width="9.140625" style="20"/>
  </cols>
  <sheetData>
    <row r="1" spans="1:5" s="23" customFormat="1" ht="35.25" customHeight="1" x14ac:dyDescent="0.25">
      <c r="A1" s="162" t="s">
        <v>89</v>
      </c>
      <c r="B1" s="162"/>
      <c r="C1" s="162"/>
      <c r="D1" s="162"/>
      <c r="E1" s="162"/>
    </row>
    <row r="2" spans="1:5" s="21" customFormat="1" ht="16.5" customHeight="1" x14ac:dyDescent="0.2">
      <c r="A2" s="21" t="s">
        <v>50</v>
      </c>
    </row>
    <row r="3" spans="1:5" x14ac:dyDescent="0.25">
      <c r="A3" s="52"/>
      <c r="B3" s="52">
        <v>2015</v>
      </c>
      <c r="C3" s="52">
        <v>2016</v>
      </c>
      <c r="D3" s="52">
        <v>2017</v>
      </c>
      <c r="E3" s="52">
        <v>2018</v>
      </c>
    </row>
    <row r="4" spans="1:5" x14ac:dyDescent="0.25">
      <c r="A4" s="59" t="s">
        <v>11</v>
      </c>
      <c r="B4" s="69">
        <v>0.8</v>
      </c>
      <c r="C4" s="69">
        <v>3.3</v>
      </c>
      <c r="D4" s="69">
        <v>2.2999999999999998</v>
      </c>
      <c r="E4" s="61">
        <v>3.2</v>
      </c>
    </row>
    <row r="5" spans="1:5" s="136" customFormat="1" x14ac:dyDescent="0.25">
      <c r="A5" s="59" t="s">
        <v>12</v>
      </c>
      <c r="B5" s="69">
        <v>1.4</v>
      </c>
      <c r="C5" s="69">
        <v>3.2</v>
      </c>
      <c r="D5" s="69">
        <v>2.4</v>
      </c>
      <c r="E5" s="61">
        <v>3.1</v>
      </c>
    </row>
    <row r="6" spans="1:5" s="142" customFormat="1" x14ac:dyDescent="0.25">
      <c r="A6" s="59" t="s">
        <v>13</v>
      </c>
      <c r="B6" s="69">
        <v>1.7</v>
      </c>
      <c r="C6" s="69">
        <v>2.9</v>
      </c>
      <c r="D6" s="69">
        <v>2.7</v>
      </c>
      <c r="E6" s="61">
        <v>2.8</v>
      </c>
    </row>
    <row r="7" spans="1:5" s="146" customFormat="1" x14ac:dyDescent="0.25">
      <c r="A7" s="59" t="s">
        <v>14</v>
      </c>
      <c r="B7" s="69">
        <v>2.4</v>
      </c>
      <c r="C7" s="69">
        <v>2.4</v>
      </c>
      <c r="D7" s="69">
        <v>2.6</v>
      </c>
      <c r="E7" s="61">
        <v>3</v>
      </c>
    </row>
    <row r="8" spans="1:5" x14ac:dyDescent="0.25">
      <c r="A8" s="59" t="s">
        <v>15</v>
      </c>
      <c r="B8" s="69">
        <v>2.7</v>
      </c>
      <c r="C8" s="69">
        <v>2.2999999999999998</v>
      </c>
      <c r="D8" s="69">
        <v>2.4</v>
      </c>
      <c r="E8" s="61">
        <v>3.1</v>
      </c>
    </row>
    <row r="9" spans="1:5" s="55" customFormat="1" x14ac:dyDescent="0.25">
      <c r="A9" s="59" t="s">
        <v>16</v>
      </c>
      <c r="B9" s="69">
        <v>3.1</v>
      </c>
      <c r="C9" s="69">
        <v>2.2999999999999998</v>
      </c>
      <c r="D9" s="69">
        <v>2.5</v>
      </c>
      <c r="E9" s="61">
        <v>3</v>
      </c>
    </row>
    <row r="10" spans="1:5" x14ac:dyDescent="0.25">
      <c r="A10" s="59" t="s">
        <v>17</v>
      </c>
      <c r="B10" s="69">
        <v>3.1</v>
      </c>
      <c r="C10" s="69">
        <v>2.4</v>
      </c>
      <c r="D10" s="69">
        <v>2.2999999999999998</v>
      </c>
      <c r="E10" s="61">
        <v>4.0999999999999996</v>
      </c>
    </row>
    <row r="11" spans="1:5" x14ac:dyDescent="0.25">
      <c r="A11" s="59" t="s">
        <v>18</v>
      </c>
      <c r="B11" s="69">
        <v>3.7</v>
      </c>
      <c r="C11" s="69">
        <v>2.5</v>
      </c>
      <c r="D11" s="69">
        <v>2.2000000000000002</v>
      </c>
      <c r="E11" s="61">
        <v>2.5</v>
      </c>
    </row>
    <row r="12" spans="1:5" s="55" customFormat="1" x14ac:dyDescent="0.25">
      <c r="A12" s="59" t="s">
        <v>19</v>
      </c>
      <c r="B12" s="69">
        <v>3.6</v>
      </c>
      <c r="C12" s="69">
        <v>2.6</v>
      </c>
      <c r="D12" s="69">
        <v>2.1</v>
      </c>
      <c r="E12" s="61">
        <v>2.6</v>
      </c>
    </row>
    <row r="13" spans="1:5" s="152" customFormat="1" x14ac:dyDescent="0.25">
      <c r="A13" s="59" t="s">
        <v>20</v>
      </c>
      <c r="B13" s="69">
        <v>3.6</v>
      </c>
      <c r="C13" s="69">
        <v>2.7</v>
      </c>
      <c r="D13" s="69">
        <v>2.1</v>
      </c>
      <c r="E13" s="61">
        <v>2.2000000000000002</v>
      </c>
    </row>
    <row r="14" spans="1:5" s="55" customFormat="1" x14ac:dyDescent="0.25">
      <c r="A14" s="30" t="s">
        <v>21</v>
      </c>
      <c r="B14" s="115">
        <v>3.7</v>
      </c>
      <c r="C14" s="115">
        <v>2.2999999999999998</v>
      </c>
      <c r="D14" s="35">
        <v>2</v>
      </c>
      <c r="E14" s="61">
        <v>1.9</v>
      </c>
    </row>
    <row r="15" spans="1:5" s="55" customFormat="1" ht="14.25" x14ac:dyDescent="0.2">
      <c r="A15" s="31" t="s">
        <v>22</v>
      </c>
      <c r="B15" s="153">
        <v>3.5</v>
      </c>
      <c r="C15" s="153">
        <v>2.4</v>
      </c>
      <c r="D15" s="36">
        <v>2</v>
      </c>
      <c r="E15" s="47">
        <v>2</v>
      </c>
    </row>
    <row r="16" spans="1:5" ht="30" customHeight="1" x14ac:dyDescent="0.25">
      <c r="A16" s="167" t="s">
        <v>34</v>
      </c>
      <c r="B16" s="167"/>
      <c r="C16" s="167"/>
      <c r="D16" s="167"/>
      <c r="E16" s="167"/>
    </row>
    <row r="17" spans="1:5" ht="30" customHeight="1" x14ac:dyDescent="0.25">
      <c r="A17" s="175" t="s">
        <v>35</v>
      </c>
      <c r="B17" s="175"/>
      <c r="C17" s="175"/>
      <c r="D17" s="175"/>
      <c r="E17" s="175"/>
    </row>
  </sheetData>
  <mergeCells count="3">
    <mergeCell ref="A1:E1"/>
    <mergeCell ref="A16:E16"/>
    <mergeCell ref="A17:E17"/>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L19"/>
  <sheetViews>
    <sheetView zoomScale="90" zoomScaleNormal="90" zoomScaleSheetLayoutView="90" workbookViewId="0">
      <selection activeCell="M5" sqref="K5:M9"/>
    </sheetView>
  </sheetViews>
  <sheetFormatPr defaultColWidth="9.140625" defaultRowHeight="15" x14ac:dyDescent="0.25"/>
  <cols>
    <col min="1" max="1" width="17.7109375" style="20" bestFit="1" customWidth="1"/>
    <col min="2" max="6" width="11.140625" style="20" bestFit="1" customWidth="1"/>
    <col min="7" max="8" width="10" style="20" customWidth="1"/>
    <col min="9" max="16384" width="9.140625" style="20"/>
  </cols>
  <sheetData>
    <row r="1" spans="1:12" s="23" customFormat="1" ht="21" customHeight="1" x14ac:dyDescent="0.25">
      <c r="A1" s="171" t="s">
        <v>152</v>
      </c>
      <c r="B1" s="171"/>
      <c r="C1" s="171"/>
      <c r="D1" s="171"/>
      <c r="E1" s="171"/>
      <c r="F1" s="171"/>
      <c r="G1" s="171"/>
      <c r="H1" s="171"/>
    </row>
    <row r="2" spans="1:12" x14ac:dyDescent="0.25">
      <c r="A2" s="176"/>
      <c r="B2" s="176">
        <v>2014</v>
      </c>
      <c r="C2" s="176">
        <v>2015</v>
      </c>
      <c r="D2" s="176">
        <v>2016</v>
      </c>
      <c r="E2" s="176">
        <v>2017</v>
      </c>
      <c r="F2" s="176">
        <v>2018</v>
      </c>
      <c r="G2" s="178" t="s">
        <v>44</v>
      </c>
      <c r="H2" s="178"/>
    </row>
    <row r="3" spans="1:12" ht="32.25" customHeight="1" x14ac:dyDescent="0.25">
      <c r="A3" s="177"/>
      <c r="B3" s="177"/>
      <c r="C3" s="177"/>
      <c r="D3" s="177"/>
      <c r="E3" s="177"/>
      <c r="F3" s="177"/>
      <c r="G3" s="78" t="s">
        <v>131</v>
      </c>
      <c r="H3" s="78" t="s">
        <v>132</v>
      </c>
    </row>
    <row r="4" spans="1:12" x14ac:dyDescent="0.25">
      <c r="A4" s="59" t="s">
        <v>11</v>
      </c>
      <c r="B4" s="68">
        <v>255518</v>
      </c>
      <c r="C4" s="68">
        <v>257627</v>
      </c>
      <c r="D4" s="68">
        <v>266245</v>
      </c>
      <c r="E4" s="68">
        <v>272407</v>
      </c>
      <c r="F4" s="68">
        <v>281138</v>
      </c>
      <c r="G4" s="61">
        <v>10.026690878920467</v>
      </c>
      <c r="H4" s="61">
        <v>3.2051305583189862</v>
      </c>
    </row>
    <row r="5" spans="1:12" s="136" customFormat="1" x14ac:dyDescent="0.25">
      <c r="A5" s="59" t="s">
        <v>12</v>
      </c>
      <c r="B5" s="68">
        <v>255158</v>
      </c>
      <c r="C5" s="68">
        <v>258796</v>
      </c>
      <c r="D5" s="68">
        <v>266987</v>
      </c>
      <c r="E5" s="68">
        <v>273365</v>
      </c>
      <c r="F5" s="68">
        <v>281741</v>
      </c>
      <c r="G5" s="61">
        <v>10.418250652536859</v>
      </c>
      <c r="H5" s="61">
        <v>3.0640352642071953</v>
      </c>
    </row>
    <row r="6" spans="1:12" s="142" customFormat="1" x14ac:dyDescent="0.25">
      <c r="A6" s="59" t="s">
        <v>13</v>
      </c>
      <c r="B6" s="68">
        <v>256341.99999999997</v>
      </c>
      <c r="C6" s="68">
        <v>260793.99999999997</v>
      </c>
      <c r="D6" s="68">
        <v>268375</v>
      </c>
      <c r="E6" s="68">
        <v>275503</v>
      </c>
      <c r="F6" s="68">
        <v>283162</v>
      </c>
      <c r="G6" s="61">
        <v>10.462585140164324</v>
      </c>
      <c r="H6" s="61">
        <v>2.7800060253427366</v>
      </c>
      <c r="L6" s="139"/>
    </row>
    <row r="7" spans="1:12" s="146" customFormat="1" x14ac:dyDescent="0.25">
      <c r="A7" s="59" t="s">
        <v>14</v>
      </c>
      <c r="B7" s="68">
        <v>256732.00000000003</v>
      </c>
      <c r="C7" s="68">
        <v>262905</v>
      </c>
      <c r="D7" s="68">
        <v>269169</v>
      </c>
      <c r="E7" s="68">
        <v>276225</v>
      </c>
      <c r="F7" s="68">
        <v>284386</v>
      </c>
      <c r="G7" s="61">
        <v>10.771543866755982</v>
      </c>
      <c r="H7" s="61">
        <v>2.9544755181464386</v>
      </c>
    </row>
    <row r="8" spans="1:12" x14ac:dyDescent="0.25">
      <c r="A8" s="59" t="s">
        <v>15</v>
      </c>
      <c r="B8" s="68">
        <v>257577.99999999997</v>
      </c>
      <c r="C8" s="68">
        <v>264438</v>
      </c>
      <c r="D8" s="68">
        <v>270559</v>
      </c>
      <c r="E8" s="68">
        <v>277135</v>
      </c>
      <c r="F8" s="68">
        <v>285804</v>
      </c>
      <c r="G8" s="61">
        <v>10.958234010668626</v>
      </c>
      <c r="H8" s="61">
        <v>3.1280783733559456</v>
      </c>
    </row>
    <row r="9" spans="1:12" s="147" customFormat="1" x14ac:dyDescent="0.25">
      <c r="A9" s="59" t="s">
        <v>16</v>
      </c>
      <c r="B9" s="68">
        <v>257491</v>
      </c>
      <c r="C9" s="68">
        <v>265486</v>
      </c>
      <c r="D9" s="68">
        <v>271503</v>
      </c>
      <c r="E9" s="68">
        <v>278390</v>
      </c>
      <c r="F9" s="68">
        <v>286670</v>
      </c>
      <c r="G9" s="61">
        <v>11.33204655696704</v>
      </c>
      <c r="H9" s="61">
        <v>2.9742447645389563</v>
      </c>
    </row>
    <row r="10" spans="1:12" x14ac:dyDescent="0.25">
      <c r="A10" s="59" t="s">
        <v>17</v>
      </c>
      <c r="B10" s="68">
        <v>257541</v>
      </c>
      <c r="C10" s="68">
        <v>265551</v>
      </c>
      <c r="D10" s="68">
        <v>271963</v>
      </c>
      <c r="E10" s="68">
        <v>278325</v>
      </c>
      <c r="F10" s="68">
        <v>289632</v>
      </c>
      <c r="G10" s="61">
        <v>12.460540263492026</v>
      </c>
      <c r="H10" s="61">
        <v>4.062516841821612</v>
      </c>
    </row>
    <row r="11" spans="1:12" x14ac:dyDescent="0.25">
      <c r="A11" s="59" t="s">
        <v>18</v>
      </c>
      <c r="B11" s="68">
        <v>256095.00000000003</v>
      </c>
      <c r="C11" s="68">
        <v>265567</v>
      </c>
      <c r="D11" s="68">
        <v>272112</v>
      </c>
      <c r="E11" s="68">
        <v>278158</v>
      </c>
      <c r="F11" s="68">
        <v>285145</v>
      </c>
      <c r="G11" s="61">
        <v>11.343446767801</v>
      </c>
      <c r="H11" s="61">
        <v>2.5118817362793808</v>
      </c>
    </row>
    <row r="12" spans="1:12" s="150" customFormat="1" x14ac:dyDescent="0.25">
      <c r="A12" s="59" t="s">
        <v>19</v>
      </c>
      <c r="B12" s="68">
        <v>256132.99999999997</v>
      </c>
      <c r="C12" s="68">
        <v>265315</v>
      </c>
      <c r="D12" s="68">
        <v>272136</v>
      </c>
      <c r="E12" s="68">
        <v>277804</v>
      </c>
      <c r="F12" s="68">
        <v>284976</v>
      </c>
      <c r="G12" s="61">
        <v>11.260946461408734</v>
      </c>
      <c r="H12" s="61">
        <v>2.5816762897582466</v>
      </c>
    </row>
    <row r="13" spans="1:12" s="152" customFormat="1" x14ac:dyDescent="0.25">
      <c r="A13" s="59" t="s">
        <v>20</v>
      </c>
      <c r="B13" s="68">
        <v>256409</v>
      </c>
      <c r="C13" s="68">
        <v>265704</v>
      </c>
      <c r="D13" s="68">
        <v>272787</v>
      </c>
      <c r="E13" s="68">
        <v>278565</v>
      </c>
      <c r="F13" s="68">
        <v>284765</v>
      </c>
      <c r="G13" s="61">
        <v>11.058894188581524</v>
      </c>
      <c r="H13" s="61">
        <v>2.225692387773051</v>
      </c>
    </row>
    <row r="14" spans="1:12" s="55" customFormat="1" x14ac:dyDescent="0.25">
      <c r="A14" s="30" t="s">
        <v>21</v>
      </c>
      <c r="B14" s="41">
        <v>256822.99999999997</v>
      </c>
      <c r="C14" s="41">
        <v>266251</v>
      </c>
      <c r="D14" s="41">
        <v>272347</v>
      </c>
      <c r="E14" s="41">
        <v>277885</v>
      </c>
      <c r="F14" s="68">
        <v>283294</v>
      </c>
      <c r="G14" s="61">
        <v>10.307098663281728</v>
      </c>
      <c r="H14" s="61">
        <v>1.9464886553790237</v>
      </c>
    </row>
    <row r="15" spans="1:12" s="55" customFormat="1" ht="14.25" x14ac:dyDescent="0.2">
      <c r="A15" s="38" t="s">
        <v>22</v>
      </c>
      <c r="B15" s="48">
        <v>257250.99999999997</v>
      </c>
      <c r="C15" s="48">
        <v>266136</v>
      </c>
      <c r="D15" s="48">
        <v>272614</v>
      </c>
      <c r="E15" s="48">
        <v>278176</v>
      </c>
      <c r="F15" s="127">
        <v>283677</v>
      </c>
      <c r="G15" s="63">
        <v>10.272457638648648</v>
      </c>
      <c r="H15" s="63">
        <v>1.9775250201311398</v>
      </c>
    </row>
    <row r="16" spans="1:12" s="55" customFormat="1" ht="14.25" x14ac:dyDescent="0.2">
      <c r="A16" s="31" t="s">
        <v>64</v>
      </c>
      <c r="B16" s="43">
        <v>256589.25</v>
      </c>
      <c r="C16" s="43">
        <v>263714.16666666669</v>
      </c>
      <c r="D16" s="43">
        <v>270566.41666666669</v>
      </c>
      <c r="E16" s="43">
        <v>276828.16666666669</v>
      </c>
      <c r="F16" s="43">
        <v>284532.5</v>
      </c>
      <c r="G16" s="47">
        <v>10.889394590768914</v>
      </c>
      <c r="H16" s="47">
        <v>2.7843126195877264</v>
      </c>
    </row>
    <row r="17" spans="1:8" ht="30" customHeight="1" x14ac:dyDescent="0.25">
      <c r="A17" s="167" t="s">
        <v>34</v>
      </c>
      <c r="B17" s="167"/>
      <c r="C17" s="167"/>
      <c r="D17" s="167"/>
      <c r="E17" s="167"/>
      <c r="F17" s="167"/>
      <c r="G17" s="167"/>
      <c r="H17" s="167"/>
    </row>
    <row r="18" spans="1:8" x14ac:dyDescent="0.25">
      <c r="A18" s="167" t="s">
        <v>35</v>
      </c>
      <c r="B18" s="167"/>
      <c r="C18" s="167"/>
      <c r="D18" s="167"/>
      <c r="E18" s="167"/>
      <c r="F18" s="167"/>
      <c r="G18" s="167"/>
      <c r="H18" s="167"/>
    </row>
    <row r="19" spans="1:8" x14ac:dyDescent="0.25">
      <c r="A19" s="167"/>
      <c r="B19" s="167"/>
      <c r="C19" s="167"/>
      <c r="D19" s="167"/>
      <c r="E19" s="167"/>
      <c r="F19" s="167"/>
      <c r="G19" s="167"/>
      <c r="H19" s="167"/>
    </row>
  </sheetData>
  <mergeCells count="11">
    <mergeCell ref="A17:H17"/>
    <mergeCell ref="A18:H18"/>
    <mergeCell ref="A19:H19"/>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M15"/>
  <sheetViews>
    <sheetView zoomScale="90" zoomScaleNormal="90" zoomScaleSheetLayoutView="112" workbookViewId="0">
      <selection activeCell="K23" sqref="K23"/>
    </sheetView>
  </sheetViews>
  <sheetFormatPr defaultColWidth="9.140625" defaultRowHeight="15" x14ac:dyDescent="0.25"/>
  <cols>
    <col min="1" max="1" width="6.5703125" style="20" customWidth="1"/>
    <col min="2" max="2" width="16.85546875" style="20" customWidth="1"/>
    <col min="3" max="7" width="11.140625" style="20" bestFit="1" customWidth="1"/>
    <col min="8" max="8" width="8.85546875" style="20" customWidth="1"/>
    <col min="9" max="9" width="8" style="20" customWidth="1"/>
    <col min="10" max="16384" width="9.140625" style="20"/>
  </cols>
  <sheetData>
    <row r="1" spans="1:13" s="23" customFormat="1" ht="20.25" customHeight="1" x14ac:dyDescent="0.25">
      <c r="A1" s="171" t="s">
        <v>151</v>
      </c>
      <c r="B1" s="171"/>
      <c r="C1" s="171"/>
      <c r="D1" s="171"/>
      <c r="E1" s="171"/>
      <c r="F1" s="171"/>
      <c r="G1" s="171"/>
      <c r="H1" s="171"/>
      <c r="I1" s="171"/>
    </row>
    <row r="2" spans="1:13" s="23" customFormat="1" x14ac:dyDescent="0.25">
      <c r="A2" s="27" t="s">
        <v>130</v>
      </c>
    </row>
    <row r="3" spans="1:13" x14ac:dyDescent="0.25">
      <c r="H3" s="178" t="s">
        <v>44</v>
      </c>
      <c r="I3" s="178"/>
    </row>
    <row r="4" spans="1:13" ht="29.25" x14ac:dyDescent="0.25">
      <c r="A4" s="119" t="s">
        <v>25</v>
      </c>
      <c r="B4" s="119" t="s">
        <v>90</v>
      </c>
      <c r="C4" s="119">
        <v>2014</v>
      </c>
      <c r="D4" s="119">
        <v>2015</v>
      </c>
      <c r="E4" s="119">
        <v>2016</v>
      </c>
      <c r="F4" s="119">
        <v>2017</v>
      </c>
      <c r="G4" s="119">
        <v>2018</v>
      </c>
      <c r="H4" s="94" t="s">
        <v>131</v>
      </c>
      <c r="I4" s="94" t="s">
        <v>132</v>
      </c>
    </row>
    <row r="5" spans="1:13" x14ac:dyDescent="0.25">
      <c r="A5" s="118">
        <v>1</v>
      </c>
      <c r="B5" s="62" t="s">
        <v>75</v>
      </c>
      <c r="C5" s="83">
        <v>92477</v>
      </c>
      <c r="D5" s="83">
        <v>97285</v>
      </c>
      <c r="E5" s="83">
        <v>99508</v>
      </c>
      <c r="F5" s="83">
        <v>100645</v>
      </c>
      <c r="G5" s="83">
        <v>101420</v>
      </c>
      <c r="H5" s="71">
        <v>9.6705126680147497</v>
      </c>
      <c r="I5" s="71">
        <v>0.77003328530975212</v>
      </c>
    </row>
    <row r="6" spans="1:13" x14ac:dyDescent="0.25">
      <c r="A6" s="118"/>
      <c r="B6" s="76" t="s">
        <v>66</v>
      </c>
      <c r="C6" s="83">
        <v>60714</v>
      </c>
      <c r="D6" s="83">
        <v>97285</v>
      </c>
      <c r="E6" s="83">
        <v>99508</v>
      </c>
      <c r="F6" s="83">
        <v>100645</v>
      </c>
      <c r="G6" s="83">
        <v>101420</v>
      </c>
      <c r="H6" s="132" t="s">
        <v>160</v>
      </c>
      <c r="I6" s="71">
        <v>0.77003328530975212</v>
      </c>
    </row>
    <row r="7" spans="1:13" x14ac:dyDescent="0.25">
      <c r="A7" s="118"/>
      <c r="B7" s="76" t="s">
        <v>76</v>
      </c>
      <c r="C7" s="83">
        <v>31763</v>
      </c>
      <c r="D7" s="132" t="s">
        <v>160</v>
      </c>
      <c r="E7" s="132" t="s">
        <v>160</v>
      </c>
      <c r="F7" s="132" t="s">
        <v>160</v>
      </c>
      <c r="G7" s="132" t="s">
        <v>160</v>
      </c>
      <c r="H7" s="132" t="s">
        <v>160</v>
      </c>
      <c r="I7" s="132" t="s">
        <v>160</v>
      </c>
    </row>
    <row r="8" spans="1:13" x14ac:dyDescent="0.25">
      <c r="A8" s="120">
        <v>2</v>
      </c>
      <c r="B8" s="38" t="s">
        <v>67</v>
      </c>
      <c r="C8" s="84">
        <v>78835</v>
      </c>
      <c r="D8" s="84">
        <v>78858</v>
      </c>
      <c r="E8" s="84">
        <v>82132</v>
      </c>
      <c r="F8" s="84">
        <v>82624</v>
      </c>
      <c r="G8" s="84">
        <v>82953</v>
      </c>
      <c r="H8" s="35">
        <v>5.2235682120885389</v>
      </c>
      <c r="I8" s="35">
        <v>0.39818938807126253</v>
      </c>
    </row>
    <row r="9" spans="1:13" x14ac:dyDescent="0.25">
      <c r="A9" s="120">
        <v>3</v>
      </c>
      <c r="B9" s="38" t="s">
        <v>68</v>
      </c>
      <c r="C9" s="84">
        <v>75737</v>
      </c>
      <c r="D9" s="84">
        <v>79072</v>
      </c>
      <c r="E9" s="84">
        <v>79447</v>
      </c>
      <c r="F9" s="84">
        <v>81765</v>
      </c>
      <c r="G9" s="84">
        <v>82691</v>
      </c>
      <c r="H9" s="35">
        <v>9.1817737697558659</v>
      </c>
      <c r="I9" s="35">
        <v>1.132513911820461</v>
      </c>
    </row>
    <row r="10" spans="1:13" x14ac:dyDescent="0.25">
      <c r="A10" s="120">
        <v>4</v>
      </c>
      <c r="B10" s="38" t="s">
        <v>71</v>
      </c>
      <c r="C10" s="84">
        <v>10202</v>
      </c>
      <c r="D10" s="84">
        <v>10921</v>
      </c>
      <c r="E10" s="84">
        <v>11527</v>
      </c>
      <c r="F10" s="84">
        <v>13142</v>
      </c>
      <c r="G10" s="84">
        <v>16613</v>
      </c>
      <c r="H10" s="35">
        <v>62.840619486375218</v>
      </c>
      <c r="I10" s="35">
        <v>26.411505098158578</v>
      </c>
    </row>
    <row r="11" spans="1:13" x14ac:dyDescent="0.25">
      <c r="A11" s="24"/>
      <c r="B11" s="31" t="s">
        <v>51</v>
      </c>
      <c r="C11" s="82">
        <v>257251</v>
      </c>
      <c r="D11" s="82">
        <v>266136</v>
      </c>
      <c r="E11" s="82">
        <v>272614</v>
      </c>
      <c r="F11" s="82">
        <v>278176</v>
      </c>
      <c r="G11" s="82">
        <v>283677</v>
      </c>
      <c r="H11" s="36">
        <v>10.272457638648635</v>
      </c>
      <c r="I11" s="36">
        <v>1.9775250201311398</v>
      </c>
    </row>
    <row r="12" spans="1:13" ht="30" customHeight="1" x14ac:dyDescent="0.25">
      <c r="A12" s="167" t="s">
        <v>34</v>
      </c>
      <c r="B12" s="167"/>
      <c r="C12" s="167"/>
      <c r="D12" s="167"/>
      <c r="E12" s="167"/>
      <c r="F12" s="167"/>
      <c r="G12" s="167"/>
      <c r="H12" s="167"/>
      <c r="I12" s="167"/>
    </row>
    <row r="13" spans="1:13" x14ac:dyDescent="0.25">
      <c r="A13" s="167" t="s">
        <v>35</v>
      </c>
      <c r="B13" s="167"/>
      <c r="C13" s="167"/>
      <c r="D13" s="167"/>
      <c r="E13" s="167"/>
      <c r="F13" s="167"/>
      <c r="G13" s="167"/>
      <c r="H13" s="167"/>
      <c r="I13" s="167"/>
      <c r="M13" s="139"/>
    </row>
    <row r="14" spans="1:13" x14ac:dyDescent="0.25">
      <c r="A14" s="167" t="s">
        <v>52</v>
      </c>
      <c r="B14" s="167"/>
      <c r="C14" s="167"/>
      <c r="D14" s="167"/>
      <c r="E14" s="167"/>
      <c r="F14" s="167"/>
      <c r="G14" s="167"/>
      <c r="H14" s="167"/>
      <c r="I14" s="167"/>
    </row>
    <row r="15" spans="1:13" x14ac:dyDescent="0.25">
      <c r="A15" s="134" t="s">
        <v>103</v>
      </c>
    </row>
  </sheetData>
  <sortState ref="B24:G29">
    <sortCondition descending="1" ref="G24:G29"/>
  </sortState>
  <mergeCells count="5">
    <mergeCell ref="A12:I12"/>
    <mergeCell ref="A13:I13"/>
    <mergeCell ref="A14:I14"/>
    <mergeCell ref="A1:I1"/>
    <mergeCell ref="H3:I3"/>
  </mergeCells>
  <pageMargins left="0.7" right="0.7" top="0.75" bottom="0.75" header="0.3" footer="0.3"/>
  <pageSetup scale="9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G18"/>
  <sheetViews>
    <sheetView zoomScale="90" zoomScaleNormal="90" workbookViewId="0">
      <selection activeCell="M31" sqref="M31"/>
    </sheetView>
  </sheetViews>
  <sheetFormatPr defaultColWidth="9.140625" defaultRowHeight="15" x14ac:dyDescent="0.25"/>
  <cols>
    <col min="1" max="1" width="12.140625" style="20" bestFit="1" customWidth="1"/>
    <col min="2" max="5" width="9.28515625" style="20" customWidth="1"/>
    <col min="6" max="16384" width="9.140625" style="20"/>
  </cols>
  <sheetData>
    <row r="1" spans="1:7" ht="39.75" customHeight="1" x14ac:dyDescent="0.25">
      <c r="A1" s="162" t="s">
        <v>53</v>
      </c>
      <c r="B1" s="162"/>
      <c r="C1" s="162"/>
      <c r="D1" s="162"/>
      <c r="E1" s="162"/>
    </row>
    <row r="2" spans="1:7" x14ac:dyDescent="0.25">
      <c r="A2" s="167" t="s">
        <v>50</v>
      </c>
      <c r="B2" s="167"/>
      <c r="C2" s="167"/>
      <c r="D2" s="167"/>
      <c r="E2" s="167"/>
    </row>
    <row r="3" spans="1:7" x14ac:dyDescent="0.25">
      <c r="A3" s="52"/>
      <c r="B3" s="52">
        <v>2015</v>
      </c>
      <c r="C3" s="52">
        <v>2016</v>
      </c>
      <c r="D3" s="52">
        <v>2017</v>
      </c>
      <c r="E3" s="52">
        <v>2018</v>
      </c>
    </row>
    <row r="4" spans="1:7" x14ac:dyDescent="0.25">
      <c r="A4" s="59" t="s">
        <v>11</v>
      </c>
      <c r="B4" s="71">
        <v>4.5999999999999996</v>
      </c>
      <c r="C4" s="71">
        <v>7.9</v>
      </c>
      <c r="D4" s="71">
        <v>9.6999999999999993</v>
      </c>
      <c r="E4" s="61">
        <v>2.6</v>
      </c>
    </row>
    <row r="5" spans="1:7" s="150" customFormat="1" x14ac:dyDescent="0.25">
      <c r="A5" s="59" t="s">
        <v>12</v>
      </c>
      <c r="B5" s="71">
        <v>4.5999999999999996</v>
      </c>
      <c r="C5" s="71">
        <v>8.5</v>
      </c>
      <c r="D5" s="71">
        <v>9.4</v>
      </c>
      <c r="E5" s="61">
        <v>2.4</v>
      </c>
    </row>
    <row r="6" spans="1:7" s="142" customFormat="1" x14ac:dyDescent="0.25">
      <c r="A6" s="59" t="s">
        <v>13</v>
      </c>
      <c r="B6" s="71">
        <v>3.9</v>
      </c>
      <c r="C6" s="71">
        <v>9.6</v>
      </c>
      <c r="D6" s="71">
        <v>9.1</v>
      </c>
      <c r="E6" s="61">
        <v>2.4</v>
      </c>
    </row>
    <row r="7" spans="1:7" s="146" customFormat="1" x14ac:dyDescent="0.25">
      <c r="A7" s="59" t="s">
        <v>14</v>
      </c>
      <c r="B7" s="71">
        <v>4.2</v>
      </c>
      <c r="C7" s="71">
        <v>10.199999999999999</v>
      </c>
      <c r="D7" s="71">
        <v>8.8000000000000007</v>
      </c>
      <c r="E7" s="61">
        <v>2.4</v>
      </c>
    </row>
    <row r="8" spans="1:7" x14ac:dyDescent="0.25">
      <c r="A8" s="59" t="s">
        <v>15</v>
      </c>
      <c r="B8" s="71">
        <v>4.3</v>
      </c>
      <c r="C8" s="71">
        <v>10.7</v>
      </c>
      <c r="D8" s="71">
        <v>8.3000000000000007</v>
      </c>
      <c r="E8" s="61">
        <v>2.2999999999999998</v>
      </c>
    </row>
    <row r="9" spans="1:7" s="147" customFormat="1" x14ac:dyDescent="0.25">
      <c r="A9" s="59" t="s">
        <v>16</v>
      </c>
      <c r="B9" s="71">
        <v>4.9000000000000004</v>
      </c>
      <c r="C9" s="71">
        <v>11</v>
      </c>
      <c r="D9" s="71">
        <v>8</v>
      </c>
      <c r="E9" s="61">
        <v>1.8</v>
      </c>
    </row>
    <row r="10" spans="1:7" x14ac:dyDescent="0.25">
      <c r="A10" s="59" t="s">
        <v>17</v>
      </c>
      <c r="B10" s="71">
        <v>5.2</v>
      </c>
      <c r="C10" s="71">
        <v>11.3</v>
      </c>
      <c r="D10" s="71">
        <v>7.3</v>
      </c>
      <c r="E10" s="61">
        <v>1.9</v>
      </c>
    </row>
    <row r="11" spans="1:7" s="55" customFormat="1" x14ac:dyDescent="0.25">
      <c r="A11" s="59" t="s">
        <v>18</v>
      </c>
      <c r="B11" s="71">
        <v>5.8</v>
      </c>
      <c r="C11" s="71">
        <v>11</v>
      </c>
      <c r="D11" s="71">
        <v>7</v>
      </c>
      <c r="E11" s="61">
        <v>2.2000000000000002</v>
      </c>
    </row>
    <row r="12" spans="1:7" s="150" customFormat="1" x14ac:dyDescent="0.25">
      <c r="A12" s="59" t="s">
        <v>19</v>
      </c>
      <c r="B12" s="71">
        <v>6.6</v>
      </c>
      <c r="C12" s="71">
        <v>10.6</v>
      </c>
      <c r="D12" s="71">
        <v>6.8</v>
      </c>
      <c r="E12" s="61">
        <v>2.5</v>
      </c>
      <c r="G12" s="60"/>
    </row>
    <row r="13" spans="1:7" s="152" customFormat="1" x14ac:dyDescent="0.25">
      <c r="A13" s="59" t="s">
        <v>20</v>
      </c>
      <c r="B13" s="71">
        <v>6.9</v>
      </c>
      <c r="C13" s="71">
        <v>10.3</v>
      </c>
      <c r="D13" s="71">
        <v>6.7</v>
      </c>
      <c r="E13" s="61">
        <v>2.4</v>
      </c>
      <c r="G13" s="60"/>
    </row>
    <row r="14" spans="1:7" s="55" customFormat="1" x14ac:dyDescent="0.25">
      <c r="A14" s="59" t="s">
        <v>21</v>
      </c>
      <c r="B14" s="71">
        <v>6.5</v>
      </c>
      <c r="C14" s="71">
        <v>9.8000000000000007</v>
      </c>
      <c r="D14" s="71">
        <v>6.5</v>
      </c>
      <c r="E14" s="61">
        <v>2</v>
      </c>
      <c r="G14" s="70"/>
    </row>
    <row r="15" spans="1:7" s="55" customFormat="1" ht="14.25" x14ac:dyDescent="0.2">
      <c r="A15" s="31" t="s">
        <v>22</v>
      </c>
      <c r="B15" s="36">
        <v>7.8</v>
      </c>
      <c r="C15" s="36">
        <v>9.5</v>
      </c>
      <c r="D15" s="36">
        <v>6.5</v>
      </c>
      <c r="E15" s="47">
        <v>2</v>
      </c>
      <c r="G15" s="70"/>
    </row>
    <row r="16" spans="1:7" ht="30" customHeight="1" x14ac:dyDescent="0.25">
      <c r="A16" s="175" t="s">
        <v>34</v>
      </c>
      <c r="B16" s="175"/>
      <c r="C16" s="175"/>
      <c r="D16" s="175"/>
      <c r="E16" s="175"/>
      <c r="G16" s="60"/>
    </row>
    <row r="17" spans="1:7" ht="30" customHeight="1" x14ac:dyDescent="0.25">
      <c r="A17" s="175" t="s">
        <v>35</v>
      </c>
      <c r="B17" s="175"/>
      <c r="C17" s="175"/>
      <c r="D17" s="175"/>
      <c r="E17" s="175"/>
      <c r="G17" s="60"/>
    </row>
    <row r="18" spans="1:7" x14ac:dyDescent="0.25">
      <c r="A18" s="134" t="s">
        <v>103</v>
      </c>
      <c r="B18" s="135"/>
      <c r="C18" s="135"/>
      <c r="D18" s="135"/>
      <c r="E18" s="135"/>
    </row>
  </sheetData>
  <mergeCells count="4">
    <mergeCell ref="A1:E1"/>
    <mergeCell ref="A2:E2"/>
    <mergeCell ref="A16:E16"/>
    <mergeCell ref="A17:E17"/>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40"/>
  <sheetViews>
    <sheetView workbookViewId="0">
      <selection sqref="A1:XFD1048576"/>
    </sheetView>
  </sheetViews>
  <sheetFormatPr defaultColWidth="9.140625" defaultRowHeight="15" x14ac:dyDescent="0.25"/>
  <cols>
    <col min="1" max="1" width="144.42578125" style="11" customWidth="1"/>
    <col min="2" max="2" width="10.7109375" style="11" bestFit="1" customWidth="1"/>
    <col min="3" max="3" width="33.28515625" style="11" customWidth="1"/>
    <col min="4" max="16384" width="9.140625" style="11"/>
  </cols>
  <sheetData>
    <row r="1" spans="1:6" x14ac:dyDescent="0.25">
      <c r="A1" s="11" t="s">
        <v>136</v>
      </c>
    </row>
    <row r="3" spans="1:6" ht="60" x14ac:dyDescent="0.25">
      <c r="A3" s="143" t="s">
        <v>137</v>
      </c>
    </row>
    <row r="4" spans="1:6" x14ac:dyDescent="0.25">
      <c r="A4" s="10"/>
      <c r="D4" s="11" t="s">
        <v>104</v>
      </c>
    </row>
    <row r="5" spans="1:6" s="10" customFormat="1" ht="48.75" customHeight="1" x14ac:dyDescent="0.25">
      <c r="A5" s="10" t="s">
        <v>138</v>
      </c>
      <c r="B5" s="11"/>
    </row>
    <row r="6" spans="1:6" x14ac:dyDescent="0.25">
      <c r="A6" s="10"/>
    </row>
    <row r="7" spans="1:6" ht="30" x14ac:dyDescent="0.25">
      <c r="A7" s="10" t="s">
        <v>139</v>
      </c>
    </row>
    <row r="8" spans="1:6" ht="30" x14ac:dyDescent="0.25">
      <c r="A8" s="10" t="s">
        <v>140</v>
      </c>
    </row>
    <row r="9" spans="1:6" x14ac:dyDescent="0.25">
      <c r="A9" s="10"/>
      <c r="C9" s="102"/>
      <c r="F9" s="10"/>
    </row>
    <row r="10" spans="1:6" ht="30" x14ac:dyDescent="0.25">
      <c r="A10" s="10" t="s">
        <v>141</v>
      </c>
      <c r="C10" s="102"/>
    </row>
    <row r="11" spans="1:6" x14ac:dyDescent="0.25">
      <c r="A11" s="10"/>
      <c r="C11" s="102"/>
    </row>
    <row r="12" spans="1:6" ht="30" x14ac:dyDescent="0.25">
      <c r="A12" s="10" t="s">
        <v>142</v>
      </c>
      <c r="C12" s="102"/>
    </row>
    <row r="13" spans="1:6" x14ac:dyDescent="0.25">
      <c r="A13" s="11" t="s">
        <v>143</v>
      </c>
      <c r="C13" s="102"/>
    </row>
    <row r="14" spans="1:6" ht="30" x14ac:dyDescent="0.25">
      <c r="A14" s="10" t="s">
        <v>144</v>
      </c>
      <c r="C14" s="102"/>
    </row>
    <row r="15" spans="1:6" x14ac:dyDescent="0.25">
      <c r="A15" s="10" t="s">
        <v>58</v>
      </c>
      <c r="C15" s="102"/>
    </row>
    <row r="16" spans="1:6" x14ac:dyDescent="0.25">
      <c r="A16" s="10"/>
      <c r="C16" s="102"/>
    </row>
    <row r="17" spans="1:3" ht="45" x14ac:dyDescent="0.25">
      <c r="A17" s="10" t="s">
        <v>145</v>
      </c>
      <c r="C17" s="101"/>
    </row>
    <row r="18" spans="1:3" ht="45" x14ac:dyDescent="0.25">
      <c r="A18" s="10" t="s">
        <v>146</v>
      </c>
    </row>
    <row r="19" spans="1:3" x14ac:dyDescent="0.25">
      <c r="A19" s="10" t="s">
        <v>59</v>
      </c>
    </row>
    <row r="20" spans="1:3" x14ac:dyDescent="0.25">
      <c r="A20" s="10"/>
    </row>
    <row r="21" spans="1:3" ht="30" x14ac:dyDescent="0.25">
      <c r="A21" s="10" t="s">
        <v>147</v>
      </c>
    </row>
    <row r="22" spans="1:3" ht="30" x14ac:dyDescent="0.25">
      <c r="A22" s="10" t="s">
        <v>148</v>
      </c>
    </row>
    <row r="25" spans="1:3" x14ac:dyDescent="0.25">
      <c r="A25" s="10"/>
    </row>
    <row r="26" spans="1:3" ht="30" x14ac:dyDescent="0.25">
      <c r="A26" s="10" t="s">
        <v>149</v>
      </c>
      <c r="C26" s="11" t="s">
        <v>105</v>
      </c>
    </row>
    <row r="27" spans="1:3" ht="30" x14ac:dyDescent="0.25">
      <c r="A27" s="10" t="s">
        <v>150</v>
      </c>
    </row>
    <row r="28" spans="1:3" x14ac:dyDescent="0.25">
      <c r="A28" s="10"/>
    </row>
    <row r="29" spans="1:3" x14ac:dyDescent="0.25">
      <c r="A29" s="10" t="s">
        <v>56</v>
      </c>
    </row>
    <row r="30" spans="1:3" x14ac:dyDescent="0.25">
      <c r="A30" s="10"/>
    </row>
    <row r="31" spans="1:3" ht="30" x14ac:dyDescent="0.25">
      <c r="A31" s="10" t="s">
        <v>57</v>
      </c>
    </row>
    <row r="32" spans="1:3" x14ac:dyDescent="0.25">
      <c r="A32" s="10"/>
    </row>
    <row r="33" spans="1:1" ht="30" x14ac:dyDescent="0.25">
      <c r="A33" s="10" t="s">
        <v>100</v>
      </c>
    </row>
    <row r="34" spans="1:1" x14ac:dyDescent="0.25">
      <c r="A34" s="10"/>
    </row>
    <row r="35" spans="1:1" ht="30" x14ac:dyDescent="0.25">
      <c r="A35" s="10" t="s">
        <v>108</v>
      </c>
    </row>
    <row r="36" spans="1:1" x14ac:dyDescent="0.25">
      <c r="A36" s="10"/>
    </row>
    <row r="37" spans="1:1" x14ac:dyDescent="0.25">
      <c r="A37" s="10"/>
    </row>
    <row r="38" spans="1:1" x14ac:dyDescent="0.25">
      <c r="A38" s="10"/>
    </row>
    <row r="39" spans="1:1" x14ac:dyDescent="0.25">
      <c r="A39" s="10"/>
    </row>
    <row r="40" spans="1:1" x14ac:dyDescent="0.25">
      <c r="A40" s="10"/>
    </row>
  </sheetData>
  <pageMargins left="0.7" right="0.7" top="0.75" bottom="0.7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H19"/>
  <sheetViews>
    <sheetView zoomScaleNormal="100" zoomScaleSheetLayoutView="90" workbookViewId="0">
      <selection activeCell="K28" sqref="K28"/>
    </sheetView>
  </sheetViews>
  <sheetFormatPr defaultColWidth="9.140625" defaultRowHeight="15" x14ac:dyDescent="0.25"/>
  <cols>
    <col min="1" max="1" width="20.42578125" style="20" bestFit="1" customWidth="1"/>
    <col min="2" max="6" width="10" style="20" bestFit="1" customWidth="1"/>
    <col min="7" max="8" width="9.140625" style="20" customWidth="1"/>
    <col min="9" max="16384" width="9.140625" style="20"/>
  </cols>
  <sheetData>
    <row r="1" spans="1:8" s="23" customFormat="1" x14ac:dyDescent="0.25">
      <c r="A1" s="179" t="s">
        <v>135</v>
      </c>
      <c r="B1" s="179"/>
      <c r="C1" s="179"/>
      <c r="D1" s="179"/>
      <c r="E1" s="179"/>
      <c r="F1" s="179"/>
      <c r="G1" s="179"/>
      <c r="H1" s="179"/>
    </row>
    <row r="2" spans="1:8" x14ac:dyDescent="0.25">
      <c r="G2" s="176" t="s">
        <v>44</v>
      </c>
      <c r="H2" s="176"/>
    </row>
    <row r="3" spans="1:8" ht="31.5" customHeight="1" x14ac:dyDescent="0.25">
      <c r="A3" s="119"/>
      <c r="B3" s="119">
        <v>2014</v>
      </c>
      <c r="C3" s="119">
        <v>2015</v>
      </c>
      <c r="D3" s="119">
        <v>2016</v>
      </c>
      <c r="E3" s="119">
        <v>2017</v>
      </c>
      <c r="F3" s="119">
        <v>2018</v>
      </c>
      <c r="G3" s="78" t="s">
        <v>131</v>
      </c>
      <c r="H3" s="78" t="s">
        <v>132</v>
      </c>
    </row>
    <row r="4" spans="1:8" x14ac:dyDescent="0.25">
      <c r="A4" s="59" t="s">
        <v>11</v>
      </c>
      <c r="B4" s="68">
        <v>69693</v>
      </c>
      <c r="C4" s="68">
        <v>72909</v>
      </c>
      <c r="D4" s="68">
        <v>78638</v>
      </c>
      <c r="E4" s="68">
        <v>86287</v>
      </c>
      <c r="F4" s="68">
        <v>88502</v>
      </c>
      <c r="G4" s="61">
        <v>26.988363250254686</v>
      </c>
      <c r="H4" s="61">
        <v>2.5670147299129651</v>
      </c>
    </row>
    <row r="5" spans="1:8" s="136" customFormat="1" x14ac:dyDescent="0.25">
      <c r="A5" s="59" t="s">
        <v>12</v>
      </c>
      <c r="B5" s="68">
        <v>70135</v>
      </c>
      <c r="C5" s="68">
        <v>73351</v>
      </c>
      <c r="D5" s="68">
        <v>79578</v>
      </c>
      <c r="E5" s="68">
        <v>87030</v>
      </c>
      <c r="F5" s="68">
        <v>89096</v>
      </c>
      <c r="G5" s="61">
        <v>27.035003921009483</v>
      </c>
      <c r="H5" s="61">
        <v>2.373894059519706</v>
      </c>
    </row>
    <row r="6" spans="1:8" s="142" customFormat="1" x14ac:dyDescent="0.25">
      <c r="A6" s="59" t="s">
        <v>13</v>
      </c>
      <c r="B6" s="68">
        <v>70384</v>
      </c>
      <c r="C6" s="68">
        <v>73163</v>
      </c>
      <c r="D6" s="68">
        <v>80202</v>
      </c>
      <c r="E6" s="68">
        <v>87532</v>
      </c>
      <c r="F6" s="68">
        <v>89593</v>
      </c>
      <c r="G6" s="61">
        <v>27.291714025914981</v>
      </c>
      <c r="H6" s="61">
        <v>2.3545674724672119</v>
      </c>
    </row>
    <row r="7" spans="1:8" s="146" customFormat="1" x14ac:dyDescent="0.25">
      <c r="A7" s="59" t="s">
        <v>14</v>
      </c>
      <c r="B7" s="68">
        <v>70751</v>
      </c>
      <c r="C7" s="68">
        <v>73695</v>
      </c>
      <c r="D7" s="68">
        <v>81180</v>
      </c>
      <c r="E7" s="68">
        <v>88289</v>
      </c>
      <c r="F7" s="68">
        <v>90372</v>
      </c>
      <c r="G7" s="61">
        <v>27.73247021243516</v>
      </c>
      <c r="H7" s="61">
        <v>2.3592973077053765</v>
      </c>
    </row>
    <row r="8" spans="1:8" x14ac:dyDescent="0.25">
      <c r="A8" s="59" t="s">
        <v>15</v>
      </c>
      <c r="B8" s="68">
        <v>71095</v>
      </c>
      <c r="C8" s="68">
        <v>74167</v>
      </c>
      <c r="D8" s="68">
        <v>82070</v>
      </c>
      <c r="E8" s="68">
        <v>88859</v>
      </c>
      <c r="F8" s="68">
        <v>90927</v>
      </c>
      <c r="G8" s="61">
        <v>27.895069976791614</v>
      </c>
      <c r="H8" s="61">
        <v>2.3272825487570197</v>
      </c>
    </row>
    <row r="9" spans="1:8" s="147" customFormat="1" x14ac:dyDescent="0.25">
      <c r="A9" s="59" t="s">
        <v>16</v>
      </c>
      <c r="B9" s="68">
        <v>71074</v>
      </c>
      <c r="C9" s="68">
        <v>74592</v>
      </c>
      <c r="D9" s="68">
        <v>82796</v>
      </c>
      <c r="E9" s="68">
        <v>89392</v>
      </c>
      <c r="F9" s="68">
        <v>91038</v>
      </c>
      <c r="G9" s="61">
        <v>28.089033964600276</v>
      </c>
      <c r="H9" s="61">
        <v>1.8413280830499374</v>
      </c>
    </row>
    <row r="10" spans="1:8" x14ac:dyDescent="0.25">
      <c r="A10" s="59" t="s">
        <v>17</v>
      </c>
      <c r="B10" s="68">
        <v>71272</v>
      </c>
      <c r="C10" s="68">
        <v>74999</v>
      </c>
      <c r="D10" s="68">
        <v>83481</v>
      </c>
      <c r="E10" s="68">
        <v>89576</v>
      </c>
      <c r="F10" s="68">
        <v>91305</v>
      </c>
      <c r="G10" s="61">
        <v>28.107812324615555</v>
      </c>
      <c r="H10" s="61">
        <v>1.9302045190676071</v>
      </c>
    </row>
    <row r="11" spans="1:8" x14ac:dyDescent="0.25">
      <c r="A11" s="59" t="s">
        <v>18</v>
      </c>
      <c r="B11" s="68">
        <v>71387</v>
      </c>
      <c r="C11" s="68">
        <v>75549</v>
      </c>
      <c r="D11" s="68">
        <v>83823</v>
      </c>
      <c r="E11" s="68">
        <v>89718</v>
      </c>
      <c r="F11" s="68">
        <v>91703</v>
      </c>
      <c r="G11" s="61">
        <v>28.458963116533827</v>
      </c>
      <c r="H11" s="61">
        <v>2.2124880180119932</v>
      </c>
    </row>
    <row r="12" spans="1:8" s="150" customFormat="1" x14ac:dyDescent="0.25">
      <c r="A12" s="59" t="s">
        <v>19</v>
      </c>
      <c r="B12" s="68">
        <v>71428</v>
      </c>
      <c r="C12" s="68">
        <v>76176</v>
      </c>
      <c r="D12" s="68">
        <v>84284</v>
      </c>
      <c r="E12" s="68">
        <v>90038</v>
      </c>
      <c r="F12" s="68">
        <v>92326</v>
      </c>
      <c r="G12" s="61">
        <v>29.257434059472477</v>
      </c>
      <c r="H12" s="61">
        <v>2.5411492925209354</v>
      </c>
    </row>
    <row r="13" spans="1:8" s="152" customFormat="1" x14ac:dyDescent="0.25">
      <c r="A13" s="59" t="s">
        <v>20</v>
      </c>
      <c r="B13" s="68">
        <v>72110</v>
      </c>
      <c r="C13" s="68">
        <v>77063</v>
      </c>
      <c r="D13" s="68">
        <v>85033</v>
      </c>
      <c r="E13" s="68">
        <v>90751</v>
      </c>
      <c r="F13" s="68">
        <v>92890</v>
      </c>
      <c r="G13" s="61">
        <v>28.817085009014004</v>
      </c>
      <c r="H13" s="61">
        <v>2.3569988209496313</v>
      </c>
    </row>
    <row r="14" spans="1:8" x14ac:dyDescent="0.25">
      <c r="A14" s="30" t="s">
        <v>21</v>
      </c>
      <c r="B14" s="41">
        <v>73014</v>
      </c>
      <c r="C14" s="41">
        <v>77783</v>
      </c>
      <c r="D14" s="41">
        <v>85439</v>
      </c>
      <c r="E14" s="41">
        <v>91015</v>
      </c>
      <c r="F14" s="41">
        <v>92863</v>
      </c>
      <c r="G14" s="61">
        <v>27.185197359410523</v>
      </c>
      <c r="H14" s="61">
        <v>2.0304345437565234</v>
      </c>
    </row>
    <row r="15" spans="1:8" s="55" customFormat="1" ht="14.25" x14ac:dyDescent="0.2">
      <c r="A15" s="38" t="s">
        <v>22</v>
      </c>
      <c r="B15" s="48">
        <v>72399</v>
      </c>
      <c r="C15" s="48">
        <v>78035</v>
      </c>
      <c r="D15" s="48">
        <v>85434</v>
      </c>
      <c r="E15" s="48">
        <v>91004</v>
      </c>
      <c r="F15" s="48">
        <v>92789</v>
      </c>
      <c r="G15" s="63">
        <v>28.163372422271028</v>
      </c>
      <c r="H15" s="63">
        <v>1.9614522438574127</v>
      </c>
    </row>
    <row r="16" spans="1:8" s="55" customFormat="1" ht="14.25" x14ac:dyDescent="0.2">
      <c r="A16" s="31" t="s">
        <v>64</v>
      </c>
      <c r="B16" s="43">
        <v>71228.5</v>
      </c>
      <c r="C16" s="43">
        <v>75123.5</v>
      </c>
      <c r="D16" s="43">
        <v>82663.166666666672</v>
      </c>
      <c r="E16" s="43">
        <v>89124.25</v>
      </c>
      <c r="F16" s="43">
        <v>91117</v>
      </c>
      <c r="G16" s="47">
        <v>27.918459970193638</v>
      </c>
      <c r="H16" s="47">
        <v>2.2380093032980262</v>
      </c>
    </row>
    <row r="17" spans="1:8" ht="30" customHeight="1" x14ac:dyDescent="0.25">
      <c r="A17" s="167" t="s">
        <v>34</v>
      </c>
      <c r="B17" s="167"/>
      <c r="C17" s="167"/>
      <c r="D17" s="167"/>
      <c r="E17" s="167"/>
      <c r="F17" s="167"/>
      <c r="G17" s="167"/>
      <c r="H17" s="167"/>
    </row>
    <row r="18" spans="1:8" x14ac:dyDescent="0.25">
      <c r="A18" s="167" t="s">
        <v>35</v>
      </c>
      <c r="B18" s="167"/>
      <c r="C18" s="167"/>
      <c r="D18" s="167"/>
      <c r="E18" s="167"/>
      <c r="F18" s="167"/>
      <c r="G18" s="167"/>
      <c r="H18" s="167"/>
    </row>
    <row r="19" spans="1:8" x14ac:dyDescent="0.25">
      <c r="A19" s="167"/>
      <c r="B19" s="167"/>
      <c r="C19" s="167"/>
      <c r="D19" s="167"/>
      <c r="E19" s="167"/>
      <c r="F19" s="167"/>
      <c r="G19" s="167"/>
      <c r="H19" s="167"/>
    </row>
  </sheetData>
  <mergeCells count="5">
    <mergeCell ref="A17:H17"/>
    <mergeCell ref="A18:H18"/>
    <mergeCell ref="A19:H19"/>
    <mergeCell ref="A1:H1"/>
    <mergeCell ref="G2:H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Q14"/>
  <sheetViews>
    <sheetView topLeftCell="B1" zoomScale="90" zoomScaleNormal="90" zoomScaleSheetLayoutView="100" workbookViewId="0">
      <selection activeCell="G10" sqref="G10:I10"/>
    </sheetView>
  </sheetViews>
  <sheetFormatPr defaultColWidth="9.140625" defaultRowHeight="15" x14ac:dyDescent="0.25"/>
  <cols>
    <col min="1" max="1" width="9.28515625" style="32" bestFit="1" customWidth="1"/>
    <col min="2" max="2" width="24.140625" style="32" bestFit="1" customWidth="1"/>
    <col min="3" max="7" width="11.7109375" style="32" bestFit="1" customWidth="1"/>
    <col min="8" max="9" width="9" style="32" customWidth="1"/>
    <col min="10" max="12" width="9.140625" style="32"/>
    <col min="13" max="17" width="10.42578125" style="32" bestFit="1" customWidth="1"/>
    <col min="18" max="16384" width="9.140625" style="32"/>
  </cols>
  <sheetData>
    <row r="1" spans="1:17" x14ac:dyDescent="0.25">
      <c r="A1" s="171" t="s">
        <v>134</v>
      </c>
      <c r="B1" s="171"/>
      <c r="C1" s="171"/>
      <c r="D1" s="171"/>
      <c r="E1" s="171"/>
      <c r="F1" s="171"/>
      <c r="G1" s="171"/>
      <c r="H1" s="171"/>
      <c r="I1" s="171"/>
    </row>
    <row r="2" spans="1:17" x14ac:dyDescent="0.25">
      <c r="A2" s="180" t="s">
        <v>130</v>
      </c>
      <c r="B2" s="180"/>
      <c r="C2" s="180"/>
      <c r="D2" s="180"/>
      <c r="E2" s="180"/>
      <c r="F2" s="180"/>
      <c r="G2" s="180"/>
      <c r="H2" s="180"/>
      <c r="I2" s="180"/>
    </row>
    <row r="3" spans="1:17" x14ac:dyDescent="0.25">
      <c r="H3" s="176" t="s">
        <v>44</v>
      </c>
      <c r="I3" s="176"/>
    </row>
    <row r="4" spans="1:17" ht="29.25" x14ac:dyDescent="0.25">
      <c r="A4" s="119" t="s">
        <v>25</v>
      </c>
      <c r="B4" s="119" t="s">
        <v>90</v>
      </c>
      <c r="C4" s="119">
        <v>2014</v>
      </c>
      <c r="D4" s="119">
        <v>2015</v>
      </c>
      <c r="E4" s="119">
        <v>2016</v>
      </c>
      <c r="F4" s="119">
        <v>2017</v>
      </c>
      <c r="G4" s="119">
        <v>2018</v>
      </c>
      <c r="H4" s="121" t="s">
        <v>131</v>
      </c>
      <c r="I4" s="121" t="s">
        <v>132</v>
      </c>
    </row>
    <row r="5" spans="1:17" x14ac:dyDescent="0.25">
      <c r="A5" s="118">
        <v>1</v>
      </c>
      <c r="B5" s="62" t="s">
        <v>69</v>
      </c>
      <c r="C5" s="83">
        <v>46278</v>
      </c>
      <c r="D5" s="83">
        <v>49583</v>
      </c>
      <c r="E5" s="83">
        <v>53536</v>
      </c>
      <c r="F5" s="83">
        <v>56110</v>
      </c>
      <c r="G5" s="83">
        <v>58803</v>
      </c>
      <c r="H5" s="71">
        <v>27.064695967846493</v>
      </c>
      <c r="I5" s="71">
        <v>4.79950098021743</v>
      </c>
      <c r="M5" s="85"/>
      <c r="N5" s="85"/>
      <c r="O5" s="85"/>
      <c r="P5" s="85"/>
      <c r="Q5" s="85"/>
    </row>
    <row r="6" spans="1:17" x14ac:dyDescent="0.25">
      <c r="A6" s="118">
        <v>2</v>
      </c>
      <c r="B6" s="62" t="s">
        <v>70</v>
      </c>
      <c r="C6" s="83">
        <v>13665</v>
      </c>
      <c r="D6" s="83">
        <v>15219</v>
      </c>
      <c r="E6" s="83">
        <v>16531</v>
      </c>
      <c r="F6" s="83">
        <v>17728</v>
      </c>
      <c r="G6" s="83">
        <v>18373</v>
      </c>
      <c r="H6" s="71">
        <v>34.45298207098427</v>
      </c>
      <c r="I6" s="71">
        <v>3.6383122743682308</v>
      </c>
      <c r="M6" s="85"/>
      <c r="N6" s="85"/>
      <c r="O6" s="85"/>
      <c r="P6" s="85"/>
      <c r="Q6" s="85"/>
    </row>
    <row r="7" spans="1:17" x14ac:dyDescent="0.25">
      <c r="A7" s="118">
        <v>3</v>
      </c>
      <c r="B7" s="62" t="s">
        <v>73</v>
      </c>
      <c r="C7" s="83">
        <v>3925</v>
      </c>
      <c r="D7" s="83">
        <v>4702</v>
      </c>
      <c r="E7" s="83">
        <v>5597</v>
      </c>
      <c r="F7" s="83">
        <v>6600</v>
      </c>
      <c r="G7" s="83">
        <v>7496</v>
      </c>
      <c r="H7" s="71">
        <v>90.98089171974523</v>
      </c>
      <c r="I7" s="71">
        <v>13.575757575757578</v>
      </c>
      <c r="M7" s="85"/>
      <c r="N7" s="85"/>
      <c r="O7" s="85"/>
      <c r="P7" s="85"/>
      <c r="Q7" s="85"/>
    </row>
    <row r="8" spans="1:17" x14ac:dyDescent="0.25">
      <c r="A8" s="118">
        <v>4</v>
      </c>
      <c r="B8" s="62" t="s">
        <v>78</v>
      </c>
      <c r="C8" s="83">
        <v>3625</v>
      </c>
      <c r="D8" s="83">
        <v>2953</v>
      </c>
      <c r="E8" s="83">
        <v>3392</v>
      </c>
      <c r="F8" s="83">
        <v>3702</v>
      </c>
      <c r="G8" s="83">
        <v>4216</v>
      </c>
      <c r="H8" s="35">
        <v>16.30344827586207</v>
      </c>
      <c r="I8" s="35">
        <v>13.884386817936251</v>
      </c>
      <c r="M8" s="85"/>
      <c r="N8" s="85"/>
      <c r="O8" s="85"/>
      <c r="P8" s="85"/>
      <c r="Q8" s="85"/>
    </row>
    <row r="9" spans="1:17" x14ac:dyDescent="0.25">
      <c r="A9" s="118">
        <v>5</v>
      </c>
      <c r="B9" s="62" t="s">
        <v>77</v>
      </c>
      <c r="C9" s="83">
        <v>2405</v>
      </c>
      <c r="D9" s="83">
        <v>2843</v>
      </c>
      <c r="E9" s="83">
        <v>3412</v>
      </c>
      <c r="F9" s="83">
        <v>3748</v>
      </c>
      <c r="G9" s="83">
        <v>3901</v>
      </c>
      <c r="H9" s="71">
        <v>62.203742203742209</v>
      </c>
      <c r="I9" s="71">
        <v>4.0821771611526145</v>
      </c>
      <c r="M9" s="85"/>
      <c r="N9" s="85"/>
      <c r="O9" s="85"/>
      <c r="P9" s="85"/>
      <c r="Q9" s="85"/>
    </row>
    <row r="10" spans="1:17" x14ac:dyDescent="0.25">
      <c r="A10" s="120">
        <v>6</v>
      </c>
      <c r="B10" s="38" t="s">
        <v>28</v>
      </c>
      <c r="C10" s="84">
        <v>2501</v>
      </c>
      <c r="D10" s="84">
        <v>2735</v>
      </c>
      <c r="E10" s="84">
        <v>2966</v>
      </c>
      <c r="F10" s="84">
        <v>3116</v>
      </c>
      <c r="G10" s="132" t="s">
        <v>160</v>
      </c>
      <c r="H10" s="132" t="s">
        <v>160</v>
      </c>
      <c r="I10" s="132" t="s">
        <v>160</v>
      </c>
      <c r="J10" s="84"/>
      <c r="M10" s="85"/>
      <c r="N10" s="85"/>
      <c r="O10" s="85"/>
      <c r="P10" s="85"/>
      <c r="Q10" s="85"/>
    </row>
    <row r="11" spans="1:17" x14ac:dyDescent="0.25">
      <c r="A11" s="119"/>
      <c r="B11" s="31" t="s">
        <v>51</v>
      </c>
      <c r="C11" s="82">
        <v>72399</v>
      </c>
      <c r="D11" s="82">
        <v>78035</v>
      </c>
      <c r="E11" s="82">
        <v>85434</v>
      </c>
      <c r="F11" s="82">
        <v>91004</v>
      </c>
      <c r="G11" s="82">
        <v>92789</v>
      </c>
      <c r="H11" s="36">
        <v>28.163372422271028</v>
      </c>
      <c r="I11" s="36">
        <v>1.9614522438574127</v>
      </c>
      <c r="M11" s="85"/>
      <c r="N11" s="85"/>
      <c r="O11" s="85"/>
      <c r="P11" s="85"/>
      <c r="Q11" s="85"/>
    </row>
    <row r="12" spans="1:17" x14ac:dyDescent="0.25">
      <c r="A12" s="167" t="s">
        <v>34</v>
      </c>
      <c r="B12" s="167"/>
      <c r="C12" s="167"/>
      <c r="D12" s="167"/>
      <c r="E12" s="167"/>
      <c r="F12" s="167"/>
      <c r="G12" s="167"/>
      <c r="H12" s="167"/>
      <c r="I12" s="167"/>
      <c r="M12" s="140"/>
    </row>
    <row r="13" spans="1:17" ht="15" customHeight="1" x14ac:dyDescent="0.25">
      <c r="A13" s="175" t="s">
        <v>35</v>
      </c>
      <c r="B13" s="175"/>
      <c r="C13" s="175"/>
      <c r="D13" s="175"/>
      <c r="E13" s="175"/>
      <c r="F13" s="175"/>
      <c r="G13" s="175"/>
      <c r="H13" s="175"/>
      <c r="I13" s="175"/>
    </row>
    <row r="14" spans="1:17" x14ac:dyDescent="0.25">
      <c r="A14" s="167"/>
      <c r="B14" s="167"/>
      <c r="C14" s="167"/>
      <c r="D14" s="167"/>
      <c r="E14" s="167"/>
      <c r="F14" s="167"/>
      <c r="G14" s="167"/>
      <c r="H14" s="167"/>
      <c r="I14" s="167"/>
    </row>
  </sheetData>
  <sortState ref="B5:I10">
    <sortCondition descending="1" ref="G5:G10"/>
  </sortState>
  <mergeCells count="6">
    <mergeCell ref="A12:I12"/>
    <mergeCell ref="A13:I13"/>
    <mergeCell ref="A14:I14"/>
    <mergeCell ref="A1:I1"/>
    <mergeCell ref="H3:I3"/>
    <mergeCell ref="A2:I2"/>
  </mergeCells>
  <pageMargins left="0.7" right="0.7" top="0.75" bottom="0.75" header="0.3" footer="0.3"/>
  <pageSetup scale="92"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E19"/>
  <sheetViews>
    <sheetView zoomScale="90" zoomScaleNormal="90" workbookViewId="0">
      <selection activeCell="M31" sqref="M31"/>
    </sheetView>
  </sheetViews>
  <sheetFormatPr defaultColWidth="9.140625" defaultRowHeight="15" x14ac:dyDescent="0.25"/>
  <cols>
    <col min="1" max="1" width="16.5703125" style="20" customWidth="1"/>
    <col min="2" max="2" width="10" style="20" customWidth="1"/>
    <col min="3" max="16384" width="9.140625" style="20"/>
  </cols>
  <sheetData>
    <row r="1" spans="1:5" s="23" customFormat="1" ht="47.25" customHeight="1" x14ac:dyDescent="0.25">
      <c r="A1" s="181" t="s">
        <v>54</v>
      </c>
      <c r="B1" s="181"/>
      <c r="C1" s="181"/>
      <c r="D1" s="181"/>
      <c r="E1" s="181"/>
    </row>
    <row r="2" spans="1:5" s="27" customFormat="1" ht="12" x14ac:dyDescent="0.2">
      <c r="A2" s="75" t="s">
        <v>50</v>
      </c>
      <c r="B2" s="75"/>
      <c r="C2" s="75"/>
      <c r="D2" s="75"/>
      <c r="E2" s="75"/>
    </row>
    <row r="3" spans="1:5" x14ac:dyDescent="0.25">
      <c r="A3" s="74" t="s">
        <v>10</v>
      </c>
      <c r="B3" s="74">
        <v>2015</v>
      </c>
      <c r="C3" s="74">
        <v>2016</v>
      </c>
      <c r="D3" s="74">
        <v>2017</v>
      </c>
      <c r="E3" s="74">
        <v>2018</v>
      </c>
    </row>
    <row r="4" spans="1:5" x14ac:dyDescent="0.25">
      <c r="A4" s="59" t="s">
        <v>11</v>
      </c>
      <c r="B4" s="71">
        <v>-1.9</v>
      </c>
      <c r="C4" s="71">
        <v>2.2000000000000002</v>
      </c>
      <c r="D4" s="71">
        <v>1.8</v>
      </c>
      <c r="E4" s="61">
        <v>1.8</v>
      </c>
    </row>
    <row r="5" spans="1:5" s="136" customFormat="1" x14ac:dyDescent="0.25">
      <c r="A5" s="59" t="s">
        <v>12</v>
      </c>
      <c r="B5" s="71">
        <v>-0.3</v>
      </c>
      <c r="C5" s="71">
        <v>0.2</v>
      </c>
      <c r="D5" s="71">
        <v>2.4</v>
      </c>
      <c r="E5" s="61">
        <v>3.6</v>
      </c>
    </row>
    <row r="6" spans="1:5" s="142" customFormat="1" x14ac:dyDescent="0.25">
      <c r="A6" s="59" t="s">
        <v>13</v>
      </c>
      <c r="B6" s="71">
        <v>-0.5</v>
      </c>
      <c r="C6" s="71">
        <v>0.1</v>
      </c>
      <c r="D6" s="71">
        <v>2</v>
      </c>
      <c r="E6" s="61">
        <v>4.2</v>
      </c>
    </row>
    <row r="7" spans="1:5" s="146" customFormat="1" x14ac:dyDescent="0.25">
      <c r="A7" s="59" t="s">
        <v>14</v>
      </c>
      <c r="B7" s="71">
        <v>-0.4</v>
      </c>
      <c r="C7" s="71">
        <v>0.1</v>
      </c>
      <c r="D7" s="71">
        <v>2.1</v>
      </c>
      <c r="E7" s="61">
        <v>4.0999999999999996</v>
      </c>
    </row>
    <row r="8" spans="1:5" s="55" customFormat="1" x14ac:dyDescent="0.25">
      <c r="A8" s="59" t="s">
        <v>15</v>
      </c>
      <c r="B8" s="71">
        <v>-0.3</v>
      </c>
      <c r="C8" s="71">
        <v>0.2</v>
      </c>
      <c r="D8" s="71">
        <v>2.5</v>
      </c>
      <c r="E8" s="61">
        <v>3.6</v>
      </c>
    </row>
    <row r="9" spans="1:5" s="149" customFormat="1" x14ac:dyDescent="0.25">
      <c r="A9" s="59" t="s">
        <v>16</v>
      </c>
      <c r="B9" s="71">
        <v>0.1</v>
      </c>
      <c r="C9" s="71">
        <v>0.9</v>
      </c>
      <c r="D9" s="71">
        <v>2.6</v>
      </c>
      <c r="E9" s="61">
        <v>3.3</v>
      </c>
    </row>
    <row r="10" spans="1:5" s="149" customFormat="1" x14ac:dyDescent="0.25">
      <c r="A10" s="59" t="s">
        <v>17</v>
      </c>
      <c r="B10" s="71">
        <v>-3.3</v>
      </c>
      <c r="C10" s="71">
        <v>3.3</v>
      </c>
      <c r="D10" s="71">
        <v>2.7</v>
      </c>
      <c r="E10" s="61">
        <v>4.2</v>
      </c>
    </row>
    <row r="11" spans="1:5" x14ac:dyDescent="0.25">
      <c r="A11" s="59" t="s">
        <v>18</v>
      </c>
      <c r="B11" s="71">
        <v>-2.7</v>
      </c>
      <c r="C11" s="71">
        <v>3.3</v>
      </c>
      <c r="D11" s="71">
        <v>3.3</v>
      </c>
      <c r="E11" s="61">
        <v>4.0999999999999996</v>
      </c>
    </row>
    <row r="12" spans="1:5" s="150" customFormat="1" x14ac:dyDescent="0.25">
      <c r="A12" s="59" t="s">
        <v>19</v>
      </c>
      <c r="B12" s="71">
        <v>-2.7</v>
      </c>
      <c r="C12" s="71">
        <v>2.9</v>
      </c>
      <c r="D12" s="71">
        <v>4.3</v>
      </c>
      <c r="E12" s="61">
        <v>4.3</v>
      </c>
    </row>
    <row r="13" spans="1:5" s="152" customFormat="1" x14ac:dyDescent="0.25">
      <c r="A13" s="59" t="s">
        <v>20</v>
      </c>
      <c r="B13" s="71">
        <v>1.4</v>
      </c>
      <c r="C13" s="71">
        <v>0.3</v>
      </c>
      <c r="D13" s="71">
        <v>5.2</v>
      </c>
      <c r="E13" s="61">
        <v>4.0999999999999996</v>
      </c>
    </row>
    <row r="14" spans="1:5" s="55" customFormat="1" x14ac:dyDescent="0.25">
      <c r="A14" s="59" t="s">
        <v>21</v>
      </c>
      <c r="B14" s="71">
        <v>-0.2</v>
      </c>
      <c r="C14" s="71">
        <v>0.2</v>
      </c>
      <c r="D14" s="71">
        <v>5.4</v>
      </c>
      <c r="E14" s="61">
        <v>4.2</v>
      </c>
    </row>
    <row r="15" spans="1:5" s="55" customFormat="1" ht="14.25" x14ac:dyDescent="0.2">
      <c r="A15" s="31" t="s">
        <v>22</v>
      </c>
      <c r="B15" s="36">
        <v>0.9</v>
      </c>
      <c r="C15" s="36">
        <v>0.2</v>
      </c>
      <c r="D15" s="36">
        <v>6</v>
      </c>
      <c r="E15" s="47">
        <v>4</v>
      </c>
    </row>
    <row r="16" spans="1:5" ht="30" customHeight="1" x14ac:dyDescent="0.25">
      <c r="A16" s="182" t="s">
        <v>34</v>
      </c>
      <c r="B16" s="182"/>
      <c r="C16" s="182"/>
      <c r="D16" s="182"/>
      <c r="E16" s="182"/>
    </row>
    <row r="17" spans="1:5" ht="30" customHeight="1" x14ac:dyDescent="0.25">
      <c r="A17" s="175" t="s">
        <v>35</v>
      </c>
      <c r="B17" s="175"/>
      <c r="C17" s="175"/>
      <c r="D17" s="175"/>
      <c r="E17" s="175"/>
    </row>
    <row r="18" spans="1:5" x14ac:dyDescent="0.25">
      <c r="A18" s="168" t="s">
        <v>103</v>
      </c>
      <c r="B18" s="168"/>
      <c r="C18" s="168"/>
      <c r="D18" s="168"/>
      <c r="E18" s="168"/>
    </row>
    <row r="19" spans="1:5" x14ac:dyDescent="0.25">
      <c r="A19" s="183"/>
      <c r="B19" s="183"/>
      <c r="C19" s="183"/>
      <c r="D19" s="183"/>
      <c r="E19" s="183"/>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195"/>
  <sheetViews>
    <sheetView view="pageBreakPreview" topLeftCell="A166" zoomScaleNormal="100" zoomScaleSheetLayoutView="100" workbookViewId="0">
      <selection activeCell="B180" sqref="B180:G195"/>
    </sheetView>
  </sheetViews>
  <sheetFormatPr defaultRowHeight="15" x14ac:dyDescent="0.25"/>
  <cols>
    <col min="1" max="1" width="5.42578125" bestFit="1" customWidth="1"/>
    <col min="2" max="2" width="20.42578125" bestFit="1" customWidth="1"/>
    <col min="3" max="3" width="10.85546875" bestFit="1" customWidth="1"/>
    <col min="4" max="4" width="20.85546875" customWidth="1"/>
    <col min="5" max="5" width="10.85546875" bestFit="1" customWidth="1"/>
    <col min="6" max="6" width="13" bestFit="1" customWidth="1"/>
    <col min="7" max="7" width="9.140625" bestFit="1" customWidth="1"/>
    <col min="9" max="9" width="36.7109375" bestFit="1" customWidth="1"/>
    <col min="10" max="14" width="10" bestFit="1" customWidth="1"/>
    <col min="16" max="16" width="6.42578125" customWidth="1"/>
    <col min="17" max="17" width="38.85546875" customWidth="1"/>
    <col min="18" max="21" width="11.140625" bestFit="1" customWidth="1"/>
  </cols>
  <sheetData>
    <row r="1" spans="1:7" x14ac:dyDescent="0.25">
      <c r="A1">
        <v>12</v>
      </c>
      <c r="B1" t="str">
        <f>TEXT(DATE(A2,A1,1),"mmm")</f>
        <v>Dec</v>
      </c>
      <c r="C1" t="str">
        <f>TEXT(DATE(A2,A1,1),"Mmmm")</f>
        <v>December</v>
      </c>
      <c r="D1">
        <v>11</v>
      </c>
      <c r="E1" t="str">
        <f>TEXT(DATE(D2,D1,1),"Mmmm")</f>
        <v>November</v>
      </c>
    </row>
    <row r="2" spans="1:7" x14ac:dyDescent="0.25">
      <c r="A2">
        <v>2018</v>
      </c>
    </row>
    <row r="3" spans="1:7" x14ac:dyDescent="0.25">
      <c r="B3" s="9" t="s">
        <v>0</v>
      </c>
      <c r="C3" s="9"/>
      <c r="D3" s="9"/>
      <c r="E3" s="9"/>
      <c r="F3" s="9"/>
      <c r="G3" s="9"/>
    </row>
    <row r="4" spans="1:7" x14ac:dyDescent="0.25">
      <c r="B4" s="9" t="s">
        <v>60</v>
      </c>
      <c r="C4" s="9"/>
      <c r="D4" s="9"/>
      <c r="E4" s="9"/>
      <c r="F4" s="9"/>
      <c r="G4" s="9"/>
    </row>
    <row r="5" spans="1:7" x14ac:dyDescent="0.25">
      <c r="B5" s="9" t="s">
        <v>1</v>
      </c>
      <c r="C5" s="9"/>
      <c r="D5" s="9"/>
      <c r="E5" s="9"/>
      <c r="F5" s="9"/>
      <c r="G5" s="9"/>
    </row>
    <row r="8" spans="1:7" ht="30" x14ac:dyDescent="0.25">
      <c r="B8" s="154" t="s">
        <v>2</v>
      </c>
      <c r="C8" s="155"/>
      <c r="D8" s="1"/>
      <c r="E8" s="1" t="s">
        <v>3</v>
      </c>
      <c r="F8" s="1"/>
      <c r="G8" s="1"/>
    </row>
    <row r="9" spans="1:7" x14ac:dyDescent="0.25">
      <c r="B9" s="156"/>
      <c r="C9" s="157"/>
      <c r="D9" s="157"/>
      <c r="E9" s="157"/>
      <c r="F9" s="157"/>
      <c r="G9" s="158"/>
    </row>
    <row r="10" spans="1:7" x14ac:dyDescent="0.25">
      <c r="B10" s="154"/>
      <c r="C10" s="159"/>
      <c r="D10" s="159"/>
      <c r="E10" s="159"/>
      <c r="F10" s="159"/>
      <c r="G10" s="155"/>
    </row>
    <row r="11" spans="1:7" ht="28.5" customHeight="1" x14ac:dyDescent="0.25">
      <c r="A11">
        <v>1</v>
      </c>
      <c r="B11" s="88" t="s">
        <v>4</v>
      </c>
      <c r="C11" s="88" t="s">
        <v>5</v>
      </c>
      <c r="D11" s="88" t="s">
        <v>6</v>
      </c>
      <c r="E11" s="88" t="s">
        <v>7</v>
      </c>
      <c r="F11" s="88" t="s">
        <v>8</v>
      </c>
      <c r="G11" s="88" t="s">
        <v>9</v>
      </c>
    </row>
    <row r="12" spans="1:7" x14ac:dyDescent="0.25">
      <c r="B12" s="89" t="s">
        <v>93</v>
      </c>
      <c r="C12" s="89">
        <v>2</v>
      </c>
      <c r="D12" s="89">
        <v>6.5</v>
      </c>
      <c r="E12" s="89">
        <v>6</v>
      </c>
      <c r="F12" s="89">
        <v>1.5</v>
      </c>
      <c r="G12" s="89">
        <v>3.4</v>
      </c>
    </row>
    <row r="13" spans="1:7" x14ac:dyDescent="0.25">
      <c r="B13" s="89" t="s">
        <v>95</v>
      </c>
      <c r="C13" s="89">
        <v>3.2</v>
      </c>
      <c r="D13" s="89">
        <v>2.6</v>
      </c>
      <c r="E13" s="89">
        <v>1.8</v>
      </c>
      <c r="F13" s="89">
        <v>1.8</v>
      </c>
      <c r="G13" s="89">
        <v>2.9</v>
      </c>
    </row>
    <row r="14" spans="1:7" x14ac:dyDescent="0.25">
      <c r="B14" s="89" t="s">
        <v>101</v>
      </c>
      <c r="C14" s="89">
        <v>3.1</v>
      </c>
      <c r="D14" s="89">
        <v>2.4</v>
      </c>
      <c r="E14" s="89">
        <v>3.6</v>
      </c>
      <c r="F14" s="89">
        <v>2</v>
      </c>
      <c r="G14" s="89">
        <v>3</v>
      </c>
    </row>
    <row r="15" spans="1:7" x14ac:dyDescent="0.25">
      <c r="B15" s="89" t="s">
        <v>106</v>
      </c>
      <c r="C15" s="89">
        <v>2.8</v>
      </c>
      <c r="D15" s="89">
        <v>2.4</v>
      </c>
      <c r="E15" s="89">
        <v>4.2</v>
      </c>
      <c r="F15" s="89">
        <v>1.2</v>
      </c>
      <c r="G15" s="89">
        <v>2.8</v>
      </c>
    </row>
    <row r="16" spans="1:7" x14ac:dyDescent="0.25">
      <c r="B16" s="89" t="s">
        <v>109</v>
      </c>
      <c r="C16" s="89">
        <v>3</v>
      </c>
      <c r="D16" s="89">
        <v>2.4</v>
      </c>
      <c r="E16" s="89">
        <v>4.0999999999999996</v>
      </c>
      <c r="F16" s="89">
        <v>1.7</v>
      </c>
      <c r="G16" s="89">
        <v>3</v>
      </c>
    </row>
    <row r="17" spans="1:7" x14ac:dyDescent="0.25">
      <c r="B17" s="89" t="s">
        <v>111</v>
      </c>
      <c r="C17" s="89">
        <v>3.1</v>
      </c>
      <c r="D17" s="89">
        <v>2.2999999999999998</v>
      </c>
      <c r="E17" s="89">
        <v>3.6</v>
      </c>
      <c r="F17" s="89">
        <v>-0.5</v>
      </c>
      <c r="G17" s="89">
        <v>3</v>
      </c>
    </row>
    <row r="18" spans="1:7" x14ac:dyDescent="0.25">
      <c r="B18" s="89" t="s">
        <v>112</v>
      </c>
      <c r="C18" s="89">
        <v>3</v>
      </c>
      <c r="D18" s="89">
        <v>1.8</v>
      </c>
      <c r="E18" s="89">
        <v>3.3</v>
      </c>
      <c r="F18" s="89">
        <v>-0.5</v>
      </c>
      <c r="G18" s="89">
        <v>2.7</v>
      </c>
    </row>
    <row r="19" spans="1:7" x14ac:dyDescent="0.25">
      <c r="B19" s="89" t="s">
        <v>116</v>
      </c>
      <c r="C19" s="89">
        <v>4.0999999999999996</v>
      </c>
      <c r="D19" s="89">
        <v>1.9</v>
      </c>
      <c r="E19" s="89">
        <v>4.2</v>
      </c>
      <c r="F19" s="89">
        <v>0.6</v>
      </c>
      <c r="G19" s="89">
        <v>3.6</v>
      </c>
    </row>
    <row r="20" spans="1:7" x14ac:dyDescent="0.25">
      <c r="B20" s="89" t="s">
        <v>118</v>
      </c>
      <c r="C20" s="89">
        <v>2.5</v>
      </c>
      <c r="D20" s="89">
        <v>2.2000000000000002</v>
      </c>
      <c r="E20" s="89">
        <v>4.0999999999999996</v>
      </c>
      <c r="F20" s="89">
        <v>0.2</v>
      </c>
      <c r="G20" s="89">
        <v>2.6</v>
      </c>
    </row>
    <row r="21" spans="1:7" x14ac:dyDescent="0.25">
      <c r="B21" s="89" t="s">
        <v>120</v>
      </c>
      <c r="C21" s="89">
        <v>2.6</v>
      </c>
      <c r="D21" s="89">
        <v>2.5</v>
      </c>
      <c r="E21" s="89">
        <v>4.3</v>
      </c>
      <c r="F21" s="89">
        <v>0.8</v>
      </c>
      <c r="G21" s="89">
        <v>2.7</v>
      </c>
    </row>
    <row r="22" spans="1:7" x14ac:dyDescent="0.25">
      <c r="B22" s="89" t="s">
        <v>122</v>
      </c>
      <c r="C22" s="89">
        <v>2.2000000000000002</v>
      </c>
      <c r="D22" s="89">
        <v>2.4</v>
      </c>
      <c r="E22" s="89">
        <v>4.0999999999999996</v>
      </c>
      <c r="F22" s="89">
        <v>5.2</v>
      </c>
      <c r="G22" s="89">
        <v>2.5</v>
      </c>
    </row>
    <row r="23" spans="1:7" x14ac:dyDescent="0.25">
      <c r="B23" s="89" t="s">
        <v>124</v>
      </c>
      <c r="C23" s="89">
        <v>1.9</v>
      </c>
      <c r="D23" s="89">
        <v>2</v>
      </c>
      <c r="E23" s="89">
        <v>4.2</v>
      </c>
      <c r="F23" s="89">
        <v>5.3</v>
      </c>
      <c r="G23" s="89">
        <v>2.2999999999999998</v>
      </c>
    </row>
    <row r="24" spans="1:7" x14ac:dyDescent="0.25">
      <c r="B24" s="89" t="s">
        <v>125</v>
      </c>
      <c r="C24" s="89">
        <v>2</v>
      </c>
      <c r="D24" s="89">
        <v>2</v>
      </c>
      <c r="E24" s="89">
        <v>4</v>
      </c>
      <c r="F24" s="89">
        <v>4.5</v>
      </c>
      <c r="G24" s="89">
        <v>2.2999999999999998</v>
      </c>
    </row>
    <row r="25" spans="1:7" ht="28.5" customHeight="1" x14ac:dyDescent="0.25">
      <c r="A25" t="s">
        <v>45</v>
      </c>
      <c r="B25" s="88" t="s">
        <v>4</v>
      </c>
      <c r="C25" s="88" t="s">
        <v>5</v>
      </c>
      <c r="D25" s="88" t="s">
        <v>6</v>
      </c>
      <c r="E25" s="88" t="s">
        <v>7</v>
      </c>
      <c r="F25" s="88" t="s">
        <v>8</v>
      </c>
      <c r="G25" s="88" t="s">
        <v>9</v>
      </c>
    </row>
    <row r="26" spans="1:7" x14ac:dyDescent="0.25">
      <c r="B26" s="89" t="s">
        <v>96</v>
      </c>
      <c r="C26" s="89">
        <v>1.1000000000000001</v>
      </c>
      <c r="D26" s="89">
        <v>-2.7</v>
      </c>
      <c r="E26" s="89">
        <v>-2.4</v>
      </c>
      <c r="F26" s="89">
        <v>0.8</v>
      </c>
      <c r="G26" s="89">
        <v>-0.2</v>
      </c>
    </row>
    <row r="27" spans="1:7" x14ac:dyDescent="0.25">
      <c r="B27" s="89" t="s">
        <v>102</v>
      </c>
      <c r="C27" s="89">
        <v>0.2</v>
      </c>
      <c r="D27" s="89">
        <v>0.7</v>
      </c>
      <c r="E27" s="89">
        <v>2.2000000000000002</v>
      </c>
      <c r="F27" s="89">
        <v>0.7</v>
      </c>
      <c r="G27" s="89">
        <v>0.6</v>
      </c>
    </row>
    <row r="28" spans="1:7" x14ac:dyDescent="0.25">
      <c r="B28" s="89" t="s">
        <v>107</v>
      </c>
      <c r="C28" s="89">
        <v>0.5</v>
      </c>
      <c r="D28" s="89">
        <v>0.6</v>
      </c>
      <c r="E28" s="89">
        <v>0.2</v>
      </c>
      <c r="F28" s="89">
        <v>-0.2</v>
      </c>
      <c r="G28" s="89">
        <v>0.5</v>
      </c>
    </row>
    <row r="29" spans="1:7" x14ac:dyDescent="0.25">
      <c r="B29" s="89" t="s">
        <v>110</v>
      </c>
      <c r="C29" s="89">
        <v>0.4</v>
      </c>
      <c r="D29" s="89">
        <v>0.9</v>
      </c>
      <c r="E29" s="89">
        <v>-0.1</v>
      </c>
      <c r="F29" s="89">
        <v>0.5</v>
      </c>
      <c r="G29" s="89">
        <v>0.5</v>
      </c>
    </row>
    <row r="30" spans="1:7" x14ac:dyDescent="0.25">
      <c r="B30" s="89" t="s">
        <v>113</v>
      </c>
      <c r="C30" s="89">
        <v>0.5</v>
      </c>
      <c r="D30" s="89">
        <v>0.6</v>
      </c>
      <c r="E30" s="89">
        <v>0.2</v>
      </c>
      <c r="F30" s="89">
        <v>-1.4</v>
      </c>
      <c r="G30" s="89">
        <v>0.4</v>
      </c>
    </row>
    <row r="31" spans="1:7" x14ac:dyDescent="0.25">
      <c r="B31" s="89" t="s">
        <v>114</v>
      </c>
      <c r="C31" s="89">
        <v>0.3</v>
      </c>
      <c r="D31" s="89">
        <v>0.1</v>
      </c>
      <c r="E31" s="89">
        <v>0.4</v>
      </c>
      <c r="F31" s="89">
        <v>0.4</v>
      </c>
      <c r="G31" s="89">
        <v>0.3</v>
      </c>
    </row>
    <row r="32" spans="1:7" x14ac:dyDescent="0.25">
      <c r="B32" s="89" t="s">
        <v>117</v>
      </c>
      <c r="C32" s="89">
        <v>1</v>
      </c>
      <c r="D32" s="89">
        <v>0.3</v>
      </c>
      <c r="E32" s="89">
        <v>1.4</v>
      </c>
      <c r="F32" s="89">
        <v>1.2</v>
      </c>
      <c r="G32" s="89">
        <v>0.9</v>
      </c>
    </row>
    <row r="33" spans="1:7" x14ac:dyDescent="0.25">
      <c r="B33" s="89" t="s">
        <v>119</v>
      </c>
      <c r="C33" s="89">
        <v>-1.5</v>
      </c>
      <c r="D33" s="89">
        <v>0.4</v>
      </c>
      <c r="E33" s="89">
        <v>0.4</v>
      </c>
      <c r="F33" s="89">
        <v>0.4</v>
      </c>
      <c r="G33" s="89">
        <v>-0.9</v>
      </c>
    </row>
    <row r="34" spans="1:7" x14ac:dyDescent="0.25">
      <c r="B34" s="89" t="s">
        <v>121</v>
      </c>
      <c r="C34" s="89">
        <v>-0.1</v>
      </c>
      <c r="D34" s="89">
        <v>0.7</v>
      </c>
      <c r="E34" s="89">
        <v>0.6</v>
      </c>
      <c r="F34" s="89">
        <v>0.6</v>
      </c>
      <c r="G34" s="89">
        <v>0.2</v>
      </c>
    </row>
    <row r="35" spans="1:7" x14ac:dyDescent="0.25">
      <c r="B35" s="89" t="s">
        <v>123</v>
      </c>
      <c r="C35" s="89">
        <v>-0.1</v>
      </c>
      <c r="D35" s="89">
        <v>0.6</v>
      </c>
      <c r="E35" s="89">
        <v>0.5</v>
      </c>
      <c r="F35" s="89">
        <v>0.4</v>
      </c>
      <c r="G35" s="89">
        <v>0.2</v>
      </c>
    </row>
    <row r="36" spans="1:7" x14ac:dyDescent="0.25">
      <c r="B36" s="89" t="s">
        <v>126</v>
      </c>
      <c r="C36" s="89">
        <v>-0.5</v>
      </c>
      <c r="D36" s="89">
        <v>0</v>
      </c>
      <c r="E36" s="89">
        <v>0.3</v>
      </c>
      <c r="F36" s="89">
        <v>0.6</v>
      </c>
      <c r="G36" s="89">
        <v>-0.3</v>
      </c>
    </row>
    <row r="37" spans="1:7" x14ac:dyDescent="0.25">
      <c r="B37" s="89" t="s">
        <v>127</v>
      </c>
      <c r="C37" s="89">
        <v>0.1</v>
      </c>
      <c r="D37" s="89">
        <v>-0.1</v>
      </c>
      <c r="E37" s="89">
        <v>0.3</v>
      </c>
      <c r="F37" s="89">
        <v>0.4</v>
      </c>
      <c r="G37" s="89">
        <v>0.1</v>
      </c>
    </row>
    <row r="38" spans="1:7" x14ac:dyDescent="0.25">
      <c r="A38">
        <v>2</v>
      </c>
      <c r="B38" s="88" t="s">
        <v>10</v>
      </c>
      <c r="C38" s="88">
        <v>2015</v>
      </c>
      <c r="D38" s="88">
        <v>2016</v>
      </c>
      <c r="E38" s="88">
        <v>2017</v>
      </c>
      <c r="F38" s="88">
        <v>2018</v>
      </c>
      <c r="G38" s="90"/>
    </row>
    <row r="39" spans="1:7" x14ac:dyDescent="0.25">
      <c r="B39" s="89" t="s">
        <v>11</v>
      </c>
      <c r="C39" s="89">
        <v>1.2</v>
      </c>
      <c r="D39" s="89">
        <v>4.0999999999999996</v>
      </c>
      <c r="E39" s="89">
        <v>3.9</v>
      </c>
      <c r="F39" s="89">
        <v>2.9</v>
      </c>
      <c r="G39" s="91"/>
    </row>
    <row r="40" spans="1:7" x14ac:dyDescent="0.25">
      <c r="B40" s="89" t="s">
        <v>12</v>
      </c>
      <c r="C40" s="89">
        <v>1.8</v>
      </c>
      <c r="D40" s="89">
        <v>3.8</v>
      </c>
      <c r="E40" s="89">
        <v>3.9</v>
      </c>
      <c r="F40" s="89">
        <v>3</v>
      </c>
      <c r="G40" s="91"/>
    </row>
    <row r="41" spans="1:7" x14ac:dyDescent="0.25">
      <c r="B41" s="89" t="s">
        <v>13</v>
      </c>
      <c r="C41" s="89">
        <v>1.9</v>
      </c>
      <c r="D41" s="89">
        <v>3.9</v>
      </c>
      <c r="E41" s="89">
        <v>4</v>
      </c>
      <c r="F41" s="89">
        <v>2.8</v>
      </c>
      <c r="G41" s="91"/>
    </row>
    <row r="42" spans="1:7" x14ac:dyDescent="0.25">
      <c r="B42" s="89" t="s">
        <v>14</v>
      </c>
      <c r="C42" s="89">
        <v>2.4</v>
      </c>
      <c r="D42" s="89">
        <v>3.6</v>
      </c>
      <c r="E42" s="89">
        <v>3.9</v>
      </c>
      <c r="F42" s="89">
        <v>3</v>
      </c>
      <c r="G42" s="91"/>
    </row>
    <row r="43" spans="1:7" x14ac:dyDescent="0.25">
      <c r="B43" s="89" t="s">
        <v>15</v>
      </c>
      <c r="C43" s="89">
        <v>2.6</v>
      </c>
      <c r="D43" s="89">
        <v>3.7</v>
      </c>
      <c r="E43" s="89">
        <v>3.7</v>
      </c>
      <c r="F43" s="89">
        <v>3</v>
      </c>
      <c r="G43" s="91"/>
    </row>
    <row r="44" spans="1:7" x14ac:dyDescent="0.25">
      <c r="B44" s="89" t="s">
        <v>16</v>
      </c>
      <c r="C44" s="89">
        <v>3</v>
      </c>
      <c r="D44" s="89">
        <v>3.9</v>
      </c>
      <c r="E44" s="89">
        <v>3.8</v>
      </c>
      <c r="F44" s="89">
        <v>2.7</v>
      </c>
      <c r="G44" s="91"/>
    </row>
    <row r="45" spans="1:7" x14ac:dyDescent="0.25">
      <c r="B45" s="89" t="s">
        <v>17</v>
      </c>
      <c r="C45" s="89">
        <v>2.7</v>
      </c>
      <c r="D45" s="89">
        <v>4.3</v>
      </c>
      <c r="E45" s="89">
        <v>3.5</v>
      </c>
      <c r="F45" s="89">
        <v>3.6</v>
      </c>
      <c r="G45" s="91"/>
    </row>
    <row r="46" spans="1:7" x14ac:dyDescent="0.25">
      <c r="B46" s="89" t="s">
        <v>18</v>
      </c>
      <c r="C46" s="89">
        <v>3.3</v>
      </c>
      <c r="D46" s="89">
        <v>4.3</v>
      </c>
      <c r="E46" s="89">
        <v>3.4</v>
      </c>
      <c r="F46" s="89">
        <v>2.6</v>
      </c>
      <c r="G46" s="91"/>
    </row>
    <row r="47" spans="1:7" x14ac:dyDescent="0.25">
      <c r="B47" s="89" t="s">
        <v>19</v>
      </c>
      <c r="C47" s="89">
        <v>3.3</v>
      </c>
      <c r="D47" s="89">
        <v>4.3</v>
      </c>
      <c r="E47" s="89">
        <v>3.4</v>
      </c>
      <c r="F47" s="89">
        <v>2.7</v>
      </c>
      <c r="G47" s="91"/>
    </row>
    <row r="48" spans="1:7" x14ac:dyDescent="0.25">
      <c r="B48" s="89" t="s">
        <v>20</v>
      </c>
      <c r="C48" s="89">
        <v>4</v>
      </c>
      <c r="D48" s="89">
        <v>4</v>
      </c>
      <c r="E48" s="89">
        <v>3.4</v>
      </c>
      <c r="F48" s="89">
        <v>2.5</v>
      </c>
      <c r="G48" s="91"/>
    </row>
    <row r="49" spans="1:7" x14ac:dyDescent="0.25">
      <c r="B49" s="89" t="s">
        <v>21</v>
      </c>
      <c r="C49" s="89">
        <v>3.7</v>
      </c>
      <c r="D49" s="89">
        <v>3.7</v>
      </c>
      <c r="E49" s="89">
        <v>3.3</v>
      </c>
      <c r="F49" s="89">
        <v>2.2999999999999998</v>
      </c>
      <c r="G49" s="91"/>
    </row>
    <row r="50" spans="1:7" x14ac:dyDescent="0.25">
      <c r="B50" s="89" t="s">
        <v>22</v>
      </c>
      <c r="C50" s="89">
        <v>3.9</v>
      </c>
      <c r="D50" s="89">
        <v>3.7</v>
      </c>
      <c r="E50" s="89">
        <v>3.4</v>
      </c>
      <c r="F50" s="89">
        <v>2.2999999999999998</v>
      </c>
      <c r="G50" s="92"/>
    </row>
    <row r="51" spans="1:7" x14ac:dyDescent="0.25">
      <c r="A51">
        <v>3</v>
      </c>
      <c r="B51" s="88" t="s">
        <v>23</v>
      </c>
      <c r="C51" s="88">
        <v>2014</v>
      </c>
      <c r="D51" s="88">
        <v>2015</v>
      </c>
      <c r="E51" s="88">
        <v>2016</v>
      </c>
      <c r="F51" s="88">
        <v>2017</v>
      </c>
      <c r="G51" s="88">
        <v>2018</v>
      </c>
    </row>
    <row r="52" spans="1:7" x14ac:dyDescent="0.25">
      <c r="B52" s="89" t="s">
        <v>11</v>
      </c>
      <c r="C52" s="89">
        <v>381819</v>
      </c>
      <c r="D52" s="89">
        <v>386528</v>
      </c>
      <c r="E52" s="89">
        <v>402270</v>
      </c>
      <c r="F52" s="89">
        <v>417833</v>
      </c>
      <c r="G52" s="89">
        <v>429842</v>
      </c>
    </row>
    <row r="53" spans="1:7" x14ac:dyDescent="0.25">
      <c r="B53" s="89" t="s">
        <v>12</v>
      </c>
      <c r="C53" s="89">
        <v>381985</v>
      </c>
      <c r="D53" s="89">
        <v>388976</v>
      </c>
      <c r="E53" s="89">
        <v>403917</v>
      </c>
      <c r="F53" s="89">
        <v>419762</v>
      </c>
      <c r="G53" s="89">
        <v>432232</v>
      </c>
    </row>
    <row r="54" spans="1:7" x14ac:dyDescent="0.25">
      <c r="B54" s="89" t="s">
        <v>13</v>
      </c>
      <c r="C54" s="89">
        <v>383575</v>
      </c>
      <c r="D54" s="89">
        <v>390817</v>
      </c>
      <c r="E54" s="89">
        <v>405983</v>
      </c>
      <c r="F54" s="89">
        <v>422278</v>
      </c>
      <c r="G54" s="89">
        <v>434243</v>
      </c>
    </row>
    <row r="55" spans="1:7" x14ac:dyDescent="0.25">
      <c r="B55" s="89" t="s">
        <v>14</v>
      </c>
      <c r="C55" s="89">
        <v>384265</v>
      </c>
      <c r="D55" s="89">
        <v>393439</v>
      </c>
      <c r="E55" s="89">
        <v>407763</v>
      </c>
      <c r="F55" s="89">
        <v>423747</v>
      </c>
      <c r="G55" s="89">
        <v>436254</v>
      </c>
    </row>
    <row r="56" spans="1:7" x14ac:dyDescent="0.25">
      <c r="B56" s="89" t="s">
        <v>15</v>
      </c>
      <c r="C56" s="89">
        <v>385619</v>
      </c>
      <c r="D56" s="89">
        <v>395621</v>
      </c>
      <c r="E56" s="89">
        <v>410338</v>
      </c>
      <c r="F56" s="89">
        <v>425656</v>
      </c>
      <c r="G56" s="89">
        <v>438215</v>
      </c>
    </row>
    <row r="57" spans="1:7" x14ac:dyDescent="0.25">
      <c r="B57" s="89" t="s">
        <v>16</v>
      </c>
      <c r="C57" s="89">
        <v>385243</v>
      </c>
      <c r="D57" s="89">
        <v>396973</v>
      </c>
      <c r="E57" s="89">
        <v>412333</v>
      </c>
      <c r="F57" s="89">
        <v>427818</v>
      </c>
      <c r="G57" s="89">
        <v>439422</v>
      </c>
    </row>
    <row r="58" spans="1:7" x14ac:dyDescent="0.25">
      <c r="B58" s="89" t="s">
        <v>17</v>
      </c>
      <c r="C58" s="89">
        <v>386243</v>
      </c>
      <c r="D58" s="89">
        <v>396503</v>
      </c>
      <c r="E58" s="89">
        <v>413746</v>
      </c>
      <c r="F58" s="89">
        <v>428209</v>
      </c>
      <c r="G58" s="89">
        <v>443475</v>
      </c>
    </row>
    <row r="59" spans="1:7" x14ac:dyDescent="0.25">
      <c r="B59" s="89" t="s">
        <v>18</v>
      </c>
      <c r="C59" s="89">
        <v>384478</v>
      </c>
      <c r="D59" s="89">
        <v>397007</v>
      </c>
      <c r="E59" s="89">
        <v>414242</v>
      </c>
      <c r="F59" s="89">
        <v>428455</v>
      </c>
      <c r="G59" s="89">
        <v>439615</v>
      </c>
    </row>
    <row r="60" spans="1:7" x14ac:dyDescent="0.25">
      <c r="B60" s="89" t="s">
        <v>19</v>
      </c>
      <c r="C60" s="89">
        <v>384501</v>
      </c>
      <c r="D60" s="89">
        <v>397326</v>
      </c>
      <c r="E60" s="89">
        <v>414558</v>
      </c>
      <c r="F60" s="89">
        <v>428673</v>
      </c>
      <c r="G60" s="89">
        <v>440460</v>
      </c>
    </row>
    <row r="61" spans="1:7" x14ac:dyDescent="0.25">
      <c r="B61" s="89" t="s">
        <v>20</v>
      </c>
      <c r="C61" s="89">
        <v>384700</v>
      </c>
      <c r="D61" s="89">
        <v>399928</v>
      </c>
      <c r="E61" s="89">
        <v>415979</v>
      </c>
      <c r="F61" s="89">
        <v>430232</v>
      </c>
      <c r="G61" s="89">
        <v>441139</v>
      </c>
    </row>
    <row r="62" spans="1:7" x14ac:dyDescent="0.25">
      <c r="B62" s="89" t="s">
        <v>21</v>
      </c>
      <c r="C62" s="89">
        <v>386912</v>
      </c>
      <c r="D62" s="89">
        <v>401280</v>
      </c>
      <c r="E62" s="89">
        <v>416046</v>
      </c>
      <c r="F62" s="89">
        <v>429946</v>
      </c>
      <c r="G62" s="89">
        <v>439877</v>
      </c>
    </row>
    <row r="63" spans="1:7" x14ac:dyDescent="0.25">
      <c r="B63" s="89" t="s">
        <v>22</v>
      </c>
      <c r="C63" s="89">
        <v>386222</v>
      </c>
      <c r="D63" s="89">
        <v>401440</v>
      </c>
      <c r="E63" s="89">
        <v>416337</v>
      </c>
      <c r="F63" s="89">
        <v>430607</v>
      </c>
      <c r="G63" s="89">
        <v>440396</v>
      </c>
    </row>
    <row r="64" spans="1:7" ht="28.5" customHeight="1" x14ac:dyDescent="0.25">
      <c r="A64">
        <v>4</v>
      </c>
      <c r="B64" s="88" t="s">
        <v>24</v>
      </c>
      <c r="C64" s="88" t="s">
        <v>5</v>
      </c>
      <c r="D64" s="88" t="s">
        <v>6</v>
      </c>
      <c r="E64" s="88" t="s">
        <v>7</v>
      </c>
      <c r="F64" s="88" t="s">
        <v>8</v>
      </c>
      <c r="G64" s="88" t="s">
        <v>9</v>
      </c>
    </row>
    <row r="65" spans="1:13" x14ac:dyDescent="0.25">
      <c r="B65" s="89">
        <v>2014</v>
      </c>
      <c r="C65" s="89">
        <v>257251</v>
      </c>
      <c r="D65" s="89">
        <v>72399</v>
      </c>
      <c r="E65" s="89">
        <v>50083</v>
      </c>
      <c r="F65" s="89">
        <v>6489</v>
      </c>
      <c r="G65" s="89">
        <v>386222</v>
      </c>
    </row>
    <row r="66" spans="1:13" x14ac:dyDescent="0.25">
      <c r="B66" s="89">
        <v>2015</v>
      </c>
      <c r="C66" s="89">
        <v>266136</v>
      </c>
      <c r="D66" s="89">
        <v>78035</v>
      </c>
      <c r="E66" s="89">
        <v>50521</v>
      </c>
      <c r="F66" s="89">
        <v>6748</v>
      </c>
      <c r="G66" s="89">
        <v>401440</v>
      </c>
    </row>
    <row r="67" spans="1:13" x14ac:dyDescent="0.25">
      <c r="B67" s="89">
        <v>2016</v>
      </c>
      <c r="C67" s="89">
        <v>272614</v>
      </c>
      <c r="D67" s="89">
        <v>85434</v>
      </c>
      <c r="E67" s="89">
        <v>50616</v>
      </c>
      <c r="F67" s="89">
        <v>7673</v>
      </c>
      <c r="G67" s="89">
        <v>416337</v>
      </c>
    </row>
    <row r="68" spans="1:13" x14ac:dyDescent="0.25">
      <c r="B68" s="89">
        <v>2017</v>
      </c>
      <c r="C68" s="89">
        <v>278176</v>
      </c>
      <c r="D68" s="89">
        <v>91004</v>
      </c>
      <c r="E68" s="89">
        <v>53639</v>
      </c>
      <c r="F68" s="89">
        <v>7788</v>
      </c>
      <c r="G68" s="89">
        <v>430607</v>
      </c>
    </row>
    <row r="69" spans="1:13" x14ac:dyDescent="0.25">
      <c r="B69" s="89">
        <v>2018</v>
      </c>
      <c r="C69" s="89">
        <v>283677</v>
      </c>
      <c r="D69" s="89">
        <v>92789</v>
      </c>
      <c r="E69" s="89">
        <v>55789</v>
      </c>
      <c r="F69" s="89">
        <v>8141</v>
      </c>
      <c r="G69" s="89">
        <v>440396</v>
      </c>
    </row>
    <row r="70" spans="1:13" ht="28.5" customHeight="1" x14ac:dyDescent="0.25">
      <c r="A70">
        <v>5</v>
      </c>
      <c r="B70" s="88" t="s">
        <v>24</v>
      </c>
      <c r="C70" s="88" t="s">
        <v>5</v>
      </c>
      <c r="D70" s="88" t="s">
        <v>6</v>
      </c>
      <c r="E70" s="88" t="s">
        <v>7</v>
      </c>
      <c r="F70" s="88" t="s">
        <v>8</v>
      </c>
      <c r="G70" s="90"/>
    </row>
    <row r="71" spans="1:13" x14ac:dyDescent="0.25">
      <c r="B71" s="89">
        <v>2007</v>
      </c>
      <c r="C71" s="89">
        <v>67.7</v>
      </c>
      <c r="D71" s="89">
        <v>15.5</v>
      </c>
      <c r="E71" s="89">
        <v>14.7</v>
      </c>
      <c r="F71" s="89">
        <v>2</v>
      </c>
      <c r="G71" s="91"/>
    </row>
    <row r="72" spans="1:13" x14ac:dyDescent="0.25">
      <c r="B72" s="89">
        <v>2013</v>
      </c>
      <c r="C72" s="89">
        <v>67</v>
      </c>
      <c r="D72" s="89">
        <v>18.2</v>
      </c>
      <c r="E72" s="89">
        <v>13.2</v>
      </c>
      <c r="F72" s="89">
        <v>1.6</v>
      </c>
      <c r="G72" s="91"/>
    </row>
    <row r="73" spans="1:13" x14ac:dyDescent="0.25">
      <c r="B73" s="89">
        <v>2017</v>
      </c>
      <c r="C73" s="89">
        <v>64.599999999999994</v>
      </c>
      <c r="D73" s="89">
        <v>21.1</v>
      </c>
      <c r="E73" s="89">
        <v>12.5</v>
      </c>
      <c r="F73" s="89">
        <v>1.8</v>
      </c>
      <c r="G73" s="91"/>
      <c r="I73" t="s">
        <v>115</v>
      </c>
    </row>
    <row r="74" spans="1:13" x14ac:dyDescent="0.25">
      <c r="B74" s="89">
        <v>2018</v>
      </c>
      <c r="C74" s="89">
        <v>64.400000000000006</v>
      </c>
      <c r="D74" s="89">
        <v>21.1</v>
      </c>
      <c r="E74" s="89">
        <v>12.7</v>
      </c>
      <c r="F74" s="89">
        <v>1.8</v>
      </c>
      <c r="G74" s="92"/>
      <c r="I74" t="s">
        <v>48</v>
      </c>
    </row>
    <row r="75" spans="1:13" ht="57" x14ac:dyDescent="0.25">
      <c r="A75">
        <v>6</v>
      </c>
      <c r="B75" s="88" t="s">
        <v>25</v>
      </c>
      <c r="C75" s="88" t="s">
        <v>26</v>
      </c>
      <c r="D75" s="88" t="s">
        <v>27</v>
      </c>
      <c r="E75" s="88" t="s">
        <v>61</v>
      </c>
      <c r="F75" s="88" t="s">
        <v>128</v>
      </c>
      <c r="G75" s="90"/>
      <c r="I75" t="s">
        <v>25</v>
      </c>
      <c r="J75" t="s">
        <v>26</v>
      </c>
      <c r="K75" t="s">
        <v>27</v>
      </c>
      <c r="L75" t="s">
        <v>61</v>
      </c>
      <c r="M75" t="s">
        <v>128</v>
      </c>
    </row>
    <row r="76" spans="1:13" x14ac:dyDescent="0.25">
      <c r="B76" s="89">
        <v>1</v>
      </c>
      <c r="C76" s="89" t="s">
        <v>66</v>
      </c>
      <c r="D76" s="89">
        <v>101420</v>
      </c>
      <c r="E76" s="89" t="s">
        <v>5</v>
      </c>
      <c r="F76" s="89" t="s">
        <v>66</v>
      </c>
      <c r="G76" s="91"/>
      <c r="I76">
        <v>1</v>
      </c>
      <c r="J76" t="s">
        <v>66</v>
      </c>
      <c r="K76">
        <v>101420</v>
      </c>
      <c r="L76" t="s">
        <v>5</v>
      </c>
      <c r="M76" t="s">
        <v>66</v>
      </c>
    </row>
    <row r="77" spans="1:13" x14ac:dyDescent="0.25">
      <c r="B77" s="89">
        <v>2</v>
      </c>
      <c r="C77" s="89" t="s">
        <v>67</v>
      </c>
      <c r="D77" s="89">
        <v>82953</v>
      </c>
      <c r="E77" s="89" t="s">
        <v>5</v>
      </c>
      <c r="F77" s="89" t="s">
        <v>67</v>
      </c>
      <c r="G77" s="91"/>
      <c r="I77">
        <v>2</v>
      </c>
      <c r="J77" t="s">
        <v>67</v>
      </c>
      <c r="K77">
        <v>82953</v>
      </c>
      <c r="L77" t="s">
        <v>5</v>
      </c>
      <c r="M77" t="s">
        <v>67</v>
      </c>
    </row>
    <row r="78" spans="1:13" x14ac:dyDescent="0.25">
      <c r="B78" s="89">
        <v>3</v>
      </c>
      <c r="C78" s="89" t="s">
        <v>68</v>
      </c>
      <c r="D78" s="89">
        <v>82691</v>
      </c>
      <c r="E78" s="89" t="s">
        <v>5</v>
      </c>
      <c r="F78" s="89" t="s">
        <v>68</v>
      </c>
      <c r="G78" s="91"/>
      <c r="I78">
        <v>3</v>
      </c>
      <c r="J78" t="s">
        <v>68</v>
      </c>
      <c r="K78">
        <v>82691</v>
      </c>
      <c r="L78" t="s">
        <v>5</v>
      </c>
      <c r="M78" t="s">
        <v>68</v>
      </c>
    </row>
    <row r="79" spans="1:13" x14ac:dyDescent="0.25">
      <c r="B79" s="89">
        <v>4</v>
      </c>
      <c r="C79" s="89" t="s">
        <v>69</v>
      </c>
      <c r="D79" s="89">
        <v>58803</v>
      </c>
      <c r="E79" s="89" t="s">
        <v>6</v>
      </c>
      <c r="F79" s="89" t="s">
        <v>69</v>
      </c>
      <c r="G79" s="91"/>
      <c r="I79">
        <v>4</v>
      </c>
      <c r="J79" t="s">
        <v>69</v>
      </c>
      <c r="K79">
        <v>58803</v>
      </c>
      <c r="L79" t="s">
        <v>6</v>
      </c>
      <c r="M79" t="s">
        <v>69</v>
      </c>
    </row>
    <row r="80" spans="1:13" x14ac:dyDescent="0.25">
      <c r="B80" s="89">
        <v>5</v>
      </c>
      <c r="C80" s="89" t="s">
        <v>70</v>
      </c>
      <c r="D80" s="89">
        <v>18373</v>
      </c>
      <c r="E80" s="89" t="s">
        <v>6</v>
      </c>
      <c r="F80" s="89" t="s">
        <v>70</v>
      </c>
      <c r="G80" s="91"/>
      <c r="I80">
        <v>5</v>
      </c>
      <c r="J80" t="s">
        <v>70</v>
      </c>
      <c r="K80">
        <v>18373</v>
      </c>
      <c r="L80" t="s">
        <v>6</v>
      </c>
      <c r="M80" t="s">
        <v>70</v>
      </c>
    </row>
    <row r="81" spans="1:13" x14ac:dyDescent="0.25">
      <c r="B81" s="89">
        <v>6</v>
      </c>
      <c r="C81" s="89" t="s">
        <v>71</v>
      </c>
      <c r="D81" s="89">
        <v>16613</v>
      </c>
      <c r="E81" s="89" t="s">
        <v>5</v>
      </c>
      <c r="F81" s="89" t="s">
        <v>71</v>
      </c>
      <c r="G81" s="91"/>
      <c r="I81">
        <v>6</v>
      </c>
      <c r="J81" t="s">
        <v>71</v>
      </c>
      <c r="K81">
        <v>16613</v>
      </c>
      <c r="L81" t="s">
        <v>5</v>
      </c>
      <c r="M81" t="s">
        <v>71</v>
      </c>
    </row>
    <row r="82" spans="1:13" x14ac:dyDescent="0.25">
      <c r="B82" s="89">
        <v>7</v>
      </c>
      <c r="C82" s="89" t="s">
        <v>72</v>
      </c>
      <c r="D82" s="89">
        <v>14566</v>
      </c>
      <c r="E82" s="89" t="s">
        <v>7</v>
      </c>
      <c r="F82" s="89" t="s">
        <v>82</v>
      </c>
      <c r="G82" s="91"/>
      <c r="I82">
        <v>7</v>
      </c>
      <c r="J82" t="s">
        <v>72</v>
      </c>
      <c r="K82">
        <v>14566</v>
      </c>
      <c r="L82" t="s">
        <v>7</v>
      </c>
      <c r="M82" t="s">
        <v>82</v>
      </c>
    </row>
    <row r="83" spans="1:13" x14ac:dyDescent="0.25">
      <c r="B83" s="89">
        <v>8</v>
      </c>
      <c r="C83" s="89" t="s">
        <v>82</v>
      </c>
      <c r="D83" s="89">
        <v>13584</v>
      </c>
      <c r="E83" s="89" t="s">
        <v>7</v>
      </c>
      <c r="F83" s="89" t="s">
        <v>72</v>
      </c>
      <c r="G83" s="91"/>
      <c r="I83">
        <v>8</v>
      </c>
      <c r="J83" t="s">
        <v>82</v>
      </c>
      <c r="K83">
        <v>13584</v>
      </c>
      <c r="L83" t="s">
        <v>7</v>
      </c>
      <c r="M83" t="s">
        <v>72</v>
      </c>
    </row>
    <row r="84" spans="1:13" x14ac:dyDescent="0.25">
      <c r="B84" s="89">
        <v>9</v>
      </c>
      <c r="C84" s="89" t="s">
        <v>73</v>
      </c>
      <c r="D84" s="89">
        <v>7496</v>
      </c>
      <c r="E84" s="89" t="s">
        <v>6</v>
      </c>
      <c r="F84" s="89" t="s">
        <v>73</v>
      </c>
      <c r="G84" s="91"/>
      <c r="I84">
        <v>9</v>
      </c>
      <c r="J84" t="s">
        <v>73</v>
      </c>
      <c r="K84">
        <v>7496</v>
      </c>
      <c r="L84" t="s">
        <v>6</v>
      </c>
      <c r="M84" t="s">
        <v>73</v>
      </c>
    </row>
    <row r="85" spans="1:13" x14ac:dyDescent="0.25">
      <c r="B85" s="89">
        <v>10</v>
      </c>
      <c r="C85" s="89" t="s">
        <v>94</v>
      </c>
      <c r="D85" s="89">
        <v>6486</v>
      </c>
      <c r="E85" s="89" t="s">
        <v>8</v>
      </c>
      <c r="F85" s="89" t="s">
        <v>94</v>
      </c>
      <c r="G85" s="92"/>
      <c r="I85">
        <v>10</v>
      </c>
      <c r="J85" t="s">
        <v>94</v>
      </c>
      <c r="K85">
        <v>6486</v>
      </c>
      <c r="L85" t="s">
        <v>8</v>
      </c>
      <c r="M85" t="s">
        <v>94</v>
      </c>
    </row>
    <row r="86" spans="1:13" x14ac:dyDescent="0.25">
      <c r="A86">
        <v>7</v>
      </c>
      <c r="B86" s="88" t="s">
        <v>10</v>
      </c>
      <c r="C86" s="88">
        <v>2015</v>
      </c>
      <c r="D86" s="88">
        <v>2016</v>
      </c>
      <c r="E86" s="88">
        <v>2017</v>
      </c>
      <c r="F86" s="88">
        <v>2018</v>
      </c>
      <c r="G86" s="90"/>
    </row>
    <row r="87" spans="1:13" x14ac:dyDescent="0.25">
      <c r="B87" s="89" t="s">
        <v>11</v>
      </c>
      <c r="C87" s="89">
        <v>0.8</v>
      </c>
      <c r="D87" s="89">
        <v>3.3</v>
      </c>
      <c r="E87" s="89">
        <v>2.2999999999999998</v>
      </c>
      <c r="F87" s="89">
        <v>3.2</v>
      </c>
      <c r="G87" s="91"/>
    </row>
    <row r="88" spans="1:13" x14ac:dyDescent="0.25">
      <c r="B88" s="89" t="s">
        <v>12</v>
      </c>
      <c r="C88" s="89">
        <v>1.4</v>
      </c>
      <c r="D88" s="89">
        <v>3.2</v>
      </c>
      <c r="E88" s="89">
        <v>2.4</v>
      </c>
      <c r="F88" s="89">
        <v>3.1</v>
      </c>
      <c r="G88" s="91"/>
    </row>
    <row r="89" spans="1:13" x14ac:dyDescent="0.25">
      <c r="B89" s="89" t="s">
        <v>13</v>
      </c>
      <c r="C89" s="89">
        <v>1.7</v>
      </c>
      <c r="D89" s="89">
        <v>2.9</v>
      </c>
      <c r="E89" s="89">
        <v>2.7</v>
      </c>
      <c r="F89" s="89">
        <v>2.8</v>
      </c>
      <c r="G89" s="91"/>
    </row>
    <row r="90" spans="1:13" x14ac:dyDescent="0.25">
      <c r="B90" s="89" t="s">
        <v>14</v>
      </c>
      <c r="C90" s="89">
        <v>2.4</v>
      </c>
      <c r="D90" s="89">
        <v>2.4</v>
      </c>
      <c r="E90" s="89">
        <v>2.6</v>
      </c>
      <c r="F90" s="89">
        <v>3</v>
      </c>
      <c r="G90" s="91"/>
    </row>
    <row r="91" spans="1:13" x14ac:dyDescent="0.25">
      <c r="B91" s="89" t="s">
        <v>15</v>
      </c>
      <c r="C91" s="89">
        <v>2.7</v>
      </c>
      <c r="D91" s="89">
        <v>2.2999999999999998</v>
      </c>
      <c r="E91" s="89">
        <v>2.4</v>
      </c>
      <c r="F91" s="89">
        <v>3.1</v>
      </c>
      <c r="G91" s="91"/>
    </row>
    <row r="92" spans="1:13" x14ac:dyDescent="0.25">
      <c r="B92" s="89" t="s">
        <v>16</v>
      </c>
      <c r="C92" s="89">
        <v>3.1</v>
      </c>
      <c r="D92" s="89">
        <v>2.2999999999999998</v>
      </c>
      <c r="E92" s="89">
        <v>2.5</v>
      </c>
      <c r="F92" s="89">
        <v>3</v>
      </c>
      <c r="G92" s="91"/>
    </row>
    <row r="93" spans="1:13" x14ac:dyDescent="0.25">
      <c r="B93" s="89" t="s">
        <v>17</v>
      </c>
      <c r="C93" s="89">
        <v>3.1</v>
      </c>
      <c r="D93" s="89">
        <v>2.4</v>
      </c>
      <c r="E93" s="89">
        <v>2.2999999999999998</v>
      </c>
      <c r="F93" s="89">
        <v>4.0999999999999996</v>
      </c>
      <c r="G93" s="91"/>
    </row>
    <row r="94" spans="1:13" x14ac:dyDescent="0.25">
      <c r="B94" s="89" t="s">
        <v>18</v>
      </c>
      <c r="C94" s="89">
        <v>3.7</v>
      </c>
      <c r="D94" s="89">
        <v>2.5</v>
      </c>
      <c r="E94" s="89">
        <v>2.2000000000000002</v>
      </c>
      <c r="F94" s="89">
        <v>2.5</v>
      </c>
      <c r="G94" s="91"/>
    </row>
    <row r="95" spans="1:13" x14ac:dyDescent="0.25">
      <c r="B95" s="89" t="s">
        <v>19</v>
      </c>
      <c r="C95" s="89">
        <v>3.6</v>
      </c>
      <c r="D95" s="89">
        <v>2.6</v>
      </c>
      <c r="E95" s="89">
        <v>2.1</v>
      </c>
      <c r="F95" s="89">
        <v>2.6</v>
      </c>
      <c r="G95" s="91"/>
    </row>
    <row r="96" spans="1:13" x14ac:dyDescent="0.25">
      <c r="B96" s="89" t="s">
        <v>20</v>
      </c>
      <c r="C96" s="89">
        <v>3.6</v>
      </c>
      <c r="D96" s="89">
        <v>2.7</v>
      </c>
      <c r="E96" s="89">
        <v>2.1</v>
      </c>
      <c r="F96" s="89">
        <v>2.2000000000000002</v>
      </c>
      <c r="G96" s="91"/>
    </row>
    <row r="97" spans="1:14" x14ac:dyDescent="0.25">
      <c r="B97" s="89" t="s">
        <v>21</v>
      </c>
      <c r="C97" s="89">
        <v>3.7</v>
      </c>
      <c r="D97" s="89">
        <v>2.2999999999999998</v>
      </c>
      <c r="E97" s="89">
        <v>2</v>
      </c>
      <c r="F97" s="89">
        <v>1.9</v>
      </c>
      <c r="G97" s="91"/>
      <c r="H97" s="9"/>
      <c r="I97" s="9"/>
      <c r="J97" s="9"/>
      <c r="K97" s="9"/>
      <c r="L97" s="9"/>
      <c r="M97" s="9"/>
      <c r="N97" s="9"/>
    </row>
    <row r="98" spans="1:14" x14ac:dyDescent="0.25">
      <c r="B98" s="89" t="s">
        <v>22</v>
      </c>
      <c r="C98" s="89">
        <v>3.5</v>
      </c>
      <c r="D98" s="89">
        <v>2.4</v>
      </c>
      <c r="E98" s="89">
        <v>2</v>
      </c>
      <c r="F98" s="89">
        <v>2</v>
      </c>
      <c r="G98" s="92"/>
      <c r="H98" s="9"/>
      <c r="I98" s="9"/>
      <c r="J98" s="9"/>
      <c r="K98" s="9"/>
      <c r="L98" s="9"/>
      <c r="M98" s="9"/>
      <c r="N98" s="9"/>
    </row>
    <row r="99" spans="1:14" x14ac:dyDescent="0.25">
      <c r="A99">
        <v>8</v>
      </c>
      <c r="B99" s="88" t="s">
        <v>23</v>
      </c>
      <c r="C99" s="88">
        <v>2014</v>
      </c>
      <c r="D99" s="88">
        <v>2015</v>
      </c>
      <c r="E99" s="88">
        <v>2016</v>
      </c>
      <c r="F99" s="88">
        <v>2017</v>
      </c>
      <c r="G99" s="88">
        <v>2018</v>
      </c>
      <c r="H99" s="9"/>
      <c r="I99" s="9"/>
      <c r="J99" s="9"/>
      <c r="K99" s="9"/>
      <c r="L99" s="9"/>
      <c r="M99" s="9"/>
      <c r="N99" s="9"/>
    </row>
    <row r="100" spans="1:14" x14ac:dyDescent="0.25">
      <c r="B100" s="89" t="s">
        <v>11</v>
      </c>
      <c r="C100" s="89">
        <v>255.518</v>
      </c>
      <c r="D100" s="89">
        <v>257.62700000000001</v>
      </c>
      <c r="E100" s="89">
        <v>266.245</v>
      </c>
      <c r="F100" s="89">
        <v>272.40699999999998</v>
      </c>
      <c r="G100" s="89">
        <v>281.13799999999998</v>
      </c>
      <c r="H100" s="9"/>
      <c r="I100" s="9"/>
      <c r="J100" s="9"/>
      <c r="K100" s="9"/>
      <c r="L100" s="9"/>
      <c r="M100" s="9"/>
      <c r="N100" s="9"/>
    </row>
    <row r="101" spans="1:14" x14ac:dyDescent="0.25">
      <c r="B101" s="89" t="s">
        <v>12</v>
      </c>
      <c r="C101" s="89">
        <v>255.15799999999999</v>
      </c>
      <c r="D101" s="89">
        <v>258.79599999999999</v>
      </c>
      <c r="E101" s="89">
        <v>266.98700000000002</v>
      </c>
      <c r="F101" s="89">
        <v>273.36500000000001</v>
      </c>
      <c r="G101" s="89">
        <v>281.74099999999999</v>
      </c>
      <c r="H101" s="9"/>
      <c r="I101" s="9"/>
      <c r="J101" s="9"/>
      <c r="K101" s="9"/>
      <c r="L101" s="9"/>
      <c r="M101" s="9"/>
      <c r="N101" s="9"/>
    </row>
    <row r="102" spans="1:14" x14ac:dyDescent="0.25">
      <c r="B102" s="89" t="s">
        <v>13</v>
      </c>
      <c r="C102" s="89">
        <v>256.34199999999998</v>
      </c>
      <c r="D102" s="89">
        <v>260.79399999999998</v>
      </c>
      <c r="E102" s="89">
        <v>268.375</v>
      </c>
      <c r="F102" s="89">
        <v>275.50299999999999</v>
      </c>
      <c r="G102" s="89">
        <v>283.16199999999998</v>
      </c>
    </row>
    <row r="103" spans="1:14" x14ac:dyDescent="0.25">
      <c r="B103" s="89" t="s">
        <v>14</v>
      </c>
      <c r="C103" s="89">
        <v>256.73200000000003</v>
      </c>
      <c r="D103" s="89">
        <v>262.90499999999997</v>
      </c>
      <c r="E103" s="89">
        <v>269.16899999999998</v>
      </c>
      <c r="F103" s="89">
        <v>276.22500000000002</v>
      </c>
      <c r="G103" s="89">
        <v>284.38600000000002</v>
      </c>
    </row>
    <row r="104" spans="1:14" x14ac:dyDescent="0.25">
      <c r="B104" s="89" t="s">
        <v>15</v>
      </c>
      <c r="C104" s="89">
        <v>257.57799999999997</v>
      </c>
      <c r="D104" s="89">
        <v>264.43799999999999</v>
      </c>
      <c r="E104" s="89">
        <v>270.55900000000003</v>
      </c>
      <c r="F104" s="89">
        <v>277.13499999999999</v>
      </c>
      <c r="G104" s="89">
        <v>285.80399999999997</v>
      </c>
    </row>
    <row r="105" spans="1:14" x14ac:dyDescent="0.25">
      <c r="B105" s="89" t="s">
        <v>16</v>
      </c>
      <c r="C105" s="89">
        <v>257.49099999999999</v>
      </c>
      <c r="D105" s="89">
        <v>265.48599999999999</v>
      </c>
      <c r="E105" s="89">
        <v>271.50299999999999</v>
      </c>
      <c r="F105" s="89">
        <v>278.39</v>
      </c>
      <c r="G105" s="89">
        <v>286.67</v>
      </c>
    </row>
    <row r="106" spans="1:14" x14ac:dyDescent="0.25">
      <c r="B106" s="89" t="s">
        <v>17</v>
      </c>
      <c r="C106" s="89">
        <v>257.541</v>
      </c>
      <c r="D106" s="89">
        <v>265.55099999999999</v>
      </c>
      <c r="E106" s="89">
        <v>271.96300000000002</v>
      </c>
      <c r="F106" s="89">
        <v>278.32499999999999</v>
      </c>
      <c r="G106" s="89">
        <v>289.63200000000001</v>
      </c>
    </row>
    <row r="107" spans="1:14" x14ac:dyDescent="0.25">
      <c r="B107" s="89" t="s">
        <v>18</v>
      </c>
      <c r="C107" s="89">
        <v>256.09500000000003</v>
      </c>
      <c r="D107" s="89">
        <v>265.56700000000001</v>
      </c>
      <c r="E107" s="89">
        <v>272.11200000000002</v>
      </c>
      <c r="F107" s="89">
        <v>278.15800000000002</v>
      </c>
      <c r="G107" s="89">
        <v>285.14499999999998</v>
      </c>
    </row>
    <row r="108" spans="1:14" x14ac:dyDescent="0.25">
      <c r="B108" s="89" t="s">
        <v>19</v>
      </c>
      <c r="C108" s="89">
        <v>256.13299999999998</v>
      </c>
      <c r="D108" s="89">
        <v>265.315</v>
      </c>
      <c r="E108" s="89">
        <v>272.13600000000002</v>
      </c>
      <c r="F108" s="89">
        <v>277.80399999999997</v>
      </c>
      <c r="G108" s="89">
        <v>284.976</v>
      </c>
    </row>
    <row r="109" spans="1:14" x14ac:dyDescent="0.25">
      <c r="B109" s="89" t="s">
        <v>20</v>
      </c>
      <c r="C109" s="89">
        <v>256.40899999999999</v>
      </c>
      <c r="D109" s="89">
        <v>265.70400000000001</v>
      </c>
      <c r="E109" s="89">
        <v>272.78699999999998</v>
      </c>
      <c r="F109" s="89">
        <v>278.565</v>
      </c>
      <c r="G109" s="89">
        <v>284.76499999999999</v>
      </c>
    </row>
    <row r="110" spans="1:14" x14ac:dyDescent="0.25">
      <c r="B110" s="89" t="s">
        <v>21</v>
      </c>
      <c r="C110" s="89">
        <v>256.82299999999998</v>
      </c>
      <c r="D110" s="89">
        <v>266.25099999999998</v>
      </c>
      <c r="E110" s="89">
        <v>272.34699999999998</v>
      </c>
      <c r="F110" s="89">
        <v>277.88499999999999</v>
      </c>
      <c r="G110" s="89">
        <v>283.29399999999998</v>
      </c>
    </row>
    <row r="111" spans="1:14" x14ac:dyDescent="0.25">
      <c r="B111" s="89" t="s">
        <v>22</v>
      </c>
      <c r="C111" s="89">
        <v>257.25099999999998</v>
      </c>
      <c r="D111" s="89">
        <v>266.13600000000002</v>
      </c>
      <c r="E111" s="89">
        <v>272.61399999999998</v>
      </c>
      <c r="F111" s="89">
        <v>278.17599999999999</v>
      </c>
      <c r="G111" s="89">
        <v>283.67700000000002</v>
      </c>
    </row>
    <row r="112" spans="1:14" x14ac:dyDescent="0.25">
      <c r="A112">
        <v>9</v>
      </c>
      <c r="B112" s="88" t="s">
        <v>90</v>
      </c>
      <c r="C112" s="88">
        <v>2014</v>
      </c>
      <c r="D112" s="88">
        <v>2015</v>
      </c>
      <c r="E112" s="88">
        <v>2016</v>
      </c>
      <c r="F112" s="88">
        <v>2017</v>
      </c>
      <c r="G112" s="88">
        <v>2018</v>
      </c>
      <c r="I112" s="88" t="s">
        <v>90</v>
      </c>
      <c r="J112" s="88">
        <v>2014</v>
      </c>
      <c r="K112" s="88">
        <v>2015</v>
      </c>
      <c r="L112" s="88">
        <v>2016</v>
      </c>
      <c r="M112" s="88">
        <v>2017</v>
      </c>
      <c r="N112" s="88">
        <v>2018</v>
      </c>
    </row>
    <row r="113" spans="1:14" x14ac:dyDescent="0.25">
      <c r="B113" s="89" t="s">
        <v>75</v>
      </c>
      <c r="C113" s="89">
        <v>92477</v>
      </c>
      <c r="D113" s="89">
        <v>97285</v>
      </c>
      <c r="E113" s="89">
        <v>99508</v>
      </c>
      <c r="F113" s="89">
        <v>100645</v>
      </c>
      <c r="G113" s="89">
        <v>101420</v>
      </c>
      <c r="I113" s="89" t="s">
        <v>75</v>
      </c>
      <c r="J113" s="89">
        <v>92477</v>
      </c>
      <c r="K113" s="89">
        <v>97285</v>
      </c>
      <c r="L113" s="89">
        <v>99508</v>
      </c>
      <c r="M113" s="89">
        <v>100645</v>
      </c>
      <c r="N113" s="89">
        <v>101420</v>
      </c>
    </row>
    <row r="114" spans="1:14" x14ac:dyDescent="0.25">
      <c r="B114" s="89" t="s">
        <v>66</v>
      </c>
      <c r="C114" s="89">
        <v>60714</v>
      </c>
      <c r="D114" s="89">
        <v>97285</v>
      </c>
      <c r="E114" s="89">
        <v>99508</v>
      </c>
      <c r="F114" s="89">
        <v>100645</v>
      </c>
      <c r="G114" s="89">
        <v>101420</v>
      </c>
      <c r="I114" s="114" t="s">
        <v>66</v>
      </c>
      <c r="J114" s="89">
        <v>60714</v>
      </c>
      <c r="K114" s="89">
        <v>97285</v>
      </c>
      <c r="L114" s="89">
        <v>99508</v>
      </c>
      <c r="M114" s="89">
        <v>100645</v>
      </c>
      <c r="N114" s="89">
        <v>101420</v>
      </c>
    </row>
    <row r="115" spans="1:14" x14ac:dyDescent="0.25">
      <c r="B115" s="89" t="s">
        <v>76</v>
      </c>
      <c r="C115" s="89">
        <v>31763</v>
      </c>
      <c r="D115" s="89"/>
      <c r="E115" s="89"/>
      <c r="F115" s="89"/>
      <c r="G115" s="89"/>
      <c r="I115" s="114" t="s">
        <v>76</v>
      </c>
      <c r="J115" s="89">
        <v>31763</v>
      </c>
      <c r="K115" s="89"/>
      <c r="L115" s="89"/>
      <c r="M115" s="89"/>
      <c r="N115" s="89"/>
    </row>
    <row r="116" spans="1:14" x14ac:dyDescent="0.25">
      <c r="B116" s="89" t="s">
        <v>67</v>
      </c>
      <c r="C116" s="89">
        <v>78835</v>
      </c>
      <c r="D116" s="89">
        <v>78858</v>
      </c>
      <c r="E116" s="89">
        <v>82132</v>
      </c>
      <c r="F116" s="89">
        <v>82624</v>
      </c>
      <c r="G116" s="89">
        <v>82953</v>
      </c>
      <c r="I116" s="89" t="s">
        <v>67</v>
      </c>
      <c r="J116" s="89">
        <v>78835</v>
      </c>
      <c r="K116" s="89">
        <v>78858</v>
      </c>
      <c r="L116" s="89">
        <v>82132</v>
      </c>
      <c r="M116" s="89">
        <v>82624</v>
      </c>
      <c r="N116" s="89">
        <v>82953</v>
      </c>
    </row>
    <row r="117" spans="1:14" x14ac:dyDescent="0.25">
      <c r="B117" s="89" t="s">
        <v>68</v>
      </c>
      <c r="C117" s="89">
        <v>75737</v>
      </c>
      <c r="D117" s="89">
        <v>79072</v>
      </c>
      <c r="E117" s="89">
        <v>79447</v>
      </c>
      <c r="F117" s="89">
        <v>81765</v>
      </c>
      <c r="G117" s="89">
        <v>82691</v>
      </c>
      <c r="I117" s="89" t="s">
        <v>68</v>
      </c>
      <c r="J117" s="89">
        <v>75737</v>
      </c>
      <c r="K117" s="89">
        <v>79072</v>
      </c>
      <c r="L117" s="89">
        <v>79447</v>
      </c>
      <c r="M117" s="89">
        <v>81765</v>
      </c>
      <c r="N117" s="89">
        <v>82691</v>
      </c>
    </row>
    <row r="118" spans="1:14" x14ac:dyDescent="0.25">
      <c r="B118" s="89" t="s">
        <v>71</v>
      </c>
      <c r="C118" s="89">
        <v>10202</v>
      </c>
      <c r="D118" s="89">
        <v>10921</v>
      </c>
      <c r="E118" s="89">
        <v>11527</v>
      </c>
      <c r="F118" s="89">
        <v>13142</v>
      </c>
      <c r="G118" s="89">
        <v>16613</v>
      </c>
      <c r="I118" s="89" t="s">
        <v>71</v>
      </c>
      <c r="J118" s="89">
        <v>10202</v>
      </c>
      <c r="K118" s="89">
        <v>10921</v>
      </c>
      <c r="L118" s="89">
        <v>11527</v>
      </c>
      <c r="M118" s="89">
        <v>13142</v>
      </c>
      <c r="N118" s="89">
        <v>16613</v>
      </c>
    </row>
    <row r="119" spans="1:14" x14ac:dyDescent="0.25">
      <c r="B119" s="89" t="s">
        <v>51</v>
      </c>
      <c r="C119" s="89">
        <v>257251</v>
      </c>
      <c r="D119" s="89">
        <v>266136</v>
      </c>
      <c r="E119" s="89">
        <v>272614</v>
      </c>
      <c r="F119" s="89">
        <v>278176</v>
      </c>
      <c r="G119" s="89">
        <v>283677</v>
      </c>
      <c r="I119" s="89" t="s">
        <v>51</v>
      </c>
      <c r="J119" s="89">
        <v>257251</v>
      </c>
      <c r="K119" s="89">
        <v>266136</v>
      </c>
      <c r="L119" s="89">
        <v>272614</v>
      </c>
      <c r="M119" s="89">
        <v>278176</v>
      </c>
      <c r="N119" s="89">
        <v>283677</v>
      </c>
    </row>
    <row r="120" spans="1:14" x14ac:dyDescent="0.25">
      <c r="A120">
        <v>10</v>
      </c>
      <c r="B120" s="88" t="s">
        <v>10</v>
      </c>
      <c r="C120" s="88">
        <v>2015</v>
      </c>
      <c r="D120" s="88">
        <v>2016</v>
      </c>
      <c r="E120" s="88">
        <v>2017</v>
      </c>
      <c r="F120" s="88">
        <v>2018</v>
      </c>
      <c r="G120" s="90"/>
    </row>
    <row r="121" spans="1:14" x14ac:dyDescent="0.25">
      <c r="B121" s="89" t="s">
        <v>11</v>
      </c>
      <c r="C121" s="89">
        <v>4.5999999999999996</v>
      </c>
      <c r="D121" s="89">
        <v>7.9</v>
      </c>
      <c r="E121" s="89">
        <v>9.6999999999999993</v>
      </c>
      <c r="F121" s="89">
        <v>2.6</v>
      </c>
      <c r="G121" s="91"/>
      <c r="H121" s="9"/>
    </row>
    <row r="122" spans="1:14" x14ac:dyDescent="0.25">
      <c r="B122" s="89" t="s">
        <v>12</v>
      </c>
      <c r="C122" s="89">
        <v>4.5999999999999996</v>
      </c>
      <c r="D122" s="89">
        <v>8.5</v>
      </c>
      <c r="E122" s="89">
        <v>9.4</v>
      </c>
      <c r="F122" s="89">
        <v>2.4</v>
      </c>
      <c r="G122" s="91"/>
      <c r="H122" s="9"/>
      <c r="I122" s="103"/>
      <c r="J122" s="103"/>
      <c r="K122" s="103"/>
      <c r="L122" s="103"/>
      <c r="M122" s="9"/>
      <c r="N122" s="9"/>
    </row>
    <row r="123" spans="1:14" x14ac:dyDescent="0.25">
      <c r="B123" s="89" t="s">
        <v>13</v>
      </c>
      <c r="C123" s="89">
        <v>3.9</v>
      </c>
      <c r="D123" s="89">
        <v>9.6</v>
      </c>
      <c r="E123" s="89">
        <v>9.1</v>
      </c>
      <c r="F123" s="89">
        <v>2.4</v>
      </c>
      <c r="G123" s="91"/>
      <c r="H123" s="9"/>
      <c r="I123" s="103"/>
      <c r="J123" s="103"/>
      <c r="K123" s="103"/>
      <c r="L123" s="103"/>
      <c r="M123" s="9"/>
      <c r="N123" s="9"/>
    </row>
    <row r="124" spans="1:14" x14ac:dyDescent="0.25">
      <c r="B124" s="89" t="s">
        <v>14</v>
      </c>
      <c r="C124" s="89">
        <v>4.2</v>
      </c>
      <c r="D124" s="89">
        <v>10.199999999999999</v>
      </c>
      <c r="E124" s="89">
        <v>8.8000000000000007</v>
      </c>
      <c r="F124" s="89">
        <v>2.4</v>
      </c>
      <c r="G124" s="91"/>
      <c r="H124" s="9"/>
      <c r="I124" s="103"/>
      <c r="J124" s="103"/>
      <c r="K124" s="103"/>
      <c r="L124" s="103"/>
      <c r="M124" s="9"/>
      <c r="N124" s="9"/>
    </row>
    <row r="125" spans="1:14" x14ac:dyDescent="0.25">
      <c r="B125" s="89" t="s">
        <v>15</v>
      </c>
      <c r="C125" s="89">
        <v>4.3</v>
      </c>
      <c r="D125" s="89">
        <v>10.7</v>
      </c>
      <c r="E125" s="89">
        <v>8.3000000000000007</v>
      </c>
      <c r="F125" s="89">
        <v>2.2999999999999998</v>
      </c>
      <c r="G125" s="91"/>
      <c r="H125" s="9"/>
      <c r="I125" s="103"/>
      <c r="J125" s="105"/>
      <c r="K125" s="103"/>
      <c r="L125" s="103"/>
      <c r="M125" s="9"/>
      <c r="N125" s="9"/>
    </row>
    <row r="126" spans="1:14" x14ac:dyDescent="0.25">
      <c r="B126" s="89" t="s">
        <v>16</v>
      </c>
      <c r="C126" s="89">
        <v>4.9000000000000004</v>
      </c>
      <c r="D126" s="89">
        <v>11</v>
      </c>
      <c r="E126" s="89">
        <v>8</v>
      </c>
      <c r="F126" s="89">
        <v>1.8</v>
      </c>
      <c r="G126" s="91"/>
      <c r="H126" s="9"/>
      <c r="I126" s="103"/>
      <c r="J126" s="103"/>
      <c r="K126" s="103"/>
      <c r="L126" s="103"/>
      <c r="M126" s="9"/>
      <c r="N126" s="9"/>
    </row>
    <row r="127" spans="1:14" x14ac:dyDescent="0.25">
      <c r="B127" s="89" t="s">
        <v>17</v>
      </c>
      <c r="C127" s="89">
        <v>5.2</v>
      </c>
      <c r="D127" s="89">
        <v>11.3</v>
      </c>
      <c r="E127" s="89">
        <v>7.3</v>
      </c>
      <c r="F127" s="89">
        <v>1.9</v>
      </c>
      <c r="G127" s="91"/>
      <c r="H127" s="9"/>
      <c r="I127" s="103"/>
      <c r="J127" s="103"/>
      <c r="K127" s="103"/>
      <c r="L127" s="103"/>
      <c r="M127" s="9"/>
      <c r="N127" s="9"/>
    </row>
    <row r="128" spans="1:14" x14ac:dyDescent="0.25">
      <c r="B128" s="89" t="s">
        <v>18</v>
      </c>
      <c r="C128" s="89">
        <v>5.8</v>
      </c>
      <c r="D128" s="89">
        <v>11</v>
      </c>
      <c r="E128" s="89">
        <v>7</v>
      </c>
      <c r="F128" s="89">
        <v>2.2000000000000002</v>
      </c>
      <c r="G128" s="91"/>
      <c r="H128" s="9"/>
      <c r="I128" s="103"/>
      <c r="J128" s="103"/>
      <c r="K128" s="103"/>
      <c r="L128" s="103"/>
      <c r="M128" s="9"/>
      <c r="N128" s="9"/>
    </row>
    <row r="129" spans="1:15" x14ac:dyDescent="0.25">
      <c r="B129" s="89" t="s">
        <v>19</v>
      </c>
      <c r="C129" s="89">
        <v>6.6</v>
      </c>
      <c r="D129" s="89">
        <v>10.6</v>
      </c>
      <c r="E129" s="89">
        <v>6.8</v>
      </c>
      <c r="F129" s="89">
        <v>2.5</v>
      </c>
      <c r="G129" s="91"/>
      <c r="H129" s="9"/>
      <c r="I129" s="103"/>
      <c r="J129" s="103"/>
      <c r="K129" s="103"/>
      <c r="L129" s="103"/>
      <c r="M129" s="9"/>
      <c r="N129" s="9"/>
    </row>
    <row r="130" spans="1:15" x14ac:dyDescent="0.25">
      <c r="B130" s="89" t="s">
        <v>20</v>
      </c>
      <c r="C130" s="89">
        <v>6.9</v>
      </c>
      <c r="D130" s="89">
        <v>10.3</v>
      </c>
      <c r="E130" s="89">
        <v>6.7</v>
      </c>
      <c r="F130" s="89">
        <v>2.4</v>
      </c>
      <c r="G130" s="91"/>
      <c r="H130" s="9"/>
      <c r="I130" s="103"/>
      <c r="J130" s="103"/>
      <c r="K130" s="103"/>
      <c r="L130" s="103"/>
      <c r="M130" s="9"/>
      <c r="N130" s="9"/>
    </row>
    <row r="131" spans="1:15" x14ac:dyDescent="0.25">
      <c r="B131" s="89" t="s">
        <v>21</v>
      </c>
      <c r="C131" s="89">
        <v>6.5</v>
      </c>
      <c r="D131" s="89">
        <v>9.8000000000000007</v>
      </c>
      <c r="E131" s="89">
        <v>6.5</v>
      </c>
      <c r="F131" s="89">
        <v>2</v>
      </c>
      <c r="G131" s="91"/>
      <c r="H131" s="9"/>
      <c r="I131" s="103"/>
      <c r="J131" s="103"/>
      <c r="K131" s="103"/>
      <c r="L131" s="103"/>
      <c r="M131" s="9"/>
      <c r="N131" s="9"/>
    </row>
    <row r="132" spans="1:15" x14ac:dyDescent="0.25">
      <c r="B132" s="89" t="s">
        <v>22</v>
      </c>
      <c r="C132" s="89">
        <v>7.8</v>
      </c>
      <c r="D132" s="89">
        <v>9.5</v>
      </c>
      <c r="E132" s="89">
        <v>6.5</v>
      </c>
      <c r="F132" s="89">
        <v>2</v>
      </c>
      <c r="G132" s="92"/>
      <c r="H132" s="9"/>
      <c r="I132" s="103"/>
      <c r="J132" s="103"/>
      <c r="K132" s="103"/>
      <c r="L132" s="103"/>
      <c r="M132" s="9"/>
      <c r="N132" s="9"/>
    </row>
    <row r="133" spans="1:15" x14ac:dyDescent="0.25">
      <c r="A133">
        <v>11</v>
      </c>
      <c r="B133" s="88" t="s">
        <v>23</v>
      </c>
      <c r="C133" s="88">
        <v>2014</v>
      </c>
      <c r="D133" s="88">
        <v>2015</v>
      </c>
      <c r="E133" s="88">
        <v>2016</v>
      </c>
      <c r="F133" s="88">
        <v>2017</v>
      </c>
      <c r="G133" s="88">
        <v>2018</v>
      </c>
      <c r="H133" s="9"/>
      <c r="I133" s="103"/>
      <c r="J133" s="103"/>
      <c r="K133" s="103"/>
      <c r="L133" s="103"/>
      <c r="M133" s="9"/>
      <c r="N133" s="9"/>
    </row>
    <row r="134" spans="1:15" x14ac:dyDescent="0.25">
      <c r="B134" s="89" t="s">
        <v>11</v>
      </c>
      <c r="C134" s="89">
        <v>69.692999999999998</v>
      </c>
      <c r="D134" s="89">
        <v>72.909000000000006</v>
      </c>
      <c r="E134" s="89">
        <v>78.638000000000005</v>
      </c>
      <c r="F134" s="89">
        <v>86.287000000000006</v>
      </c>
      <c r="G134" s="89">
        <v>88.501999999999995</v>
      </c>
      <c r="H134" s="9"/>
      <c r="I134" s="103"/>
      <c r="J134" s="103"/>
      <c r="K134" s="103"/>
      <c r="L134" s="103"/>
      <c r="M134" s="9"/>
      <c r="N134" s="9"/>
    </row>
    <row r="135" spans="1:15" x14ac:dyDescent="0.25">
      <c r="B135" s="89" t="s">
        <v>12</v>
      </c>
      <c r="C135" s="89">
        <v>70.135000000000005</v>
      </c>
      <c r="D135" s="89">
        <v>73.350999999999999</v>
      </c>
      <c r="E135" s="89">
        <v>79.578000000000003</v>
      </c>
      <c r="F135" s="89">
        <v>87.03</v>
      </c>
      <c r="G135" s="89">
        <v>89.096000000000004</v>
      </c>
      <c r="H135" s="9"/>
      <c r="I135" s="103"/>
      <c r="J135" s="103"/>
      <c r="K135" s="103"/>
      <c r="L135" s="103"/>
      <c r="M135" s="9"/>
      <c r="N135" s="9"/>
    </row>
    <row r="136" spans="1:15" x14ac:dyDescent="0.25">
      <c r="B136" s="89" t="s">
        <v>13</v>
      </c>
      <c r="C136" s="89">
        <v>70.384</v>
      </c>
      <c r="D136" s="89">
        <v>73.162999999999997</v>
      </c>
      <c r="E136" s="89">
        <v>80.201999999999998</v>
      </c>
      <c r="F136" s="89">
        <v>87.531999999999996</v>
      </c>
      <c r="G136" s="89">
        <v>89.593000000000004</v>
      </c>
      <c r="H136" s="9"/>
      <c r="I136" s="103"/>
      <c r="J136" s="103"/>
      <c r="K136" s="103"/>
      <c r="L136" s="103"/>
      <c r="M136" s="9"/>
      <c r="N136" s="9"/>
    </row>
    <row r="137" spans="1:15" x14ac:dyDescent="0.25">
      <c r="B137" s="89" t="s">
        <v>14</v>
      </c>
      <c r="C137" s="89">
        <v>70.751000000000005</v>
      </c>
      <c r="D137" s="89">
        <v>73.694999999999993</v>
      </c>
      <c r="E137" s="89">
        <v>81.180000000000007</v>
      </c>
      <c r="F137" s="89">
        <v>88.289000000000001</v>
      </c>
      <c r="G137" s="89">
        <v>90.372</v>
      </c>
      <c r="H137" s="9"/>
      <c r="I137" s="103"/>
      <c r="J137" s="103"/>
      <c r="K137" s="103"/>
      <c r="L137" s="103"/>
      <c r="M137" s="9"/>
      <c r="N137" s="9"/>
    </row>
    <row r="138" spans="1:15" x14ac:dyDescent="0.25">
      <c r="B138" s="89" t="s">
        <v>15</v>
      </c>
      <c r="C138" s="89">
        <v>71.094999999999999</v>
      </c>
      <c r="D138" s="89">
        <v>74.167000000000002</v>
      </c>
      <c r="E138" s="89">
        <v>82.07</v>
      </c>
      <c r="F138" s="89">
        <v>88.858999999999995</v>
      </c>
      <c r="G138" s="89">
        <v>90.927000000000007</v>
      </c>
      <c r="H138" s="9"/>
      <c r="I138" s="103"/>
      <c r="J138" s="105"/>
      <c r="K138" s="103"/>
      <c r="L138" s="103"/>
      <c r="M138" s="9"/>
      <c r="N138" s="9"/>
    </row>
    <row r="139" spans="1:15" x14ac:dyDescent="0.25">
      <c r="B139" s="89" t="s">
        <v>16</v>
      </c>
      <c r="C139" s="89">
        <v>71.073999999999998</v>
      </c>
      <c r="D139" s="89">
        <v>74.591999999999999</v>
      </c>
      <c r="E139" s="89">
        <v>82.796000000000006</v>
      </c>
      <c r="F139" s="89">
        <v>89.391999999999996</v>
      </c>
      <c r="G139" s="89">
        <v>91.037999999999997</v>
      </c>
      <c r="H139" s="9"/>
      <c r="I139" s="103"/>
      <c r="J139" s="103"/>
      <c r="K139" s="103"/>
      <c r="L139" s="103"/>
      <c r="M139" s="9"/>
      <c r="N139" s="9"/>
    </row>
    <row r="140" spans="1:15" x14ac:dyDescent="0.25">
      <c r="B140" s="89" t="s">
        <v>17</v>
      </c>
      <c r="C140" s="89">
        <v>71.272000000000006</v>
      </c>
      <c r="D140" s="89">
        <v>74.998999999999995</v>
      </c>
      <c r="E140" s="89">
        <v>83.480999999999995</v>
      </c>
      <c r="F140" s="89">
        <v>89.575999999999993</v>
      </c>
      <c r="G140" s="89">
        <v>91.305000000000007</v>
      </c>
      <c r="H140" s="9"/>
      <c r="I140" s="9"/>
      <c r="J140" s="9"/>
      <c r="K140" s="9"/>
      <c r="L140" s="9"/>
      <c r="M140" s="9"/>
      <c r="N140" s="9"/>
    </row>
    <row r="141" spans="1:15" x14ac:dyDescent="0.25">
      <c r="B141" s="89" t="s">
        <v>18</v>
      </c>
      <c r="C141" s="89">
        <v>71.387</v>
      </c>
      <c r="D141" s="89">
        <v>75.549000000000007</v>
      </c>
      <c r="E141" s="89">
        <v>83.822999999999993</v>
      </c>
      <c r="F141" s="89">
        <v>89.718000000000004</v>
      </c>
      <c r="G141" s="89">
        <v>91.703000000000003</v>
      </c>
      <c r="H141" s="9"/>
      <c r="I141" s="9"/>
      <c r="J141" s="9"/>
      <c r="K141" s="9"/>
      <c r="L141" s="9"/>
      <c r="M141" s="9"/>
      <c r="N141" s="9"/>
    </row>
    <row r="142" spans="1:15" x14ac:dyDescent="0.25">
      <c r="B142" s="89" t="s">
        <v>19</v>
      </c>
      <c r="C142" s="89">
        <v>71.427999999999997</v>
      </c>
      <c r="D142" s="89">
        <v>76.176000000000002</v>
      </c>
      <c r="E142" s="89">
        <v>84.284000000000006</v>
      </c>
      <c r="F142" s="89">
        <v>90.037999999999997</v>
      </c>
      <c r="G142" s="89">
        <v>92.325999999999993</v>
      </c>
      <c r="H142" s="9"/>
      <c r="I142" s="9"/>
      <c r="J142" s="9"/>
      <c r="K142" s="9"/>
      <c r="L142" s="9"/>
      <c r="M142" s="9"/>
      <c r="N142" s="9"/>
    </row>
    <row r="143" spans="1:15" x14ac:dyDescent="0.25">
      <c r="B143" s="89" t="s">
        <v>20</v>
      </c>
      <c r="C143" s="89">
        <v>72.11</v>
      </c>
      <c r="D143" s="89">
        <v>77.063000000000002</v>
      </c>
      <c r="E143" s="89">
        <v>85.033000000000001</v>
      </c>
      <c r="F143" s="89">
        <v>90.751000000000005</v>
      </c>
      <c r="G143" s="89">
        <v>92.89</v>
      </c>
      <c r="H143" s="103"/>
      <c r="I143" s="103"/>
      <c r="J143" s="103"/>
      <c r="K143" s="103"/>
      <c r="L143" s="103"/>
      <c r="M143" s="103"/>
      <c r="N143" s="103"/>
      <c r="O143" s="103"/>
    </row>
    <row r="144" spans="1:15" x14ac:dyDescent="0.25">
      <c r="B144" s="89" t="s">
        <v>21</v>
      </c>
      <c r="C144" s="89">
        <v>73.013999999999996</v>
      </c>
      <c r="D144" s="89">
        <v>77.783000000000001</v>
      </c>
      <c r="E144" s="89">
        <v>85.438999999999993</v>
      </c>
      <c r="F144" s="89">
        <v>91.015000000000001</v>
      </c>
      <c r="G144" s="89">
        <v>92.863</v>
      </c>
      <c r="H144" s="103"/>
      <c r="I144" s="103"/>
      <c r="J144" s="103"/>
      <c r="K144" s="103"/>
      <c r="L144" s="103"/>
      <c r="M144" s="103"/>
      <c r="N144" s="103"/>
      <c r="O144" s="103"/>
    </row>
    <row r="145" spans="1:15" x14ac:dyDescent="0.25">
      <c r="B145" s="89" t="s">
        <v>22</v>
      </c>
      <c r="C145" s="89">
        <v>72.399000000000001</v>
      </c>
      <c r="D145" s="89">
        <v>78.034999999999997</v>
      </c>
      <c r="E145" s="89">
        <v>85.433999999999997</v>
      </c>
      <c r="F145" s="89">
        <v>91.004000000000005</v>
      </c>
      <c r="G145" s="89">
        <v>92.789000000000001</v>
      </c>
      <c r="H145" s="103"/>
      <c r="I145" s="104"/>
      <c r="J145" s="104"/>
      <c r="K145" s="104"/>
      <c r="L145" s="104"/>
      <c r="M145" s="104"/>
      <c r="N145" s="104"/>
      <c r="O145" s="103"/>
    </row>
    <row r="146" spans="1:15" x14ac:dyDescent="0.25">
      <c r="A146">
        <v>12</v>
      </c>
      <c r="B146" s="88" t="s">
        <v>90</v>
      </c>
      <c r="C146" s="88">
        <v>2014</v>
      </c>
      <c r="D146" s="88">
        <v>2015</v>
      </c>
      <c r="E146" s="88">
        <v>2016</v>
      </c>
      <c r="F146" s="88">
        <v>2017</v>
      </c>
      <c r="G146" s="88">
        <v>2018</v>
      </c>
      <c r="H146" s="103"/>
      <c r="I146" s="106" t="s">
        <v>90</v>
      </c>
      <c r="J146" s="107">
        <v>2014</v>
      </c>
      <c r="K146" s="107">
        <v>2015</v>
      </c>
      <c r="L146" s="107">
        <v>2016</v>
      </c>
      <c r="M146" s="107">
        <v>2017</v>
      </c>
      <c r="N146" s="108">
        <v>2018</v>
      </c>
      <c r="O146" s="103"/>
    </row>
    <row r="147" spans="1:15" x14ac:dyDescent="0.25">
      <c r="B147" s="89" t="s">
        <v>69</v>
      </c>
      <c r="C147" s="89">
        <v>46278</v>
      </c>
      <c r="D147" s="89">
        <v>49583</v>
      </c>
      <c r="E147" s="89">
        <v>53536</v>
      </c>
      <c r="F147" s="89">
        <v>56110</v>
      </c>
      <c r="G147" s="89">
        <v>58803</v>
      </c>
      <c r="H147" s="103"/>
      <c r="I147" s="109" t="s">
        <v>69</v>
      </c>
      <c r="J147" s="89">
        <v>46278</v>
      </c>
      <c r="K147" s="89">
        <v>49583</v>
      </c>
      <c r="L147" s="89">
        <v>53536</v>
      </c>
      <c r="M147" s="89">
        <v>56110</v>
      </c>
      <c r="N147" s="110">
        <v>58803</v>
      </c>
      <c r="O147" s="103"/>
    </row>
    <row r="148" spans="1:15" x14ac:dyDescent="0.25">
      <c r="B148" s="89" t="s">
        <v>70</v>
      </c>
      <c r="C148" s="89">
        <v>13665</v>
      </c>
      <c r="D148" s="89">
        <v>15219</v>
      </c>
      <c r="E148" s="89">
        <v>16531</v>
      </c>
      <c r="F148" s="89">
        <v>17728</v>
      </c>
      <c r="G148" s="89">
        <v>18373</v>
      </c>
      <c r="H148" s="103"/>
      <c r="I148" s="109" t="s">
        <v>70</v>
      </c>
      <c r="J148" s="89">
        <v>13665</v>
      </c>
      <c r="K148" s="89">
        <v>15219</v>
      </c>
      <c r="L148" s="89">
        <v>16531</v>
      </c>
      <c r="M148" s="89">
        <v>17728</v>
      </c>
      <c r="N148" s="110">
        <v>18373</v>
      </c>
      <c r="O148" s="103"/>
    </row>
    <row r="149" spans="1:15" x14ac:dyDescent="0.25">
      <c r="B149" s="89" t="s">
        <v>73</v>
      </c>
      <c r="C149" s="89">
        <v>3925</v>
      </c>
      <c r="D149" s="89">
        <v>4702</v>
      </c>
      <c r="E149" s="89">
        <v>5597</v>
      </c>
      <c r="F149" s="89">
        <v>6600</v>
      </c>
      <c r="G149" s="89">
        <v>7496</v>
      </c>
      <c r="H149" s="103"/>
      <c r="I149" s="109" t="s">
        <v>73</v>
      </c>
      <c r="J149" s="89">
        <v>3925</v>
      </c>
      <c r="K149" s="89">
        <v>4702</v>
      </c>
      <c r="L149" s="89">
        <v>5597</v>
      </c>
      <c r="M149" s="89">
        <v>6600</v>
      </c>
      <c r="N149" s="110">
        <v>7496</v>
      </c>
      <c r="O149" s="103"/>
    </row>
    <row r="150" spans="1:15" x14ac:dyDescent="0.25">
      <c r="B150" s="89" t="s">
        <v>78</v>
      </c>
      <c r="C150" s="89">
        <v>3625</v>
      </c>
      <c r="D150" s="89">
        <v>2953</v>
      </c>
      <c r="E150" s="89">
        <v>3392</v>
      </c>
      <c r="F150" s="89">
        <v>3702</v>
      </c>
      <c r="G150" s="89">
        <v>4216</v>
      </c>
      <c r="H150" s="103"/>
      <c r="I150" s="109" t="s">
        <v>78</v>
      </c>
      <c r="J150" s="89">
        <v>3625</v>
      </c>
      <c r="K150" s="89">
        <v>2953</v>
      </c>
      <c r="L150" s="89">
        <v>3392</v>
      </c>
      <c r="M150" s="89">
        <v>3702</v>
      </c>
      <c r="N150" s="110">
        <v>4216</v>
      </c>
      <c r="O150" s="103"/>
    </row>
    <row r="151" spans="1:15" x14ac:dyDescent="0.25">
      <c r="B151" s="89" t="s">
        <v>77</v>
      </c>
      <c r="C151" s="89">
        <v>2405</v>
      </c>
      <c r="D151" s="89">
        <v>2843</v>
      </c>
      <c r="E151" s="89">
        <v>3412</v>
      </c>
      <c r="F151" s="89">
        <v>3748</v>
      </c>
      <c r="G151" s="89">
        <v>3901</v>
      </c>
      <c r="H151" s="103"/>
      <c r="I151" s="109" t="s">
        <v>77</v>
      </c>
      <c r="J151" s="89">
        <v>2405</v>
      </c>
      <c r="K151" s="89">
        <v>2843</v>
      </c>
      <c r="L151" s="89">
        <v>3412</v>
      </c>
      <c r="M151" s="89">
        <v>3748</v>
      </c>
      <c r="N151" s="110">
        <v>3901</v>
      </c>
      <c r="O151" s="103"/>
    </row>
    <row r="152" spans="1:15" x14ac:dyDescent="0.25">
      <c r="B152" s="89" t="s">
        <v>28</v>
      </c>
      <c r="C152" s="89">
        <v>2501</v>
      </c>
      <c r="D152" s="89">
        <v>2735</v>
      </c>
      <c r="E152" s="89">
        <v>2966</v>
      </c>
      <c r="F152" s="89">
        <v>3116</v>
      </c>
      <c r="G152" s="89"/>
      <c r="H152" s="103"/>
      <c r="I152" s="109" t="s">
        <v>28</v>
      </c>
      <c r="J152" s="89">
        <v>2501</v>
      </c>
      <c r="K152" s="89">
        <v>2735</v>
      </c>
      <c r="L152" s="89">
        <v>2966</v>
      </c>
      <c r="M152" s="89">
        <v>3116</v>
      </c>
      <c r="N152" s="110"/>
      <c r="O152" s="103"/>
    </row>
    <row r="153" spans="1:15" x14ac:dyDescent="0.25">
      <c r="B153" s="89" t="s">
        <v>51</v>
      </c>
      <c r="C153" s="89">
        <v>72399</v>
      </c>
      <c r="D153" s="89">
        <v>78035</v>
      </c>
      <c r="E153" s="89">
        <v>85434</v>
      </c>
      <c r="F153" s="89">
        <v>91004</v>
      </c>
      <c r="G153" s="89">
        <v>92789</v>
      </c>
      <c r="H153" s="9"/>
      <c r="I153" s="111" t="s">
        <v>51</v>
      </c>
      <c r="J153" s="112">
        <v>72399</v>
      </c>
      <c r="K153" s="112">
        <v>78035</v>
      </c>
      <c r="L153" s="112">
        <v>85434</v>
      </c>
      <c r="M153" s="112">
        <v>91004</v>
      </c>
      <c r="N153" s="113">
        <v>92789</v>
      </c>
    </row>
    <row r="154" spans="1:15" x14ac:dyDescent="0.25">
      <c r="A154">
        <v>13</v>
      </c>
      <c r="B154" s="88" t="s">
        <v>10</v>
      </c>
      <c r="C154" s="88">
        <v>2015</v>
      </c>
      <c r="D154" s="88">
        <v>2016</v>
      </c>
      <c r="E154" s="88">
        <v>2017</v>
      </c>
      <c r="F154" s="88">
        <v>2018</v>
      </c>
      <c r="G154" s="90"/>
      <c r="H154" s="9"/>
      <c r="I154" s="9"/>
      <c r="J154" s="9"/>
      <c r="K154" s="9"/>
      <c r="L154" s="9"/>
      <c r="M154" s="9"/>
      <c r="N154" s="9"/>
    </row>
    <row r="155" spans="1:15" x14ac:dyDescent="0.25">
      <c r="B155" s="89" t="s">
        <v>11</v>
      </c>
      <c r="C155" s="89">
        <v>-1.9</v>
      </c>
      <c r="D155" s="89">
        <v>2.2000000000000002</v>
      </c>
      <c r="E155" s="89">
        <v>1.8</v>
      </c>
      <c r="F155" s="89">
        <v>1.8</v>
      </c>
      <c r="G155" s="91"/>
      <c r="H155" s="9"/>
      <c r="I155" s="9"/>
      <c r="J155" s="9"/>
      <c r="K155" s="9"/>
      <c r="L155" s="9"/>
      <c r="M155" s="9"/>
      <c r="N155" s="9"/>
    </row>
    <row r="156" spans="1:15" x14ac:dyDescent="0.25">
      <c r="B156" s="89" t="s">
        <v>12</v>
      </c>
      <c r="C156" s="89">
        <v>-0.3</v>
      </c>
      <c r="D156" s="89">
        <v>0.2</v>
      </c>
      <c r="E156" s="89">
        <v>2.4</v>
      </c>
      <c r="F156" s="89">
        <v>3.6</v>
      </c>
      <c r="G156" s="91"/>
      <c r="H156" s="9"/>
      <c r="I156" s="9"/>
      <c r="J156" s="9"/>
      <c r="K156" s="9"/>
      <c r="L156" s="9"/>
      <c r="M156" s="9"/>
      <c r="N156" s="9"/>
    </row>
    <row r="157" spans="1:15" x14ac:dyDescent="0.25">
      <c r="B157" s="89" t="s">
        <v>13</v>
      </c>
      <c r="C157" s="89">
        <v>-0.5</v>
      </c>
      <c r="D157" s="89">
        <v>0.1</v>
      </c>
      <c r="E157" s="89">
        <v>2</v>
      </c>
      <c r="F157" s="89">
        <v>4.2</v>
      </c>
      <c r="G157" s="91"/>
      <c r="H157" s="9"/>
      <c r="I157" s="9"/>
      <c r="J157" s="9"/>
      <c r="K157" s="9"/>
      <c r="L157" s="9"/>
      <c r="M157" s="9"/>
      <c r="N157" s="9"/>
    </row>
    <row r="158" spans="1:15" x14ac:dyDescent="0.25">
      <c r="B158" s="89" t="s">
        <v>14</v>
      </c>
      <c r="C158" s="89">
        <v>-0.4</v>
      </c>
      <c r="D158" s="89">
        <v>0.1</v>
      </c>
      <c r="E158" s="89">
        <v>2.1</v>
      </c>
      <c r="F158" s="89">
        <v>4.0999999999999996</v>
      </c>
      <c r="G158" s="91"/>
      <c r="H158" s="9"/>
      <c r="I158" s="9"/>
      <c r="J158" s="9"/>
      <c r="K158" s="9"/>
      <c r="L158" s="9"/>
      <c r="M158" s="9"/>
      <c r="N158" s="9"/>
    </row>
    <row r="159" spans="1:15" x14ac:dyDescent="0.25">
      <c r="B159" s="89" t="s">
        <v>15</v>
      </c>
      <c r="C159" s="89">
        <v>-0.3</v>
      </c>
      <c r="D159" s="89">
        <v>0.2</v>
      </c>
      <c r="E159" s="89">
        <v>2.5</v>
      </c>
      <c r="F159" s="89">
        <v>3.6</v>
      </c>
      <c r="G159" s="91"/>
      <c r="H159" s="9"/>
      <c r="I159" s="9"/>
      <c r="J159" s="9"/>
      <c r="K159" s="9"/>
      <c r="L159" s="9"/>
      <c r="M159" s="9"/>
      <c r="N159" s="9"/>
    </row>
    <row r="160" spans="1:15" x14ac:dyDescent="0.25">
      <c r="B160" s="89" t="s">
        <v>16</v>
      </c>
      <c r="C160" s="89">
        <v>0.1</v>
      </c>
      <c r="D160" s="89">
        <v>0.9</v>
      </c>
      <c r="E160" s="89">
        <v>2.6</v>
      </c>
      <c r="F160" s="89">
        <v>3.3</v>
      </c>
      <c r="G160" s="91"/>
      <c r="H160" s="9"/>
    </row>
    <row r="161" spans="1:8" x14ac:dyDescent="0.25">
      <c r="B161" s="89" t="s">
        <v>17</v>
      </c>
      <c r="C161" s="89">
        <v>-3.3</v>
      </c>
      <c r="D161" s="89">
        <v>3.3</v>
      </c>
      <c r="E161" s="89">
        <v>2.7</v>
      </c>
      <c r="F161" s="89">
        <v>4.2</v>
      </c>
      <c r="G161" s="91"/>
      <c r="H161" s="9"/>
    </row>
    <row r="162" spans="1:8" x14ac:dyDescent="0.25">
      <c r="B162" s="89" t="s">
        <v>18</v>
      </c>
      <c r="C162" s="89">
        <v>-2.7</v>
      </c>
      <c r="D162" s="89">
        <v>3.3</v>
      </c>
      <c r="E162" s="89">
        <v>3.3</v>
      </c>
      <c r="F162" s="89">
        <v>4.0999999999999996</v>
      </c>
      <c r="G162" s="91"/>
      <c r="H162" s="9"/>
    </row>
    <row r="163" spans="1:8" x14ac:dyDescent="0.25">
      <c r="B163" s="89" t="s">
        <v>19</v>
      </c>
      <c r="C163" s="89">
        <v>-2.7</v>
      </c>
      <c r="D163" s="89">
        <v>2.9</v>
      </c>
      <c r="E163" s="89">
        <v>4.3</v>
      </c>
      <c r="F163" s="89">
        <v>4.3</v>
      </c>
      <c r="G163" s="91"/>
      <c r="H163" s="9"/>
    </row>
    <row r="164" spans="1:8" x14ac:dyDescent="0.25">
      <c r="B164" s="89" t="s">
        <v>20</v>
      </c>
      <c r="C164" s="89">
        <v>1.4</v>
      </c>
      <c r="D164" s="89">
        <v>0.3</v>
      </c>
      <c r="E164" s="89">
        <v>5.2</v>
      </c>
      <c r="F164" s="89">
        <v>4.0999999999999996</v>
      </c>
      <c r="G164" s="91"/>
      <c r="H164" s="9"/>
    </row>
    <row r="165" spans="1:8" x14ac:dyDescent="0.25">
      <c r="B165" s="89" t="s">
        <v>21</v>
      </c>
      <c r="C165" s="89">
        <v>-0.2</v>
      </c>
      <c r="D165" s="89">
        <v>0.2</v>
      </c>
      <c r="E165" s="89">
        <v>5.4</v>
      </c>
      <c r="F165" s="89">
        <v>4.2</v>
      </c>
      <c r="G165" s="91"/>
      <c r="H165" s="9"/>
    </row>
    <row r="166" spans="1:8" x14ac:dyDescent="0.25">
      <c r="B166" s="89" t="s">
        <v>22</v>
      </c>
      <c r="C166" s="89">
        <v>0.9</v>
      </c>
      <c r="D166" s="89">
        <v>0.2</v>
      </c>
      <c r="E166" s="89">
        <v>6</v>
      </c>
      <c r="F166" s="89">
        <v>4</v>
      </c>
      <c r="G166" s="92"/>
      <c r="H166" s="9"/>
    </row>
    <row r="167" spans="1:8" x14ac:dyDescent="0.25">
      <c r="A167">
        <v>14</v>
      </c>
      <c r="B167" s="88" t="s">
        <v>23</v>
      </c>
      <c r="C167" s="88">
        <v>2014</v>
      </c>
      <c r="D167" s="88">
        <v>2015</v>
      </c>
      <c r="E167" s="88">
        <v>2016</v>
      </c>
      <c r="F167" s="88">
        <v>2017</v>
      </c>
      <c r="G167" s="88">
        <v>2018</v>
      </c>
      <c r="H167" s="9"/>
    </row>
    <row r="168" spans="1:8" x14ac:dyDescent="0.25">
      <c r="B168" s="89" t="s">
        <v>11</v>
      </c>
      <c r="C168" s="89">
        <v>50.424999999999997</v>
      </c>
      <c r="D168" s="89">
        <v>49.476999999999997</v>
      </c>
      <c r="E168" s="89">
        <v>50.543999999999997</v>
      </c>
      <c r="F168" s="89">
        <v>51.43</v>
      </c>
      <c r="G168" s="89">
        <v>52.351999999999997</v>
      </c>
      <c r="H168" s="9"/>
    </row>
    <row r="169" spans="1:8" x14ac:dyDescent="0.25">
      <c r="B169" s="89" t="s">
        <v>12</v>
      </c>
      <c r="C169" s="89">
        <v>50.457999999999998</v>
      </c>
      <c r="D169" s="89">
        <v>50.317999999999998</v>
      </c>
      <c r="E169" s="89">
        <v>50.415999999999997</v>
      </c>
      <c r="F169" s="89">
        <v>51.613999999999997</v>
      </c>
      <c r="G169" s="89">
        <v>53.49</v>
      </c>
      <c r="H169" s="9"/>
    </row>
    <row r="170" spans="1:8" x14ac:dyDescent="0.25">
      <c r="B170" s="89" t="s">
        <v>13</v>
      </c>
      <c r="C170" s="89">
        <v>50.622999999999998</v>
      </c>
      <c r="D170" s="89">
        <v>50.360999999999997</v>
      </c>
      <c r="E170" s="89">
        <v>50.423999999999999</v>
      </c>
      <c r="F170" s="89">
        <v>51.442</v>
      </c>
      <c r="G170" s="89">
        <v>53.597000000000001</v>
      </c>
      <c r="H170" s="9"/>
    </row>
    <row r="171" spans="1:8" x14ac:dyDescent="0.25">
      <c r="B171" s="89" t="s">
        <v>14</v>
      </c>
      <c r="C171" s="89">
        <v>50.526000000000003</v>
      </c>
      <c r="D171" s="89">
        <v>50.326000000000001</v>
      </c>
      <c r="E171" s="89">
        <v>50.374000000000002</v>
      </c>
      <c r="F171" s="89">
        <v>51.438000000000002</v>
      </c>
      <c r="G171" s="89">
        <v>53.564999999999998</v>
      </c>
      <c r="H171" s="9"/>
    </row>
    <row r="172" spans="1:8" x14ac:dyDescent="0.25">
      <c r="B172" s="89" t="s">
        <v>15</v>
      </c>
      <c r="C172" s="89">
        <v>50.633000000000003</v>
      </c>
      <c r="D172" s="89">
        <v>50.469000000000001</v>
      </c>
      <c r="E172" s="89">
        <v>50.554000000000002</v>
      </c>
      <c r="F172" s="89">
        <v>51.802999999999997</v>
      </c>
      <c r="G172" s="89">
        <v>53.661999999999999</v>
      </c>
      <c r="H172" s="9"/>
    </row>
    <row r="173" spans="1:8" x14ac:dyDescent="0.25">
      <c r="B173" s="89" t="s">
        <v>16</v>
      </c>
      <c r="C173" s="89">
        <v>50.335999999999999</v>
      </c>
      <c r="D173" s="89">
        <v>50.372999999999998</v>
      </c>
      <c r="E173" s="89">
        <v>50.823</v>
      </c>
      <c r="F173" s="89">
        <v>52.143999999999998</v>
      </c>
      <c r="G173" s="89">
        <v>53.857999999999997</v>
      </c>
      <c r="H173" s="9"/>
    </row>
    <row r="174" spans="1:8" x14ac:dyDescent="0.25">
      <c r="B174" s="89" t="s">
        <v>17</v>
      </c>
      <c r="C174" s="89">
        <v>51.106999999999999</v>
      </c>
      <c r="D174" s="89">
        <v>49.402999999999999</v>
      </c>
      <c r="E174" s="89">
        <v>51.021000000000001</v>
      </c>
      <c r="F174" s="89">
        <v>52.408000000000001</v>
      </c>
      <c r="G174" s="89">
        <v>54.59</v>
      </c>
      <c r="H174" s="9"/>
    </row>
    <row r="175" spans="1:8" x14ac:dyDescent="0.25">
      <c r="B175" s="89" t="s">
        <v>18</v>
      </c>
      <c r="C175" s="89">
        <v>50.670999999999999</v>
      </c>
      <c r="D175" s="89">
        <v>49.32</v>
      </c>
      <c r="E175" s="89">
        <v>50.957000000000001</v>
      </c>
      <c r="F175" s="89">
        <v>52.615000000000002</v>
      </c>
      <c r="G175" s="89">
        <v>54.789000000000001</v>
      </c>
      <c r="H175" s="9"/>
    </row>
    <row r="176" spans="1:8" x14ac:dyDescent="0.25">
      <c r="B176" s="89" t="s">
        <v>19</v>
      </c>
      <c r="C176" s="89">
        <v>50.573999999999998</v>
      </c>
      <c r="D176" s="89">
        <v>49.231000000000002</v>
      </c>
      <c r="E176" s="89">
        <v>50.677</v>
      </c>
      <c r="F176" s="89">
        <v>52.871000000000002</v>
      </c>
      <c r="G176" s="89">
        <v>55.134999999999998</v>
      </c>
      <c r="H176" s="9"/>
    </row>
    <row r="177" spans="1:14" x14ac:dyDescent="0.25">
      <c r="B177" s="89" t="s">
        <v>20</v>
      </c>
      <c r="C177" s="89">
        <v>49.789000000000001</v>
      </c>
      <c r="D177" s="89">
        <v>50.485999999999997</v>
      </c>
      <c r="E177" s="89">
        <v>50.637</v>
      </c>
      <c r="F177" s="89">
        <v>53.255000000000003</v>
      </c>
      <c r="G177" s="89">
        <v>55.426000000000002</v>
      </c>
      <c r="H177" s="9"/>
      <c r="I177" t="s">
        <v>105</v>
      </c>
    </row>
    <row r="178" spans="1:14" x14ac:dyDescent="0.25">
      <c r="B178" s="89" t="s">
        <v>21</v>
      </c>
      <c r="C178" s="89">
        <v>50.604999999999997</v>
      </c>
      <c r="D178" s="89">
        <v>50.521999999999998</v>
      </c>
      <c r="E178" s="89">
        <v>50.625</v>
      </c>
      <c r="F178" s="89">
        <v>53.345999999999997</v>
      </c>
      <c r="G178" s="89">
        <v>55.612000000000002</v>
      </c>
      <c r="H178" s="9"/>
    </row>
    <row r="179" spans="1:14" x14ac:dyDescent="0.25">
      <c r="B179" s="89" t="s">
        <v>22</v>
      </c>
      <c r="C179" s="89">
        <v>50.082999999999998</v>
      </c>
      <c r="D179" s="89">
        <v>50.521000000000001</v>
      </c>
      <c r="E179" s="89">
        <v>50.616</v>
      </c>
      <c r="F179" s="89">
        <v>53.639000000000003</v>
      </c>
      <c r="G179" s="89">
        <v>55.789000000000001</v>
      </c>
      <c r="H179" s="9"/>
    </row>
    <row r="180" spans="1:14" x14ac:dyDescent="0.25">
      <c r="A180">
        <v>15</v>
      </c>
      <c r="B180" s="137" t="s">
        <v>90</v>
      </c>
      <c r="C180" s="137">
        <v>2014</v>
      </c>
      <c r="D180" s="137">
        <v>2015</v>
      </c>
      <c r="E180" s="137">
        <v>2016</v>
      </c>
      <c r="F180" s="137">
        <v>2017</v>
      </c>
      <c r="G180" s="137">
        <v>2018</v>
      </c>
      <c r="H180" s="9"/>
      <c r="I180" s="137" t="s">
        <v>90</v>
      </c>
      <c r="J180" s="137">
        <v>2014</v>
      </c>
      <c r="K180" s="137">
        <v>2015</v>
      </c>
      <c r="L180" s="137">
        <v>2016</v>
      </c>
      <c r="M180" s="137">
        <v>2017</v>
      </c>
      <c r="N180" s="137">
        <v>2018</v>
      </c>
    </row>
    <row r="181" spans="1:14" x14ac:dyDescent="0.25">
      <c r="B181" s="138" t="s">
        <v>72</v>
      </c>
      <c r="C181" s="138">
        <v>9642</v>
      </c>
      <c r="D181" s="138">
        <v>10411</v>
      </c>
      <c r="E181" s="138">
        <v>10866</v>
      </c>
      <c r="F181" s="138">
        <v>12333</v>
      </c>
      <c r="G181" s="138">
        <v>14566</v>
      </c>
      <c r="H181" s="9"/>
      <c r="I181" s="138" t="s">
        <v>72</v>
      </c>
      <c r="J181" s="138">
        <v>9642</v>
      </c>
      <c r="K181" s="138">
        <v>10411</v>
      </c>
      <c r="L181" s="138">
        <v>10866</v>
      </c>
      <c r="M181" s="138">
        <v>12333</v>
      </c>
      <c r="N181" s="138">
        <v>14566</v>
      </c>
    </row>
    <row r="182" spans="1:14" x14ac:dyDescent="0.25">
      <c r="B182" s="138" t="s">
        <v>82</v>
      </c>
      <c r="C182" s="138">
        <v>10841</v>
      </c>
      <c r="D182" s="138">
        <v>10700</v>
      </c>
      <c r="E182" s="138">
        <v>10930</v>
      </c>
      <c r="F182" s="138">
        <v>12394</v>
      </c>
      <c r="G182" s="138">
        <v>13584</v>
      </c>
      <c r="H182" s="9"/>
      <c r="I182" s="138" t="s">
        <v>82</v>
      </c>
      <c r="J182" s="138">
        <v>10841</v>
      </c>
      <c r="K182" s="138">
        <v>10700</v>
      </c>
      <c r="L182" s="138">
        <v>10930</v>
      </c>
      <c r="M182" s="138">
        <v>12394</v>
      </c>
      <c r="N182" s="138">
        <v>13584</v>
      </c>
    </row>
    <row r="183" spans="1:14" x14ac:dyDescent="0.25">
      <c r="B183" s="138" t="s">
        <v>79</v>
      </c>
      <c r="C183" s="138">
        <v>5883</v>
      </c>
      <c r="D183" s="138">
        <v>5542</v>
      </c>
      <c r="E183" s="138">
        <v>4984</v>
      </c>
      <c r="F183" s="138">
        <v>5637</v>
      </c>
      <c r="G183" s="138">
        <v>5904</v>
      </c>
      <c r="H183" s="9"/>
      <c r="I183" s="138" t="s">
        <v>79</v>
      </c>
      <c r="J183" s="138">
        <v>5883</v>
      </c>
      <c r="K183" s="138">
        <v>5542</v>
      </c>
      <c r="L183" s="138">
        <v>4984</v>
      </c>
      <c r="M183" s="138">
        <v>5637</v>
      </c>
      <c r="N183" s="138">
        <v>5904</v>
      </c>
    </row>
    <row r="184" spans="1:14" x14ac:dyDescent="0.25">
      <c r="B184" s="114" t="s">
        <v>83</v>
      </c>
      <c r="C184" s="138">
        <v>3122</v>
      </c>
      <c r="D184" s="138">
        <v>3124</v>
      </c>
      <c r="E184" s="138">
        <v>3960</v>
      </c>
      <c r="F184" s="138">
        <v>5637</v>
      </c>
      <c r="G184" s="138">
        <v>5904</v>
      </c>
      <c r="H184" s="9"/>
      <c r="I184" s="114" t="s">
        <v>83</v>
      </c>
      <c r="J184" s="138">
        <v>3122</v>
      </c>
      <c r="K184" s="138">
        <v>3124</v>
      </c>
      <c r="L184" s="138">
        <v>3960</v>
      </c>
      <c r="M184" s="138">
        <v>5637</v>
      </c>
      <c r="N184" s="138">
        <v>5904</v>
      </c>
    </row>
    <row r="185" spans="1:14" x14ac:dyDescent="0.25">
      <c r="B185" s="114" t="s">
        <v>84</v>
      </c>
      <c r="C185" s="138">
        <v>2715</v>
      </c>
      <c r="D185" s="138">
        <v>2418</v>
      </c>
      <c r="E185" s="138">
        <v>1024</v>
      </c>
      <c r="F185" s="138"/>
      <c r="G185" s="138"/>
      <c r="H185" s="9"/>
      <c r="I185" s="114" t="s">
        <v>84</v>
      </c>
      <c r="J185" s="138">
        <v>2715</v>
      </c>
      <c r="K185" s="138">
        <v>2418</v>
      </c>
      <c r="L185" s="138">
        <v>1024</v>
      </c>
      <c r="M185" s="138"/>
      <c r="N185" s="138"/>
    </row>
    <row r="186" spans="1:14" x14ac:dyDescent="0.25">
      <c r="B186" s="114" t="s">
        <v>91</v>
      </c>
      <c r="C186" s="138">
        <v>46</v>
      </c>
      <c r="D186" s="138"/>
      <c r="E186" s="138"/>
      <c r="F186" s="138"/>
      <c r="G186" s="138"/>
      <c r="H186" s="9"/>
      <c r="I186" s="114" t="s">
        <v>91</v>
      </c>
      <c r="J186" s="138">
        <v>46</v>
      </c>
      <c r="K186" s="138"/>
      <c r="L186" s="138"/>
      <c r="M186" s="138"/>
      <c r="N186" s="138"/>
    </row>
    <row r="187" spans="1:14" x14ac:dyDescent="0.25">
      <c r="B187" s="138" t="s">
        <v>88</v>
      </c>
      <c r="C187" s="138">
        <v>3447</v>
      </c>
      <c r="D187" s="138">
        <v>3292</v>
      </c>
      <c r="E187" s="138">
        <v>3768</v>
      </c>
      <c r="F187" s="138">
        <v>4177</v>
      </c>
      <c r="G187" s="138">
        <v>4540</v>
      </c>
      <c r="H187" s="9"/>
      <c r="I187" s="138" t="s">
        <v>88</v>
      </c>
      <c r="J187" s="138">
        <v>3447</v>
      </c>
      <c r="K187" s="138">
        <v>3292</v>
      </c>
      <c r="L187" s="138">
        <v>3768</v>
      </c>
      <c r="M187" s="138">
        <v>4177</v>
      </c>
      <c r="N187" s="138">
        <v>4540</v>
      </c>
    </row>
    <row r="188" spans="1:14" x14ac:dyDescent="0.25">
      <c r="B188" s="138" t="s">
        <v>80</v>
      </c>
      <c r="C188" s="138">
        <v>1799</v>
      </c>
      <c r="D188" s="138">
        <v>2454</v>
      </c>
      <c r="E188" s="138">
        <v>2772</v>
      </c>
      <c r="F188" s="138">
        <v>3395</v>
      </c>
      <c r="G188" s="138">
        <v>4089</v>
      </c>
      <c r="H188" s="9"/>
      <c r="I188" s="138" t="s">
        <v>80</v>
      </c>
      <c r="J188" s="138">
        <v>1799</v>
      </c>
      <c r="K188" s="138">
        <v>2454</v>
      </c>
      <c r="L188" s="138">
        <v>2772</v>
      </c>
      <c r="M188" s="138">
        <v>3395</v>
      </c>
      <c r="N188" s="138">
        <v>4089</v>
      </c>
    </row>
    <row r="189" spans="1:14" x14ac:dyDescent="0.25">
      <c r="B189" s="138" t="s">
        <v>87</v>
      </c>
      <c r="C189" s="138">
        <v>2895</v>
      </c>
      <c r="D189" s="138">
        <v>3214</v>
      </c>
      <c r="E189" s="138">
        <v>3295</v>
      </c>
      <c r="F189" s="138">
        <v>3578</v>
      </c>
      <c r="G189" s="138">
        <v>3680</v>
      </c>
      <c r="H189" s="9"/>
      <c r="I189" s="138" t="s">
        <v>87</v>
      </c>
      <c r="J189" s="138">
        <v>2895</v>
      </c>
      <c r="K189" s="138">
        <v>3214</v>
      </c>
      <c r="L189" s="138">
        <v>3295</v>
      </c>
      <c r="M189" s="138">
        <v>3578</v>
      </c>
      <c r="N189" s="138">
        <v>3680</v>
      </c>
    </row>
    <row r="190" spans="1:14" x14ac:dyDescent="0.25">
      <c r="B190" s="138" t="s">
        <v>86</v>
      </c>
      <c r="C190" s="138">
        <v>2204</v>
      </c>
      <c r="D190" s="138">
        <v>2790</v>
      </c>
      <c r="E190" s="138">
        <v>3090</v>
      </c>
      <c r="F190" s="138">
        <v>3231</v>
      </c>
      <c r="G190" s="138">
        <v>3476</v>
      </c>
      <c r="H190" s="9"/>
      <c r="I190" s="138" t="s">
        <v>86</v>
      </c>
      <c r="J190" s="138">
        <v>2204</v>
      </c>
      <c r="K190" s="138">
        <v>2790</v>
      </c>
      <c r="L190" s="138">
        <v>3090</v>
      </c>
      <c r="M190" s="138">
        <v>3231</v>
      </c>
      <c r="N190" s="138">
        <v>3476</v>
      </c>
    </row>
    <row r="191" spans="1:14" x14ac:dyDescent="0.25">
      <c r="B191" s="138" t="s">
        <v>74</v>
      </c>
      <c r="C191" s="138">
        <v>8671</v>
      </c>
      <c r="D191" s="138">
        <v>7394</v>
      </c>
      <c r="E191" s="138">
        <v>6278</v>
      </c>
      <c r="F191" s="138">
        <v>4393</v>
      </c>
      <c r="G191" s="138">
        <v>2928</v>
      </c>
      <c r="H191" s="9"/>
      <c r="I191" s="138" t="s">
        <v>74</v>
      </c>
      <c r="J191" s="138">
        <v>8671</v>
      </c>
      <c r="K191" s="138">
        <v>7394</v>
      </c>
      <c r="L191" s="138">
        <v>6278</v>
      </c>
      <c r="M191" s="138">
        <v>4393</v>
      </c>
      <c r="N191" s="138">
        <v>2928</v>
      </c>
    </row>
    <row r="192" spans="1:14" x14ac:dyDescent="0.25">
      <c r="B192" s="138" t="s">
        <v>81</v>
      </c>
      <c r="C192" s="138">
        <v>1466</v>
      </c>
      <c r="D192" s="138">
        <v>1653</v>
      </c>
      <c r="E192" s="138">
        <v>1899</v>
      </c>
      <c r="F192" s="138">
        <v>1772</v>
      </c>
      <c r="G192" s="138">
        <v>1765</v>
      </c>
      <c r="H192" s="9"/>
      <c r="I192" s="138" t="s">
        <v>81</v>
      </c>
      <c r="J192" s="138">
        <v>1466</v>
      </c>
      <c r="K192" s="138">
        <v>1653</v>
      </c>
      <c r="L192" s="138">
        <v>1899</v>
      </c>
      <c r="M192" s="138">
        <v>1772</v>
      </c>
      <c r="N192" s="138">
        <v>1765</v>
      </c>
    </row>
    <row r="193" spans="2:14" x14ac:dyDescent="0.25">
      <c r="B193" s="138" t="s">
        <v>85</v>
      </c>
      <c r="C193" s="138">
        <v>1342</v>
      </c>
      <c r="D193" s="138">
        <v>1237</v>
      </c>
      <c r="E193" s="138">
        <v>1297</v>
      </c>
      <c r="F193" s="138">
        <v>1309</v>
      </c>
      <c r="G193" s="138">
        <v>1257</v>
      </c>
      <c r="I193" s="138" t="s">
        <v>85</v>
      </c>
      <c r="J193" s="138">
        <v>1342</v>
      </c>
      <c r="K193" s="138">
        <v>1237</v>
      </c>
      <c r="L193" s="138">
        <v>1297</v>
      </c>
      <c r="M193" s="138">
        <v>1309</v>
      </c>
      <c r="N193" s="138">
        <v>1257</v>
      </c>
    </row>
    <row r="194" spans="2:14" x14ac:dyDescent="0.25">
      <c r="B194" s="138" t="s">
        <v>92</v>
      </c>
      <c r="C194" s="138">
        <v>1893</v>
      </c>
      <c r="D194" s="138">
        <v>1834</v>
      </c>
      <c r="E194" s="138">
        <v>1437</v>
      </c>
      <c r="F194" s="138">
        <v>1420</v>
      </c>
      <c r="G194" s="138"/>
      <c r="I194" s="138" t="s">
        <v>92</v>
      </c>
      <c r="J194" s="138">
        <v>1893</v>
      </c>
      <c r="K194" s="138">
        <v>1834</v>
      </c>
      <c r="L194" s="138">
        <v>1437</v>
      </c>
      <c r="M194" s="138">
        <v>1420</v>
      </c>
      <c r="N194" s="138"/>
    </row>
    <row r="195" spans="2:14" x14ac:dyDescent="0.25">
      <c r="B195" s="138" t="s">
        <v>51</v>
      </c>
      <c r="C195" s="138">
        <v>50083</v>
      </c>
      <c r="D195" s="138">
        <v>50521</v>
      </c>
      <c r="E195" s="138">
        <v>50616</v>
      </c>
      <c r="F195" s="138">
        <v>53639</v>
      </c>
      <c r="G195" s="138">
        <v>55789</v>
      </c>
      <c r="I195" s="138" t="s">
        <v>51</v>
      </c>
      <c r="J195" s="138">
        <v>50083</v>
      </c>
      <c r="K195" s="138">
        <v>50521</v>
      </c>
      <c r="L195" s="138">
        <v>50616</v>
      </c>
      <c r="M195" s="138">
        <v>53639</v>
      </c>
      <c r="N195" s="138">
        <v>55789</v>
      </c>
    </row>
  </sheetData>
  <sortState ref="I181:N194">
    <sortCondition descending="1" ref="N181:N194"/>
  </sortState>
  <mergeCells count="3">
    <mergeCell ref="B8:C8"/>
    <mergeCell ref="B9:G9"/>
    <mergeCell ref="B10:G10"/>
  </mergeCells>
  <pageMargins left="0.7" right="0.7" top="0.75" bottom="0.75" header="0.3" footer="0.3"/>
  <pageSetup scale="78" orientation="portrait" r:id="rId1"/>
  <rowBreaks count="3" manualBreakCount="3">
    <brk id="50" max="16383" man="1"/>
    <brk id="85" max="16383" man="1"/>
    <brk id="145" max="16383" man="1"/>
  </rowBreaks>
  <colBreaks count="1" manualBreakCount="1">
    <brk id="7" max="1048575" man="1"/>
  </colBreaks>
  <drawing r:id="rId2"/>
  <legacyDrawing r:id="rId3"/>
  <controls>
    <mc:AlternateContent xmlns:mc="http://schemas.openxmlformats.org/markup-compatibility/2006">
      <mc:Choice Requires="x14">
        <control shapeId="1047" r:id="rId4" name="Control 23">
          <controlPr defaultSize="0" autoPict="0" r:id="rId5">
            <anchor moveWithCells="1">
              <from>
                <xdr:col>8</xdr:col>
                <xdr:colOff>2428875</xdr:colOff>
                <xdr:row>5</xdr:row>
                <xdr:rowOff>0</xdr:rowOff>
              </from>
              <to>
                <xdr:col>9</xdr:col>
                <xdr:colOff>561975</xdr:colOff>
                <xdr:row>6</xdr:row>
                <xdr:rowOff>133350</xdr:rowOff>
              </to>
            </anchor>
          </controlPr>
        </control>
      </mc:Choice>
      <mc:Fallback>
        <control shapeId="1047" r:id="rId4" name="Control 23"/>
      </mc:Fallback>
    </mc:AlternateContent>
    <mc:AlternateContent xmlns:mc="http://schemas.openxmlformats.org/markup-compatibility/2006">
      <mc:Choice Requires="x14">
        <control shapeId="1046" r:id="rId6" name="Control 22">
          <controlPr defaultSize="0" autoPict="0" r:id="rId7">
            <anchor moveWithCells="1">
              <from>
                <xdr:col>8</xdr:col>
                <xdr:colOff>2428875</xdr:colOff>
                <xdr:row>5</xdr:row>
                <xdr:rowOff>0</xdr:rowOff>
              </from>
              <to>
                <xdr:col>10</xdr:col>
                <xdr:colOff>95250</xdr:colOff>
                <xdr:row>6</xdr:row>
                <xdr:rowOff>38100</xdr:rowOff>
              </to>
            </anchor>
          </controlPr>
        </control>
      </mc:Choice>
      <mc:Fallback>
        <control shapeId="1046" r:id="rId6" name="Control 22"/>
      </mc:Fallback>
    </mc:AlternateContent>
    <mc:AlternateContent xmlns:mc="http://schemas.openxmlformats.org/markup-compatibility/2006">
      <mc:Choice Requires="x14">
        <control shapeId="1045" r:id="rId8" name="Control 21">
          <controlPr defaultSize="0" autoPict="0" r:id="rId9">
            <anchor moveWithCells="1">
              <from>
                <xdr:col>8</xdr:col>
                <xdr:colOff>2428875</xdr:colOff>
                <xdr:row>5</xdr:row>
                <xdr:rowOff>0</xdr:rowOff>
              </from>
              <to>
                <xdr:col>10</xdr:col>
                <xdr:colOff>523875</xdr:colOff>
                <xdr:row>6</xdr:row>
                <xdr:rowOff>38100</xdr:rowOff>
              </to>
            </anchor>
          </controlPr>
        </control>
      </mc:Choice>
      <mc:Fallback>
        <control shapeId="1045" r:id="rId8" name="Control 21"/>
      </mc:Fallback>
    </mc:AlternateContent>
    <mc:AlternateContent xmlns:mc="http://schemas.openxmlformats.org/markup-compatibility/2006">
      <mc:Choice Requires="x14">
        <control shapeId="1038" r:id="rId10" name="Control 14">
          <controlPr defaultSize="0" autoPict="0" r:id="rId11">
            <anchor moveWithCells="1">
              <from>
                <xdr:col>5</xdr:col>
                <xdr:colOff>847725</xdr:colOff>
                <xdr:row>7</xdr:row>
                <xdr:rowOff>0</xdr:rowOff>
              </from>
              <to>
                <xdr:col>6</xdr:col>
                <xdr:colOff>561975</xdr:colOff>
                <xdr:row>7</xdr:row>
                <xdr:rowOff>323850</xdr:rowOff>
              </to>
            </anchor>
          </controlPr>
        </control>
      </mc:Choice>
      <mc:Fallback>
        <control shapeId="1038" r:id="rId10" name="Control 14"/>
      </mc:Fallback>
    </mc:AlternateContent>
    <mc:AlternateContent xmlns:mc="http://schemas.openxmlformats.org/markup-compatibility/2006">
      <mc:Choice Requires="x14">
        <control shapeId="1037" r:id="rId12" name="Control 13">
          <controlPr defaultSize="0" autoPict="0" r:id="rId13">
            <anchor moveWithCells="1">
              <from>
                <xdr:col>4</xdr:col>
                <xdr:colOff>552450</xdr:colOff>
                <xdr:row>7</xdr:row>
                <xdr:rowOff>0</xdr:rowOff>
              </from>
              <to>
                <xdr:col>5</xdr:col>
                <xdr:colOff>609600</xdr:colOff>
                <xdr:row>7</xdr:row>
                <xdr:rowOff>228600</xdr:rowOff>
              </to>
            </anchor>
          </controlPr>
        </control>
      </mc:Choice>
      <mc:Fallback>
        <control shapeId="1037" r:id="rId12" name="Control 13"/>
      </mc:Fallback>
    </mc:AlternateContent>
    <mc:AlternateContent xmlns:mc="http://schemas.openxmlformats.org/markup-compatibility/2006">
      <mc:Choice Requires="x14">
        <control shapeId="1036" r:id="rId14" name="Control 12">
          <controlPr defaultSize="0" autoPict="0" r:id="rId15">
            <anchor moveWithCells="1">
              <from>
                <xdr:col>3</xdr:col>
                <xdr:colOff>0</xdr:colOff>
                <xdr:row>7</xdr:row>
                <xdr:rowOff>0</xdr:rowOff>
              </from>
              <to>
                <xdr:col>3</xdr:col>
                <xdr:colOff>1209675</xdr:colOff>
                <xdr:row>7</xdr:row>
                <xdr:rowOff>228600</xdr:rowOff>
              </to>
            </anchor>
          </controlPr>
        </control>
      </mc:Choice>
      <mc:Fallback>
        <control shapeId="1036" r:id="rId14" name="Control 12"/>
      </mc:Fallback>
    </mc:AlternateContent>
    <mc:AlternateContent xmlns:mc="http://schemas.openxmlformats.org/markup-compatibility/2006">
      <mc:Choice Requires="x14">
        <control shapeId="1035" r:id="rId16" name="Control 11">
          <controlPr defaultSize="0" autoPict="0" r:id="rId17">
            <anchor moveWithCells="1">
              <from>
                <xdr:col>2</xdr:col>
                <xdr:colOff>0</xdr:colOff>
                <xdr:row>6</xdr:row>
                <xdr:rowOff>0</xdr:rowOff>
              </from>
              <to>
                <xdr:col>3</xdr:col>
                <xdr:colOff>190500</xdr:colOff>
                <xdr:row>7</xdr:row>
                <xdr:rowOff>38100</xdr:rowOff>
              </to>
            </anchor>
          </controlPr>
        </control>
      </mc:Choice>
      <mc:Fallback>
        <control shapeId="1035" r:id="rId16" name="Control 11"/>
      </mc:Fallback>
    </mc:AlternateContent>
    <mc:AlternateContent xmlns:mc="http://schemas.openxmlformats.org/markup-compatibility/2006">
      <mc:Choice Requires="x14">
        <control shapeId="1034" r:id="rId18" name="Control 10">
          <controlPr defaultSize="0" autoPict="0" r:id="rId19">
            <anchor moveWithCells="1">
              <from>
                <xdr:col>1</xdr:col>
                <xdr:colOff>361950</xdr:colOff>
                <xdr:row>6</xdr:row>
                <xdr:rowOff>0</xdr:rowOff>
              </from>
              <to>
                <xdr:col>1</xdr:col>
                <xdr:colOff>1276350</xdr:colOff>
                <xdr:row>7</xdr:row>
                <xdr:rowOff>38100</xdr:rowOff>
              </to>
            </anchor>
          </controlPr>
        </control>
      </mc:Choice>
      <mc:Fallback>
        <control shapeId="1034" r:id="rId18" name="Control 10"/>
      </mc:Fallback>
    </mc:AlternateContent>
    <mc:AlternateContent xmlns:mc="http://schemas.openxmlformats.org/markup-compatibility/2006">
      <mc:Choice Requires="x14">
        <control shapeId="1033" r:id="rId20" name="Control 9">
          <controlPr defaultSize="0" autoPict="0" r:id="rId21">
            <anchor moveWithCells="1">
              <from>
                <xdr:col>1</xdr:col>
                <xdr:colOff>361950</xdr:colOff>
                <xdr:row>5</xdr:row>
                <xdr:rowOff>0</xdr:rowOff>
              </from>
              <to>
                <xdr:col>1</xdr:col>
                <xdr:colOff>1276350</xdr:colOff>
                <xdr:row>6</xdr:row>
                <xdr:rowOff>38100</xdr:rowOff>
              </to>
            </anchor>
          </controlPr>
        </control>
      </mc:Choice>
      <mc:Fallback>
        <control shapeId="1033" r:id="rId20" name="Control 9"/>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H19"/>
  <sheetViews>
    <sheetView zoomScale="90" zoomScaleNormal="90" zoomScaleSheetLayoutView="90" workbookViewId="0">
      <selection activeCell="A16" sqref="A16:XFD16"/>
    </sheetView>
  </sheetViews>
  <sheetFormatPr defaultColWidth="9.140625" defaultRowHeight="15" x14ac:dyDescent="0.25"/>
  <cols>
    <col min="1" max="1" width="19.85546875" style="20" customWidth="1"/>
    <col min="2" max="6" width="10" style="20" bestFit="1" customWidth="1"/>
    <col min="7" max="8" width="10.28515625" style="20" customWidth="1"/>
    <col min="9" max="16384" width="9.140625" style="20"/>
  </cols>
  <sheetData>
    <row r="1" spans="1:8" s="23" customFormat="1" x14ac:dyDescent="0.25">
      <c r="A1" s="171" t="s">
        <v>133</v>
      </c>
      <c r="B1" s="171"/>
      <c r="C1" s="171"/>
      <c r="D1" s="171"/>
      <c r="E1" s="171"/>
      <c r="F1" s="171"/>
      <c r="G1" s="171"/>
      <c r="H1" s="171"/>
    </row>
    <row r="2" spans="1:8" x14ac:dyDescent="0.25">
      <c r="A2" s="176"/>
      <c r="B2" s="176">
        <v>2014</v>
      </c>
      <c r="C2" s="176">
        <v>2015</v>
      </c>
      <c r="D2" s="176">
        <v>2016</v>
      </c>
      <c r="E2" s="176">
        <v>2017</v>
      </c>
      <c r="F2" s="176">
        <v>2018</v>
      </c>
      <c r="G2" s="178" t="s">
        <v>44</v>
      </c>
      <c r="H2" s="178"/>
    </row>
    <row r="3" spans="1:8" ht="33" customHeight="1" x14ac:dyDescent="0.25">
      <c r="A3" s="177"/>
      <c r="B3" s="177"/>
      <c r="C3" s="177"/>
      <c r="D3" s="177"/>
      <c r="E3" s="177"/>
      <c r="F3" s="177"/>
      <c r="G3" s="78" t="s">
        <v>131</v>
      </c>
      <c r="H3" s="78" t="s">
        <v>132</v>
      </c>
    </row>
    <row r="4" spans="1:8" x14ac:dyDescent="0.25">
      <c r="A4" s="59" t="s">
        <v>11</v>
      </c>
      <c r="B4" s="68">
        <v>50425</v>
      </c>
      <c r="C4" s="68">
        <v>49477</v>
      </c>
      <c r="D4" s="68">
        <v>50544</v>
      </c>
      <c r="E4" s="68">
        <v>51430</v>
      </c>
      <c r="F4" s="68">
        <v>52352</v>
      </c>
      <c r="G4" s="60">
        <v>3.8215171046108081</v>
      </c>
      <c r="H4" s="60">
        <v>1.7927279797783395</v>
      </c>
    </row>
    <row r="5" spans="1:8" s="136" customFormat="1" x14ac:dyDescent="0.25">
      <c r="A5" s="59" t="s">
        <v>12</v>
      </c>
      <c r="B5" s="68">
        <v>50458</v>
      </c>
      <c r="C5" s="68">
        <v>50318</v>
      </c>
      <c r="D5" s="68">
        <v>50416</v>
      </c>
      <c r="E5" s="68">
        <v>51614</v>
      </c>
      <c r="F5" s="68">
        <v>53490</v>
      </c>
      <c r="G5" s="60">
        <v>6.0089579452217681</v>
      </c>
      <c r="H5" s="60">
        <v>3.6346727632037821</v>
      </c>
    </row>
    <row r="6" spans="1:8" s="142" customFormat="1" x14ac:dyDescent="0.25">
      <c r="A6" s="59" t="s">
        <v>13</v>
      </c>
      <c r="B6" s="68">
        <v>50623</v>
      </c>
      <c r="C6" s="68">
        <v>50361</v>
      </c>
      <c r="D6" s="68">
        <v>50424</v>
      </c>
      <c r="E6" s="68">
        <v>51442</v>
      </c>
      <c r="F6" s="68">
        <v>53597</v>
      </c>
      <c r="G6" s="60">
        <v>5.8747999920984535</v>
      </c>
      <c r="H6" s="60">
        <v>4.1891839353057811</v>
      </c>
    </row>
    <row r="7" spans="1:8" s="146" customFormat="1" x14ac:dyDescent="0.25">
      <c r="A7" s="59" t="s">
        <v>14</v>
      </c>
      <c r="B7" s="68">
        <v>50526</v>
      </c>
      <c r="C7" s="68">
        <v>50326</v>
      </c>
      <c r="D7" s="68">
        <v>50374</v>
      </c>
      <c r="E7" s="68">
        <v>51438</v>
      </c>
      <c r="F7" s="68">
        <v>53565</v>
      </c>
      <c r="G7" s="60">
        <v>6.0147250920318251</v>
      </c>
      <c r="H7" s="60">
        <v>4.1350752362066956</v>
      </c>
    </row>
    <row r="8" spans="1:8" s="55" customFormat="1" x14ac:dyDescent="0.25">
      <c r="A8" s="59" t="s">
        <v>15</v>
      </c>
      <c r="B8" s="68">
        <v>50633</v>
      </c>
      <c r="C8" s="68">
        <v>50469</v>
      </c>
      <c r="D8" s="68">
        <v>50554</v>
      </c>
      <c r="E8" s="68">
        <v>51803</v>
      </c>
      <c r="F8" s="68">
        <v>53662</v>
      </c>
      <c r="G8" s="60">
        <v>5.982264531037071</v>
      </c>
      <c r="H8" s="60">
        <v>3.588595255101056</v>
      </c>
    </row>
    <row r="9" spans="1:8" s="55" customFormat="1" x14ac:dyDescent="0.25">
      <c r="A9" s="59" t="s">
        <v>16</v>
      </c>
      <c r="B9" s="68">
        <v>50336</v>
      </c>
      <c r="C9" s="68">
        <v>50373</v>
      </c>
      <c r="D9" s="68">
        <v>50823</v>
      </c>
      <c r="E9" s="68">
        <v>52144</v>
      </c>
      <c r="F9" s="68">
        <v>53858</v>
      </c>
      <c r="G9" s="60">
        <v>6.996980292434837</v>
      </c>
      <c r="H9" s="60">
        <v>3.2870512427124883</v>
      </c>
    </row>
    <row r="10" spans="1:8" s="149" customFormat="1" x14ac:dyDescent="0.25">
      <c r="A10" s="59" t="s">
        <v>17</v>
      </c>
      <c r="B10" s="68">
        <v>51107</v>
      </c>
      <c r="C10" s="68">
        <v>49403</v>
      </c>
      <c r="D10" s="68">
        <v>51021</v>
      </c>
      <c r="E10" s="68">
        <v>52408</v>
      </c>
      <c r="F10" s="68">
        <v>54590</v>
      </c>
      <c r="G10" s="61">
        <v>6.8151133895552469</v>
      </c>
      <c r="H10" s="61">
        <v>4.1634864906121196</v>
      </c>
    </row>
    <row r="11" spans="1:8" x14ac:dyDescent="0.25">
      <c r="A11" s="59" t="s">
        <v>18</v>
      </c>
      <c r="B11" s="68">
        <v>50671</v>
      </c>
      <c r="C11" s="68">
        <v>49320</v>
      </c>
      <c r="D11" s="68">
        <v>50957</v>
      </c>
      <c r="E11" s="68">
        <v>52615</v>
      </c>
      <c r="F11" s="68">
        <v>54789</v>
      </c>
      <c r="G11" s="61">
        <v>8.1269365120088413</v>
      </c>
      <c r="H11" s="61">
        <v>4.1319015489879307</v>
      </c>
    </row>
    <row r="12" spans="1:8" s="150" customFormat="1" x14ac:dyDescent="0.25">
      <c r="A12" s="59" t="s">
        <v>19</v>
      </c>
      <c r="B12" s="68">
        <v>50574</v>
      </c>
      <c r="C12" s="68">
        <v>49231</v>
      </c>
      <c r="D12" s="68">
        <v>50677</v>
      </c>
      <c r="E12" s="68">
        <v>52871</v>
      </c>
      <c r="F12" s="68">
        <v>55135</v>
      </c>
      <c r="G12" s="61">
        <v>9.0184679875034597</v>
      </c>
      <c r="H12" s="61">
        <v>4.2821206332393942</v>
      </c>
    </row>
    <row r="13" spans="1:8" s="152" customFormat="1" x14ac:dyDescent="0.25">
      <c r="A13" s="59" t="s">
        <v>20</v>
      </c>
      <c r="B13" s="68">
        <v>49789</v>
      </c>
      <c r="C13" s="68">
        <v>50486</v>
      </c>
      <c r="D13" s="68">
        <v>50637</v>
      </c>
      <c r="E13" s="68">
        <v>53255</v>
      </c>
      <c r="F13" s="68">
        <v>55426</v>
      </c>
      <c r="G13" s="61">
        <v>11.321777902749604</v>
      </c>
      <c r="H13" s="61">
        <v>4.0766125246455731</v>
      </c>
    </row>
    <row r="14" spans="1:8" s="55" customFormat="1" x14ac:dyDescent="0.25">
      <c r="A14" s="59" t="s">
        <v>21</v>
      </c>
      <c r="B14" s="68">
        <v>50605</v>
      </c>
      <c r="C14" s="68">
        <v>50522</v>
      </c>
      <c r="D14" s="68">
        <v>50625</v>
      </c>
      <c r="E14" s="68">
        <v>53346</v>
      </c>
      <c r="F14" s="68">
        <v>55612</v>
      </c>
      <c r="G14" s="61">
        <v>9.894279221420808</v>
      </c>
      <c r="H14" s="61">
        <v>4.24774116147415</v>
      </c>
    </row>
    <row r="15" spans="1:8" s="55" customFormat="1" ht="14.25" x14ac:dyDescent="0.2">
      <c r="A15" s="38" t="s">
        <v>22</v>
      </c>
      <c r="B15" s="48">
        <v>50083</v>
      </c>
      <c r="C15" s="48">
        <v>50521</v>
      </c>
      <c r="D15" s="48">
        <v>50616</v>
      </c>
      <c r="E15" s="48">
        <v>53639</v>
      </c>
      <c r="F15" s="48">
        <v>55789</v>
      </c>
      <c r="G15" s="46">
        <v>11.393087474791844</v>
      </c>
      <c r="H15" s="46">
        <v>4.0082775592386133</v>
      </c>
    </row>
    <row r="16" spans="1:8" s="55" customFormat="1" ht="14.25" x14ac:dyDescent="0.2">
      <c r="A16" s="31" t="s">
        <v>64</v>
      </c>
      <c r="B16" s="43">
        <v>50485.833333333336</v>
      </c>
      <c r="C16" s="43">
        <v>50067.25</v>
      </c>
      <c r="D16" s="43">
        <v>50639</v>
      </c>
      <c r="E16" s="43">
        <v>52333.75</v>
      </c>
      <c r="F16" s="43">
        <v>54322.083333333336</v>
      </c>
      <c r="G16" s="47">
        <v>7.6057422871220455</v>
      </c>
      <c r="H16" s="47">
        <v>3.7947871942088276</v>
      </c>
    </row>
    <row r="17" spans="1:8" ht="30" customHeight="1" x14ac:dyDescent="0.25">
      <c r="A17" s="167" t="s">
        <v>34</v>
      </c>
      <c r="B17" s="167"/>
      <c r="C17" s="167"/>
      <c r="D17" s="167"/>
      <c r="E17" s="167"/>
      <c r="F17" s="167"/>
      <c r="G17" s="167"/>
      <c r="H17" s="167"/>
    </row>
    <row r="18" spans="1:8" x14ac:dyDescent="0.25">
      <c r="A18" s="167" t="s">
        <v>35</v>
      </c>
      <c r="B18" s="167"/>
      <c r="C18" s="167"/>
      <c r="D18" s="167"/>
      <c r="E18" s="167"/>
      <c r="F18" s="167"/>
      <c r="G18" s="167"/>
      <c r="H18" s="167"/>
    </row>
    <row r="19" spans="1:8" x14ac:dyDescent="0.25">
      <c r="A19" s="133" t="s">
        <v>103</v>
      </c>
      <c r="B19" s="131"/>
      <c r="C19" s="131"/>
      <c r="D19" s="131"/>
      <c r="E19" s="131"/>
      <c r="F19" s="131"/>
      <c r="G19" s="131"/>
      <c r="H19" s="131"/>
    </row>
  </sheetData>
  <mergeCells count="10">
    <mergeCell ref="A17:H17"/>
    <mergeCell ref="A18:H18"/>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1:T49"/>
  <sheetViews>
    <sheetView zoomScale="90" zoomScaleNormal="90" zoomScaleSheetLayoutView="90" workbookViewId="0">
      <selection activeCell="K20" sqref="K20"/>
    </sheetView>
  </sheetViews>
  <sheetFormatPr defaultColWidth="9.140625" defaultRowHeight="15" x14ac:dyDescent="0.25"/>
  <cols>
    <col min="1" max="1" width="9.140625" style="65"/>
    <col min="2" max="2" width="24.42578125" style="65" bestFit="1" customWidth="1"/>
    <col min="3" max="7" width="11.7109375" style="65" bestFit="1" customWidth="1"/>
    <col min="8" max="8" width="9.42578125" style="65" customWidth="1"/>
    <col min="9" max="9" width="8.85546875" style="65" customWidth="1"/>
    <col min="10" max="10" width="9.140625" style="65"/>
    <col min="11" max="11" width="51.140625" style="65" customWidth="1"/>
    <col min="12" max="16384" width="9.140625" style="65"/>
  </cols>
  <sheetData>
    <row r="1" spans="1:20" s="64" customFormat="1" x14ac:dyDescent="0.25">
      <c r="A1" s="185" t="s">
        <v>129</v>
      </c>
      <c r="B1" s="185"/>
      <c r="C1" s="185"/>
      <c r="D1" s="185"/>
      <c r="E1" s="185"/>
      <c r="F1" s="185"/>
      <c r="G1" s="185"/>
      <c r="H1" s="185"/>
      <c r="I1" s="185"/>
    </row>
    <row r="2" spans="1:20" s="64" customFormat="1" x14ac:dyDescent="0.25">
      <c r="A2" s="64" t="s">
        <v>130</v>
      </c>
    </row>
    <row r="3" spans="1:20" s="64" customFormat="1" x14ac:dyDescent="0.25">
      <c r="H3" s="186" t="s">
        <v>44</v>
      </c>
      <c r="I3" s="186"/>
    </row>
    <row r="4" spans="1:20" ht="29.25" x14ac:dyDescent="0.25">
      <c r="A4" s="123"/>
      <c r="B4" s="123"/>
      <c r="C4" s="125">
        <v>2014</v>
      </c>
      <c r="D4" s="125">
        <v>2015</v>
      </c>
      <c r="E4" s="125">
        <v>2016</v>
      </c>
      <c r="F4" s="125">
        <v>2017</v>
      </c>
      <c r="G4" s="125">
        <v>2018</v>
      </c>
      <c r="H4" s="124" t="s">
        <v>131</v>
      </c>
      <c r="I4" s="124" t="s">
        <v>132</v>
      </c>
    </row>
    <row r="5" spans="1:20" x14ac:dyDescent="0.25">
      <c r="A5" s="93">
        <v>1</v>
      </c>
      <c r="B5" s="122" t="s">
        <v>72</v>
      </c>
      <c r="C5" s="86">
        <v>9642</v>
      </c>
      <c r="D5" s="86">
        <v>10411</v>
      </c>
      <c r="E5" s="86">
        <v>10866</v>
      </c>
      <c r="F5" s="86">
        <v>12333</v>
      </c>
      <c r="G5" s="86">
        <v>14566</v>
      </c>
      <c r="H5" s="66">
        <v>51.068243103090651</v>
      </c>
      <c r="I5" s="66">
        <v>18.105894753912271</v>
      </c>
    </row>
    <row r="6" spans="1:20" x14ac:dyDescent="0.25">
      <c r="A6" s="93">
        <v>2</v>
      </c>
      <c r="B6" s="122" t="s">
        <v>82</v>
      </c>
      <c r="C6" s="86">
        <v>10841</v>
      </c>
      <c r="D6" s="86">
        <v>10700</v>
      </c>
      <c r="E6" s="86">
        <v>10930</v>
      </c>
      <c r="F6" s="86">
        <v>12394</v>
      </c>
      <c r="G6" s="86">
        <v>13584</v>
      </c>
      <c r="H6" s="66">
        <v>25.302093902776495</v>
      </c>
      <c r="I6" s="66">
        <v>9.6014200419557856</v>
      </c>
      <c r="L6" s="141"/>
      <c r="M6" s="141"/>
    </row>
    <row r="7" spans="1:20" x14ac:dyDescent="0.25">
      <c r="A7" s="93">
        <v>3</v>
      </c>
      <c r="B7" s="151" t="s">
        <v>79</v>
      </c>
      <c r="C7" s="86">
        <v>5883</v>
      </c>
      <c r="D7" s="86">
        <v>5542</v>
      </c>
      <c r="E7" s="86">
        <v>4984</v>
      </c>
      <c r="F7" s="86">
        <v>5637</v>
      </c>
      <c r="G7" s="86">
        <v>5904</v>
      </c>
      <c r="H7" s="66">
        <v>0.35696073431922487</v>
      </c>
      <c r="I7" s="66">
        <v>4.7365620010643958</v>
      </c>
    </row>
    <row r="8" spans="1:20" x14ac:dyDescent="0.25">
      <c r="A8" s="118">
        <v>4</v>
      </c>
      <c r="B8" s="116" t="s">
        <v>83</v>
      </c>
      <c r="C8" s="86">
        <v>3122</v>
      </c>
      <c r="D8" s="128">
        <v>3124</v>
      </c>
      <c r="E8" s="128">
        <v>3960</v>
      </c>
      <c r="F8" s="128">
        <v>5637</v>
      </c>
      <c r="G8" s="128">
        <v>5904</v>
      </c>
      <c r="H8" s="66">
        <v>89.109545163356813</v>
      </c>
      <c r="I8" s="66">
        <v>4.7365620010643958</v>
      </c>
    </row>
    <row r="9" spans="1:20" x14ac:dyDescent="0.25">
      <c r="A9" s="93"/>
      <c r="B9" s="116" t="s">
        <v>84</v>
      </c>
      <c r="C9" s="86">
        <v>2715</v>
      </c>
      <c r="D9" s="128">
        <v>2418</v>
      </c>
      <c r="E9" s="128">
        <v>1024</v>
      </c>
      <c r="F9" s="132" t="s">
        <v>160</v>
      </c>
      <c r="G9" s="132" t="s">
        <v>160</v>
      </c>
      <c r="H9" s="132" t="s">
        <v>160</v>
      </c>
      <c r="I9" s="132" t="s">
        <v>160</v>
      </c>
    </row>
    <row r="10" spans="1:20" x14ac:dyDescent="0.25">
      <c r="A10" s="93"/>
      <c r="B10" s="116" t="s">
        <v>91</v>
      </c>
      <c r="C10" s="86">
        <v>46</v>
      </c>
      <c r="D10" s="132" t="s">
        <v>160</v>
      </c>
      <c r="E10" s="132" t="s">
        <v>160</v>
      </c>
      <c r="F10" s="132" t="s">
        <v>160</v>
      </c>
      <c r="G10" s="132" t="s">
        <v>160</v>
      </c>
      <c r="H10" s="132" t="s">
        <v>160</v>
      </c>
      <c r="I10" s="132" t="s">
        <v>160</v>
      </c>
    </row>
    <row r="11" spans="1:20" x14ac:dyDescent="0.25">
      <c r="A11" s="93">
        <v>5</v>
      </c>
      <c r="B11" s="151" t="s">
        <v>88</v>
      </c>
      <c r="C11" s="86">
        <v>3447</v>
      </c>
      <c r="D11" s="86">
        <v>3292</v>
      </c>
      <c r="E11" s="86">
        <v>3768</v>
      </c>
      <c r="F11" s="86">
        <v>4177</v>
      </c>
      <c r="G11" s="86">
        <v>4540</v>
      </c>
      <c r="H11" s="132" t="s">
        <v>160</v>
      </c>
      <c r="I11" s="132" t="s">
        <v>160</v>
      </c>
      <c r="K11" s="86"/>
    </row>
    <row r="12" spans="1:20" x14ac:dyDescent="0.25">
      <c r="A12" s="93">
        <v>6</v>
      </c>
      <c r="B12" s="122" t="s">
        <v>80</v>
      </c>
      <c r="C12" s="86">
        <v>1799</v>
      </c>
      <c r="D12" s="86">
        <v>2454</v>
      </c>
      <c r="E12" s="86">
        <v>2772</v>
      </c>
      <c r="F12" s="86">
        <v>3395</v>
      </c>
      <c r="G12" s="86">
        <v>4089</v>
      </c>
      <c r="H12" s="66">
        <v>127.2929405225125</v>
      </c>
      <c r="I12" s="66">
        <v>20.44182621502209</v>
      </c>
    </row>
    <row r="13" spans="1:20" x14ac:dyDescent="0.25">
      <c r="A13" s="118">
        <v>7</v>
      </c>
      <c r="B13" s="122" t="s">
        <v>87</v>
      </c>
      <c r="C13" s="86">
        <v>2895</v>
      </c>
      <c r="D13" s="86">
        <v>3214</v>
      </c>
      <c r="E13" s="86">
        <v>3295</v>
      </c>
      <c r="F13" s="86">
        <v>3578</v>
      </c>
      <c r="G13" s="86">
        <v>3680</v>
      </c>
      <c r="H13" s="66">
        <v>27.115716753022451</v>
      </c>
      <c r="I13" s="66">
        <v>2.8507546115148128</v>
      </c>
    </row>
    <row r="14" spans="1:20" x14ac:dyDescent="0.25">
      <c r="A14" s="118">
        <v>8</v>
      </c>
      <c r="B14" s="122" t="s">
        <v>86</v>
      </c>
      <c r="C14" s="86">
        <v>2204</v>
      </c>
      <c r="D14" s="86">
        <v>2790</v>
      </c>
      <c r="E14" s="86">
        <v>3090</v>
      </c>
      <c r="F14" s="86">
        <v>3231</v>
      </c>
      <c r="G14" s="86">
        <v>3476</v>
      </c>
      <c r="H14" s="66">
        <v>57.713248638838479</v>
      </c>
      <c r="I14" s="66">
        <v>7.5827917053543787</v>
      </c>
      <c r="L14" s="130"/>
      <c r="M14" s="130"/>
      <c r="N14" s="130"/>
      <c r="O14" s="130"/>
      <c r="P14" s="130"/>
      <c r="Q14" s="130"/>
      <c r="R14" s="130"/>
      <c r="S14" s="130"/>
      <c r="T14" s="130"/>
    </row>
    <row r="15" spans="1:20" x14ac:dyDescent="0.25">
      <c r="A15" s="118">
        <v>9</v>
      </c>
      <c r="B15" s="122" t="s">
        <v>74</v>
      </c>
      <c r="C15" s="86">
        <v>8671</v>
      </c>
      <c r="D15" s="86">
        <v>7394</v>
      </c>
      <c r="E15" s="86">
        <v>6278</v>
      </c>
      <c r="F15" s="86">
        <v>4393</v>
      </c>
      <c r="G15" s="86">
        <v>2928</v>
      </c>
      <c r="H15" s="66">
        <v>-66.232268481144047</v>
      </c>
      <c r="I15" s="66">
        <v>-33.348508991577511</v>
      </c>
    </row>
    <row r="16" spans="1:20" x14ac:dyDescent="0.25">
      <c r="A16" s="118">
        <v>10</v>
      </c>
      <c r="B16" s="122" t="s">
        <v>81</v>
      </c>
      <c r="C16" s="86">
        <v>1466</v>
      </c>
      <c r="D16" s="86">
        <v>1653</v>
      </c>
      <c r="E16" s="86">
        <v>1899</v>
      </c>
      <c r="F16" s="86">
        <v>1772</v>
      </c>
      <c r="G16" s="86">
        <v>1765</v>
      </c>
      <c r="H16" s="66">
        <v>20.395634379263303</v>
      </c>
      <c r="I16" s="66">
        <v>-0.39503386004514673</v>
      </c>
    </row>
    <row r="17" spans="1:20" x14ac:dyDescent="0.25">
      <c r="A17" s="118">
        <v>11</v>
      </c>
      <c r="B17" s="122" t="s">
        <v>85</v>
      </c>
      <c r="C17" s="86">
        <v>1342</v>
      </c>
      <c r="D17" s="86">
        <v>1237</v>
      </c>
      <c r="E17" s="86">
        <v>1297</v>
      </c>
      <c r="F17" s="86">
        <v>1309</v>
      </c>
      <c r="G17" s="86">
        <v>1257</v>
      </c>
      <c r="H17" s="66">
        <v>-6.3338301043219083</v>
      </c>
      <c r="I17" s="66">
        <v>-3.972498090145149</v>
      </c>
    </row>
    <row r="18" spans="1:20" x14ac:dyDescent="0.25">
      <c r="A18" s="118">
        <v>12</v>
      </c>
      <c r="B18" s="122" t="s">
        <v>92</v>
      </c>
      <c r="C18" s="86">
        <v>1893</v>
      </c>
      <c r="D18" s="86">
        <v>1834</v>
      </c>
      <c r="E18" s="86">
        <v>1437</v>
      </c>
      <c r="F18" s="86">
        <v>1420</v>
      </c>
      <c r="G18" s="132" t="s">
        <v>160</v>
      </c>
      <c r="H18" s="132" t="s">
        <v>160</v>
      </c>
      <c r="I18" s="132" t="s">
        <v>160</v>
      </c>
    </row>
    <row r="19" spans="1:20" s="130" customFormat="1" x14ac:dyDescent="0.25">
      <c r="A19" s="123"/>
      <c r="B19" s="122" t="s">
        <v>51</v>
      </c>
      <c r="C19" s="87">
        <v>50083</v>
      </c>
      <c r="D19" s="87">
        <v>50521</v>
      </c>
      <c r="E19" s="87">
        <v>50616</v>
      </c>
      <c r="F19" s="87">
        <v>53639</v>
      </c>
      <c r="G19" s="87">
        <v>55789</v>
      </c>
      <c r="H19" s="129">
        <v>11.393087474791844</v>
      </c>
      <c r="I19" s="129">
        <v>4.0082775592386133</v>
      </c>
      <c r="L19" s="65"/>
      <c r="M19" s="65"/>
      <c r="N19" s="65"/>
      <c r="O19" s="65"/>
      <c r="P19" s="65"/>
      <c r="Q19" s="65"/>
      <c r="R19" s="65"/>
      <c r="S19" s="65"/>
      <c r="T19" s="65"/>
    </row>
    <row r="20" spans="1:20" ht="30" customHeight="1" x14ac:dyDescent="0.25">
      <c r="A20" s="187" t="s">
        <v>34</v>
      </c>
      <c r="B20" s="187"/>
      <c r="C20" s="187"/>
      <c r="D20" s="187"/>
      <c r="E20" s="187"/>
      <c r="F20" s="187"/>
      <c r="G20" s="187"/>
      <c r="H20" s="187"/>
      <c r="I20" s="187"/>
    </row>
    <row r="21" spans="1:20" ht="15" customHeight="1" x14ac:dyDescent="0.25">
      <c r="A21" s="184" t="s">
        <v>35</v>
      </c>
      <c r="B21" s="184"/>
      <c r="C21" s="184"/>
      <c r="D21" s="184"/>
      <c r="E21" s="184"/>
      <c r="F21" s="184"/>
      <c r="G21" s="184"/>
      <c r="H21" s="184"/>
      <c r="I21" s="184"/>
    </row>
    <row r="22" spans="1:20" ht="46.5" customHeight="1" x14ac:dyDescent="0.25">
      <c r="A22" s="184" t="s">
        <v>98</v>
      </c>
      <c r="B22" s="184"/>
      <c r="C22" s="184"/>
      <c r="D22" s="184"/>
      <c r="E22" s="184"/>
      <c r="F22" s="184"/>
      <c r="G22" s="184"/>
      <c r="H22" s="184"/>
      <c r="I22" s="184"/>
    </row>
    <row r="23" spans="1:20" ht="23.25" customHeight="1" x14ac:dyDescent="0.25">
      <c r="A23" s="184" t="s">
        <v>55</v>
      </c>
      <c r="B23" s="184"/>
      <c r="C23" s="184"/>
      <c r="D23" s="184"/>
      <c r="E23" s="184"/>
      <c r="F23" s="184"/>
      <c r="G23" s="184"/>
      <c r="H23" s="184"/>
      <c r="I23" s="184"/>
    </row>
    <row r="24" spans="1:20" ht="15" customHeight="1" x14ac:dyDescent="0.25">
      <c r="A24" s="184"/>
      <c r="B24" s="184"/>
      <c r="C24" s="184"/>
      <c r="D24" s="184"/>
      <c r="E24" s="184"/>
      <c r="F24" s="184"/>
      <c r="G24" s="184"/>
      <c r="H24" s="184"/>
      <c r="I24" s="184"/>
    </row>
    <row r="34" spans="2:7" x14ac:dyDescent="0.25">
      <c r="B34" s="117"/>
      <c r="C34" s="117"/>
      <c r="D34" s="117"/>
      <c r="E34" s="117"/>
      <c r="F34" s="117"/>
      <c r="G34" s="117"/>
    </row>
    <row r="35" spans="2:7" x14ac:dyDescent="0.25">
      <c r="B35" s="12"/>
      <c r="C35" s="12"/>
      <c r="D35" s="12"/>
      <c r="E35" s="12"/>
      <c r="F35" s="12"/>
      <c r="G35" s="12"/>
    </row>
    <row r="36" spans="2:7" x14ac:dyDescent="0.25">
      <c r="B36" s="12"/>
      <c r="C36" s="12"/>
      <c r="D36" s="12"/>
      <c r="E36" s="12"/>
      <c r="F36" s="12"/>
      <c r="G36" s="12"/>
    </row>
    <row r="37" spans="2:7" x14ac:dyDescent="0.25">
      <c r="B37" s="12"/>
      <c r="C37" s="12"/>
      <c r="D37" s="12"/>
      <c r="E37" s="12"/>
      <c r="F37" s="12"/>
      <c r="G37" s="12"/>
    </row>
    <row r="38" spans="2:7" x14ac:dyDescent="0.25">
      <c r="B38" s="12"/>
      <c r="C38" s="12"/>
      <c r="D38" s="12"/>
      <c r="E38" s="12"/>
      <c r="F38" s="12"/>
      <c r="G38" s="12"/>
    </row>
    <row r="39" spans="2:7" x14ac:dyDescent="0.25">
      <c r="B39" s="12"/>
      <c r="C39" s="12"/>
      <c r="D39" s="12"/>
      <c r="E39" s="12"/>
      <c r="F39" s="12"/>
      <c r="G39" s="12"/>
    </row>
    <row r="40" spans="2:7" x14ac:dyDescent="0.25">
      <c r="B40" s="12"/>
      <c r="C40" s="12"/>
      <c r="D40" s="12"/>
      <c r="E40" s="12"/>
      <c r="F40" s="12"/>
      <c r="G40" s="12"/>
    </row>
    <row r="41" spans="2:7" x14ac:dyDescent="0.25">
      <c r="B41" s="12"/>
      <c r="C41" s="12"/>
      <c r="D41" s="12"/>
      <c r="E41" s="12"/>
      <c r="F41" s="12"/>
      <c r="G41" s="12"/>
    </row>
    <row r="42" spans="2:7" x14ac:dyDescent="0.25">
      <c r="B42" s="12"/>
      <c r="C42" s="12"/>
      <c r="D42" s="12"/>
      <c r="E42" s="12"/>
      <c r="F42" s="12"/>
      <c r="G42" s="12"/>
    </row>
    <row r="43" spans="2:7" x14ac:dyDescent="0.25">
      <c r="B43" s="12"/>
      <c r="C43" s="12"/>
      <c r="D43" s="12"/>
      <c r="E43" s="12"/>
      <c r="F43" s="12"/>
      <c r="G43" s="12"/>
    </row>
    <row r="44" spans="2:7" x14ac:dyDescent="0.25">
      <c r="B44" s="12"/>
      <c r="C44" s="12"/>
      <c r="D44" s="12"/>
      <c r="E44" s="12"/>
      <c r="F44" s="12"/>
      <c r="G44" s="12"/>
    </row>
    <row r="45" spans="2:7" x14ac:dyDescent="0.25">
      <c r="B45" s="12"/>
      <c r="C45" s="12"/>
      <c r="D45" s="12"/>
      <c r="E45" s="12"/>
      <c r="F45" s="12"/>
      <c r="G45" s="12"/>
    </row>
    <row r="46" spans="2:7" x14ac:dyDescent="0.25">
      <c r="B46" s="12"/>
      <c r="C46" s="12"/>
      <c r="D46" s="12"/>
      <c r="E46" s="12"/>
      <c r="F46" s="12"/>
      <c r="G46" s="12"/>
    </row>
    <row r="47" spans="2:7" x14ac:dyDescent="0.25">
      <c r="B47" s="12"/>
      <c r="C47" s="12"/>
      <c r="D47" s="12"/>
      <c r="E47" s="12"/>
      <c r="F47" s="12"/>
      <c r="G47" s="12"/>
    </row>
    <row r="48" spans="2:7" x14ac:dyDescent="0.25">
      <c r="B48" s="12"/>
      <c r="C48" s="12"/>
      <c r="D48" s="12"/>
      <c r="E48" s="12"/>
      <c r="F48" s="12"/>
      <c r="G48" s="12"/>
    </row>
    <row r="49" spans="2:7" x14ac:dyDescent="0.25">
      <c r="B49" s="12"/>
      <c r="C49" s="12"/>
      <c r="D49" s="12"/>
      <c r="E49" s="12"/>
      <c r="F49" s="12"/>
      <c r="G49" s="12"/>
    </row>
  </sheetData>
  <sortState ref="L11:T25">
    <sortCondition descending="1" ref="T11:T25"/>
  </sortState>
  <mergeCells count="7">
    <mergeCell ref="A24:I24"/>
    <mergeCell ref="A1:I1"/>
    <mergeCell ref="H3:I3"/>
    <mergeCell ref="A20:I20"/>
    <mergeCell ref="A21:I21"/>
    <mergeCell ref="A22:I22"/>
    <mergeCell ref="A23:I23"/>
  </mergeCells>
  <pageMargins left="0.7" right="0.7" top="0.75" bottom="0.7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5" x14ac:dyDescent="0.25"/>
  <cols>
    <col min="1" max="1" width="255.7109375" customWidth="1"/>
  </cols>
  <sheetData>
    <row r="1" spans="1:1" ht="259.5" customHeight="1" x14ac:dyDescent="0.25">
      <c r="A1" s="14" t="s">
        <v>62</v>
      </c>
    </row>
    <row r="3" spans="1:1" x14ac:dyDescent="0.25">
      <c r="A3" s="15"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abSelected="1" zoomScaleNormal="100" workbookViewId="0">
      <selection activeCell="L1" sqref="L1"/>
    </sheetView>
  </sheetViews>
  <sheetFormatPr defaultRowHeight="15" x14ac:dyDescent="0.25"/>
  <cols>
    <col min="1" max="1" width="17.7109375" style="9" bestFit="1" customWidth="1"/>
    <col min="2" max="13" width="11" style="9" customWidth="1"/>
    <col min="14" max="14" width="19.85546875" style="9" customWidth="1"/>
    <col min="15" max="15" width="16.85546875" style="9" customWidth="1"/>
    <col min="16" max="17" width="9.140625" style="9"/>
    <col min="18" max="18" width="9.5703125" style="9" customWidth="1"/>
    <col min="19" max="19" width="9.140625" style="9"/>
    <col min="20" max="20" width="26.5703125" style="9" customWidth="1"/>
    <col min="21" max="16384" width="9.140625" style="9"/>
  </cols>
  <sheetData>
    <row r="1" spans="1:17" ht="30" customHeight="1" x14ac:dyDescent="0.25">
      <c r="F1" s="188" t="s">
        <v>161</v>
      </c>
    </row>
    <row r="2" spans="1:17" x14ac:dyDescent="0.25">
      <c r="H2" s="2"/>
    </row>
    <row r="3" spans="1:17" x14ac:dyDescent="0.25">
      <c r="A3" s="189" t="s">
        <v>10</v>
      </c>
      <c r="B3" s="190" t="s">
        <v>11</v>
      </c>
      <c r="C3" s="190" t="s">
        <v>12</v>
      </c>
      <c r="D3" s="190" t="s">
        <v>13</v>
      </c>
      <c r="E3" s="190" t="s">
        <v>14</v>
      </c>
      <c r="F3" s="190" t="s">
        <v>15</v>
      </c>
      <c r="G3" s="190" t="s">
        <v>16</v>
      </c>
      <c r="H3" s="190" t="s">
        <v>17</v>
      </c>
      <c r="I3" s="190" t="s">
        <v>18</v>
      </c>
      <c r="J3" s="190" t="s">
        <v>19</v>
      </c>
      <c r="K3" s="190" t="s">
        <v>20</v>
      </c>
      <c r="L3" s="190" t="s">
        <v>21</v>
      </c>
      <c r="M3" s="190" t="s">
        <v>22</v>
      </c>
      <c r="N3" s="191" t="s">
        <v>64</v>
      </c>
      <c r="O3" s="192" t="s">
        <v>162</v>
      </c>
    </row>
    <row r="4" spans="1:17" x14ac:dyDescent="0.25">
      <c r="A4" s="193">
        <v>1990</v>
      </c>
      <c r="B4" s="85">
        <v>444942</v>
      </c>
      <c r="C4" s="85">
        <v>446649</v>
      </c>
      <c r="D4" s="85">
        <v>449953</v>
      </c>
      <c r="E4" s="85">
        <v>452719</v>
      </c>
      <c r="F4" s="85">
        <v>457763</v>
      </c>
      <c r="G4" s="85">
        <v>460876</v>
      </c>
      <c r="H4" s="85">
        <v>465774</v>
      </c>
      <c r="I4" s="85">
        <v>465924</v>
      </c>
      <c r="J4" s="85">
        <v>466040</v>
      </c>
      <c r="K4" s="85">
        <v>461204</v>
      </c>
      <c r="L4" s="85">
        <v>463274</v>
      </c>
      <c r="M4" s="85">
        <v>464102</v>
      </c>
      <c r="N4" s="194">
        <f t="shared" ref="N4:N22" si="0">SUM(B4:M4)/12</f>
        <v>458268.33333333331</v>
      </c>
      <c r="O4" s="195">
        <v>363.29716666666667</v>
      </c>
      <c r="P4" s="195">
        <f>SUM(O4-N4)</f>
        <v>-457905.03616666666</v>
      </c>
      <c r="Q4" s="196">
        <f>(O4-N4)/N4</f>
        <v>-0.99920723920846954</v>
      </c>
    </row>
    <row r="5" spans="1:17" x14ac:dyDescent="0.25">
      <c r="A5" s="193">
        <v>1991</v>
      </c>
      <c r="B5" s="85">
        <v>442631</v>
      </c>
      <c r="C5" s="85">
        <v>440552</v>
      </c>
      <c r="D5" s="85">
        <v>438503</v>
      </c>
      <c r="E5" s="85">
        <v>442299</v>
      </c>
      <c r="F5" s="85">
        <v>443601</v>
      </c>
      <c r="G5" s="85">
        <v>447943</v>
      </c>
      <c r="H5" s="85">
        <v>450740</v>
      </c>
      <c r="I5" s="85">
        <v>449196</v>
      </c>
      <c r="J5" s="85">
        <v>445822</v>
      </c>
      <c r="K5" s="85">
        <v>429673</v>
      </c>
      <c r="L5" s="85">
        <v>437262</v>
      </c>
      <c r="M5" s="85">
        <v>440400</v>
      </c>
      <c r="N5" s="194">
        <f t="shared" si="0"/>
        <v>442385.16666666669</v>
      </c>
      <c r="O5" s="195">
        <v>387.83041666666668</v>
      </c>
      <c r="P5" s="195">
        <f t="shared" ref="P5:P30" si="1">SUM(O5-N5)</f>
        <v>-441997.33624999999</v>
      </c>
      <c r="Q5" s="196">
        <f t="shared" ref="Q5:Q30" si="2">(O5-N5)/N5</f>
        <v>-0.99912331957332801</v>
      </c>
    </row>
    <row r="6" spans="1:17" x14ac:dyDescent="0.25">
      <c r="A6" s="193">
        <v>1992</v>
      </c>
      <c r="B6" s="85">
        <v>441092</v>
      </c>
      <c r="C6" s="85">
        <v>442854</v>
      </c>
      <c r="D6" s="85">
        <v>444758</v>
      </c>
      <c r="E6" s="85">
        <v>448494</v>
      </c>
      <c r="F6" s="85">
        <v>450184</v>
      </c>
      <c r="G6" s="85">
        <v>451298</v>
      </c>
      <c r="H6" s="85">
        <v>453433</v>
      </c>
      <c r="I6" s="85">
        <v>453395</v>
      </c>
      <c r="J6" s="85">
        <v>449461</v>
      </c>
      <c r="K6" s="85">
        <v>446097</v>
      </c>
      <c r="L6" s="85">
        <v>444444</v>
      </c>
      <c r="M6" s="85">
        <v>441013</v>
      </c>
      <c r="N6" s="194">
        <f t="shared" si="0"/>
        <v>447210.25</v>
      </c>
      <c r="O6" s="195">
        <v>413.49133333333333</v>
      </c>
      <c r="P6" s="195">
        <f t="shared" si="1"/>
        <v>-446796.75866666669</v>
      </c>
      <c r="Q6" s="196">
        <f t="shared" si="2"/>
        <v>-0.99907539835383175</v>
      </c>
    </row>
    <row r="7" spans="1:17" x14ac:dyDescent="0.25">
      <c r="A7" s="193">
        <v>1993</v>
      </c>
      <c r="B7" s="85">
        <v>440974</v>
      </c>
      <c r="C7" s="85">
        <v>439838</v>
      </c>
      <c r="D7" s="85">
        <v>440145</v>
      </c>
      <c r="E7" s="85">
        <v>439506</v>
      </c>
      <c r="F7" s="85">
        <v>443295</v>
      </c>
      <c r="G7" s="85">
        <v>445770</v>
      </c>
      <c r="H7" s="85">
        <v>446362</v>
      </c>
      <c r="I7" s="85">
        <v>446146</v>
      </c>
      <c r="J7" s="85">
        <v>442253</v>
      </c>
      <c r="K7" s="85">
        <v>439873</v>
      </c>
      <c r="L7" s="85">
        <v>438895</v>
      </c>
      <c r="M7" s="85">
        <v>437961</v>
      </c>
      <c r="N7" s="194">
        <f t="shared" si="0"/>
        <v>441751.5</v>
      </c>
      <c r="O7" s="195">
        <v>410.22308333333331</v>
      </c>
      <c r="P7" s="195">
        <f t="shared" si="1"/>
        <v>-441341.27691666665</v>
      </c>
      <c r="Q7" s="196">
        <f t="shared" si="2"/>
        <v>-0.99907137138564706</v>
      </c>
    </row>
    <row r="8" spans="1:17" x14ac:dyDescent="0.25">
      <c r="A8" s="193">
        <v>1994</v>
      </c>
      <c r="B8" s="85">
        <v>437497</v>
      </c>
      <c r="C8" s="85">
        <v>434257</v>
      </c>
      <c r="D8" s="85">
        <v>433680</v>
      </c>
      <c r="E8" s="85">
        <v>435904</v>
      </c>
      <c r="F8" s="85">
        <v>433210</v>
      </c>
      <c r="G8" s="85">
        <v>433354</v>
      </c>
      <c r="H8" s="85">
        <v>439224</v>
      </c>
      <c r="I8" s="85">
        <v>432599</v>
      </c>
      <c r="J8" s="85">
        <v>426787</v>
      </c>
      <c r="K8" s="85">
        <v>425387</v>
      </c>
      <c r="L8" s="85">
        <v>431935</v>
      </c>
      <c r="M8" s="85">
        <v>423285</v>
      </c>
      <c r="N8" s="194">
        <f t="shared" si="0"/>
        <v>432259.91666666669</v>
      </c>
      <c r="O8" s="195">
        <v>400.01158333333331</v>
      </c>
      <c r="P8" s="195">
        <f t="shared" si="1"/>
        <v>-431859.90508333337</v>
      </c>
      <c r="Q8" s="196">
        <f t="shared" si="2"/>
        <v>-0.99907460403356863</v>
      </c>
    </row>
    <row r="9" spans="1:17" x14ac:dyDescent="0.25">
      <c r="A9" s="193">
        <v>1995</v>
      </c>
      <c r="B9" s="85">
        <v>427201</v>
      </c>
      <c r="C9" s="85">
        <v>428280</v>
      </c>
      <c r="D9" s="85">
        <v>428601</v>
      </c>
      <c r="E9" s="85">
        <v>425008</v>
      </c>
      <c r="F9" s="85">
        <v>425260</v>
      </c>
      <c r="G9" s="85">
        <v>429036</v>
      </c>
      <c r="H9" s="85">
        <v>430971</v>
      </c>
      <c r="I9" s="85">
        <v>432279</v>
      </c>
      <c r="J9" s="85">
        <v>430526</v>
      </c>
      <c r="K9" s="85">
        <v>430491</v>
      </c>
      <c r="L9" s="85">
        <v>432550</v>
      </c>
      <c r="M9" s="85">
        <v>433827</v>
      </c>
      <c r="N9" s="194">
        <f t="shared" si="0"/>
        <v>429502.5</v>
      </c>
      <c r="O9" s="195">
        <v>395.38608333333332</v>
      </c>
      <c r="P9" s="195">
        <f t="shared" si="1"/>
        <v>-429107.11391666665</v>
      </c>
      <c r="Q9" s="196">
        <f t="shared" si="2"/>
        <v>-0.9990794324053216</v>
      </c>
    </row>
    <row r="10" spans="1:17" x14ac:dyDescent="0.25">
      <c r="A10" s="193">
        <v>1996</v>
      </c>
      <c r="B10" s="85">
        <v>435941</v>
      </c>
      <c r="C10" s="85">
        <v>435178</v>
      </c>
      <c r="D10" s="85">
        <v>436153</v>
      </c>
      <c r="E10" s="85">
        <v>436458</v>
      </c>
      <c r="F10" s="85">
        <v>441722</v>
      </c>
      <c r="G10" s="85">
        <v>441252</v>
      </c>
      <c r="H10" s="85">
        <v>437205</v>
      </c>
      <c r="I10" s="85">
        <v>438343</v>
      </c>
      <c r="J10" s="85">
        <v>440622</v>
      </c>
      <c r="K10" s="85">
        <v>440852</v>
      </c>
      <c r="L10" s="85">
        <v>442076</v>
      </c>
      <c r="M10" s="85">
        <v>446367</v>
      </c>
      <c r="N10" s="194">
        <f t="shared" si="0"/>
        <v>439347.41666666669</v>
      </c>
      <c r="O10" s="195">
        <v>404.02491666666668</v>
      </c>
      <c r="P10" s="195">
        <f t="shared" si="1"/>
        <v>-438943.39175000001</v>
      </c>
      <c r="Q10" s="196">
        <f t="shared" si="2"/>
        <v>-0.99908039765037882</v>
      </c>
    </row>
    <row r="11" spans="1:17" x14ac:dyDescent="0.25">
      <c r="A11" s="193">
        <v>1997</v>
      </c>
      <c r="B11" s="85">
        <v>445713</v>
      </c>
      <c r="C11" s="85">
        <v>446123</v>
      </c>
      <c r="D11" s="85">
        <v>447469</v>
      </c>
      <c r="E11" s="85">
        <v>448788</v>
      </c>
      <c r="F11" s="85">
        <v>449869</v>
      </c>
      <c r="G11" s="85">
        <v>452606</v>
      </c>
      <c r="H11" s="85">
        <v>455454</v>
      </c>
      <c r="I11" s="85">
        <v>455939</v>
      </c>
      <c r="J11" s="85">
        <v>454767</v>
      </c>
      <c r="K11" s="85">
        <v>454783</v>
      </c>
      <c r="L11" s="85">
        <v>456119</v>
      </c>
      <c r="M11" s="85">
        <v>455488</v>
      </c>
      <c r="N11" s="194">
        <f t="shared" si="0"/>
        <v>451926.5</v>
      </c>
      <c r="O11" s="195">
        <v>418.72375</v>
      </c>
      <c r="P11" s="195">
        <f t="shared" si="1"/>
        <v>-451507.77625</v>
      </c>
      <c r="Q11" s="196">
        <f t="shared" si="2"/>
        <v>-0.99907346935840224</v>
      </c>
    </row>
    <row r="12" spans="1:17" x14ac:dyDescent="0.25">
      <c r="A12" s="197">
        <v>1998</v>
      </c>
      <c r="B12" s="85">
        <v>459275</v>
      </c>
      <c r="C12" s="85">
        <v>461096</v>
      </c>
      <c r="D12" s="85">
        <v>463887</v>
      </c>
      <c r="E12" s="85">
        <v>465979</v>
      </c>
      <c r="F12" s="85">
        <v>468667</v>
      </c>
      <c r="G12" s="85">
        <v>473148</v>
      </c>
      <c r="H12" s="85">
        <v>474577</v>
      </c>
      <c r="I12" s="85">
        <v>470829</v>
      </c>
      <c r="J12" s="85">
        <v>475971</v>
      </c>
      <c r="K12" s="85">
        <v>477264</v>
      </c>
      <c r="L12" s="85">
        <v>479530</v>
      </c>
      <c r="M12" s="85">
        <v>481077</v>
      </c>
      <c r="N12" s="194">
        <f t="shared" si="0"/>
        <v>470941.66666666669</v>
      </c>
      <c r="O12" s="195">
        <v>442.92716666666666</v>
      </c>
      <c r="P12" s="195">
        <f t="shared" si="1"/>
        <v>-470498.73950000003</v>
      </c>
      <c r="Q12" s="196">
        <f t="shared" si="2"/>
        <v>-0.99905948613593332</v>
      </c>
    </row>
    <row r="13" spans="1:17" x14ac:dyDescent="0.25">
      <c r="A13" s="197">
        <v>1999</v>
      </c>
      <c r="B13" s="85">
        <v>482248</v>
      </c>
      <c r="C13" s="85">
        <v>483826</v>
      </c>
      <c r="D13" s="85">
        <v>488942</v>
      </c>
      <c r="E13" s="85">
        <v>490407</v>
      </c>
      <c r="F13" s="85">
        <v>493798</v>
      </c>
      <c r="G13" s="85">
        <v>498091</v>
      </c>
      <c r="H13" s="85">
        <v>501670</v>
      </c>
      <c r="I13" s="85">
        <v>503141</v>
      </c>
      <c r="J13" s="85">
        <v>501093</v>
      </c>
      <c r="K13" s="85">
        <v>502925</v>
      </c>
      <c r="L13" s="85">
        <v>506100</v>
      </c>
      <c r="M13" s="85">
        <v>508076</v>
      </c>
      <c r="N13" s="194">
        <f t="shared" si="0"/>
        <v>496693.08333333331</v>
      </c>
      <c r="O13" s="195">
        <v>471.27050000000003</v>
      </c>
      <c r="P13" s="195">
        <f t="shared" si="1"/>
        <v>-496221.81283333333</v>
      </c>
      <c r="Q13" s="196">
        <f t="shared" si="2"/>
        <v>-0.99905118368704215</v>
      </c>
    </row>
    <row r="14" spans="1:17" x14ac:dyDescent="0.25">
      <c r="A14" s="197">
        <v>2000</v>
      </c>
      <c r="B14" s="85">
        <v>508479</v>
      </c>
      <c r="C14" s="85">
        <v>511047</v>
      </c>
      <c r="D14" s="85">
        <v>501920</v>
      </c>
      <c r="E14" s="85">
        <v>515640</v>
      </c>
      <c r="F14" s="85">
        <v>517481</v>
      </c>
      <c r="G14" s="85">
        <v>521439</v>
      </c>
      <c r="H14" s="85">
        <v>524797</v>
      </c>
      <c r="I14" s="85">
        <v>524670</v>
      </c>
      <c r="J14" s="85">
        <v>524916</v>
      </c>
      <c r="K14" s="85">
        <v>527577</v>
      </c>
      <c r="L14" s="85">
        <v>529734</v>
      </c>
      <c r="M14" s="85">
        <v>531913</v>
      </c>
      <c r="N14" s="194">
        <f t="shared" si="0"/>
        <v>519967.75</v>
      </c>
      <c r="O14" s="195">
        <v>496.03741666666667</v>
      </c>
      <c r="P14" s="195">
        <f t="shared" si="1"/>
        <v>-519471.71258333331</v>
      </c>
      <c r="Q14" s="196">
        <f t="shared" si="2"/>
        <v>-0.99904602272608889</v>
      </c>
    </row>
    <row r="15" spans="1:17" x14ac:dyDescent="0.25">
      <c r="A15" s="197">
        <v>2001</v>
      </c>
      <c r="B15" s="85">
        <v>532065</v>
      </c>
      <c r="C15" s="85">
        <v>534614</v>
      </c>
      <c r="D15" s="85">
        <v>536348</v>
      </c>
      <c r="E15" s="85">
        <v>538842</v>
      </c>
      <c r="F15" s="85">
        <v>542084</v>
      </c>
      <c r="G15" s="85">
        <v>545910</v>
      </c>
      <c r="H15" s="85">
        <v>537161</v>
      </c>
      <c r="I15" s="85">
        <v>534069</v>
      </c>
      <c r="J15" s="85">
        <v>517712</v>
      </c>
      <c r="K15" s="85">
        <v>497024</v>
      </c>
      <c r="L15" s="85">
        <v>472739</v>
      </c>
      <c r="M15" s="85">
        <v>466955</v>
      </c>
      <c r="N15" s="198">
        <f t="shared" si="0"/>
        <v>521293.58333333331</v>
      </c>
      <c r="O15" s="195">
        <v>500.4834166666667</v>
      </c>
      <c r="P15" s="195">
        <f t="shared" si="1"/>
        <v>-520793.09991666663</v>
      </c>
      <c r="Q15" s="196">
        <f t="shared" si="2"/>
        <v>-0.99903992024327937</v>
      </c>
    </row>
    <row r="16" spans="1:17" x14ac:dyDescent="0.25">
      <c r="A16" s="197">
        <v>2002</v>
      </c>
      <c r="B16" s="85">
        <v>463974</v>
      </c>
      <c r="C16" s="85">
        <v>460963</v>
      </c>
      <c r="D16" s="85">
        <v>461395</v>
      </c>
      <c r="E16" s="85">
        <v>462525</v>
      </c>
      <c r="F16" s="85">
        <v>468541</v>
      </c>
      <c r="G16" s="85">
        <v>472404</v>
      </c>
      <c r="H16" s="85">
        <v>473371</v>
      </c>
      <c r="I16" s="85">
        <v>472168</v>
      </c>
      <c r="J16" s="85">
        <v>468697</v>
      </c>
      <c r="K16" s="85">
        <v>471944</v>
      </c>
      <c r="L16" s="85">
        <v>466609</v>
      </c>
      <c r="M16" s="85">
        <v>462602</v>
      </c>
      <c r="N16" s="194">
        <f t="shared" si="0"/>
        <v>467099.41666666669</v>
      </c>
      <c r="O16" s="195">
        <v>465.16899999999998</v>
      </c>
      <c r="P16" s="195">
        <f t="shared" si="1"/>
        <v>-466634.24766666669</v>
      </c>
      <c r="Q16" s="196">
        <f t="shared" si="2"/>
        <v>-0.99900413277473232</v>
      </c>
    </row>
    <row r="17" spans="1:17" x14ac:dyDescent="0.25">
      <c r="A17" s="197">
        <v>2003</v>
      </c>
      <c r="B17" s="85">
        <v>466881</v>
      </c>
      <c r="C17" s="85">
        <v>460852</v>
      </c>
      <c r="D17" s="85">
        <v>458598</v>
      </c>
      <c r="E17" s="85">
        <v>449288</v>
      </c>
      <c r="F17" s="85">
        <v>444410</v>
      </c>
      <c r="G17" s="85">
        <v>440028</v>
      </c>
      <c r="H17" s="85">
        <v>434411</v>
      </c>
      <c r="I17" s="85">
        <v>433528</v>
      </c>
      <c r="J17" s="85">
        <v>430416</v>
      </c>
      <c r="K17" s="85">
        <v>428951</v>
      </c>
      <c r="L17" s="85">
        <v>430351</v>
      </c>
      <c r="M17" s="85">
        <v>431143</v>
      </c>
      <c r="N17" s="194">
        <f t="shared" si="0"/>
        <v>442404.75</v>
      </c>
      <c r="O17" s="195">
        <v>440.89600000000002</v>
      </c>
      <c r="P17" s="195">
        <f t="shared" si="1"/>
        <v>-441963.85399999999</v>
      </c>
      <c r="Q17" s="196">
        <f t="shared" si="2"/>
        <v>-0.99900341033860962</v>
      </c>
    </row>
    <row r="18" spans="1:17" x14ac:dyDescent="0.25">
      <c r="A18" s="197">
        <v>2004</v>
      </c>
      <c r="B18" s="85">
        <v>436125</v>
      </c>
      <c r="C18" s="85">
        <v>435493</v>
      </c>
      <c r="D18" s="85">
        <v>436690</v>
      </c>
      <c r="E18" s="85">
        <v>438581</v>
      </c>
      <c r="F18" s="85">
        <v>438833</v>
      </c>
      <c r="G18" s="85">
        <v>441025</v>
      </c>
      <c r="H18" s="85">
        <v>444431</v>
      </c>
      <c r="I18" s="85">
        <v>443412</v>
      </c>
      <c r="J18" s="85">
        <v>440129</v>
      </c>
      <c r="K18" s="85">
        <v>439218</v>
      </c>
      <c r="L18" s="85">
        <v>439776</v>
      </c>
      <c r="M18" s="85">
        <v>436909</v>
      </c>
      <c r="N18" s="194">
        <f t="shared" si="0"/>
        <v>439218.5</v>
      </c>
      <c r="O18" s="195">
        <v>437.96699999999998</v>
      </c>
      <c r="P18" s="195">
        <f t="shared" si="1"/>
        <v>-438780.533</v>
      </c>
      <c r="Q18" s="196">
        <f t="shared" si="2"/>
        <v>-0.99900284937906758</v>
      </c>
    </row>
    <row r="19" spans="1:17" x14ac:dyDescent="0.25">
      <c r="A19" s="197">
        <v>2005</v>
      </c>
      <c r="B19" s="85">
        <v>430780</v>
      </c>
      <c r="C19" s="85">
        <v>427358</v>
      </c>
      <c r="D19" s="85">
        <v>427093</v>
      </c>
      <c r="E19" s="85">
        <v>423461</v>
      </c>
      <c r="F19" s="85">
        <v>423723</v>
      </c>
      <c r="G19" s="85">
        <v>423304</v>
      </c>
      <c r="H19" s="85">
        <v>428091</v>
      </c>
      <c r="I19" s="85">
        <v>416921</v>
      </c>
      <c r="J19" s="85">
        <v>413686</v>
      </c>
      <c r="K19" s="85">
        <v>412810</v>
      </c>
      <c r="L19" s="85">
        <v>410727</v>
      </c>
      <c r="M19" s="85">
        <v>408850</v>
      </c>
      <c r="N19" s="194">
        <f t="shared" si="0"/>
        <v>420567</v>
      </c>
      <c r="O19" s="195">
        <v>420.44574999999998</v>
      </c>
      <c r="P19" s="195">
        <f t="shared" si="1"/>
        <v>-420146.55424999999</v>
      </c>
      <c r="Q19" s="196">
        <f t="shared" si="2"/>
        <v>-0.99900028830126941</v>
      </c>
    </row>
    <row r="20" spans="1:17" x14ac:dyDescent="0.25">
      <c r="A20" s="197">
        <v>2006</v>
      </c>
      <c r="B20" s="85">
        <v>405214</v>
      </c>
      <c r="C20" s="85">
        <v>402836</v>
      </c>
      <c r="D20" s="85">
        <v>404374</v>
      </c>
      <c r="E20" s="85">
        <v>403935</v>
      </c>
      <c r="F20" s="85">
        <v>403667</v>
      </c>
      <c r="G20" s="85">
        <v>403250</v>
      </c>
      <c r="H20" s="85">
        <v>402991</v>
      </c>
      <c r="I20" s="85">
        <v>404118</v>
      </c>
      <c r="J20" s="85">
        <v>403476</v>
      </c>
      <c r="K20" s="85">
        <v>402907</v>
      </c>
      <c r="L20" s="85">
        <v>403726</v>
      </c>
      <c r="M20" s="85">
        <v>404249</v>
      </c>
      <c r="N20" s="194">
        <f t="shared" si="0"/>
        <v>403728.58333333331</v>
      </c>
      <c r="O20" s="195">
        <v>403.57116666666667</v>
      </c>
      <c r="P20" s="195">
        <f t="shared" si="1"/>
        <v>-403325.01216666662</v>
      </c>
      <c r="Q20" s="196">
        <f t="shared" si="2"/>
        <v>-0.99900038990716322</v>
      </c>
    </row>
    <row r="21" spans="1:17" x14ac:dyDescent="0.25">
      <c r="A21" s="197">
        <v>2007</v>
      </c>
      <c r="B21" s="85">
        <v>403730</v>
      </c>
      <c r="C21" s="85">
        <v>406207</v>
      </c>
      <c r="D21" s="85">
        <v>407523</v>
      </c>
      <c r="E21" s="85">
        <v>409689</v>
      </c>
      <c r="F21" s="85">
        <v>411922</v>
      </c>
      <c r="G21" s="85">
        <v>413736</v>
      </c>
      <c r="H21" s="85">
        <v>414315</v>
      </c>
      <c r="I21" s="85">
        <v>415228</v>
      </c>
      <c r="J21" s="85">
        <v>416084</v>
      </c>
      <c r="K21" s="85">
        <v>417777</v>
      </c>
      <c r="L21" s="85">
        <v>419313</v>
      </c>
      <c r="M21" s="85">
        <v>417278</v>
      </c>
      <c r="N21" s="194">
        <f t="shared" si="0"/>
        <v>412733.5</v>
      </c>
      <c r="O21" s="195">
        <v>412.31333333333333</v>
      </c>
      <c r="P21" s="195">
        <f t="shared" si="1"/>
        <v>-412321.18666666665</v>
      </c>
      <c r="Q21" s="196">
        <f t="shared" si="2"/>
        <v>-0.99900101800960339</v>
      </c>
    </row>
    <row r="22" spans="1:17" x14ac:dyDescent="0.25">
      <c r="A22" s="197">
        <v>2008</v>
      </c>
      <c r="B22" s="85">
        <v>415071</v>
      </c>
      <c r="C22" s="85">
        <v>415394</v>
      </c>
      <c r="D22" s="85">
        <v>416914</v>
      </c>
      <c r="E22" s="85">
        <v>415389</v>
      </c>
      <c r="F22" s="85">
        <v>415492</v>
      </c>
      <c r="G22" s="85">
        <v>414155</v>
      </c>
      <c r="H22" s="85">
        <v>411095</v>
      </c>
      <c r="I22" s="85">
        <v>406463</v>
      </c>
      <c r="J22" s="85">
        <v>397303</v>
      </c>
      <c r="K22" s="85">
        <v>394173</v>
      </c>
      <c r="L22" s="85">
        <v>392106</v>
      </c>
      <c r="M22" s="85">
        <v>391813</v>
      </c>
      <c r="N22" s="194">
        <f t="shared" si="0"/>
        <v>407114</v>
      </c>
      <c r="O22" s="195">
        <v>407.36916666666701</v>
      </c>
      <c r="P22" s="195">
        <f t="shared" si="1"/>
        <v>-406706.63083333336</v>
      </c>
      <c r="Q22" s="196">
        <f t="shared" si="2"/>
        <v>-0.9989993732304302</v>
      </c>
    </row>
    <row r="23" spans="1:17" x14ac:dyDescent="0.25">
      <c r="A23" s="197">
        <v>2009</v>
      </c>
      <c r="B23" s="85">
        <v>390584</v>
      </c>
      <c r="C23" s="85">
        <v>391605</v>
      </c>
      <c r="D23" s="85">
        <v>392053</v>
      </c>
      <c r="E23" s="85">
        <v>392112</v>
      </c>
      <c r="F23" s="85">
        <v>387442</v>
      </c>
      <c r="G23" s="85">
        <v>387677</v>
      </c>
      <c r="H23" s="85">
        <v>386779</v>
      </c>
      <c r="I23" s="85">
        <v>384310</v>
      </c>
      <c r="J23" s="85">
        <v>379932</v>
      </c>
      <c r="K23" s="85">
        <v>377975</v>
      </c>
      <c r="L23" s="85">
        <v>379368</v>
      </c>
      <c r="M23" s="85">
        <v>379698</v>
      </c>
      <c r="N23" s="199">
        <f>AVERAGE(B23:M23)</f>
        <v>385794.58333333331</v>
      </c>
      <c r="O23" s="195">
        <v>385.79458333333332</v>
      </c>
      <c r="P23" s="195">
        <f t="shared" si="1"/>
        <v>-385408.78875000001</v>
      </c>
      <c r="Q23" s="196">
        <f t="shared" si="2"/>
        <v>-0.99900000000000011</v>
      </c>
    </row>
    <row r="24" spans="1:17" x14ac:dyDescent="0.25">
      <c r="A24" s="197">
        <v>2010</v>
      </c>
      <c r="B24" s="85">
        <v>379322</v>
      </c>
      <c r="C24" s="85">
        <v>378555</v>
      </c>
      <c r="D24" s="85">
        <v>377807</v>
      </c>
      <c r="E24" s="85">
        <v>376663</v>
      </c>
      <c r="F24" s="85">
        <v>377515</v>
      </c>
      <c r="G24" s="85">
        <v>378859</v>
      </c>
      <c r="H24" s="85">
        <v>378068</v>
      </c>
      <c r="I24" s="85">
        <v>378425</v>
      </c>
      <c r="J24" s="85">
        <v>378263</v>
      </c>
      <c r="K24" s="85">
        <v>379154</v>
      </c>
      <c r="L24" s="85">
        <v>380171</v>
      </c>
      <c r="M24" s="85">
        <v>380409</v>
      </c>
      <c r="N24" s="199">
        <f t="shared" ref="N24:N30" si="3">AVERAGE(B24:M24)</f>
        <v>378600.91666666669</v>
      </c>
      <c r="O24" s="195">
        <v>378.09649999999999</v>
      </c>
      <c r="P24" s="195">
        <f t="shared" si="1"/>
        <v>-378222.8201666667</v>
      </c>
      <c r="Q24" s="196">
        <f t="shared" si="2"/>
        <v>-0.99900133231760535</v>
      </c>
    </row>
    <row r="25" spans="1:17" x14ac:dyDescent="0.25">
      <c r="A25" s="200">
        <v>2011</v>
      </c>
      <c r="B25" s="85">
        <v>381189</v>
      </c>
      <c r="C25" s="85">
        <v>382109</v>
      </c>
      <c r="D25" s="85">
        <v>383311</v>
      </c>
      <c r="E25" s="85">
        <v>384008</v>
      </c>
      <c r="F25" s="85">
        <v>385302</v>
      </c>
      <c r="G25" s="85">
        <v>387113</v>
      </c>
      <c r="H25" s="85">
        <v>387495</v>
      </c>
      <c r="I25" s="85">
        <v>387028</v>
      </c>
      <c r="J25" s="85">
        <v>385788</v>
      </c>
      <c r="K25" s="85">
        <v>386595</v>
      </c>
      <c r="L25" s="85">
        <v>386555</v>
      </c>
      <c r="M25" s="85">
        <v>386939</v>
      </c>
      <c r="N25" s="199">
        <f t="shared" si="3"/>
        <v>385286</v>
      </c>
      <c r="O25" s="195">
        <v>385.286</v>
      </c>
      <c r="P25" s="195">
        <f t="shared" si="1"/>
        <v>-384900.71399999998</v>
      </c>
      <c r="Q25" s="196">
        <f t="shared" si="2"/>
        <v>-0.99899999999999989</v>
      </c>
    </row>
    <row r="26" spans="1:17" x14ac:dyDescent="0.25">
      <c r="A26" s="197">
        <v>2012</v>
      </c>
      <c r="B26" s="85">
        <v>386359</v>
      </c>
      <c r="C26" s="85">
        <v>387236</v>
      </c>
      <c r="D26" s="85">
        <v>388113</v>
      </c>
      <c r="E26" s="85">
        <v>387646</v>
      </c>
      <c r="F26" s="85">
        <v>388462</v>
      </c>
      <c r="G26" s="85">
        <v>388291</v>
      </c>
      <c r="H26" s="85">
        <v>388601</v>
      </c>
      <c r="I26" s="85">
        <v>386871</v>
      </c>
      <c r="J26" s="85">
        <v>383735</v>
      </c>
      <c r="K26" s="85">
        <v>382291</v>
      </c>
      <c r="L26" s="85">
        <v>381080</v>
      </c>
      <c r="M26" s="85">
        <v>379716</v>
      </c>
      <c r="N26" s="199">
        <f t="shared" si="3"/>
        <v>385700.08333333331</v>
      </c>
      <c r="O26" s="195">
        <v>385.56616666666667</v>
      </c>
      <c r="P26" s="195">
        <f t="shared" si="1"/>
        <v>-385314.51716666663</v>
      </c>
      <c r="Q26" s="196">
        <f t="shared" si="2"/>
        <v>-0.99900034720414232</v>
      </c>
    </row>
    <row r="27" spans="1:17" x14ac:dyDescent="0.25">
      <c r="A27" s="200">
        <v>2013</v>
      </c>
      <c r="B27" s="85">
        <v>380042</v>
      </c>
      <c r="C27" s="85">
        <v>380414</v>
      </c>
      <c r="D27" s="85">
        <v>380540</v>
      </c>
      <c r="E27" s="85">
        <v>380487</v>
      </c>
      <c r="F27" s="85">
        <v>381372</v>
      </c>
      <c r="G27" s="85">
        <v>381672</v>
      </c>
      <c r="H27" s="85">
        <v>381299</v>
      </c>
      <c r="I27" s="85">
        <v>380486</v>
      </c>
      <c r="J27" s="85">
        <v>380165</v>
      </c>
      <c r="K27" s="85">
        <v>381178</v>
      </c>
      <c r="L27" s="85">
        <v>381224</v>
      </c>
      <c r="M27" s="85">
        <v>380809</v>
      </c>
      <c r="N27" s="199">
        <f t="shared" si="3"/>
        <v>380807.33333333331</v>
      </c>
      <c r="O27" s="201">
        <v>380.8073333333333</v>
      </c>
      <c r="P27" s="195">
        <f t="shared" si="1"/>
        <v>-380426.52599999995</v>
      </c>
      <c r="Q27" s="196">
        <f t="shared" si="2"/>
        <v>-0.99899999999999989</v>
      </c>
    </row>
    <row r="28" spans="1:17" x14ac:dyDescent="0.25">
      <c r="A28" s="197">
        <v>2014</v>
      </c>
      <c r="B28" s="85">
        <v>381819</v>
      </c>
      <c r="C28" s="85">
        <v>381985</v>
      </c>
      <c r="D28" s="85">
        <v>383575</v>
      </c>
      <c r="E28" s="85">
        <v>384265</v>
      </c>
      <c r="F28" s="85">
        <v>385619</v>
      </c>
      <c r="G28" s="85">
        <v>385243</v>
      </c>
      <c r="H28" s="85">
        <v>386243</v>
      </c>
      <c r="I28" s="85">
        <v>384478</v>
      </c>
      <c r="J28" s="85">
        <v>384501</v>
      </c>
      <c r="K28" s="85">
        <v>384700</v>
      </c>
      <c r="L28" s="85">
        <v>386912</v>
      </c>
      <c r="M28" s="85">
        <v>386222</v>
      </c>
      <c r="N28" s="199">
        <f t="shared" si="3"/>
        <v>384630.16666666669</v>
      </c>
      <c r="O28" s="201">
        <v>384.6301666666667</v>
      </c>
      <c r="P28" s="195">
        <f t="shared" si="1"/>
        <v>-384245.53650000005</v>
      </c>
      <c r="Q28" s="196">
        <f t="shared" si="2"/>
        <v>-0.99900000000000011</v>
      </c>
    </row>
    <row r="29" spans="1:17" x14ac:dyDescent="0.25">
      <c r="A29" s="200">
        <v>2015</v>
      </c>
      <c r="B29" s="85">
        <v>386528</v>
      </c>
      <c r="C29" s="85">
        <v>388976</v>
      </c>
      <c r="D29" s="85">
        <v>390817</v>
      </c>
      <c r="E29" s="85">
        <v>393439</v>
      </c>
      <c r="F29" s="85">
        <v>395621</v>
      </c>
      <c r="G29" s="85">
        <v>396973</v>
      </c>
      <c r="H29" s="85">
        <v>396503</v>
      </c>
      <c r="I29" s="85">
        <v>397007</v>
      </c>
      <c r="J29" s="85">
        <v>397326</v>
      </c>
      <c r="K29" s="85">
        <v>399928</v>
      </c>
      <c r="L29" s="85">
        <v>401280</v>
      </c>
      <c r="M29" s="85">
        <v>401440</v>
      </c>
      <c r="N29" s="199">
        <f t="shared" si="3"/>
        <v>395486.5</v>
      </c>
      <c r="O29" s="201">
        <v>395.48649999999998</v>
      </c>
      <c r="P29" s="195">
        <f t="shared" si="1"/>
        <v>-395091.0135</v>
      </c>
      <c r="Q29" s="196">
        <f t="shared" si="2"/>
        <v>-0.999</v>
      </c>
    </row>
    <row r="30" spans="1:17" x14ac:dyDescent="0.25">
      <c r="A30" s="197">
        <v>2016</v>
      </c>
      <c r="B30" s="85">
        <v>402270</v>
      </c>
      <c r="C30" s="85">
        <v>403917</v>
      </c>
      <c r="D30" s="85">
        <v>405983</v>
      </c>
      <c r="E30" s="85">
        <v>407763</v>
      </c>
      <c r="F30" s="85">
        <v>410338</v>
      </c>
      <c r="G30" s="85">
        <v>412333</v>
      </c>
      <c r="H30" s="85">
        <v>413746</v>
      </c>
      <c r="I30" s="85">
        <v>414242</v>
      </c>
      <c r="J30" s="85">
        <v>414558</v>
      </c>
      <c r="K30" s="85">
        <v>415979</v>
      </c>
      <c r="L30" s="85">
        <v>416046</v>
      </c>
      <c r="M30" s="85">
        <v>416337</v>
      </c>
      <c r="N30" s="199">
        <f t="shared" si="3"/>
        <v>411126</v>
      </c>
      <c r="O30" s="201">
        <v>411.120833333333</v>
      </c>
      <c r="P30" s="195">
        <f t="shared" si="1"/>
        <v>-410714.87916666665</v>
      </c>
      <c r="Q30" s="196">
        <f t="shared" si="2"/>
        <v>-0.99900001256711235</v>
      </c>
    </row>
    <row r="31" spans="1:17" x14ac:dyDescent="0.25">
      <c r="A31" s="197">
        <v>2017</v>
      </c>
      <c r="B31" s="85">
        <v>417833</v>
      </c>
      <c r="C31" s="85">
        <v>419762</v>
      </c>
      <c r="D31" s="85">
        <v>422278</v>
      </c>
      <c r="E31" s="85">
        <v>423747</v>
      </c>
      <c r="F31" s="85">
        <v>425656</v>
      </c>
      <c r="G31" s="85">
        <v>427818</v>
      </c>
      <c r="H31" s="85">
        <v>428209</v>
      </c>
      <c r="I31" s="85">
        <v>428455</v>
      </c>
      <c r="J31" s="85">
        <v>428673</v>
      </c>
      <c r="K31" s="85">
        <v>430232</v>
      </c>
      <c r="L31" s="85">
        <v>429946</v>
      </c>
      <c r="M31" s="85">
        <v>430607</v>
      </c>
      <c r="N31" s="194">
        <f t="shared" ref="N31:N32" si="4">SUM(B31:M31)/12</f>
        <v>426101.33333333331</v>
      </c>
      <c r="O31" s="201"/>
      <c r="P31" s="195"/>
      <c r="Q31" s="196"/>
    </row>
    <row r="32" spans="1:17" x14ac:dyDescent="0.25">
      <c r="A32" s="197">
        <v>2018</v>
      </c>
      <c r="B32" s="85">
        <v>429842</v>
      </c>
      <c r="C32" s="85">
        <v>432232</v>
      </c>
      <c r="D32" s="85">
        <v>434243</v>
      </c>
      <c r="E32" s="85">
        <v>436254</v>
      </c>
      <c r="F32" s="85">
        <v>438215</v>
      </c>
      <c r="G32" s="85">
        <v>439422</v>
      </c>
      <c r="H32" s="85">
        <v>443475</v>
      </c>
      <c r="I32" s="85">
        <v>439615</v>
      </c>
      <c r="J32" s="85">
        <v>440460</v>
      </c>
      <c r="K32" s="85">
        <v>441139</v>
      </c>
      <c r="L32" s="85">
        <v>439877</v>
      </c>
      <c r="M32" s="85">
        <v>440396</v>
      </c>
      <c r="N32" s="199">
        <f t="shared" si="4"/>
        <v>437930.83333333331</v>
      </c>
      <c r="O32" s="201"/>
      <c r="P32" s="195"/>
      <c r="Q32" s="196"/>
    </row>
    <row r="33" spans="1:16" ht="30" customHeight="1" x14ac:dyDescent="0.25">
      <c r="A33" s="202" t="s">
        <v>34</v>
      </c>
      <c r="B33" s="202"/>
      <c r="C33" s="202"/>
      <c r="D33" s="202"/>
      <c r="E33" s="202"/>
      <c r="F33" s="202"/>
      <c r="G33" s="202"/>
      <c r="H33" s="202"/>
      <c r="I33" s="202"/>
      <c r="J33" s="202"/>
      <c r="K33" s="202"/>
      <c r="L33" s="202"/>
      <c r="M33" s="202"/>
      <c r="N33" s="202"/>
      <c r="O33" s="203"/>
      <c r="P33" s="203"/>
    </row>
    <row r="34" spans="1:16" ht="30" customHeight="1" x14ac:dyDescent="0.25">
      <c r="A34" s="204" t="s">
        <v>163</v>
      </c>
      <c r="B34" s="204"/>
      <c r="C34" s="204"/>
      <c r="D34" s="204"/>
      <c r="E34" s="204"/>
      <c r="F34" s="204"/>
      <c r="G34" s="204"/>
      <c r="H34" s="204"/>
      <c r="I34" s="204"/>
      <c r="J34" s="204"/>
      <c r="K34" s="204"/>
      <c r="L34" s="204"/>
      <c r="M34" s="204"/>
      <c r="N34" s="204"/>
      <c r="O34" s="205"/>
      <c r="P34" s="205"/>
    </row>
    <row r="35" spans="1:16" x14ac:dyDescent="0.25">
      <c r="I35" s="206"/>
    </row>
    <row r="36" spans="1:16" x14ac:dyDescent="0.25">
      <c r="C36" s="207"/>
      <c r="I36" s="148"/>
      <c r="J36" s="207"/>
      <c r="M36" s="207"/>
    </row>
    <row r="38" spans="1:16" x14ac:dyDescent="0.25">
      <c r="A38" s="197"/>
      <c r="B38" s="200"/>
      <c r="C38" s="197"/>
      <c r="D38" s="200"/>
      <c r="E38" s="197"/>
      <c r="G38" s="200"/>
      <c r="H38" s="197"/>
      <c r="I38" s="200"/>
      <c r="J38" s="197"/>
    </row>
    <row r="39" spans="1:16" x14ac:dyDescent="0.25">
      <c r="A39" s="208"/>
      <c r="B39" s="208"/>
      <c r="C39" s="208"/>
      <c r="D39" s="209"/>
      <c r="E39" s="209"/>
    </row>
    <row r="40" spans="1:16" x14ac:dyDescent="0.25">
      <c r="A40" s="208"/>
      <c r="B40" s="208"/>
      <c r="C40" s="208"/>
      <c r="D40" s="208"/>
      <c r="E40" s="208"/>
    </row>
    <row r="41" spans="1:16" x14ac:dyDescent="0.25">
      <c r="A41" s="208"/>
      <c r="B41" s="208"/>
      <c r="C41" s="208"/>
      <c r="D41" s="209"/>
      <c r="E41" s="210"/>
    </row>
    <row r="42" spans="1:16" x14ac:dyDescent="0.25">
      <c r="A42" s="208"/>
      <c r="B42" s="208"/>
      <c r="C42" s="208"/>
      <c r="D42" s="209"/>
      <c r="E42" s="211"/>
    </row>
    <row r="43" spans="1:16" x14ac:dyDescent="0.25">
      <c r="A43" s="208"/>
      <c r="B43" s="208"/>
      <c r="C43" s="208"/>
      <c r="D43" s="208"/>
      <c r="E43" s="208"/>
    </row>
    <row r="44" spans="1:16" x14ac:dyDescent="0.25">
      <c r="A44" s="208"/>
      <c r="B44" s="208"/>
      <c r="C44" s="208"/>
      <c r="D44" s="208"/>
      <c r="E44" s="208"/>
    </row>
    <row r="45" spans="1:16" x14ac:dyDescent="0.25">
      <c r="A45" s="208"/>
      <c r="B45" s="208"/>
      <c r="C45" s="208"/>
      <c r="D45" s="208"/>
      <c r="E45" s="208"/>
    </row>
    <row r="46" spans="1:16" x14ac:dyDescent="0.25">
      <c r="A46" s="208"/>
      <c r="B46" s="208"/>
      <c r="C46" s="208"/>
      <c r="D46" s="208"/>
      <c r="E46" s="208"/>
    </row>
    <row r="47" spans="1:16" x14ac:dyDescent="0.25">
      <c r="A47" s="208"/>
      <c r="B47" s="208"/>
      <c r="C47" s="208"/>
      <c r="D47" s="208"/>
      <c r="E47" s="208"/>
    </row>
    <row r="48" spans="1:16" x14ac:dyDescent="0.25">
      <c r="A48" s="208"/>
      <c r="B48" s="208"/>
      <c r="C48" s="208"/>
      <c r="D48" s="208"/>
      <c r="E48" s="208"/>
    </row>
    <row r="49" spans="1:5" x14ac:dyDescent="0.25">
      <c r="A49" s="208"/>
      <c r="B49" s="208"/>
      <c r="C49" s="212"/>
      <c r="D49" s="212"/>
      <c r="E49" s="212"/>
    </row>
    <row r="50" spans="1:5" x14ac:dyDescent="0.25">
      <c r="A50" s="209"/>
      <c r="B50" s="209"/>
      <c r="C50" s="212"/>
      <c r="D50" s="212"/>
      <c r="E50" s="212"/>
    </row>
    <row r="51" spans="1:5" x14ac:dyDescent="0.25">
      <c r="A51" s="213"/>
      <c r="B51" s="213"/>
      <c r="C51" s="213"/>
      <c r="D51" s="213"/>
      <c r="E51" s="213"/>
    </row>
  </sheetData>
  <mergeCells count="2">
    <mergeCell ref="A33:N33"/>
    <mergeCell ref="A34:N34"/>
  </mergeCells>
  <pageMargins left="0.75" right="0.75" top="1" bottom="1" header="0.5" footer="0.5"/>
  <pageSetup orientation="portrait" r:id="rId1"/>
  <ignoredErrors>
    <ignoredError sqref="N4:N3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20"/>
  <sheetViews>
    <sheetView zoomScale="90" zoomScaleNormal="90" workbookViewId="0">
      <selection activeCell="A24" sqref="A24"/>
    </sheetView>
  </sheetViews>
  <sheetFormatPr defaultColWidth="9.140625" defaultRowHeight="15" x14ac:dyDescent="0.25"/>
  <cols>
    <col min="1" max="1" width="24.7109375" style="28" customWidth="1"/>
    <col min="2" max="2" width="8.42578125" style="28" bestFit="1" customWidth="1"/>
    <col min="3" max="3" width="9.28515625" style="28" bestFit="1" customWidth="1"/>
    <col min="4" max="4" width="8.42578125" style="28" bestFit="1" customWidth="1"/>
    <col min="5" max="5" width="7.42578125" style="28" bestFit="1" customWidth="1"/>
    <col min="6" max="6" width="12.5703125" style="28" bestFit="1" customWidth="1"/>
    <col min="7" max="8" width="9.140625" style="28"/>
    <col min="9" max="9" width="162.7109375" style="28" bestFit="1" customWidth="1"/>
    <col min="10" max="16384" width="9.140625" style="28"/>
  </cols>
  <sheetData>
    <row r="1" spans="1:9" ht="30" customHeight="1" x14ac:dyDescent="0.25">
      <c r="A1" s="162" t="s">
        <v>29</v>
      </c>
      <c r="B1" s="162"/>
      <c r="C1" s="162"/>
      <c r="D1" s="162"/>
      <c r="E1" s="162"/>
      <c r="F1" s="162"/>
    </row>
    <row r="2" spans="1:9" x14ac:dyDescent="0.25">
      <c r="A2" s="161" t="s">
        <v>30</v>
      </c>
      <c r="B2" s="161"/>
      <c r="C2" s="161"/>
      <c r="D2" s="161"/>
      <c r="E2" s="161"/>
      <c r="F2" s="161"/>
    </row>
    <row r="3" spans="1:9" ht="28.5" customHeight="1" x14ac:dyDescent="0.25">
      <c r="B3" s="145" t="s">
        <v>31</v>
      </c>
      <c r="C3" s="145" t="s">
        <v>65</v>
      </c>
      <c r="D3" s="145" t="s">
        <v>32</v>
      </c>
      <c r="E3" s="145" t="s">
        <v>37</v>
      </c>
      <c r="F3" s="145" t="s">
        <v>33</v>
      </c>
    </row>
    <row r="4" spans="1:9" x14ac:dyDescent="0.25">
      <c r="A4" s="29" t="s">
        <v>93</v>
      </c>
      <c r="B4" s="34">
        <v>2</v>
      </c>
      <c r="C4" s="34">
        <v>6.5</v>
      </c>
      <c r="D4" s="34">
        <v>6</v>
      </c>
      <c r="E4" s="34">
        <v>1.5</v>
      </c>
      <c r="F4" s="34">
        <v>3.4</v>
      </c>
      <c r="I4" s="23"/>
    </row>
    <row r="5" spans="1:9" x14ac:dyDescent="0.25">
      <c r="A5" s="30" t="s">
        <v>95</v>
      </c>
      <c r="B5" s="35">
        <v>3.2</v>
      </c>
      <c r="C5" s="35">
        <v>2.6</v>
      </c>
      <c r="D5" s="35">
        <v>1.8</v>
      </c>
      <c r="E5" s="35">
        <v>1.8</v>
      </c>
      <c r="F5" s="35">
        <v>2.9</v>
      </c>
      <c r="I5" s="23"/>
    </row>
    <row r="6" spans="1:9" x14ac:dyDescent="0.25">
      <c r="A6" s="30" t="s">
        <v>101</v>
      </c>
      <c r="B6" s="35">
        <v>3.1</v>
      </c>
      <c r="C6" s="35">
        <v>2.4</v>
      </c>
      <c r="D6" s="35">
        <v>3.6</v>
      </c>
      <c r="E6" s="35">
        <v>2</v>
      </c>
      <c r="F6" s="35">
        <v>3</v>
      </c>
      <c r="I6" s="23"/>
    </row>
    <row r="7" spans="1:9" x14ac:dyDescent="0.25">
      <c r="A7" s="30" t="s">
        <v>106</v>
      </c>
      <c r="B7" s="35">
        <v>2.8</v>
      </c>
      <c r="C7" s="35">
        <v>2.4</v>
      </c>
      <c r="D7" s="35">
        <v>4.2</v>
      </c>
      <c r="E7" s="35">
        <v>1.2</v>
      </c>
      <c r="F7" s="35">
        <v>2.8</v>
      </c>
      <c r="I7" s="23"/>
    </row>
    <row r="8" spans="1:9" x14ac:dyDescent="0.25">
      <c r="A8" s="30" t="s">
        <v>109</v>
      </c>
      <c r="B8" s="35">
        <v>3</v>
      </c>
      <c r="C8" s="35">
        <v>2.4</v>
      </c>
      <c r="D8" s="35">
        <v>4.0999999999999996</v>
      </c>
      <c r="E8" s="35">
        <v>1.7</v>
      </c>
      <c r="F8" s="35">
        <v>3</v>
      </c>
      <c r="I8" s="23"/>
    </row>
    <row r="9" spans="1:9" x14ac:dyDescent="0.25">
      <c r="A9" s="30" t="s">
        <v>111</v>
      </c>
      <c r="B9" s="35">
        <v>3.1</v>
      </c>
      <c r="C9" s="35">
        <v>2.2999999999999998</v>
      </c>
      <c r="D9" s="35">
        <v>3.6</v>
      </c>
      <c r="E9" s="35">
        <v>-0.5</v>
      </c>
      <c r="F9" s="35">
        <v>3</v>
      </c>
      <c r="I9" s="23"/>
    </row>
    <row r="10" spans="1:9" x14ac:dyDescent="0.25">
      <c r="A10" s="30" t="s">
        <v>112</v>
      </c>
      <c r="B10" s="35">
        <v>3</v>
      </c>
      <c r="C10" s="35">
        <v>1.8</v>
      </c>
      <c r="D10" s="35">
        <v>3.3</v>
      </c>
      <c r="E10" s="35">
        <v>-0.5</v>
      </c>
      <c r="F10" s="35">
        <v>2.7</v>
      </c>
      <c r="I10" s="23"/>
    </row>
    <row r="11" spans="1:9" x14ac:dyDescent="0.25">
      <c r="A11" s="30" t="s">
        <v>116</v>
      </c>
      <c r="B11" s="35">
        <v>4.0999999999999996</v>
      </c>
      <c r="C11" s="35">
        <v>1.9</v>
      </c>
      <c r="D11" s="35">
        <v>4.2</v>
      </c>
      <c r="E11" s="35">
        <v>0.6</v>
      </c>
      <c r="F11" s="35">
        <v>3.6</v>
      </c>
      <c r="I11" s="23"/>
    </row>
    <row r="12" spans="1:9" x14ac:dyDescent="0.25">
      <c r="A12" s="30" t="s">
        <v>118</v>
      </c>
      <c r="B12" s="35">
        <v>2.5</v>
      </c>
      <c r="C12" s="35">
        <v>2.2000000000000002</v>
      </c>
      <c r="D12" s="35">
        <v>4.0999999999999996</v>
      </c>
      <c r="E12" s="35">
        <v>0.2</v>
      </c>
      <c r="F12" s="35">
        <v>2.6</v>
      </c>
      <c r="I12" s="23"/>
    </row>
    <row r="13" spans="1:9" x14ac:dyDescent="0.25">
      <c r="A13" s="30" t="s">
        <v>120</v>
      </c>
      <c r="B13" s="35">
        <v>2.6</v>
      </c>
      <c r="C13" s="35">
        <v>2.5</v>
      </c>
      <c r="D13" s="35">
        <v>4.3</v>
      </c>
      <c r="E13" s="35">
        <v>0.8</v>
      </c>
      <c r="F13" s="35">
        <v>2.7</v>
      </c>
      <c r="I13" s="23"/>
    </row>
    <row r="14" spans="1:9" x14ac:dyDescent="0.25">
      <c r="A14" s="30" t="s">
        <v>122</v>
      </c>
      <c r="B14" s="35">
        <v>2.2000000000000002</v>
      </c>
      <c r="C14" s="35">
        <v>2.4</v>
      </c>
      <c r="D14" s="35">
        <v>4.0999999999999996</v>
      </c>
      <c r="E14" s="35">
        <v>5.2</v>
      </c>
      <c r="F14" s="35">
        <v>2.5</v>
      </c>
      <c r="I14" s="23"/>
    </row>
    <row r="15" spans="1:9" x14ac:dyDescent="0.25">
      <c r="A15" s="30" t="s">
        <v>124</v>
      </c>
      <c r="B15" s="35">
        <v>1.9</v>
      </c>
      <c r="C15" s="35">
        <v>2</v>
      </c>
      <c r="D15" s="35">
        <v>4.2</v>
      </c>
      <c r="E15" s="35">
        <v>5.3</v>
      </c>
      <c r="F15" s="35">
        <v>2.2999999999999998</v>
      </c>
    </row>
    <row r="16" spans="1:9" x14ac:dyDescent="0.25">
      <c r="A16" s="31" t="s">
        <v>125</v>
      </c>
      <c r="B16" s="36">
        <v>2</v>
      </c>
      <c r="C16" s="36">
        <v>2</v>
      </c>
      <c r="D16" s="36">
        <v>4</v>
      </c>
      <c r="E16" s="36">
        <v>4.5</v>
      </c>
      <c r="F16" s="36">
        <v>2.2999999999999998</v>
      </c>
    </row>
    <row r="17" spans="1:8" ht="30" customHeight="1" x14ac:dyDescent="0.25">
      <c r="A17" s="163" t="s">
        <v>34</v>
      </c>
      <c r="B17" s="163"/>
      <c r="C17" s="163"/>
      <c r="D17" s="163"/>
      <c r="E17" s="163"/>
      <c r="F17" s="163"/>
      <c r="G17" s="26"/>
      <c r="H17" s="26"/>
    </row>
    <row r="18" spans="1:8" ht="30" customHeight="1" x14ac:dyDescent="0.25">
      <c r="A18" s="160" t="s">
        <v>35</v>
      </c>
      <c r="B18" s="160"/>
      <c r="C18" s="160"/>
      <c r="D18" s="160"/>
      <c r="E18" s="160"/>
      <c r="F18" s="160"/>
      <c r="G18" s="26"/>
      <c r="H18" s="26"/>
    </row>
    <row r="19" spans="1:8" ht="30" customHeight="1" x14ac:dyDescent="0.25">
      <c r="A19" s="160" t="s">
        <v>97</v>
      </c>
      <c r="B19" s="160"/>
      <c r="C19" s="160"/>
      <c r="D19" s="160"/>
      <c r="E19" s="160"/>
      <c r="F19" s="160"/>
      <c r="G19" s="26"/>
      <c r="H19" s="26"/>
    </row>
    <row r="20" spans="1:8" ht="36" customHeight="1" x14ac:dyDescent="0.25">
      <c r="A20" s="160" t="s">
        <v>36</v>
      </c>
      <c r="B20" s="160"/>
      <c r="C20" s="160"/>
      <c r="D20" s="160"/>
      <c r="E20" s="160"/>
      <c r="F20" s="160"/>
      <c r="G20" s="26"/>
      <c r="H20" s="26"/>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AE60"/>
  <sheetViews>
    <sheetView zoomScale="90" zoomScaleNormal="90" workbookViewId="0">
      <selection activeCell="G28" sqref="G28"/>
    </sheetView>
  </sheetViews>
  <sheetFormatPr defaultRowHeight="15" x14ac:dyDescent="0.25"/>
  <cols>
    <col min="1" max="1" width="22.140625" customWidth="1"/>
    <col min="2" max="5" width="9.7109375" customWidth="1"/>
    <col min="6" max="6" width="12.5703125" bestFit="1" customWidth="1"/>
    <col min="11" max="11" width="19.7109375" customWidth="1"/>
    <col min="12" max="12" width="16.28515625" bestFit="1" customWidth="1"/>
    <col min="13" max="13" width="8.85546875" customWidth="1"/>
    <col min="14" max="14" width="8.7109375" customWidth="1"/>
    <col min="15" max="15" width="6.28515625" customWidth="1"/>
    <col min="16" max="16" width="4.42578125" customWidth="1"/>
    <col min="17" max="17" width="11.28515625" customWidth="1"/>
    <col min="18" max="18" width="11.28515625" bestFit="1" customWidth="1"/>
    <col min="19" max="19" width="18.42578125" customWidth="1"/>
    <col min="20" max="20" width="15.85546875" customWidth="1"/>
    <col min="21" max="21" width="8.42578125" customWidth="1"/>
    <col min="22" max="22" width="8.140625" customWidth="1"/>
    <col min="23" max="23" width="5.85546875" customWidth="1"/>
    <col min="24" max="24" width="3.85546875" customWidth="1"/>
    <col min="25" max="25" width="11" customWidth="1"/>
    <col min="29" max="29" width="19.7109375" bestFit="1" customWidth="1"/>
    <col min="30" max="30" width="9.7109375" bestFit="1" customWidth="1"/>
  </cols>
  <sheetData>
    <row r="1" spans="1:31" ht="30" customHeight="1" x14ac:dyDescent="0.25">
      <c r="A1" s="162" t="s">
        <v>38</v>
      </c>
      <c r="B1" s="162"/>
      <c r="C1" s="162"/>
      <c r="D1" s="162"/>
      <c r="E1" s="162"/>
      <c r="F1" s="162"/>
      <c r="S1" s="9"/>
      <c r="T1" s="9"/>
      <c r="AA1" s="9"/>
      <c r="AB1" s="9"/>
      <c r="AC1" s="9"/>
      <c r="AD1" s="9"/>
      <c r="AE1" s="9"/>
    </row>
    <row r="2" spans="1:31" x14ac:dyDescent="0.25">
      <c r="A2" s="161" t="s">
        <v>39</v>
      </c>
      <c r="B2" s="161"/>
      <c r="C2" s="161"/>
      <c r="D2" s="161"/>
      <c r="E2" s="161"/>
      <c r="F2" s="161"/>
      <c r="S2" s="9"/>
      <c r="T2" s="9"/>
      <c r="U2" s="9"/>
      <c r="V2" s="9"/>
      <c r="W2" s="9"/>
      <c r="X2" s="9"/>
      <c r="Y2" s="9"/>
      <c r="AA2" s="13"/>
      <c r="AB2" s="9"/>
      <c r="AC2" s="9"/>
      <c r="AD2" s="9"/>
      <c r="AE2" s="9"/>
    </row>
    <row r="3" spans="1:31" ht="42.75" x14ac:dyDescent="0.25">
      <c r="A3" s="96"/>
      <c r="B3" s="96" t="s">
        <v>31</v>
      </c>
      <c r="C3" s="96" t="s">
        <v>65</v>
      </c>
      <c r="D3" s="96" t="s">
        <v>32</v>
      </c>
      <c r="E3" s="96" t="s">
        <v>37</v>
      </c>
      <c r="F3" s="96" t="s">
        <v>33</v>
      </c>
      <c r="S3" s="16"/>
      <c r="T3" s="17"/>
      <c r="U3" s="17"/>
      <c r="V3" s="17"/>
      <c r="W3" s="17"/>
      <c r="X3" s="17"/>
      <c r="Y3" s="17"/>
      <c r="AA3" s="13"/>
      <c r="AB3" s="9"/>
      <c r="AC3" s="9"/>
      <c r="AD3" s="9"/>
      <c r="AE3" s="9"/>
    </row>
    <row r="4" spans="1:31" x14ac:dyDescent="0.25">
      <c r="A4" s="12" t="s">
        <v>96</v>
      </c>
      <c r="B4" s="95">
        <v>1.1000000000000001</v>
      </c>
      <c r="C4" s="95">
        <v>-2.7</v>
      </c>
      <c r="D4" s="95">
        <v>-2.4</v>
      </c>
      <c r="E4" s="95">
        <v>0.8</v>
      </c>
      <c r="F4" s="95">
        <v>-0.2</v>
      </c>
      <c r="S4" s="16"/>
      <c r="T4" s="17"/>
      <c r="U4" s="17"/>
      <c r="V4" s="17"/>
      <c r="W4" s="17"/>
      <c r="X4" s="17"/>
      <c r="Y4" s="17"/>
      <c r="AA4" s="13"/>
      <c r="AB4" s="9"/>
      <c r="AC4" s="9"/>
      <c r="AD4" s="9"/>
      <c r="AE4" s="9"/>
    </row>
    <row r="5" spans="1:31" x14ac:dyDescent="0.25">
      <c r="A5" s="12" t="s">
        <v>102</v>
      </c>
      <c r="B5" s="95">
        <v>0.2</v>
      </c>
      <c r="C5" s="95">
        <v>0.7</v>
      </c>
      <c r="D5" s="95">
        <v>2.2000000000000002</v>
      </c>
      <c r="E5" s="95">
        <v>0.7</v>
      </c>
      <c r="F5" s="95">
        <v>0.6</v>
      </c>
      <c r="S5" s="16"/>
      <c r="T5" s="17"/>
      <c r="U5" s="17"/>
      <c r="V5" s="17"/>
      <c r="W5" s="17"/>
      <c r="X5" s="17"/>
      <c r="Y5" s="17"/>
      <c r="AA5" s="13"/>
      <c r="AB5" s="9"/>
      <c r="AC5" s="9"/>
      <c r="AD5" s="9"/>
      <c r="AE5" s="9"/>
    </row>
    <row r="6" spans="1:31" x14ac:dyDescent="0.25">
      <c r="A6" s="12" t="s">
        <v>107</v>
      </c>
      <c r="B6" s="95">
        <v>0.5</v>
      </c>
      <c r="C6" s="95">
        <v>0.6</v>
      </c>
      <c r="D6" s="95">
        <v>0.2</v>
      </c>
      <c r="E6" s="95">
        <v>-0.2</v>
      </c>
      <c r="F6" s="95">
        <v>0.5</v>
      </c>
      <c r="S6" s="16"/>
      <c r="T6" s="17"/>
      <c r="U6" s="17"/>
      <c r="V6" s="17"/>
      <c r="W6" s="17"/>
      <c r="X6" s="17"/>
      <c r="Y6" s="17"/>
      <c r="AA6" s="13"/>
      <c r="AB6" s="9"/>
      <c r="AC6" s="9"/>
      <c r="AD6" s="9"/>
      <c r="AE6" s="9"/>
    </row>
    <row r="7" spans="1:31" x14ac:dyDescent="0.25">
      <c r="A7" s="12" t="s">
        <v>110</v>
      </c>
      <c r="B7" s="95">
        <v>0.4</v>
      </c>
      <c r="C7" s="95">
        <v>0.9</v>
      </c>
      <c r="D7" s="95">
        <v>-0.1</v>
      </c>
      <c r="E7" s="95">
        <v>0.5</v>
      </c>
      <c r="F7" s="95">
        <v>0.5</v>
      </c>
      <c r="S7" s="16"/>
      <c r="T7" s="17"/>
      <c r="U7" s="17"/>
      <c r="V7" s="17"/>
      <c r="W7" s="17"/>
      <c r="X7" s="17"/>
      <c r="Y7" s="17"/>
      <c r="AA7" s="13"/>
      <c r="AB7" s="9"/>
      <c r="AC7" s="9"/>
      <c r="AD7" s="9"/>
      <c r="AE7" s="9"/>
    </row>
    <row r="8" spans="1:31" x14ac:dyDescent="0.25">
      <c r="A8" s="12" t="s">
        <v>113</v>
      </c>
      <c r="B8" s="95">
        <v>0.5</v>
      </c>
      <c r="C8" s="95">
        <v>0.6</v>
      </c>
      <c r="D8" s="95">
        <v>0.2</v>
      </c>
      <c r="E8" s="95">
        <v>-1.4</v>
      </c>
      <c r="F8" s="95">
        <v>0.4</v>
      </c>
      <c r="S8" s="16"/>
      <c r="T8" s="17"/>
      <c r="U8" s="17"/>
      <c r="V8" s="17"/>
      <c r="W8" s="17"/>
      <c r="X8" s="17"/>
      <c r="Y8" s="17"/>
      <c r="AA8" s="13"/>
      <c r="AB8" s="9"/>
      <c r="AC8" s="9"/>
      <c r="AD8" s="9"/>
      <c r="AE8" s="9"/>
    </row>
    <row r="9" spans="1:31" x14ac:dyDescent="0.25">
      <c r="A9" s="12" t="s">
        <v>114</v>
      </c>
      <c r="B9" s="95">
        <v>0.3</v>
      </c>
      <c r="C9" s="95">
        <v>0.1</v>
      </c>
      <c r="D9" s="95">
        <v>0.4</v>
      </c>
      <c r="E9" s="95">
        <v>0.4</v>
      </c>
      <c r="F9" s="95">
        <v>0.3</v>
      </c>
      <c r="S9" s="16"/>
      <c r="T9" s="17"/>
      <c r="U9" s="17"/>
      <c r="V9" s="17"/>
      <c r="W9" s="17"/>
      <c r="X9" s="17"/>
      <c r="Y9" s="17"/>
      <c r="AA9" s="13"/>
      <c r="AB9" s="9"/>
      <c r="AC9" s="9"/>
      <c r="AD9" s="9"/>
      <c r="AE9" s="9"/>
    </row>
    <row r="10" spans="1:31" x14ac:dyDescent="0.25">
      <c r="A10" s="12" t="s">
        <v>117</v>
      </c>
      <c r="B10" s="95">
        <v>1</v>
      </c>
      <c r="C10" s="95">
        <v>0.3</v>
      </c>
      <c r="D10" s="95">
        <v>1.4</v>
      </c>
      <c r="E10" s="95">
        <v>1.2</v>
      </c>
      <c r="F10" s="95">
        <v>0.9</v>
      </c>
      <c r="S10" s="16"/>
      <c r="T10" s="17"/>
      <c r="U10" s="17"/>
      <c r="V10" s="17"/>
      <c r="W10" s="17"/>
      <c r="X10" s="17"/>
      <c r="Y10" s="17"/>
      <c r="AA10" s="13"/>
      <c r="AB10" s="9"/>
      <c r="AC10" s="9"/>
      <c r="AD10" s="9"/>
      <c r="AE10" s="9"/>
    </row>
    <row r="11" spans="1:31" x14ac:dyDescent="0.25">
      <c r="A11" s="12" t="s">
        <v>119</v>
      </c>
      <c r="B11" s="95">
        <v>-1.5</v>
      </c>
      <c r="C11" s="95">
        <v>0.4</v>
      </c>
      <c r="D11" s="95">
        <v>0.4</v>
      </c>
      <c r="E11" s="95">
        <v>0.4</v>
      </c>
      <c r="F11" s="95">
        <v>-0.9</v>
      </c>
      <c r="S11" s="16"/>
      <c r="T11" s="17"/>
      <c r="U11" s="17"/>
      <c r="V11" s="17"/>
      <c r="W11" s="17"/>
      <c r="X11" s="17"/>
      <c r="Y11" s="17"/>
      <c r="AA11" s="13"/>
      <c r="AB11" s="9"/>
      <c r="AC11" s="9"/>
      <c r="AD11" s="9"/>
      <c r="AE11" s="9"/>
    </row>
    <row r="12" spans="1:31" x14ac:dyDescent="0.25">
      <c r="A12" s="12" t="s">
        <v>121</v>
      </c>
      <c r="B12" s="95">
        <v>-0.1</v>
      </c>
      <c r="C12" s="95">
        <v>0.7</v>
      </c>
      <c r="D12" s="95">
        <v>0.6</v>
      </c>
      <c r="E12" s="95">
        <v>0.6</v>
      </c>
      <c r="F12" s="95">
        <v>0.2</v>
      </c>
      <c r="S12" s="16"/>
      <c r="T12" s="17"/>
      <c r="U12" s="17"/>
      <c r="V12" s="17"/>
      <c r="W12" s="17"/>
      <c r="X12" s="17"/>
      <c r="Y12" s="17"/>
      <c r="AA12" s="13"/>
      <c r="AB12" s="9"/>
      <c r="AC12" s="9"/>
      <c r="AD12" s="9"/>
      <c r="AE12" s="9"/>
    </row>
    <row r="13" spans="1:31" x14ac:dyDescent="0.25">
      <c r="A13" s="12" t="s">
        <v>123</v>
      </c>
      <c r="B13" s="95">
        <v>-0.1</v>
      </c>
      <c r="C13" s="95">
        <v>0.6</v>
      </c>
      <c r="D13" s="95">
        <v>0.5</v>
      </c>
      <c r="E13" s="95">
        <v>0.4</v>
      </c>
      <c r="F13" s="95">
        <v>0.2</v>
      </c>
      <c r="S13" s="16"/>
      <c r="T13" s="17"/>
      <c r="U13" s="17"/>
      <c r="V13" s="17"/>
      <c r="W13" s="17"/>
      <c r="X13" s="17"/>
      <c r="Y13" s="17"/>
      <c r="AA13" s="13"/>
      <c r="AB13" s="9"/>
      <c r="AC13" s="9"/>
      <c r="AD13" s="9"/>
      <c r="AE13" s="9"/>
    </row>
    <row r="14" spans="1:31" x14ac:dyDescent="0.25">
      <c r="A14" s="12" t="s">
        <v>126</v>
      </c>
      <c r="B14" s="95">
        <v>-0.5</v>
      </c>
      <c r="C14" s="95">
        <v>0</v>
      </c>
      <c r="D14" s="95">
        <v>0.3</v>
      </c>
      <c r="E14" s="95">
        <v>0.6</v>
      </c>
      <c r="F14" s="95">
        <v>-0.3</v>
      </c>
      <c r="S14" s="16"/>
      <c r="T14" s="17"/>
      <c r="U14" s="17"/>
      <c r="V14" s="17"/>
      <c r="W14" s="17"/>
      <c r="X14" s="17"/>
      <c r="Y14" s="17"/>
      <c r="AA14" s="13"/>
      <c r="AB14" s="9"/>
      <c r="AC14" s="9"/>
      <c r="AD14" s="9"/>
      <c r="AE14" s="9"/>
    </row>
    <row r="15" spans="1:31" x14ac:dyDescent="0.25">
      <c r="A15" s="97" t="s">
        <v>127</v>
      </c>
      <c r="B15" s="98">
        <v>0.1</v>
      </c>
      <c r="C15" s="98">
        <v>-0.1</v>
      </c>
      <c r="D15" s="98">
        <v>0.3</v>
      </c>
      <c r="E15" s="98">
        <v>0.4</v>
      </c>
      <c r="F15" s="98">
        <v>0.1</v>
      </c>
      <c r="S15" s="16"/>
      <c r="T15" s="17"/>
      <c r="U15" s="17"/>
      <c r="V15" s="17"/>
      <c r="W15" s="17"/>
      <c r="X15" s="17"/>
      <c r="Y15" s="17"/>
      <c r="AA15" s="13"/>
      <c r="AB15" s="9"/>
      <c r="AC15" s="9"/>
      <c r="AD15" s="9"/>
      <c r="AE15" s="9"/>
    </row>
    <row r="16" spans="1:31" ht="30" customHeight="1" x14ac:dyDescent="0.25">
      <c r="A16" s="165" t="s">
        <v>34</v>
      </c>
      <c r="B16" s="165"/>
      <c r="C16" s="165"/>
      <c r="D16" s="165"/>
      <c r="E16" s="165"/>
      <c r="F16" s="165"/>
      <c r="G16" s="33"/>
      <c r="H16" s="33"/>
      <c r="AA16" s="13"/>
      <c r="AB16" s="9"/>
      <c r="AC16" s="9"/>
      <c r="AD16" s="9"/>
      <c r="AE16" s="9"/>
    </row>
    <row r="17" spans="1:31" ht="30" customHeight="1" x14ac:dyDescent="0.25">
      <c r="A17" s="160" t="s">
        <v>35</v>
      </c>
      <c r="B17" s="160"/>
      <c r="C17" s="160"/>
      <c r="D17" s="160"/>
      <c r="E17" s="160"/>
      <c r="F17" s="160"/>
      <c r="G17" s="33"/>
      <c r="H17" s="33"/>
      <c r="AA17" s="13"/>
      <c r="AB17" s="9"/>
      <c r="AC17" s="9"/>
      <c r="AD17" s="9"/>
      <c r="AE17" s="9"/>
    </row>
    <row r="18" spans="1:31" ht="30" customHeight="1" x14ac:dyDescent="0.25">
      <c r="A18" s="160" t="s">
        <v>97</v>
      </c>
      <c r="B18" s="160"/>
      <c r="C18" s="160"/>
      <c r="D18" s="160"/>
      <c r="E18" s="160"/>
      <c r="F18" s="160"/>
      <c r="G18" s="33"/>
      <c r="H18" s="33"/>
      <c r="AA18" s="13"/>
      <c r="AB18" s="9"/>
      <c r="AC18" s="9"/>
      <c r="AD18" s="9"/>
      <c r="AE18" s="9"/>
    </row>
    <row r="19" spans="1:31" ht="33" customHeight="1" x14ac:dyDescent="0.25">
      <c r="A19" s="160" t="s">
        <v>36</v>
      </c>
      <c r="B19" s="160"/>
      <c r="C19" s="160"/>
      <c r="D19" s="160"/>
      <c r="E19" s="160"/>
      <c r="F19" s="160"/>
      <c r="G19" s="33"/>
      <c r="H19" s="33"/>
      <c r="AA19" s="13"/>
      <c r="AB19" s="9"/>
      <c r="AC19" s="9"/>
      <c r="AD19" s="9"/>
      <c r="AE19" s="9"/>
    </row>
    <row r="20" spans="1:31" ht="24" customHeight="1" x14ac:dyDescent="0.25">
      <c r="A20" s="164"/>
      <c r="B20" s="164"/>
      <c r="C20" s="164"/>
      <c r="D20" s="164"/>
      <c r="E20" s="164"/>
      <c r="F20" s="164"/>
      <c r="G20" s="164"/>
      <c r="H20" s="164"/>
      <c r="AA20" s="13"/>
      <c r="AB20" s="9"/>
      <c r="AC20" s="9"/>
      <c r="AD20" s="9"/>
      <c r="AE20" s="9"/>
    </row>
    <row r="21" spans="1:31" x14ac:dyDescent="0.25">
      <c r="AA21" s="13"/>
      <c r="AB21" s="9"/>
      <c r="AC21" s="9"/>
      <c r="AD21" s="9"/>
      <c r="AE21" s="9"/>
    </row>
    <row r="22" spans="1:31" x14ac:dyDescent="0.25">
      <c r="AA22" s="13"/>
      <c r="AB22" s="9"/>
      <c r="AC22" s="9"/>
      <c r="AD22" s="9"/>
      <c r="AE22" s="9"/>
    </row>
    <row r="23" spans="1:31" x14ac:dyDescent="0.25">
      <c r="AA23" s="13"/>
      <c r="AB23" s="9"/>
      <c r="AC23" s="9"/>
      <c r="AD23" s="9"/>
      <c r="AE23" s="9"/>
    </row>
    <row r="24" spans="1:31" x14ac:dyDescent="0.25">
      <c r="AA24" s="13"/>
      <c r="AB24" s="9"/>
      <c r="AC24" s="9"/>
      <c r="AD24" s="9"/>
      <c r="AE24" s="9"/>
    </row>
    <row r="25" spans="1:31" x14ac:dyDescent="0.25">
      <c r="AA25" s="13"/>
      <c r="AB25" s="9"/>
      <c r="AC25" s="9"/>
      <c r="AD25" s="9"/>
      <c r="AE25" s="9"/>
    </row>
    <row r="26" spans="1:31" x14ac:dyDescent="0.25">
      <c r="AA26" s="13"/>
      <c r="AB26" s="9"/>
      <c r="AC26" s="9"/>
      <c r="AD26" s="9"/>
      <c r="AE26" s="9"/>
    </row>
    <row r="27" spans="1:31" x14ac:dyDescent="0.25">
      <c r="AA27" s="13"/>
      <c r="AB27" s="9"/>
      <c r="AC27" s="9"/>
      <c r="AD27" s="9"/>
      <c r="AE27" s="9"/>
    </row>
    <row r="28" spans="1:31" x14ac:dyDescent="0.25">
      <c r="AA28" s="13"/>
      <c r="AB28" s="9"/>
      <c r="AC28" s="9"/>
      <c r="AD28" s="9"/>
      <c r="AE28" s="9"/>
    </row>
    <row r="29" spans="1:31" x14ac:dyDescent="0.25">
      <c r="AA29" s="13"/>
      <c r="AB29" s="9"/>
      <c r="AC29" s="9"/>
      <c r="AD29" s="9"/>
      <c r="AE29" s="9"/>
    </row>
    <row r="30" spans="1:31" x14ac:dyDescent="0.25">
      <c r="AA30" s="13"/>
      <c r="AB30" s="9"/>
      <c r="AC30" s="9"/>
      <c r="AD30" s="9"/>
      <c r="AE30" s="9"/>
    </row>
    <row r="31" spans="1:31" x14ac:dyDescent="0.25">
      <c r="AA31" s="13"/>
      <c r="AB31" s="9"/>
      <c r="AC31" s="9"/>
      <c r="AD31" s="9"/>
      <c r="AE31" s="9"/>
    </row>
    <row r="32" spans="1:31" x14ac:dyDescent="0.25">
      <c r="AA32" s="13"/>
      <c r="AB32" s="9"/>
      <c r="AC32" s="9"/>
      <c r="AD32" s="9"/>
      <c r="AE32" s="9"/>
    </row>
    <row r="33" spans="27:31" x14ac:dyDescent="0.25">
      <c r="AA33" s="13"/>
      <c r="AB33" s="9"/>
      <c r="AC33" s="9"/>
      <c r="AD33" s="9"/>
      <c r="AE33" s="9"/>
    </row>
    <row r="34" spans="27:31" x14ac:dyDescent="0.25">
      <c r="AA34" s="13"/>
      <c r="AB34" s="9"/>
      <c r="AC34" s="9"/>
      <c r="AD34" s="9"/>
      <c r="AE34" s="9"/>
    </row>
    <row r="35" spans="27:31" x14ac:dyDescent="0.25">
      <c r="AA35" s="13"/>
      <c r="AB35" s="9"/>
      <c r="AC35" s="9"/>
      <c r="AD35" s="9"/>
      <c r="AE35" s="9"/>
    </row>
    <row r="36" spans="27:31" x14ac:dyDescent="0.25">
      <c r="AA36" s="13"/>
      <c r="AB36" s="9"/>
      <c r="AC36" s="9"/>
      <c r="AD36" s="9"/>
      <c r="AE36" s="9"/>
    </row>
    <row r="37" spans="27:31" x14ac:dyDescent="0.25">
      <c r="AA37" s="13"/>
      <c r="AB37" s="9"/>
      <c r="AC37" s="9"/>
      <c r="AD37" s="9"/>
      <c r="AE37" s="9"/>
    </row>
    <row r="38" spans="27:31" x14ac:dyDescent="0.25">
      <c r="AA38" s="13"/>
      <c r="AB38" s="9"/>
      <c r="AC38" s="9"/>
      <c r="AD38" s="9"/>
      <c r="AE38" s="9"/>
    </row>
    <row r="39" spans="27:31" x14ac:dyDescent="0.25">
      <c r="AA39" s="13"/>
      <c r="AB39" s="9"/>
      <c r="AC39" s="9"/>
      <c r="AD39" s="9"/>
      <c r="AE39" s="9"/>
    </row>
    <row r="40" spans="27:31" x14ac:dyDescent="0.25">
      <c r="AA40" s="13"/>
      <c r="AB40" s="9"/>
      <c r="AC40" s="9"/>
      <c r="AD40" s="9"/>
      <c r="AE40" s="9"/>
    </row>
    <row r="41" spans="27:31" x14ac:dyDescent="0.25">
      <c r="AA41" s="13"/>
      <c r="AB41" s="9"/>
      <c r="AC41" s="9"/>
      <c r="AD41" s="9"/>
      <c r="AE41" s="9"/>
    </row>
    <row r="42" spans="27:31" x14ac:dyDescent="0.25">
      <c r="AA42" s="13"/>
      <c r="AB42" s="9"/>
      <c r="AC42" s="9"/>
      <c r="AD42" s="9"/>
      <c r="AE42" s="9"/>
    </row>
    <row r="43" spans="27:31" x14ac:dyDescent="0.25">
      <c r="AA43" s="13"/>
      <c r="AB43" s="9"/>
      <c r="AC43" s="9"/>
      <c r="AD43" s="9"/>
      <c r="AE43" s="9"/>
    </row>
    <row r="44" spans="27:31" x14ac:dyDescent="0.25">
      <c r="AA44" s="13"/>
      <c r="AB44" s="9"/>
      <c r="AC44" s="9"/>
      <c r="AD44" s="9"/>
      <c r="AE44" s="9"/>
    </row>
    <row r="45" spans="27:31" x14ac:dyDescent="0.25">
      <c r="AA45" s="13"/>
      <c r="AB45" s="9"/>
      <c r="AC45" s="9"/>
      <c r="AD45" s="9"/>
      <c r="AE45" s="9"/>
    </row>
    <row r="46" spans="27:31" x14ac:dyDescent="0.25">
      <c r="AA46" s="13"/>
      <c r="AB46" s="9"/>
      <c r="AC46" s="9"/>
      <c r="AD46" s="9"/>
      <c r="AE46" s="9"/>
    </row>
    <row r="47" spans="27:31" x14ac:dyDescent="0.25">
      <c r="AA47" s="13"/>
      <c r="AB47" s="9"/>
      <c r="AC47" s="9"/>
      <c r="AD47" s="9"/>
      <c r="AE47" s="9"/>
    </row>
    <row r="48" spans="27:31" x14ac:dyDescent="0.25">
      <c r="AA48" s="13"/>
      <c r="AB48" s="9"/>
      <c r="AC48" s="9"/>
      <c r="AD48" s="9"/>
      <c r="AE48" s="9"/>
    </row>
    <row r="49" spans="27:31" x14ac:dyDescent="0.25">
      <c r="AA49" s="13"/>
      <c r="AB49" s="9"/>
      <c r="AC49" s="9"/>
      <c r="AD49" s="9"/>
      <c r="AE49" s="9"/>
    </row>
    <row r="50" spans="27:31" x14ac:dyDescent="0.25">
      <c r="AA50" s="13"/>
      <c r="AB50" s="9"/>
      <c r="AC50" s="9"/>
      <c r="AD50" s="9"/>
      <c r="AE50" s="9"/>
    </row>
    <row r="51" spans="27:31" x14ac:dyDescent="0.25">
      <c r="AA51" s="13"/>
      <c r="AB51" s="9"/>
      <c r="AC51" s="9"/>
      <c r="AD51" s="9"/>
      <c r="AE51" s="9"/>
    </row>
    <row r="52" spans="27:31" x14ac:dyDescent="0.25">
      <c r="AA52" s="13"/>
      <c r="AB52" s="9"/>
      <c r="AC52" s="9"/>
      <c r="AD52" s="9"/>
      <c r="AE52" s="9"/>
    </row>
    <row r="53" spans="27:31" x14ac:dyDescent="0.25">
      <c r="AA53" s="13"/>
      <c r="AB53" s="9"/>
      <c r="AC53" s="9"/>
      <c r="AD53" s="9"/>
      <c r="AE53" s="9"/>
    </row>
    <row r="54" spans="27:31" x14ac:dyDescent="0.25">
      <c r="AA54" s="13"/>
      <c r="AB54" s="9"/>
      <c r="AC54" s="9"/>
      <c r="AD54" s="9"/>
      <c r="AE54" s="9"/>
    </row>
    <row r="55" spans="27:31" x14ac:dyDescent="0.25">
      <c r="AA55" s="13"/>
      <c r="AB55" s="9"/>
      <c r="AC55" s="9"/>
      <c r="AD55" s="9"/>
      <c r="AE55" s="9"/>
    </row>
    <row r="56" spans="27:31" x14ac:dyDescent="0.25">
      <c r="AA56" s="13"/>
      <c r="AB56" s="9"/>
      <c r="AC56" s="9"/>
      <c r="AD56" s="9"/>
      <c r="AE56" s="9"/>
    </row>
    <row r="57" spans="27:31" x14ac:dyDescent="0.25">
      <c r="AA57" s="13"/>
      <c r="AB57" s="9"/>
      <c r="AC57" s="9"/>
      <c r="AD57" s="9"/>
      <c r="AE57" s="9"/>
    </row>
    <row r="58" spans="27:31" x14ac:dyDescent="0.25">
      <c r="AA58" s="13"/>
      <c r="AB58" s="9"/>
      <c r="AC58" s="9"/>
      <c r="AD58" s="9"/>
      <c r="AE58" s="9"/>
    </row>
    <row r="59" spans="27:31" x14ac:dyDescent="0.25">
      <c r="AA59" s="13"/>
      <c r="AB59" s="9"/>
      <c r="AC59" s="9"/>
      <c r="AD59" s="9"/>
      <c r="AE59" s="9"/>
    </row>
    <row r="60" spans="27:31" x14ac:dyDescent="0.25">
      <c r="AA60" s="13"/>
      <c r="AB60" s="9"/>
      <c r="AC60" s="9"/>
      <c r="AD60" s="9"/>
      <c r="AE60" s="9"/>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20"/>
  <sheetViews>
    <sheetView zoomScaleNormal="100" workbookViewId="0">
      <selection activeCell="A17" sqref="A17:E17"/>
    </sheetView>
  </sheetViews>
  <sheetFormatPr defaultColWidth="9.140625" defaultRowHeight="15" x14ac:dyDescent="0.25"/>
  <cols>
    <col min="1" max="1" width="12.140625" style="19" bestFit="1" customWidth="1"/>
    <col min="2" max="16384" width="9.140625" style="19"/>
  </cols>
  <sheetData>
    <row r="1" spans="1:9" ht="45" customHeight="1" x14ac:dyDescent="0.25">
      <c r="A1" s="162" t="s">
        <v>40</v>
      </c>
      <c r="B1" s="162"/>
      <c r="C1" s="162"/>
      <c r="D1" s="162"/>
      <c r="E1" s="162"/>
    </row>
    <row r="2" spans="1:9" x14ac:dyDescent="0.25">
      <c r="A2" s="167" t="s">
        <v>41</v>
      </c>
      <c r="B2" s="167"/>
      <c r="C2" s="167"/>
      <c r="D2" s="167"/>
      <c r="E2" s="167"/>
    </row>
    <row r="3" spans="1:9" x14ac:dyDescent="0.25">
      <c r="A3" s="37" t="s">
        <v>10</v>
      </c>
      <c r="B3" s="37">
        <v>2015</v>
      </c>
      <c r="C3" s="37">
        <v>2016</v>
      </c>
      <c r="D3" s="119">
        <v>2017</v>
      </c>
      <c r="E3" s="119">
        <v>2018</v>
      </c>
    </row>
    <row r="4" spans="1:9" s="53" customFormat="1" ht="15.6" customHeight="1" x14ac:dyDescent="0.25">
      <c r="A4" s="29" t="s">
        <v>11</v>
      </c>
      <c r="B4" s="34">
        <v>1.2</v>
      </c>
      <c r="C4" s="34">
        <v>4.0999999999999996</v>
      </c>
      <c r="D4" s="35">
        <v>3.9</v>
      </c>
      <c r="E4" s="44">
        <v>2.9</v>
      </c>
    </row>
    <row r="5" spans="1:9" s="53" customFormat="1" x14ac:dyDescent="0.25">
      <c r="A5" s="30" t="s">
        <v>12</v>
      </c>
      <c r="B5" s="35">
        <v>1.8</v>
      </c>
      <c r="C5" s="35">
        <v>3.8</v>
      </c>
      <c r="D5" s="35">
        <v>3.9</v>
      </c>
      <c r="E5" s="45">
        <v>3</v>
      </c>
    </row>
    <row r="6" spans="1:9" s="53" customFormat="1" x14ac:dyDescent="0.25">
      <c r="A6" s="30" t="s">
        <v>13</v>
      </c>
      <c r="B6" s="35">
        <v>1.9</v>
      </c>
      <c r="C6" s="35">
        <v>3.9</v>
      </c>
      <c r="D6" s="35">
        <v>4</v>
      </c>
      <c r="E6" s="45">
        <v>2.8</v>
      </c>
    </row>
    <row r="7" spans="1:9" s="53" customFormat="1" x14ac:dyDescent="0.25">
      <c r="A7" s="30" t="s">
        <v>14</v>
      </c>
      <c r="B7" s="35">
        <v>2.4</v>
      </c>
      <c r="C7" s="35">
        <v>3.6</v>
      </c>
      <c r="D7" s="35">
        <v>3.9</v>
      </c>
      <c r="E7" s="45">
        <v>3</v>
      </c>
    </row>
    <row r="8" spans="1:9" s="53" customFormat="1" x14ac:dyDescent="0.25">
      <c r="A8" s="30" t="s">
        <v>15</v>
      </c>
      <c r="B8" s="35">
        <v>2.6</v>
      </c>
      <c r="C8" s="35">
        <v>3.7</v>
      </c>
      <c r="D8" s="35">
        <v>3.7</v>
      </c>
      <c r="E8" s="45">
        <v>3</v>
      </c>
    </row>
    <row r="9" spans="1:9" s="53" customFormat="1" x14ac:dyDescent="0.25">
      <c r="A9" s="30" t="s">
        <v>16</v>
      </c>
      <c r="B9" s="35">
        <v>3</v>
      </c>
      <c r="C9" s="35">
        <v>3.9</v>
      </c>
      <c r="D9" s="35">
        <v>3.8</v>
      </c>
      <c r="E9" s="45">
        <v>2.7</v>
      </c>
    </row>
    <row r="10" spans="1:9" x14ac:dyDescent="0.25">
      <c r="A10" s="30" t="s">
        <v>17</v>
      </c>
      <c r="B10" s="35">
        <v>2.7</v>
      </c>
      <c r="C10" s="35">
        <v>4.3</v>
      </c>
      <c r="D10" s="35">
        <v>3.5</v>
      </c>
      <c r="E10" s="45">
        <v>3.6</v>
      </c>
      <c r="F10" s="60"/>
    </row>
    <row r="11" spans="1:9" s="53" customFormat="1" x14ac:dyDescent="0.25">
      <c r="A11" s="30" t="s">
        <v>18</v>
      </c>
      <c r="B11" s="35">
        <v>3.3</v>
      </c>
      <c r="C11" s="35">
        <v>4.3</v>
      </c>
      <c r="D11" s="35">
        <v>3.4</v>
      </c>
      <c r="E11" s="45">
        <v>2.6</v>
      </c>
    </row>
    <row r="12" spans="1:9" s="53" customFormat="1" x14ac:dyDescent="0.25">
      <c r="A12" s="30" t="s">
        <v>19</v>
      </c>
      <c r="B12" s="35">
        <v>3.3</v>
      </c>
      <c r="C12" s="35">
        <v>4.3</v>
      </c>
      <c r="D12" s="35">
        <v>3.4</v>
      </c>
      <c r="E12" s="45">
        <v>2.7</v>
      </c>
    </row>
    <row r="13" spans="1:9" s="53" customFormat="1" x14ac:dyDescent="0.25">
      <c r="A13" s="30" t="s">
        <v>20</v>
      </c>
      <c r="B13" s="35">
        <v>4</v>
      </c>
      <c r="C13" s="35">
        <v>4</v>
      </c>
      <c r="D13" s="35">
        <v>3.4</v>
      </c>
      <c r="E13" s="45">
        <v>2.5</v>
      </c>
    </row>
    <row r="14" spans="1:9" s="54" customFormat="1" x14ac:dyDescent="0.25">
      <c r="A14" s="30" t="s">
        <v>21</v>
      </c>
      <c r="B14" s="35">
        <v>3.7</v>
      </c>
      <c r="C14" s="35">
        <v>3.7</v>
      </c>
      <c r="D14" s="35">
        <v>3.3</v>
      </c>
      <c r="E14" s="45">
        <v>2.2999999999999998</v>
      </c>
    </row>
    <row r="15" spans="1:9" s="54" customFormat="1" x14ac:dyDescent="0.25">
      <c r="A15" s="31" t="s">
        <v>22</v>
      </c>
      <c r="B15" s="36">
        <v>3.9</v>
      </c>
      <c r="C15" s="36">
        <v>3.7</v>
      </c>
      <c r="D15" s="36">
        <v>3.4</v>
      </c>
      <c r="E15" s="73">
        <v>2.2999999999999998</v>
      </c>
    </row>
    <row r="16" spans="1:9" ht="30" customHeight="1" x14ac:dyDescent="0.25">
      <c r="A16" s="163" t="s">
        <v>34</v>
      </c>
      <c r="B16" s="163"/>
      <c r="C16" s="163"/>
      <c r="D16" s="165"/>
      <c r="E16" s="165"/>
      <c r="F16" s="18"/>
      <c r="G16" s="18"/>
      <c r="H16" s="18"/>
      <c r="I16" s="18"/>
    </row>
    <row r="17" spans="1:9" x14ac:dyDescent="0.25">
      <c r="A17" s="160" t="s">
        <v>42</v>
      </c>
      <c r="B17" s="160"/>
      <c r="C17" s="160"/>
      <c r="D17" s="160"/>
      <c r="E17" s="160"/>
      <c r="F17" s="18"/>
      <c r="G17" s="18"/>
      <c r="H17" s="18"/>
      <c r="I17" s="18"/>
    </row>
    <row r="18" spans="1:9" ht="30" customHeight="1" x14ac:dyDescent="0.25">
      <c r="A18" s="160" t="s">
        <v>43</v>
      </c>
      <c r="B18" s="160"/>
      <c r="C18" s="160"/>
      <c r="D18" s="160"/>
      <c r="E18" s="160"/>
      <c r="F18" s="18"/>
      <c r="G18" s="18"/>
      <c r="H18" s="18"/>
      <c r="I18" s="18"/>
    </row>
    <row r="19" spans="1:9" x14ac:dyDescent="0.25">
      <c r="A19" s="160"/>
      <c r="B19" s="160"/>
      <c r="C19" s="160"/>
      <c r="D19" s="160"/>
      <c r="E19" s="160"/>
      <c r="F19" s="18"/>
      <c r="G19" s="18"/>
      <c r="H19" s="18"/>
      <c r="I19" s="18"/>
    </row>
    <row r="20" spans="1:9" x14ac:dyDescent="0.25">
      <c r="A20" s="166"/>
      <c r="B20" s="166"/>
      <c r="C20" s="166"/>
      <c r="D20" s="166"/>
      <c r="E20" s="166"/>
      <c r="F20" s="166"/>
      <c r="G20" s="166"/>
      <c r="H20" s="166"/>
      <c r="I20" s="166"/>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L20"/>
  <sheetViews>
    <sheetView zoomScaleNormal="100" zoomScaleSheetLayoutView="100" workbookViewId="0">
      <selection activeCell="A18" sqref="A18:H18"/>
    </sheetView>
  </sheetViews>
  <sheetFormatPr defaultRowHeight="15" x14ac:dyDescent="0.25"/>
  <cols>
    <col min="1" max="1" width="20.42578125" bestFit="1" customWidth="1"/>
    <col min="2" max="2" width="11" customWidth="1"/>
    <col min="3" max="5" width="11.140625" bestFit="1" customWidth="1"/>
    <col min="6" max="6" width="11.5703125" customWidth="1"/>
    <col min="7" max="8" width="10.140625" customWidth="1"/>
  </cols>
  <sheetData>
    <row r="1" spans="1:12" x14ac:dyDescent="0.25">
      <c r="A1" s="170" t="s">
        <v>159</v>
      </c>
      <c r="B1" s="170"/>
      <c r="C1" s="170"/>
      <c r="D1" s="170"/>
      <c r="E1" s="170"/>
      <c r="F1" s="170"/>
      <c r="G1" s="170"/>
      <c r="H1" s="170"/>
    </row>
    <row r="2" spans="1:12" x14ac:dyDescent="0.25">
      <c r="A2" s="126" t="s">
        <v>99</v>
      </c>
      <c r="G2" s="169" t="s">
        <v>44</v>
      </c>
      <c r="H2" s="169"/>
    </row>
    <row r="3" spans="1:12" ht="29.25" x14ac:dyDescent="0.25">
      <c r="A3" s="118"/>
      <c r="B3" s="80">
        <v>2014</v>
      </c>
      <c r="C3" s="80">
        <v>2015</v>
      </c>
      <c r="D3" s="80">
        <v>2016</v>
      </c>
      <c r="E3" s="80">
        <v>2017</v>
      </c>
      <c r="F3" s="99">
        <v>2018</v>
      </c>
      <c r="G3" s="100" t="s">
        <v>131</v>
      </c>
      <c r="H3" s="100" t="s">
        <v>132</v>
      </c>
    </row>
    <row r="4" spans="1:12" s="8" customFormat="1" x14ac:dyDescent="0.25">
      <c r="A4" s="29" t="s">
        <v>11</v>
      </c>
      <c r="B4" s="40">
        <v>381819</v>
      </c>
      <c r="C4" s="40">
        <v>386528</v>
      </c>
      <c r="D4" s="40">
        <v>402270</v>
      </c>
      <c r="E4" s="40">
        <v>417833</v>
      </c>
      <c r="F4" s="41">
        <v>429842</v>
      </c>
      <c r="G4" s="42">
        <v>12.57742542932646</v>
      </c>
      <c r="H4" s="42">
        <v>2.8741147779136642</v>
      </c>
    </row>
    <row r="5" spans="1:12" s="8" customFormat="1" x14ac:dyDescent="0.25">
      <c r="A5" s="30" t="s">
        <v>12</v>
      </c>
      <c r="B5" s="41">
        <v>381985</v>
      </c>
      <c r="C5" s="41">
        <v>388976</v>
      </c>
      <c r="D5" s="41">
        <v>403917</v>
      </c>
      <c r="E5" s="41">
        <v>419762</v>
      </c>
      <c r="F5" s="41">
        <v>432232</v>
      </c>
      <c r="G5" s="42">
        <v>13.154181446915455</v>
      </c>
      <c r="H5" s="42">
        <v>2.9707310332998222</v>
      </c>
    </row>
    <row r="6" spans="1:12" s="8" customFormat="1" x14ac:dyDescent="0.25">
      <c r="A6" s="30" t="s">
        <v>13</v>
      </c>
      <c r="B6" s="41">
        <v>383575</v>
      </c>
      <c r="C6" s="41">
        <v>390817</v>
      </c>
      <c r="D6" s="41">
        <v>405983</v>
      </c>
      <c r="E6" s="41">
        <v>422278</v>
      </c>
      <c r="F6" s="41">
        <v>434243</v>
      </c>
      <c r="G6" s="42">
        <v>13.209411457993872</v>
      </c>
      <c r="H6" s="42">
        <v>2.8334414769417302</v>
      </c>
      <c r="K6" s="144"/>
    </row>
    <row r="7" spans="1:12" s="2" customFormat="1" x14ac:dyDescent="0.25">
      <c r="A7" s="30" t="s">
        <v>14</v>
      </c>
      <c r="B7" s="41">
        <v>384265</v>
      </c>
      <c r="C7" s="41">
        <v>393439</v>
      </c>
      <c r="D7" s="41">
        <v>407763</v>
      </c>
      <c r="E7" s="41">
        <v>423747</v>
      </c>
      <c r="F7" s="41">
        <v>436254</v>
      </c>
      <c r="G7" s="42">
        <v>13.529465342927407</v>
      </c>
      <c r="H7" s="42">
        <v>2.9515253205332428</v>
      </c>
    </row>
    <row r="8" spans="1:12" s="2" customFormat="1" x14ac:dyDescent="0.25">
      <c r="A8" s="30" t="s">
        <v>15</v>
      </c>
      <c r="B8" s="41">
        <v>385619</v>
      </c>
      <c r="C8" s="41">
        <v>395621</v>
      </c>
      <c r="D8" s="41">
        <v>410338</v>
      </c>
      <c r="E8" s="41">
        <v>425656</v>
      </c>
      <c r="F8" s="41">
        <v>438215</v>
      </c>
      <c r="G8" s="42">
        <v>13.639369429410895</v>
      </c>
      <c r="H8" s="42">
        <v>2.9505046328490612</v>
      </c>
      <c r="K8" s="9"/>
      <c r="L8"/>
    </row>
    <row r="9" spans="1:12" s="2" customFormat="1" x14ac:dyDescent="0.25">
      <c r="A9" s="30" t="s">
        <v>16</v>
      </c>
      <c r="B9" s="41">
        <v>385243</v>
      </c>
      <c r="C9" s="41">
        <v>396973</v>
      </c>
      <c r="D9" s="41">
        <v>412333</v>
      </c>
      <c r="E9" s="41">
        <v>427818</v>
      </c>
      <c r="F9" s="41">
        <v>439422</v>
      </c>
      <c r="G9" s="45">
        <v>14.063591032153733</v>
      </c>
      <c r="H9" s="45">
        <v>2.7123683435479573</v>
      </c>
    </row>
    <row r="10" spans="1:12" s="8" customFormat="1" x14ac:dyDescent="0.25">
      <c r="A10" s="30" t="s">
        <v>17</v>
      </c>
      <c r="B10" s="41">
        <v>386243</v>
      </c>
      <c r="C10" s="41">
        <v>396503</v>
      </c>
      <c r="D10" s="41">
        <v>413746</v>
      </c>
      <c r="E10" s="41">
        <v>428209</v>
      </c>
      <c r="F10" s="41">
        <v>443475</v>
      </c>
      <c r="G10" s="45">
        <v>14.817614817614819</v>
      </c>
      <c r="H10" s="45">
        <v>3.5650815372866989</v>
      </c>
    </row>
    <row r="11" spans="1:12" s="8" customFormat="1" x14ac:dyDescent="0.25">
      <c r="A11" s="30" t="s">
        <v>18</v>
      </c>
      <c r="B11" s="41">
        <v>384478</v>
      </c>
      <c r="C11" s="41">
        <v>397007</v>
      </c>
      <c r="D11" s="41">
        <v>414242</v>
      </c>
      <c r="E11" s="41">
        <v>428455</v>
      </c>
      <c r="F11" s="41">
        <v>439615</v>
      </c>
      <c r="G11" s="45">
        <v>14.340742513225724</v>
      </c>
      <c r="H11" s="45">
        <v>2.6047076122346571</v>
      </c>
    </row>
    <row r="12" spans="1:12" s="8" customFormat="1" x14ac:dyDescent="0.25">
      <c r="A12" s="30" t="s">
        <v>19</v>
      </c>
      <c r="B12" s="41">
        <v>384501</v>
      </c>
      <c r="C12" s="41">
        <v>397326</v>
      </c>
      <c r="D12" s="41">
        <v>414558</v>
      </c>
      <c r="E12" s="41">
        <v>428673</v>
      </c>
      <c r="F12" s="41">
        <v>440460</v>
      </c>
      <c r="G12" s="45">
        <v>14.553668260940803</v>
      </c>
      <c r="H12" s="45">
        <v>2.749648333344997</v>
      </c>
    </row>
    <row r="13" spans="1:12" s="8" customFormat="1" x14ac:dyDescent="0.25">
      <c r="A13" s="30" t="s">
        <v>20</v>
      </c>
      <c r="B13" s="41">
        <v>384700</v>
      </c>
      <c r="C13" s="41">
        <v>399928</v>
      </c>
      <c r="D13" s="41">
        <v>415979</v>
      </c>
      <c r="E13" s="41">
        <v>430232</v>
      </c>
      <c r="F13" s="41">
        <v>441139</v>
      </c>
      <c r="G13" s="45">
        <v>14.67091239927216</v>
      </c>
      <c r="H13" s="45">
        <v>2.5351438293757784</v>
      </c>
    </row>
    <row r="14" spans="1:12" s="2" customFormat="1" x14ac:dyDescent="0.25">
      <c r="A14" s="30" t="s">
        <v>21</v>
      </c>
      <c r="B14" s="41">
        <v>386912</v>
      </c>
      <c r="C14" s="41">
        <v>401280</v>
      </c>
      <c r="D14" s="41">
        <v>416046</v>
      </c>
      <c r="E14" s="41">
        <v>429946</v>
      </c>
      <c r="F14" s="41">
        <v>439877</v>
      </c>
      <c r="G14" s="45">
        <v>13.689159292035399</v>
      </c>
      <c r="H14" s="45">
        <v>2.3098249547617611</v>
      </c>
    </row>
    <row r="15" spans="1:12" s="2" customFormat="1" x14ac:dyDescent="0.25">
      <c r="A15" s="38" t="s">
        <v>22</v>
      </c>
      <c r="B15" s="48">
        <v>386222</v>
      </c>
      <c r="C15" s="48">
        <v>401440</v>
      </c>
      <c r="D15" s="48">
        <v>416337</v>
      </c>
      <c r="E15" s="48">
        <v>430607</v>
      </c>
      <c r="F15" s="48">
        <v>440396</v>
      </c>
      <c r="G15" s="50">
        <v>14.026647886448727</v>
      </c>
      <c r="H15" s="50">
        <v>2.2733025705573762</v>
      </c>
    </row>
    <row r="16" spans="1:12" s="9" customFormat="1" x14ac:dyDescent="0.25">
      <c r="A16" s="31" t="s">
        <v>64</v>
      </c>
      <c r="B16" s="43">
        <v>384630.16666666669</v>
      </c>
      <c r="C16" s="43">
        <v>395486.5</v>
      </c>
      <c r="D16" s="43">
        <v>411126</v>
      </c>
      <c r="E16" s="43">
        <v>426101.33333333331</v>
      </c>
      <c r="F16" s="43">
        <v>437930.83333333331</v>
      </c>
      <c r="G16" s="47">
        <v>13.856015775688791</v>
      </c>
      <c r="H16" s="47">
        <v>2.7775328685538958</v>
      </c>
    </row>
    <row r="17" spans="1:8" ht="30" customHeight="1" x14ac:dyDescent="0.25">
      <c r="A17" s="168" t="s">
        <v>34</v>
      </c>
      <c r="B17" s="168"/>
      <c r="C17" s="168"/>
      <c r="D17" s="168"/>
      <c r="E17" s="168"/>
      <c r="F17" s="168"/>
      <c r="G17" s="168"/>
      <c r="H17" s="168"/>
    </row>
    <row r="18" spans="1:8" x14ac:dyDescent="0.25">
      <c r="A18" s="168" t="s">
        <v>42</v>
      </c>
      <c r="B18" s="168"/>
      <c r="C18" s="168"/>
      <c r="D18" s="168"/>
      <c r="E18" s="168"/>
      <c r="F18" s="168"/>
      <c r="G18" s="168"/>
      <c r="H18" s="168"/>
    </row>
    <row r="19" spans="1:8" x14ac:dyDescent="0.25">
      <c r="A19" s="168" t="s">
        <v>43</v>
      </c>
      <c r="B19" s="168"/>
      <c r="C19" s="168"/>
      <c r="D19" s="168"/>
      <c r="E19" s="168"/>
      <c r="F19" s="168"/>
      <c r="G19" s="168"/>
      <c r="H19" s="168"/>
    </row>
    <row r="20" spans="1:8" x14ac:dyDescent="0.25">
      <c r="A20" s="168"/>
      <c r="B20" s="168"/>
      <c r="C20" s="168"/>
      <c r="D20" s="168"/>
      <c r="E20" s="168"/>
      <c r="F20" s="168"/>
      <c r="G20" s="168"/>
      <c r="H20" s="168"/>
    </row>
  </sheetData>
  <mergeCells count="6">
    <mergeCell ref="A20:H20"/>
    <mergeCell ref="G2:H2"/>
    <mergeCell ref="A1:H1"/>
    <mergeCell ref="A17:H17"/>
    <mergeCell ref="A18:H18"/>
    <mergeCell ref="A19:H19"/>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12"/>
  <sheetViews>
    <sheetView zoomScale="90" zoomScaleNormal="90" zoomScaleSheetLayoutView="112" workbookViewId="0">
      <selection activeCell="M31" sqref="M31"/>
    </sheetView>
  </sheetViews>
  <sheetFormatPr defaultColWidth="9.140625" defaultRowHeight="15" x14ac:dyDescent="0.25"/>
  <cols>
    <col min="1" max="1" width="27.5703125" style="19" customWidth="1"/>
    <col min="2" max="6" width="12.140625" style="19" customWidth="1"/>
    <col min="7" max="16384" width="9.140625" style="19"/>
  </cols>
  <sheetData>
    <row r="1" spans="1:6" x14ac:dyDescent="0.25">
      <c r="A1" s="171" t="s">
        <v>157</v>
      </c>
      <c r="B1" s="171"/>
      <c r="C1" s="171"/>
      <c r="D1" s="171"/>
      <c r="E1" s="171"/>
      <c r="F1" s="171"/>
    </row>
    <row r="2" spans="1:6" ht="43.5" x14ac:dyDescent="0.25">
      <c r="A2" s="28"/>
      <c r="B2" s="22" t="s">
        <v>31</v>
      </c>
      <c r="C2" s="22" t="s">
        <v>65</v>
      </c>
      <c r="D2" s="22" t="s">
        <v>32</v>
      </c>
      <c r="E2" s="22" t="s">
        <v>37</v>
      </c>
      <c r="F2" s="22" t="s">
        <v>46</v>
      </c>
    </row>
    <row r="3" spans="1:6" x14ac:dyDescent="0.25">
      <c r="A3" s="29">
        <v>2014</v>
      </c>
      <c r="B3" s="40">
        <v>257251</v>
      </c>
      <c r="C3" s="40">
        <v>72399</v>
      </c>
      <c r="D3" s="40">
        <v>50083</v>
      </c>
      <c r="E3" s="40">
        <v>6489</v>
      </c>
      <c r="F3" s="40">
        <v>386222</v>
      </c>
    </row>
    <row r="4" spans="1:6" x14ac:dyDescent="0.25">
      <c r="A4" s="30">
        <v>2015</v>
      </c>
      <c r="B4" s="41">
        <v>266136</v>
      </c>
      <c r="C4" s="41">
        <v>78035</v>
      </c>
      <c r="D4" s="41">
        <v>50521</v>
      </c>
      <c r="E4" s="41">
        <v>6748</v>
      </c>
      <c r="F4" s="41">
        <v>401440</v>
      </c>
    </row>
    <row r="5" spans="1:6" x14ac:dyDescent="0.25">
      <c r="A5" s="30">
        <v>2016</v>
      </c>
      <c r="B5" s="41">
        <v>272614</v>
      </c>
      <c r="C5" s="41">
        <v>85434</v>
      </c>
      <c r="D5" s="41">
        <v>50616</v>
      </c>
      <c r="E5" s="41">
        <v>7673</v>
      </c>
      <c r="F5" s="41">
        <v>416337</v>
      </c>
    </row>
    <row r="6" spans="1:6" x14ac:dyDescent="0.25">
      <c r="A6" s="30">
        <v>2017</v>
      </c>
      <c r="B6" s="41">
        <v>278176</v>
      </c>
      <c r="C6" s="41">
        <v>91004</v>
      </c>
      <c r="D6" s="41">
        <v>53639</v>
      </c>
      <c r="E6" s="41">
        <v>7788</v>
      </c>
      <c r="F6" s="41">
        <v>430607</v>
      </c>
    </row>
    <row r="7" spans="1:6" x14ac:dyDescent="0.25">
      <c r="A7" s="38">
        <v>2018</v>
      </c>
      <c r="B7" s="48">
        <v>283677</v>
      </c>
      <c r="C7" s="48">
        <v>92789</v>
      </c>
      <c r="D7" s="48">
        <v>55789</v>
      </c>
      <c r="E7" s="48">
        <v>8141</v>
      </c>
      <c r="F7" s="48">
        <v>440396</v>
      </c>
    </row>
    <row r="8" spans="1:6" ht="30" customHeight="1" x14ac:dyDescent="0.25">
      <c r="A8" s="49" t="s">
        <v>158</v>
      </c>
      <c r="B8" s="79">
        <v>64.41407278903533</v>
      </c>
      <c r="C8" s="79">
        <v>21.069446588979009</v>
      </c>
      <c r="D8" s="79">
        <v>12.667917056467362</v>
      </c>
      <c r="E8" s="79">
        <v>1.8485635655183061</v>
      </c>
      <c r="F8" s="79">
        <v>100</v>
      </c>
    </row>
    <row r="9" spans="1:6" ht="30" customHeight="1" x14ac:dyDescent="0.25">
      <c r="A9" s="167" t="s">
        <v>34</v>
      </c>
      <c r="B9" s="167"/>
      <c r="C9" s="167"/>
      <c r="D9" s="167"/>
      <c r="E9" s="167"/>
      <c r="F9" s="167"/>
    </row>
    <row r="10" spans="1:6" x14ac:dyDescent="0.25">
      <c r="A10" s="167" t="s">
        <v>35</v>
      </c>
      <c r="B10" s="167"/>
      <c r="C10" s="167"/>
      <c r="D10" s="167"/>
      <c r="E10" s="167"/>
      <c r="F10" s="167"/>
    </row>
    <row r="11" spans="1:6" x14ac:dyDescent="0.25">
      <c r="A11" s="167" t="s">
        <v>47</v>
      </c>
      <c r="B11" s="167"/>
      <c r="C11" s="167"/>
      <c r="D11" s="167"/>
      <c r="E11" s="167"/>
      <c r="F11" s="167"/>
    </row>
    <row r="12" spans="1:6" x14ac:dyDescent="0.25">
      <c r="A12" s="134" t="s">
        <v>103</v>
      </c>
    </row>
  </sheetData>
  <mergeCells count="4">
    <mergeCell ref="A1:F1"/>
    <mergeCell ref="A9:F9"/>
    <mergeCell ref="A10:F10"/>
    <mergeCell ref="A11:F11"/>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H11"/>
  <sheetViews>
    <sheetView zoomScale="90" zoomScaleNormal="90" workbookViewId="0">
      <selection activeCell="M31" sqref="M31"/>
    </sheetView>
  </sheetViews>
  <sheetFormatPr defaultColWidth="9.140625" defaultRowHeight="15" x14ac:dyDescent="0.25"/>
  <cols>
    <col min="1" max="1" width="9.140625" style="19"/>
    <col min="2" max="2" width="12" style="19" bestFit="1" customWidth="1"/>
    <col min="3" max="3" width="13.28515625" style="19" bestFit="1" customWidth="1"/>
    <col min="4" max="4" width="12.7109375" style="19" bestFit="1" customWidth="1"/>
    <col min="5" max="5" width="11.28515625" style="19" bestFit="1" customWidth="1"/>
    <col min="6" max="16384" width="9.140625" style="19"/>
  </cols>
  <sheetData>
    <row r="1" spans="1:8" ht="34.5" customHeight="1" x14ac:dyDescent="0.25">
      <c r="A1" s="162" t="s">
        <v>154</v>
      </c>
      <c r="B1" s="162"/>
      <c r="C1" s="162"/>
      <c r="D1" s="162"/>
      <c r="E1" s="162"/>
    </row>
    <row r="2" spans="1:8" x14ac:dyDescent="0.25">
      <c r="A2" s="161" t="s">
        <v>155</v>
      </c>
      <c r="B2" s="161"/>
      <c r="C2" s="161"/>
      <c r="D2" s="161"/>
      <c r="E2" s="161"/>
    </row>
    <row r="3" spans="1:8" ht="29.25" x14ac:dyDescent="0.25">
      <c r="A3" s="52" t="s">
        <v>24</v>
      </c>
      <c r="B3" s="25" t="s">
        <v>31</v>
      </c>
      <c r="C3" s="25" t="s">
        <v>156</v>
      </c>
      <c r="D3" s="25" t="s">
        <v>32</v>
      </c>
      <c r="E3" s="25" t="s">
        <v>37</v>
      </c>
    </row>
    <row r="4" spans="1:8" x14ac:dyDescent="0.25">
      <c r="A4" s="29">
        <v>2007</v>
      </c>
      <c r="B4" s="34">
        <v>67.7</v>
      </c>
      <c r="C4" s="34">
        <v>15.5</v>
      </c>
      <c r="D4" s="34">
        <v>14.7</v>
      </c>
      <c r="E4" s="34">
        <v>2</v>
      </c>
    </row>
    <row r="5" spans="1:8" x14ac:dyDescent="0.25">
      <c r="A5" s="30">
        <v>2013</v>
      </c>
      <c r="B5" s="35">
        <v>67</v>
      </c>
      <c r="C5" s="35">
        <v>18.2</v>
      </c>
      <c r="D5" s="35">
        <v>13.2</v>
      </c>
      <c r="E5" s="35">
        <v>1.6</v>
      </c>
    </row>
    <row r="6" spans="1:8" x14ac:dyDescent="0.25">
      <c r="A6" s="30">
        <v>2017</v>
      </c>
      <c r="B6" s="35">
        <v>64.599999999999994</v>
      </c>
      <c r="C6" s="35">
        <v>21.1</v>
      </c>
      <c r="D6" s="35">
        <v>12.5</v>
      </c>
      <c r="E6" s="35">
        <v>1.8</v>
      </c>
    </row>
    <row r="7" spans="1:8" x14ac:dyDescent="0.25">
      <c r="A7" s="31">
        <v>2018</v>
      </c>
      <c r="B7" s="36">
        <v>64.400000000000006</v>
      </c>
      <c r="C7" s="36">
        <v>21.1</v>
      </c>
      <c r="D7" s="36">
        <v>12.7</v>
      </c>
      <c r="E7" s="36">
        <v>1.8</v>
      </c>
    </row>
    <row r="8" spans="1:8" ht="30" customHeight="1" x14ac:dyDescent="0.25">
      <c r="A8" s="163" t="s">
        <v>34</v>
      </c>
      <c r="B8" s="163"/>
      <c r="C8" s="163"/>
      <c r="D8" s="163"/>
      <c r="E8" s="163"/>
      <c r="F8" s="18"/>
      <c r="G8" s="18"/>
      <c r="H8" s="18"/>
    </row>
    <row r="9" spans="1:8" ht="30" customHeight="1" x14ac:dyDescent="0.25">
      <c r="A9" s="160" t="s">
        <v>35</v>
      </c>
      <c r="B9" s="160"/>
      <c r="C9" s="160"/>
      <c r="D9" s="160"/>
      <c r="E9" s="160"/>
      <c r="F9" s="18"/>
      <c r="G9" s="18"/>
      <c r="H9" s="18"/>
    </row>
    <row r="10" spans="1:8" x14ac:dyDescent="0.25">
      <c r="A10" s="160" t="s">
        <v>47</v>
      </c>
      <c r="B10" s="160"/>
      <c r="C10" s="160"/>
      <c r="D10" s="160"/>
      <c r="E10" s="160"/>
      <c r="F10" s="18"/>
      <c r="G10" s="18"/>
      <c r="H10" s="18"/>
    </row>
    <row r="11" spans="1:8" x14ac:dyDescent="0.25">
      <c r="A11" s="134" t="s">
        <v>103</v>
      </c>
    </row>
  </sheetData>
  <mergeCells count="5">
    <mergeCell ref="A1:E1"/>
    <mergeCell ref="A2:E2"/>
    <mergeCell ref="A8:E8"/>
    <mergeCell ref="A9:E9"/>
    <mergeCell ref="A10:E1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N s D A A B Q S w M E F A A C A A g A t 2 R O T v m u 5 0 q n A A A A + A A A A B I A H A B D b 2 5 m a W c v U G F j a 2 F n Z S 5 4 b W w g o h g A K K A U A A A A A A A A A A A A A A A A A A A A A A A A A A A A h Y 9 N D o I w G E S v Q r q n P 8 A C y U d Z u J X E h G j c N r V C I x R D i + V u L j y S V 5 B E U X c u Z / I m e f O 4 3 a G Y u j a 4 q s H q 3 u S I Y Y o C Z W R / 1 K b O 0 e h O Y Y o K D l s h z 6 J W w Q w b m 0 1 W 5 6 h x 7 p I R 4 r 3 H P s b 9 U J O I U k Y O 5 a a S j e p E q I 1 1 w k i F P q v j / x X i s H / J 8 A j H K U 6 S F c M s Z U C W G k p t v k g 0 G 2 M K 5 K e E 9 d i 6 c V B c m X B X A V k i k P c L / g R Q S w M E F A A C A A g A t 2 R O T 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d k T k 5 Y n 0 6 Z 0 g A A A B 4 B A A A T A B w A R m 9 y b X V s Y X M v U 2 V j d G l v b j E u b S C i G A A o o B Q A A A A A A A A A A A A A A A A A A A A A A A A A A A B N T 0 1 L w 0 A Q v Q f 6 H x 6 5 b I K p m G O I F W J J P V W r W y i e Z J s M J r A f Z b I 5 7 L 9 3 T Q 4 6 l 5 l 5 H / O Y i T o / O g u 5 9 r L e J J t k G h R T j / e Z O J T Y Q Z N P E E u 6 m T u K w F t / 7 e 4 X O k v 7 y e 5 O 0 U r E a Y F U k o 6 n c H T W D 6 / K U C b K q q q 2 A n e Q 5 4 9 s w f O 4 i O 1 D K X I 0 8 k 9 a 4 J M U F 5 C z y d r j 6 X B u F 3 4 d c W B n 0 I z c m p t 2 w Z D 1 U W c U B 1 w G Y s J e M Y / E X 3 v l 6 d t F + P F J N F q L 5 I X d f M N z W I P W E D j u i X E N C E u k + a X q N E 9 G + + / T + g d Q S w E C L Q A U A A I A C A C 3 Z E 5 O + a 7 n S q c A A A D 4 A A A A E g A A A A A A A A A A A A A A A A A A A A A A Q 2 9 u Z m l n L 1 B h Y 2 t h Z 2 U u e G 1 s U E s B A i 0 A F A A C A A g A t 2 R O T g / K 6 a u k A A A A 6 Q A A A B M A A A A A A A A A A A A A A A A A 8 w A A A F t D b 2 5 0 Z W 5 0 X 1 R 5 c G V z X S 5 4 b W x Q S w E C L Q A U A A I A C A C 3 Z E 5 O W J 9 O m d I A A A A e A Q A A E w A A A A A A A A A A A A A A A A D k A Q A A R m 9 y b X V s Y X M v U 2 V j d G l v b j E u b V B L B Q Y A A A A A A w A D A M I A A A A D 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C A A A A A A A A N 0 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E N v b H V t b k 5 h b W V z I i B W Y W x 1 Z T 0 i c 1 s m c X V v d D t N b 2 5 0 a E 5 h b W U m c X V v d D s s J n F 1 b 3 Q 7 W W V h c i Z x d W 9 0 O y w m c X V v d D t F T V B G V E U m c X V v d D t d I i A v P j x F b n R y e S B U e X B l P S J G a W x s Q 2 9 1 b n Q i I F Z h b H V l P S J s M z Q 4 I i A v P j x F b n R y e S B U e X B l P S J G a W x s Z W R D b 2 1 w b G V 0 Z V J l c 3 V s d F R v V 2 9 y a 3 N o Z W V 0 I i B W Y W x 1 Z T 0 i b D E i I C 8 + P E V u d H J 5 I F R 5 c G U 9 I k F k Z G V k V G 9 E Y X R h T W 9 k Z W w i I F Z h b H V l P S J s M C I g L z 4 8 R W 5 0 c n k g V H l w Z T 0 i U m V j b 3 Z l c n l U Y X J n Z X R T a G V l d C I g V m F s d W U 9 I n N T a G V l d D E i I C 8 + P E V u d H J 5 I F R 5 c G U 9 I l J l Y 2 9 2 Z X J 5 V G F y Z 2 V 0 Q 2 9 s d W 1 u I i B W Y W x 1 Z T 0 i b D E i I C 8 + P E V u d H J 5 I F R 5 c G U 9 I l J l Y 2 9 2 Z X J 5 V G F y Z 2 V 0 U m 9 3 I i B W Y W x 1 Z T 0 i b D E i I C 8 + P E V u d H J 5 I F R 5 c G U 9 I k 5 h b W V V c G R h d G V k Q W Z 0 Z X J G a W x s I i B W Y W x 1 Z T 0 i b D A i I C 8 + P E V u d H J 5 I F R 5 c G U 9 I l F 1 Z X J 5 S U Q i I F Z h b H V l P S J z Y j M 5 Z W Q y M j g t O G Q 0 N S 0 0 N D B i L T k w Z j A t M 2 V j N z M 4 N j A 0 Z D h i I i A v P j x F b n R y e S B U e X B l P S J G a W x s R X J y b 3 J D b 2 R l I i B W Y W x 1 Z T 0 i c 1 V u a 2 5 v d 2 4 i I C 8 + P E V u d H J 5 I F R 5 c G U 9 I k Z p b G x D b 2 x 1 b W 5 U e X B l c y I g V m F s d W U 9 I n N C Z 3 d F I i A v P j x F b n R y e S B U e X B l P S J G a W x s R X J y b 3 J D b 3 V u d C I g V m F s d W U 9 I m w w 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R d W V y e T E v U 2 9 1 c m N l L n t N b 2 5 0 a E 5 h b W U s M H 0 m c X V v d D s s J n F 1 b 3 Q 7 U 2 V j d G l v b j E v U X V l c n k x L 1 N v d X J j Z S 5 7 W W V h c i w x f S Z x d W 9 0 O y w m c X V v d D t T Z W N 0 a W 9 u M S 9 R d W V y e T E v U 2 9 1 c m N l L n t F T V B G V E U s M n 0 m c X V v d D t d L C Z x d W 9 0 O 0 N v b H V t b k N v d W 5 0 J n F 1 b 3 Q 7 O j M s J n F 1 b 3 Q 7 S 2 V 5 Q 2 9 s d W 1 u T m F t Z X M m c X V v d D s 6 W 1 0 s J n F 1 b 3 Q 7 Q 2 9 s d W 1 u S W R l b n R p d G l l c y Z x d W 9 0 O z p b J n F 1 b 3 Q 7 U 2 V j d G l v b j E v U X V l c n k x L 1 N v d X J j Z S 5 7 T W 9 u d G h O Y W 1 l L D B 9 J n F 1 b 3 Q 7 L C Z x d W 9 0 O 1 N l Y 3 R p b 2 4 x L 1 F 1 Z X J 5 M S 9 T b 3 V y Y 2 U u e 1 l l Y X I s M X 0 m c X V v d D s s J n F 1 b 3 Q 7 U 2 V j d G l v b j E v U X V l c n k x L 1 N v d X J j Z S 5 7 R U 1 Q R l R F L D J 9 J n F 1 b 3 Q 7 X S w m c X V v d D t S Z W x h d G l v b n N o a X B J b m Z v J n F 1 b 3 Q 7 O l t d f S I g L z 4 8 R W 5 0 c n k g V H l w Z T 0 i R m l s b F R h c m d l d C I g V m F s d W U 9 I n N R d W V y e T E i I C 8 + P E V u d H J 5 I F R 5 c G U 9 I k Z p b G x M Y X N 0 V X B k Y X R l Z C I g V m F s d W U 9 I m Q y M D E 5 L T A y L T E 0 V D E 3 O j E 5 O j U 1 L j M y M j E 0 M D N a I i A v P j w v U 3 R h Y m x l R W 5 0 c m l l c z 4 8 L 0 l 0 Z W 0 + P E l 0 Z W 0 + P E l 0 Z W 1 M b 2 N h d G l v b j 4 8 S X R l b V R 5 c G U + R m 9 y b X V s Y T w v S X R l b V R 5 c G U + P E l 0 Z W 1 Q Y X R o P l N l Y 3 R p b 2 4 x L 1 F 1 Z X J 5 M S 9 T b 3 V y Y 2 U 8 L 0 l 0 Z W 1 Q Y X R o P j w v S X R l b U x v Y 2 F 0 a W 9 u P j x T d G F i b G V F b n R y a W V z I C 8 + P C 9 J d G V t P j w v S X R l b X M + P C 9 M b 2 N h b F B h Y 2 t h Z 2 V N Z X R h Z G F 0 Y U Z p b G U + F g A A A F B L B Q Y A A A A A A A A A A A A A A A A A A A A A A A D a A A A A A Q A A A N C M n d 8 B F d E R j H o A w E / C l + s B A A A A j J h V 7 O 5 2 1 0 2 Z 0 b Q E B f y o W Q A A A A A C A A A A A A A D Z g A A w A A A A B A A A A C I b H e K o v Z Z F b z J c 0 l 8 B K V + A A A A A A S A A A C g A A A A E A A A A I m F l S 9 d W r t i X j C 5 Z n I u o 2 9 Q A A A A E M 5 P n 1 Y J w k C Q a m Q C t + d B / g g P A s Q r j 6 x 9 3 7 7 W b z W P q G Q P n n 5 s Y / 7 0 P y r K g L H n M U h r c g V g X w + Q y g E I g z C u o P a N p B J J I L d M L 7 j L 3 3 2 2 S T O K l R g U A A A A b c b J 5 J y F o Q t o l p A S H 8 U U f J v C 1 f w = < / D a t a M a s h u p > 
</file>

<file path=customXml/itemProps1.xml><?xml version="1.0" encoding="utf-8"?>
<ds:datastoreItem xmlns:ds="http://schemas.openxmlformats.org/officeDocument/2006/customXml" ds:itemID="{889CA621-81BF-43C3-A742-EF2440A7BDE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18</vt:i4>
      </vt:variant>
    </vt:vector>
  </HeadingPairs>
  <TitlesOfParts>
    <vt:vector size="40" baseType="lpstr">
      <vt:lpstr>Graph</vt:lpstr>
      <vt:lpstr>SourceData</vt:lpstr>
      <vt:lpstr>Employment_from_1990</vt:lpstr>
      <vt:lpstr>Table1</vt:lpstr>
      <vt:lpstr>Table1a</vt:lpstr>
      <vt:lpstr>Table2</vt:lpstr>
      <vt:lpstr>Table3</vt:lpstr>
      <vt:lpstr>Table4</vt:lpstr>
      <vt:lpstr>Table5</vt:lpstr>
      <vt:lpstr>Table5(old)</vt:lpstr>
      <vt:lpstr>Table6</vt:lpstr>
      <vt:lpstr>Table7</vt:lpstr>
      <vt:lpstr>Table8</vt:lpstr>
      <vt:lpstr>Table9</vt:lpstr>
      <vt:lpstr>Table10</vt:lpstr>
      <vt:lpstr>Text</vt:lpstr>
      <vt:lpstr>Table11</vt:lpstr>
      <vt:lpstr>Table12</vt:lpstr>
      <vt:lpstr>Table13</vt:lpstr>
      <vt:lpstr>Table14</vt:lpstr>
      <vt:lpstr>Table15</vt:lpstr>
      <vt:lpstr>SameMonthPreviousQuery</vt:lpstr>
      <vt:lpstr>Graph</vt:lpstr>
      <vt:lpstr>SourceData!Print_Area</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david.smallen</cp:lastModifiedBy>
  <cp:lastPrinted>2017-11-09T16:18:04Z</cp:lastPrinted>
  <dcterms:created xsi:type="dcterms:W3CDTF">2016-08-10T16:03:36Z</dcterms:created>
  <dcterms:modified xsi:type="dcterms:W3CDTF">2019-02-19T17:04:28Z</dcterms:modified>
</cp:coreProperties>
</file>