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01 Jan 2019\"/>
    </mc:Choice>
  </mc:AlternateContent>
  <bookViews>
    <workbookView xWindow="330" yWindow="-225" windowWidth="18180" windowHeight="6465" tabRatio="904"/>
  </bookViews>
  <sheets>
    <sheet name="Employment from 1990" sheetId="41" r:id="rId1"/>
    <sheet name="Table1" sheetId="2" r:id="rId2"/>
    <sheet name="Table1a" sheetId="3" r:id="rId3"/>
    <sheet name="Table2" sheetId="4" r:id="rId4"/>
    <sheet name="Table3" sheetId="5" r:id="rId5"/>
    <sheet name="Table3R" sheetId="31" r:id="rId6"/>
    <sheet name="Table4" sheetId="6" r:id="rId7"/>
    <sheet name="Table4R" sheetId="32" r:id="rId8"/>
    <sheet name="Table5" sheetId="21" r:id="rId9"/>
    <sheet name="Table5(old)" sheetId="7" state="hidden" r:id="rId10"/>
    <sheet name="Table6" sheetId="8" r:id="rId11"/>
    <sheet name="Table6R" sheetId="33" r:id="rId12"/>
    <sheet name="Table7" sheetId="9" r:id="rId13"/>
    <sheet name="Table8" sheetId="10" r:id="rId14"/>
    <sheet name="Table8R" sheetId="34" r:id="rId15"/>
    <sheet name="Table9" sheetId="11" r:id="rId16"/>
    <sheet name="Table9R" sheetId="35" r:id="rId17"/>
    <sheet name="Table10" sheetId="12" r:id="rId18"/>
    <sheet name="Table11" sheetId="13" r:id="rId19"/>
    <sheet name="Table11R" sheetId="36" r:id="rId20"/>
    <sheet name="Table12" sheetId="15" r:id="rId21"/>
    <sheet name="Table12R" sheetId="37" r:id="rId22"/>
    <sheet name="Table13" sheetId="16" r:id="rId23"/>
    <sheet name="Table14" sheetId="17" r:id="rId24"/>
    <sheet name="Table14R" sheetId="38" r:id="rId25"/>
    <sheet name="Table15" sheetId="18" r:id="rId26"/>
    <sheet name="Table15R" sheetId="39" r:id="rId27"/>
    <sheet name="SameMonthPreviousQuery" sheetId="24" state="hidden" r:id="rId28"/>
  </sheets>
  <definedNames>
    <definedName name="Graph">#REF!</definedName>
    <definedName name="Table1">Table1!$A$1:$F$20</definedName>
    <definedName name="Table10">Table10!$A$1:$E$18</definedName>
    <definedName name="Table11">Table11!$A$1:$H$20</definedName>
    <definedName name="Table11_R">Table11R!$A$1:$H$21</definedName>
    <definedName name="Table12">Table12!$A$1:$I$13</definedName>
    <definedName name="Table12_R">Table12R!$A$1:$I$13</definedName>
    <definedName name="Table13">Table13!$A$1:$E$18</definedName>
    <definedName name="Table14">Table14!$A$1:$H$20</definedName>
    <definedName name="Table14_R">Table14R!$A$1:$H$21</definedName>
    <definedName name="Table15">Table15!$A$1:$I$22</definedName>
    <definedName name="Table15_R">Table15R!$A$1:$I$23</definedName>
    <definedName name="Table1a">Table1a!$A$1:$F$19</definedName>
    <definedName name="Table2">Table2!$A$1:$E$18</definedName>
    <definedName name="Table3">Table3!$A$1:$H$20</definedName>
    <definedName name="Table3_R">Table3R!$A$1:$H$20</definedName>
    <definedName name="Table4">Table4!$A$1:$F$12</definedName>
    <definedName name="Table4_R">Table4R!$A$1:$F$13</definedName>
    <definedName name="Table5">Table5!$A$1:$E$11</definedName>
    <definedName name="Table6">Table6!$A$1:$E$16</definedName>
    <definedName name="Table6_R">Table6R!$A$1:$E$16</definedName>
    <definedName name="Table7">Table7!$A$1:$E$17</definedName>
    <definedName name="Table8">Table8!$A$1:$H$19</definedName>
    <definedName name="Table8_R">Table8R!$A$1:$H$21</definedName>
    <definedName name="Table9">Table9!$A$1:$I$15</definedName>
    <definedName name="Table9_R">Table9R!$A$1:$I$16</definedName>
  </definedNames>
  <calcPr calcId="171027"/>
</workbook>
</file>

<file path=xl/calcChain.xml><?xml version="1.0" encoding="utf-8"?>
<calcChain xmlns="http://schemas.openxmlformats.org/spreadsheetml/2006/main">
  <c r="A2" i="37" l="1"/>
  <c r="B4" i="37"/>
  <c r="C4" i="37"/>
  <c r="A1" i="37" s="1"/>
  <c r="D4" i="37"/>
  <c r="E4" i="37"/>
  <c r="F4" i="37"/>
  <c r="G4" i="37"/>
  <c r="B5" i="37"/>
  <c r="C5" i="37"/>
  <c r="D5" i="37"/>
  <c r="E5" i="37"/>
  <c r="F5" i="37"/>
  <c r="G5" i="37"/>
  <c r="H5" i="37" s="1"/>
  <c r="B6" i="37"/>
  <c r="C6" i="37"/>
  <c r="D6" i="37"/>
  <c r="E6" i="37"/>
  <c r="F6" i="37"/>
  <c r="G6" i="37"/>
  <c r="H6" i="37" s="1"/>
  <c r="B7" i="37"/>
  <c r="C7" i="37"/>
  <c r="D7" i="37"/>
  <c r="E7" i="37"/>
  <c r="F7" i="37"/>
  <c r="G7" i="37"/>
  <c r="H7" i="37" s="1"/>
  <c r="B8" i="37"/>
  <c r="C8" i="37"/>
  <c r="D8" i="37"/>
  <c r="E8" i="37"/>
  <c r="F8" i="37"/>
  <c r="G8" i="37"/>
  <c r="H8" i="37" s="1"/>
  <c r="B9" i="37"/>
  <c r="C9" i="37"/>
  <c r="D9" i="37"/>
  <c r="E9" i="37"/>
  <c r="F9" i="37"/>
  <c r="G9" i="37"/>
  <c r="H9" i="37" s="1"/>
  <c r="B10" i="37"/>
  <c r="C10" i="37"/>
  <c r="D10" i="37"/>
  <c r="E10" i="37"/>
  <c r="F10" i="37"/>
  <c r="B11" i="37"/>
  <c r="C11" i="37"/>
  <c r="D11" i="37"/>
  <c r="E11" i="37"/>
  <c r="F11" i="37"/>
  <c r="I11" i="37" s="1"/>
  <c r="G11" i="37"/>
  <c r="H11" i="37" s="1"/>
  <c r="I4" i="37" l="1"/>
  <c r="H4" i="37"/>
  <c r="I9" i="37"/>
  <c r="I8" i="37"/>
  <c r="I7" i="37"/>
  <c r="I6" i="37"/>
  <c r="I5" i="37"/>
  <c r="E16" i="7"/>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<sst xmlns="http://schemas.openxmlformats.org/spreadsheetml/2006/main" count="691" uniqueCount="155">
  <si>
    <t>Network</t>
  </si>
  <si>
    <t>Low-cost</t>
  </si>
  <si>
    <t>Regional</t>
  </si>
  <si>
    <t>Other</t>
  </si>
  <si>
    <t>All</t>
  </si>
  <si>
    <t>Month</t>
  </si>
  <si>
    <t>January</t>
  </si>
  <si>
    <t>February</t>
  </si>
  <si>
    <t>March</t>
  </si>
  <si>
    <t>April</t>
  </si>
  <si>
    <t>May</t>
  </si>
  <si>
    <t>June</t>
  </si>
  <si>
    <t>July</t>
  </si>
  <si>
    <t>August</t>
  </si>
  <si>
    <t>September</t>
  </si>
  <si>
    <t>October</t>
  </si>
  <si>
    <t>November</t>
  </si>
  <si>
    <t>December</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</si>
  <si>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</si>
  <si>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</si>
  <si>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</si>
  <si>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</si>
  <si>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</si>
  <si>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</si>
  <si>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</si>
  <si>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</si>
  <si>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</si>
  <si>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</si>
  <si>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</si>
  <si>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</si>
  <si>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</si>
  <si>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</si>
  <si>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</si>
  <si>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</si>
  <si>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</si>
  <si>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</si>
  <si>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</si>
  <si>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</si>
  <si>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</si>
  <si>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</si>
  <si>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</si>
  <si>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</si>
  <si>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</si>
  <si>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</si>
  <si>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</si>
  <si>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</si>
  <si>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</si>
  <si>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</si>
  <si>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</si>
  <si>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Jun 2016 - Jul 2016</t>
  </si>
  <si>
    <t>Jul 2016 - Aug 2016</t>
  </si>
  <si>
    <t>Aug 2016 - Sep 2016</t>
  </si>
  <si>
    <t>Sep 2016 - Oct 2016</t>
  </si>
  <si>
    <t>Oct 2016 - Nov 2016</t>
  </si>
  <si>
    <t>Nov 2016 - Dec 2016</t>
  </si>
  <si>
    <t>Dec 2016 - Jan 2017</t>
  </si>
  <si>
    <t>Jan 2017 - Feb 2017</t>
  </si>
  <si>
    <t>Carrier Group</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</si>
  <si>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</si>
  <si>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</si>
  <si>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</si>
  <si>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</si>
  <si>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</si>
  <si>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</si>
  <si>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</si>
  <si>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</si>
  <si>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</si>
  <si>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</si>
  <si>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</si>
  <si>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</si>
  <si>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</si>
  <si>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</si>
  <si>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</si>
  <si>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</si>
  <si>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</si>
  <si>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</si>
  <si>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</si>
  <si>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</si>
  <si>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</si>
  <si>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</si>
  <si>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</si>
  <si>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</si>
  <si>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</si>
  <si>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</si>
  <si>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</si>
  <si>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</si>
  <si>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</si>
  <si>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</si>
  <si>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</si>
  <si>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</si>
  <si>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</si>
  <si>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</si>
  <si>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</si>
  <si>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</si>
  <si>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</si>
  <si>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</si>
  <si>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</si>
  <si>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</si>
  <si>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</si>
  <si>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</si>
  <si>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Air Wisconsin</t>
  </si>
  <si>
    <t>Sum of EMPFTE</t>
  </si>
  <si>
    <t>Hawaiian</t>
  </si>
  <si>
    <t>Jan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</si>
  <si>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</si>
  <si>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</si>
  <si>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(FTEs in thousands)</t>
  </si>
  <si>
    <t>Feb 2017 - Feb 2018</t>
  </si>
  <si>
    <t>Jan 2018 - Feb 2018</t>
  </si>
  <si>
    <t>Note: Percent changes and averages based on numbers prior to rounding.</t>
  </si>
  <si>
    <t>Mar 2017 - Mar 2018</t>
  </si>
  <si>
    <t>Feb 2018 - Mar 2018</t>
  </si>
  <si>
    <t>Apr 2017 - Apr 2018</t>
  </si>
  <si>
    <t>Mar 2018 - Apr 2018</t>
  </si>
  <si>
    <t>May 2017 - May 2018</t>
  </si>
  <si>
    <t>Jun 2017 - Jun 2018</t>
  </si>
  <si>
    <t>Apr 2018 - May 2018</t>
  </si>
  <si>
    <t>May 2018 - Jun 2018</t>
  </si>
  <si>
    <t>Jul 2017 - Jul 2018</t>
  </si>
  <si>
    <t>Jun 2018 -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</si>
  <si>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</si>
  <si>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</si>
  <si>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</si>
  <si>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</si>
  <si>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</si>
  <si>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</si>
  <si>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</si>
  <si>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</si>
  <si>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</si>
  <si>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</si>
  <si>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</si>
  <si>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</si>
  <si>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</si>
  <si>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Top 10 Airlines January 2018</t>
  </si>
  <si>
    <t>-</t>
  </si>
  <si>
    <t xml:space="preserve">Spirit </t>
  </si>
  <si>
    <t>Table 3: Scheduled Passenger Airline Full-time Equivalent Employees* by Month 2015 - 2019</t>
  </si>
  <si>
    <t>2015 - 2019</t>
  </si>
  <si>
    <t>2018 - 2019</t>
  </si>
  <si>
    <t>Jan - Jan Average</t>
  </si>
  <si>
    <t>Table 3: Scheduled Passenger Airline Full-time Equivalent Employees* 
by Month 2015 - 2019</t>
  </si>
  <si>
    <t>Table 4:  Airline Group Full-time Equivalent Employees*, January 2015 - 2019</t>
  </si>
  <si>
    <t>Percent of Total Passenger Airline Employees in 2019</t>
  </si>
  <si>
    <t xml:space="preserve">Table 5:  Carrier Group Percent of Total Scheduled Passenger Airline FTEs </t>
  </si>
  <si>
    <t>(January of each year)</t>
  </si>
  <si>
    <t>Low-cost Airlines</t>
  </si>
  <si>
    <t>Table 6: Top 10 Airlines, January 2018</t>
  </si>
  <si>
    <t>Carrier Group**</t>
  </si>
  <si>
    <t>Table 8:  Network Airlines Full-time Equivalent Employees* by Month 2015 - 2019</t>
  </si>
  <si>
    <t>Table 9: Network Airline Full-time Equivalent Employees*, January 2015 - 2019</t>
  </si>
  <si>
    <t>(FTEs for January of each year. Ranked by January 2018 FTEs)</t>
  </si>
  <si>
    <t>Table 11:  Low-Cost Airlines Full-time Equivalent Employees* by Month 2015 - 2019</t>
  </si>
  <si>
    <t>Table 12:  Low-Cost Airline Full-time Equivalent Employees*, January 2015 - 2019</t>
  </si>
  <si>
    <t>Table 14:  Regional Airlines Full-time Equivalent Employees* by Month 2015 - 2019</t>
  </si>
  <si>
    <t>Table 15: Regional Airline Full-time Equivalent Employees*, January 2015 - 2019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</si>
</sst>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
    <numFmt numFmtId="168" formatCode="#,##0.0"/>
    <numFmt numFmtId="169"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Border="1" applyAlignment="1">
      <alignment vertical="center" wrapText="1"/>
    </xf>
    <xf numFmtId="14" fontId="0" fillId="0" borderId="0" xfId="0" applyNumberFormat="1"/>
    <xf numFmtId="0" fontId="0" fillId="0" borderId="0" xfId="0" applyAlignment="1">
      <alignment wrapText="1"/>
    </xf>
    <xf numFmtId="0" fontId="5"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4" fillId="0" borderId="0" xfId="0" applyFont="1" applyAlignment="1"/>
    <xf numFmtId="0" fontId="7" fillId="0" borderId="0" xfId="0" applyFont="1" applyAlignment="1"/>
    <xf numFmtId="0" fontId="6" fillId="0" borderId="0" xfId="0" applyFont="1" applyAlignment="1">
      <alignment horizontal="center" wrapText="1"/>
    </xf>
    <xf numFmtId="0" fontId="4" fillId="0" borderId="0" xfId="0" applyFont="1" applyAlignment="1">
      <alignment horizontal="left"/>
    </xf>
    <xf numFmtId="0" fontId="4" fillId="0" borderId="1" xfId="0" applyFont="1" applyBorder="1" applyAlignment="1"/>
    <xf numFmtId="0" fontId="6" fillId="0" borderId="1"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left" indent="1"/>
    </xf>
    <xf numFmtId="0" fontId="4" fillId="0" borderId="0" xfId="0" applyFont="1" applyBorder="1" applyAlignment="1">
      <alignment horizontal="left" indent="1"/>
    </xf>
    <xf numFmtId="0" fontId="6" fillId="0" borderId="1" xfId="0" applyFont="1" applyBorder="1" applyAlignment="1">
      <alignment horizontal="left" indent="1"/>
    </xf>
    <xf numFmtId="0" fontId="4" fillId="0" borderId="0" xfId="0" applyFont="1"/>
    <xf numFmtId="0" fontId="3" fillId="0" borderId="0" xfId="0" applyFont="1" applyAlignment="1">
      <alignment vertical="top" wrapText="1"/>
    </xf>
    <xf numFmtId="164" fontId="4" fillId="0" borderId="2" xfId="0" applyNumberFormat="1" applyFont="1" applyBorder="1" applyAlignment="1">
      <alignment horizontal="right" indent="1"/>
    </xf>
    <xf numFmtId="164" fontId="4" fillId="0" borderId="0" xfId="0" applyNumberFormat="1" applyFont="1" applyBorder="1" applyAlignment="1">
      <alignment horizontal="right" indent="1"/>
    </xf>
    <xf numFmtId="164" fontId="6" fillId="0" borderId="1" xfId="0" applyNumberFormat="1" applyFont="1" applyBorder="1" applyAlignment="1">
      <alignment horizontal="right" indent="1"/>
    </xf>
    <xf numFmtId="0" fontId="6" fillId="0" borderId="0" xfId="0" applyFont="1" applyAlignment="1">
      <alignment horizontal="center"/>
    </xf>
    <xf numFmtId="0" fontId="6" fillId="0" borderId="0" xfId="0" applyFont="1" applyBorder="1" applyAlignment="1">
      <alignment horizontal="left" indent="1"/>
    </xf>
    <xf numFmtId="0" fontId="4" fillId="0" borderId="1" xfId="0" applyFont="1" applyBorder="1" applyAlignment="1">
      <alignment horizontal="left" indent="1"/>
    </xf>
    <xf numFmtId="164" fontId="6" fillId="0" borderId="0" xfId="0" applyNumberFormat="1" applyFont="1" applyBorder="1" applyAlignment="1">
      <alignment horizontal="right" indent="1"/>
    </xf>
    <xf numFmtId="164" fontId="4" fillId="0" borderId="1" xfId="0" applyNumberFormat="1" applyFont="1" applyBorder="1" applyAlignment="1">
      <alignment horizontal="right" indent="1"/>
    </xf>
    <xf numFmtId="166" fontId="4" fillId="0" borderId="2" xfId="1" applyNumberFormat="1" applyFont="1" applyBorder="1" applyAlignment="1">
      <alignment horizontal="right" indent="1"/>
    </xf>
    <xf numFmtId="166" fontId="4" fillId="0" borderId="0" xfId="1" applyNumberFormat="1" applyFont="1" applyBorder="1" applyAlignment="1">
      <alignment horizontal="right" indent="1"/>
    </xf>
    <xf numFmtId="165" fontId="4" fillId="0" borderId="0" xfId="0" applyNumberFormat="1" applyFont="1" applyBorder="1" applyAlignment="1">
      <alignment horizontal="right" indent="1"/>
    </xf>
    <xf numFmtId="166" fontId="6" fillId="0" borderId="1" xfId="0" applyNumberFormat="1" applyFont="1" applyBorder="1" applyAlignment="1">
      <alignment horizontal="right" indent="1"/>
    </xf>
    <xf numFmtId="165" fontId="4" fillId="0" borderId="2" xfId="1" applyNumberFormat="1" applyFont="1" applyBorder="1" applyAlignment="1">
      <alignment horizontal="right" indent="1"/>
    </xf>
    <xf numFmtId="165" fontId="4" fillId="0" borderId="0" xfId="1" applyNumberFormat="1" applyFont="1" applyBorder="1" applyAlignment="1">
      <alignment horizontal="right" indent="1"/>
    </xf>
    <xf numFmtId="165" fontId="6" fillId="0" borderId="0" xfId="0" applyNumberFormat="1" applyFont="1" applyBorder="1" applyAlignment="1">
      <alignment horizontal="right" indent="1"/>
    </xf>
    <xf numFmtId="165" fontId="6" fillId="0" borderId="1" xfId="0" applyNumberFormat="1" applyFont="1" applyBorder="1" applyAlignment="1">
      <alignment horizontal="right" indent="1"/>
    </xf>
    <xf numFmtId="166" fontId="6" fillId="0" borderId="0" xfId="1" applyNumberFormat="1" applyFont="1" applyBorder="1" applyAlignment="1">
      <alignment horizontal="right" indent="1"/>
    </xf>
    <xf numFmtId="0" fontId="6" fillId="0" borderId="1" xfId="0" applyFont="1" applyBorder="1" applyAlignment="1">
      <alignment horizontal="left" wrapText="1" indent="1"/>
    </xf>
    <xf numFmtId="165" fontId="6" fillId="0" borderId="0" xfId="1" applyNumberFormat="1" applyFont="1" applyBorder="1" applyAlignment="1">
      <alignment horizontal="right" indent="1"/>
    </xf>
    <xf numFmtId="0" fontId="4" fillId="0" borderId="0" xfId="0" applyFont="1" applyBorder="1" applyAlignment="1">
      <alignment horizontal="center"/>
    </xf>
    <xf numFmtId="0" fontId="6" fillId="0" borderId="1" xfId="0" applyFont="1" applyBorder="1" applyAlignment="1">
      <alignment horizontal="center"/>
    </xf>
    <xf numFmtId="0" fontId="0" fillId="0" borderId="0" xfId="0" applyFont="1" applyAlignment="1"/>
    <xf numFmtId="0" fontId="2" fillId="0" borderId="0" xfId="0" applyFont="1" applyAlignment="1"/>
    <xf numFmtId="0" fontId="6" fillId="0" borderId="0" xfId="0" applyFont="1" applyAlignment="1"/>
    <xf numFmtId="169" fontId="4" fillId="0" borderId="0" xfId="0" applyNumberFormat="1" applyFont="1" applyAlignment="1"/>
    <xf numFmtId="166" fontId="6" fillId="0" borderId="0" xfId="1" applyNumberFormat="1" applyFont="1" applyAlignment="1">
      <alignment horizontal="right"/>
    </xf>
    <xf numFmtId="0" fontId="4" fillId="0" borderId="0" xfId="0" applyFont="1" applyAlignment="1">
      <alignment wrapText="1"/>
    </xf>
    <xf numFmtId="0" fontId="6" fillId="0" borderId="0" xfId="0" applyFont="1"/>
    <xf numFmtId="0" fontId="4" fillId="0" borderId="0" xfId="0" applyFont="1" applyAlignment="1">
      <alignment horizontal="left" indent="1"/>
    </xf>
    <xf numFmtId="165" fontId="4" fillId="0" borderId="0" xfId="1" applyNumberFormat="1" applyFont="1" applyAlignment="1">
      <alignment horizontal="right" indent="1"/>
    </xf>
    <xf numFmtId="165" fontId="4" fillId="0" borderId="0" xfId="0" applyNumberFormat="1" applyFont="1" applyAlignment="1">
      <alignment horizontal="right" indent="1"/>
    </xf>
    <xf numFmtId="0" fontId="6" fillId="0" borderId="0" xfId="0" applyFont="1" applyAlignment="1">
      <alignment horizontal="left" indent="1"/>
    </xf>
    <xf numFmtId="165" fontId="6" fillId="0" borderId="0" xfId="0" applyNumberFormat="1" applyFont="1" applyAlignment="1">
      <alignment horizontal="right" indent="1"/>
    </xf>
    <xf numFmtId="0" fontId="8" fillId="0" borderId="0" xfId="0" applyFont="1" applyBorder="1" applyAlignment="1">
      <alignment horizontal="left"/>
    </xf>
    <xf numFmtId="0" fontId="8" fillId="0" borderId="0" xfId="0" applyFont="1" applyBorder="1" applyAlignment="1"/>
    <xf numFmtId="164" fontId="8" fillId="0" borderId="0" xfId="0" applyNumberFormat="1" applyFont="1" applyFill="1" applyBorder="1" applyAlignment="1">
      <alignment horizontal="right" indent="1"/>
    </xf>
    <xf numFmtId="0" fontId="4" fillId="0" borderId="1" xfId="0" applyFont="1" applyBorder="1" applyAlignment="1">
      <alignment horizontal="center"/>
    </xf>
    <xf numFmtId="166" fontId="4" fillId="0" borderId="0" xfId="1" applyNumberFormat="1" applyFont="1" applyAlignment="1">
      <alignment horizontal="right" indent="1"/>
    </xf>
    <xf numFmtId="165" fontId="6" fillId="0" borderId="0" xfId="1" applyNumberFormat="1" applyFont="1" applyAlignment="1">
      <alignment horizontal="right" indent="1"/>
    </xf>
    <xf numFmtId="164" fontId="4" fillId="0" borderId="0" xfId="0" applyNumberFormat="1" applyFont="1" applyAlignment="1">
      <alignment horizontal="right" indent="1"/>
    </xf>
    <xf numFmtId="166" fontId="4" fillId="0" borderId="1" xfId="1" applyNumberFormat="1" applyFont="1" applyBorder="1" applyAlignment="1">
      <alignment horizontal="right" indent="1"/>
    </xf>
    <xf numFmtId="165" fontId="4" fillId="0" borderId="1" xfId="1" applyNumberFormat="1" applyFont="1" applyBorder="1" applyAlignment="1">
      <alignment horizontal="right" indent="1"/>
    </xf>
    <xf numFmtId="165" fontId="6" fillId="0" borderId="1" xfId="1" applyNumberFormat="1" applyFont="1" applyBorder="1" applyAlignment="1">
      <alignment horizontal="right" indent="1"/>
    </xf>
    <xf numFmtId="0" fontId="7" fillId="0" borderId="0" xfId="0" applyFont="1" applyAlignment="1">
      <alignment horizontal="left"/>
    </xf>
    <xf numFmtId="0" fontId="6" fillId="0" borderId="1" xfId="0" applyFont="1" applyBorder="1" applyAlignment="1">
      <alignment horizontal="center"/>
    </xf>
    <xf numFmtId="0" fontId="7" fillId="0" borderId="0" xfId="0" applyFont="1" applyBorder="1" applyAlignment="1">
      <alignment horizontal="left"/>
    </xf>
    <xf numFmtId="0" fontId="4" fillId="0" borderId="0" xfId="0" applyFont="1" applyAlignment="1">
      <alignment horizontal="left" indent="2"/>
    </xf>
    <xf numFmtId="0" fontId="9" fillId="0" borderId="1" xfId="0" applyFont="1" applyBorder="1" applyAlignment="1">
      <alignment horizontal="center" wrapText="1"/>
    </xf>
    <xf numFmtId="0" fontId="6" fillId="0" borderId="0" xfId="0" applyFont="1" applyAlignment="1">
      <alignment wrapText="1"/>
    </xf>
    <xf numFmtId="0" fontId="6" fillId="0" borderId="0" xfId="0" applyFont="1" applyAlignment="1">
      <alignment horizontal="center" vertical="center"/>
    </xf>
    <xf numFmtId="0" fontId="6" fillId="0" borderId="0" xfId="0" applyFont="1" applyAlignment="1">
      <alignment horizontal="center" wrapText="1"/>
    </xf>
    <xf numFmtId="0" fontId="6" fillId="0" borderId="1" xfId="0" applyFont="1" applyBorder="1" applyAlignment="1">
      <alignment horizontal="center" wrapText="1"/>
    </xf>
    <xf numFmtId="165" fontId="6" fillId="0" borderId="1" xfId="2" applyNumberFormat="1" applyFont="1" applyBorder="1" applyAlignment="1">
      <alignment horizontal="right" indent="1"/>
    </xf>
    <xf numFmtId="164" fontId="6" fillId="0" borderId="1" xfId="2" applyNumberFormat="1" applyFont="1" applyBorder="1" applyAlignment="1">
      <alignment horizontal="right" indent="1"/>
    </xf>
    <xf numFmtId="0" fontId="0" fillId="0" borderId="0" xfId="0" applyBorder="1" applyAlignment="1"/>
    <xf numFmtId="167" fontId="6" fillId="0" borderId="0" xfId="2" applyNumberFormat="1" applyFont="1" applyBorder="1" applyAlignment="1">
      <alignment horizontal="right" indent="1"/>
    </xf>
    <xf numFmtId="0" fontId="6" fillId="0" borderId="1" xfId="0" applyFont="1" applyBorder="1" applyAlignment="1">
      <alignment horizontal="center" wrapText="1"/>
    </xf>
    <xf numFmtId="0" fontId="6" fillId="0" borderId="0" xfId="0" applyFont="1" applyAlignment="1">
      <alignment horizontal="center"/>
    </xf>
    <xf numFmtId="0" fontId="4" fillId="0" borderId="0" xfId="0" applyFont="1" applyBorder="1" applyAlignment="1">
      <alignment horizontal="left"/>
    </xf>
    <xf numFmtId="165" fontId="4" fillId="0" borderId="0" xfId="1" applyNumberFormat="1" applyFont="1" applyBorder="1" applyAlignment="1">
      <alignment horizontal="right"/>
    </xf>
    <xf numFmtId="165" fontId="4" fillId="0" borderId="0" xfId="0" applyNumberFormat="1" applyFont="1" applyBorder="1" applyAlignment="1">
      <alignment horizontal="right"/>
    </xf>
    <xf numFmtId="0" fontId="4" fillId="0" borderId="2" xfId="0" applyFont="1" applyBorder="1" applyAlignment="1">
      <alignment horizontal="center"/>
    </xf>
    <xf numFmtId="0" fontId="6" fillId="0" borderId="0" xfId="0" applyFont="1" applyAlignment="1">
      <alignment horizontal="center"/>
    </xf>
    <xf numFmtId="0" fontId="9" fillId="0" borderId="1" xfId="0" applyFont="1" applyBorder="1" applyAlignment="1">
      <alignment horizontal="center"/>
    </xf>
    <xf numFmtId="0" fontId="9" fillId="0" borderId="0" xfId="0" applyFont="1" applyFill="1" applyBorder="1" applyAlignment="1">
      <alignment horizontal="left"/>
    </xf>
    <xf numFmtId="166" fontId="6" fillId="0" borderId="1" xfId="1" applyNumberFormat="1" applyFont="1" applyBorder="1" applyAlignment="1">
      <alignment horizontal="left" indent="1"/>
    </xf>
    <xf numFmtId="166" fontId="4" fillId="0" borderId="0" xfId="1" applyNumberFormat="1" applyFont="1" applyAlignment="1">
      <alignment horizontal="left" indent="1"/>
    </xf>
    <xf numFmtId="166" fontId="4" fillId="0" borderId="0" xfId="1" applyNumberFormat="1" applyFont="1" applyBorder="1" applyAlignment="1">
      <alignment horizontal="left" indent="1"/>
    </xf>
    <xf numFmtId="166" fontId="4" fillId="0" borderId="0" xfId="1" applyNumberFormat="1" applyFont="1"/>
    <xf numFmtId="166" fontId="8" fillId="0" borderId="0" xfId="1" applyNumberFormat="1" applyFont="1" applyBorder="1" applyAlignment="1">
      <alignment horizontal="left" indent="1"/>
    </xf>
    <xf numFmtId="166" fontId="9" fillId="0" borderId="0" xfId="1" applyNumberFormat="1" applyFont="1" applyBorder="1" applyAlignment="1">
      <alignment horizontal="left" indent="1"/>
    </xf>
    <xf numFmtId="0" fontId="6" fillId="0" borderId="0" xfId="0" applyFont="1" applyAlignment="1">
      <alignment horizontal="center"/>
    </xf>
    <xf numFmtId="0" fontId="6" fillId="0" borderId="1" xfId="0" applyFont="1" applyBorder="1" applyAlignment="1">
      <alignment horizontal="center" wrapText="1"/>
    </xf>
    <xf numFmtId="0" fontId="6" fillId="0" borderId="0" xfId="0" applyFont="1" applyBorder="1" applyAlignment="1"/>
    <xf numFmtId="164" fontId="4" fillId="0" borderId="0"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0" xfId="0" applyFont="1" applyBorder="1" applyAlignment="1"/>
    <xf numFmtId="0" fontId="6" fillId="0" borderId="1" xfId="0" applyFont="1" applyBorder="1" applyAlignment="1">
      <alignment horizontal="center" wrapText="1"/>
    </xf>
    <xf numFmtId="166" fontId="4" fillId="0" borderId="0" xfId="0" applyNumberFormat="1" applyFont="1" applyBorder="1" applyAlignment="1">
      <alignment horizontal="right" indent="1"/>
    </xf>
    <xf numFmtId="0" fontId="4" fillId="0" borderId="1" xfId="0" applyFont="1" applyBorder="1" applyAlignment="1">
      <alignment horizontal="left"/>
    </xf>
    <xf numFmtId="0" fontId="6" fillId="0" borderId="0"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0" xfId="0" applyFont="1" applyBorder="1" applyAlignment="1">
      <alignment horizontal="left" wrapText="1"/>
    </xf>
    <xf numFmtId="0" fontId="7" fillId="0" borderId="0" xfId="0" applyFont="1" applyAlignment="1"/>
    <xf numFmtId="0" fontId="6" fillId="0" borderId="0" xfId="0" applyFont="1" applyAlignment="1">
      <alignment horizontal="center"/>
    </xf>
    <xf numFmtId="0" fontId="6" fillId="0" borderId="1" xfId="0" applyFont="1" applyBorder="1" applyAlignment="1">
      <alignment horizontal="center"/>
    </xf>
    <xf numFmtId="0" fontId="6" fillId="0" borderId="0" xfId="0" applyFont="1" applyAlignment="1">
      <alignment horizontal="left"/>
    </xf>
    <xf numFmtId="0" fontId="6" fillId="0" borderId="0" xfId="0" applyFont="1" applyBorder="1" applyAlignment="1">
      <alignment horizontal="center"/>
    </xf>
    <xf numFmtId="0" fontId="6" fillId="0" borderId="0" xfId="0" applyFont="1" applyBorder="1" applyAlignment="1">
      <alignment horizontal="left" wrapText="1"/>
    </xf>
    <xf numFmtId="0" fontId="6" fillId="0" borderId="1" xfId="0" applyFont="1" applyBorder="1" applyAlignment="1">
      <alignment horizontal="center" wrapText="1"/>
    </xf>
    <xf numFmtId="0" fontId="9" fillId="0" borderId="0" xfId="0" applyFont="1" applyBorder="1" applyAlignment="1">
      <alignment horizontal="left"/>
    </xf>
    <xf numFmtId="0" fontId="9" fillId="0" borderId="1" xfId="0" applyFont="1" applyBorder="1" applyAlignment="1">
      <alignment horizontal="center"/>
    </xf>
    <xf numFmtId="166" fontId="9" fillId="0" borderId="1" xfId="1" applyNumberFormat="1" applyFont="1" applyBorder="1" applyAlignment="1">
      <alignment horizontal="center" wrapText="1"/>
    </xf>
    <xf numFmtId="0" fontId="9" fillId="0" borderId="1" xfId="1" applyNumberFormat="1" applyFont="1" applyBorder="1" applyAlignment="1">
      <alignment horizontal="center" vertical="center"/>
    </xf>
    <xf numFmtId="0" fontId="7" fillId="0" borderId="0" xfId="0" applyFont="1" applyAlignment="1">
      <alignment horizontal="center"/>
    </xf>
    <xf numFmtId="165" fontId="4" fillId="0" borderId="1" xfId="0" applyNumberFormat="1" applyFont="1" applyBorder="1" applyAlignment="1">
      <alignment horizontal="right" indent="1"/>
    </xf>
    <xf numFmtId="166" fontId="4" fillId="0" borderId="1" xfId="0" applyNumberFormat="1" applyFont="1" applyBorder="1" applyAlignment="1">
      <alignment horizontal="right" indent="1"/>
    </xf>
    <xf numFmtId="166" fontId="6" fillId="0" borderId="0" xfId="1" applyNumberFormat="1" applyFont="1" applyAlignment="1">
      <alignment horizontal="right" indent="1"/>
    </xf>
    <xf numFmtId="164" fontId="6" fillId="0" borderId="0" xfId="0" applyNumberFormat="1" applyFont="1" applyAlignment="1">
      <alignment horizontal="right" indent="1"/>
    </xf>
    <xf numFmtId="0" fontId="9" fillId="0" borderId="0" xfId="0" applyFont="1" applyBorder="1" applyAlignment="1"/>
    <xf numFmtId="0" fontId="6" fillId="0" borderId="1" xfId="0" applyFont="1" applyBorder="1" applyAlignment="1">
      <alignment horizontal="center" wrapText="1"/>
    </xf>
    <xf numFmtId="0" fontId="7" fillId="0" borderId="0" xfId="0" applyFont="1" applyAlignment="1"/>
    <xf numFmtId="0" fontId="7" fillId="0" borderId="0" xfId="0" applyFont="1" applyAlignment="1">
      <alignment wrapText="1"/>
    </xf>
    <xf numFmtId="166" fontId="6" fillId="0" borderId="0" xfId="0" applyNumberFormat="1" applyFont="1" applyBorder="1" applyAlignment="1">
      <alignment horizontal="right" indent="1"/>
    </xf>
    <xf numFmtId="166" fontId="4" fillId="0" borderId="0" xfId="1" applyNumberFormat="1" applyFont="1" applyAlignment="1">
      <alignment horizontal="center" vertical="center"/>
    </xf>
    <xf numFmtId="165" fontId="4" fillId="0" borderId="0" xfId="1" applyNumberFormat="1" applyFont="1" applyAlignment="1">
      <alignment horizontal="center"/>
    </xf>
    <xf numFmtId="0" fontId="7" fillId="0" borderId="0" xfId="0" applyFont="1" applyAlignment="1">
      <alignment vertical="center"/>
    </xf>
    <xf numFmtId="0" fontId="7" fillId="0" borderId="0" xfId="0" applyFont="1"/>
    <xf numFmtId="0" fontId="7" fillId="0" borderId="0" xfId="0" applyFont="1" applyAlignment="1">
      <alignment wrapText="1"/>
    </xf>
    <xf numFmtId="0" fontId="6" fillId="0" borderId="0" xfId="0" applyFont="1" applyBorder="1" applyAlignment="1"/>
    <xf numFmtId="166" fontId="4" fillId="0" borderId="0" xfId="1" applyNumberFormat="1" applyFont="1" applyBorder="1" applyAlignment="1">
      <alignment horizontal="center"/>
    </xf>
    <xf numFmtId="0" fontId="4" fillId="0" borderId="0" xfId="0" applyFont="1" applyAlignment="1"/>
    <xf numFmtId="168" fontId="4" fillId="0" borderId="0" xfId="0" applyNumberFormat="1" applyFont="1" applyAlignment="1">
      <alignment horizontal="right" indent="1"/>
    </xf>
    <xf numFmtId="168" fontId="4" fillId="0" borderId="0" xfId="1" applyNumberFormat="1" applyFont="1" applyAlignment="1">
      <alignment horizontal="center"/>
    </xf>
    <xf numFmtId="168" fontId="6" fillId="0" borderId="1" xfId="0" applyNumberFormat="1" applyFont="1" applyBorder="1" applyAlignment="1">
      <alignment horizontal="right" indent="1"/>
    </xf>
    <xf numFmtId="166" fontId="4" fillId="0" borderId="0" xfId="0" applyNumberFormat="1" applyFont="1" applyAlignment="1"/>
    <xf numFmtId="166" fontId="4" fillId="0" borderId="0" xfId="0" applyNumberFormat="1" applyFont="1"/>
    <xf numFmtId="166" fontId="8" fillId="0" borderId="0" xfId="0" applyNumberFormat="1" applyFont="1" applyBorder="1" applyAlignment="1"/>
    <xf numFmtId="0" fontId="4" fillId="0" borderId="0" xfId="0" applyFont="1" applyAlignment="1"/>
    <xf numFmtId="166" fontId="0" fillId="0" borderId="0" xfId="0" applyNumberFormat="1" applyFont="1"/>
    <xf numFmtId="0" fontId="6" fillId="0" borderId="0" xfId="0" applyFont="1" applyAlignment="1">
      <alignment horizontal="center" wrapText="1"/>
    </xf>
    <xf numFmtId="0" fontId="4" fillId="0" borderId="0" xfId="0" applyFont="1" applyAlignment="1"/>
    <xf numFmtId="0" fontId="4" fillId="0" borderId="0" xfId="0" applyFont="1" applyAlignment="1"/>
    <xf numFmtId="3" fontId="0" fillId="0" borderId="0" xfId="0" applyNumberFormat="1"/>
    <xf numFmtId="0" fontId="2" fillId="0" borderId="0" xfId="0" pivotButton="1" applyFont="1"/>
    <xf numFmtId="0" fontId="6" fillId="0" borderId="0" xfId="0" applyFont="1" applyBorder="1" applyAlignment="1"/>
    <xf numFmtId="0" fontId="4" fillId="0" borderId="0" xfId="0" applyFont="1" applyAlignment="1"/>
    <xf numFmtId="0" fontId="4" fillId="0" borderId="0" xfId="0" applyFont="1" applyAlignment="1"/>
    <xf numFmtId="0" fontId="4" fillId="0" borderId="0" xfId="0" applyFont="1" applyAlignment="1"/>
    <xf numFmtId="0" fontId="9" fillId="0" borderId="0" xfId="0" applyFont="1" applyBorder="1" applyAlignment="1">
      <alignment horizontal="left"/>
    </xf>
    <xf numFmtId="0" fontId="6" fillId="0" borderId="2" xfId="0" applyFont="1" applyBorder="1" applyAlignment="1">
      <alignment horizontal="left" indent="1"/>
    </xf>
    <xf numFmtId="164" fontId="6" fillId="0" borderId="2" xfId="0" applyNumberFormat="1" applyFont="1" applyBorder="1" applyAlignment="1">
      <alignment horizontal="right" indent="1"/>
    </xf>
    <xf numFmtId="165" fontId="6" fillId="0" borderId="2" xfId="1" applyNumberFormat="1" applyFont="1" applyBorder="1" applyAlignment="1">
      <alignment horizontal="right" indent="1"/>
    </xf>
    <xf numFmtId="166" fontId="6" fillId="0" borderId="2" xfId="1" applyNumberFormat="1" applyFont="1" applyBorder="1" applyAlignment="1">
      <alignment horizontal="right" indent="1"/>
    </xf>
    <xf numFmtId="0" fontId="6" fillId="0" borderId="2" xfId="0" applyFont="1" applyBorder="1" applyAlignment="1">
      <alignment horizontal="left"/>
    </xf>
    <xf numFmtId="165" fontId="6" fillId="0" borderId="2" xfId="1" applyNumberFormat="1" applyFont="1" applyBorder="1" applyAlignment="1">
      <alignment horizontal="right"/>
    </xf>
    <xf numFmtId="165" fontId="6" fillId="0" borderId="2" xfId="0" applyNumberFormat="1" applyFont="1" applyBorder="1" applyAlignment="1">
      <alignment horizontal="right"/>
    </xf>
    <xf numFmtId="0" fontId="8" fillId="0" borderId="0" xfId="0" applyFont="1" applyBorder="1" applyAlignment="1">
      <alignment horizontal="left" indent="2"/>
    </xf>
    <xf numFmtId="164" fontId="8" fillId="0" borderId="0" xfId="0" applyNumberFormat="1" applyFont="1" applyFill="1" applyBorder="1" applyAlignment="1">
      <alignment horizontal="right"/>
    </xf>
    <xf numFmtId="0" fontId="4" fillId="0" borderId="0" xfId="0" applyFont="1" applyAlignment="1"/>
    <xf numFmtId="0" fontId="6" fillId="0" borderId="1" xfId="0" applyFont="1" applyBorder="1" applyAlignment="1">
      <alignment horizontal="center" wrapText="1"/>
    </xf>
    <xf numFmtId="166" fontId="2" fillId="0" borderId="0" xfId="0" applyNumberFormat="1" applyFont="1"/>
    <xf numFmtId="166" fontId="6" fillId="0" borderId="0" xfId="0" applyNumberFormat="1" applyFont="1" applyAlignment="1"/>
    <xf numFmtId="0" fontId="6"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2" xfId="0" applyFont="1" applyBorder="1" applyAlignment="1">
      <alignment horizontal="left" wrapText="1"/>
    </xf>
    <xf numFmtId="0" fontId="0" fillId="0" borderId="0" xfId="0" applyAlignment="1">
      <alignment horizontal="left" vertical="top" wrapText="1"/>
    </xf>
    <xf numFmtId="0" fontId="7" fillId="0" borderId="0" xfId="0" applyFont="1" applyBorder="1" applyAlignment="1">
      <alignment horizontal="left" wrapText="1"/>
    </xf>
    <xf numFmtId="0" fontId="0" fillId="0" borderId="0" xfId="0" applyAlignment="1">
      <alignment horizontal="left" wrapText="1"/>
    </xf>
    <xf numFmtId="0" fontId="7" fillId="0" borderId="0" xfId="0" applyFont="1" applyAlignment="1"/>
    <xf numFmtId="0" fontId="7"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7" fillId="0" borderId="2" xfId="0" applyFont="1" applyBorder="1" applyAlignment="1"/>
    <xf numFmtId="0" fontId="6" fillId="0" borderId="0" xfId="0" applyFont="1" applyAlignment="1">
      <alignment horizontal="left"/>
    </xf>
    <xf numFmtId="0" fontId="7"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6" fillId="0" borderId="0"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xf numFmtId="0" fontId="7" fillId="0" borderId="2" xfId="0" applyFont="1" applyBorder="1"/>
    <xf numFmtId="0" fontId="6" fillId="0" borderId="0" xfId="0" applyFont="1" applyBorder="1" applyAlignment="1">
      <alignment horizontal="left"/>
    </xf>
    <xf numFmtId="0" fontId="6" fillId="0" borderId="0" xfId="0" applyFont="1" applyBorder="1" applyAlignment="1">
      <alignment horizontal="left" wrapText="1"/>
    </xf>
    <xf numFmtId="0" fontId="7" fillId="0" borderId="0" xfId="0" applyFont="1" applyBorder="1" applyAlignment="1">
      <alignment horizontal="left"/>
    </xf>
    <xf numFmtId="0" fontId="7" fillId="0" borderId="2" xfId="0" applyFont="1" applyBorder="1" applyAlignment="1">
      <alignment wrapText="1"/>
    </xf>
    <xf numFmtId="0" fontId="4" fillId="0" borderId="0" xfId="0" applyFont="1" applyAlignment="1"/>
    <xf numFmtId="0" fontId="6" fillId="0" borderId="1" xfId="0" applyFont="1" applyBorder="1" applyAlignment="1">
      <alignment horizontal="center" wrapText="1"/>
    </xf>
    <xf numFmtId="0" fontId="10" fillId="0" borderId="0" xfId="0" applyFont="1" applyBorder="1" applyAlignment="1">
      <alignment horizontal="left" wrapText="1"/>
    </xf>
    <xf numFmtId="0" fontId="9" fillId="0" borderId="0" xfId="0" applyFont="1" applyBorder="1" applyAlignment="1">
      <alignment horizontal="left"/>
    </xf>
    <xf numFmtId="0" fontId="9" fillId="0" borderId="0" xfId="0" applyFont="1" applyBorder="1" applyAlignment="1">
      <alignment horizontal="center"/>
    </xf>
    <xf numFmtId="0" fontId="10" fillId="0" borderId="2" xfId="0" applyFont="1" applyBorder="1" applyAlignment="1">
      <alignment horizontal="left" wrapText="1"/>
    </xf>
    <xf numFmtId="0" fontId="9" fillId="0" borderId="0"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Q360"/>
  <sheetViews>
    <sheetView tabSelected="1" workbookViewId="0">
      <selection activeCell="N17" sqref="N17"/>
    </sheetView>
  </sheetViews>
  <sheetFormatPr defaultColWidth="9.140625" defaultRowHeight="15" x14ac:dyDescent="0.25"/>
  <cols>
    <col min="1" max="1" width="10.140625" style="59" customWidth="1"/>
    <col min="2" max="13" width="11.140625" style="30" bestFit="1" customWidth="1"/>
    <col min="14" max="37" width="9.140625" style="30"/>
    <col min="38" max="38" width="13.85546875" style="81" customWidth="1"/>
    <col min="39" max="39" width="15.28515625" style="30" bestFit="1" customWidth="1"/>
    <col min="40" max="40" width="8.28515625" style="30" customWidth="1"/>
    <col min="41" max="46" width="7.28515625" style="30" customWidth="1"/>
    <col min="47" max="47" width="10" style="30" customWidth="1"/>
    <col min="48" max="48" width="7.5703125" style="30" customWidth="1"/>
    <col min="49" max="49" width="9.5703125" style="30" customWidth="1"/>
    <col min="50" max="50" width="9.42578125" style="30" customWidth="1"/>
    <col min="51" max="52" width="10.7109375" style="30" customWidth="1"/>
    <col min="53" max="67" width="4.85546875" style="30" customWidth="1"/>
    <col min="68" max="68" width="6.7109375" style="30" customWidth="1"/>
    <col min="69" max="69" width="10.7109375" style="30" bestFit="1" customWidth="1"/>
    <col min="70" max="16384" width="9.140625" style="30"/>
  </cols>
  <sheetData>
    <row r="1" spans="1:69" x14ac:dyDescent="0.25">
      <c r="A1" s="181" t="s">
        <v>130</v>
      </c>
      <c r="B1" s="181"/>
      <c r="C1" s="181"/>
      <c r="D1" s="181"/>
      <c r="E1" s="181"/>
      <c r="F1" s="181"/>
      <c r="G1" s="181"/>
      <c r="H1" s="181"/>
      <c r="I1" s="181"/>
      <c r="J1" s="181"/>
      <c r="K1" s="181"/>
      <c r="L1" s="181"/>
      <c r="M1" s="181"/>
    </row>
    <row r="3" spans="1:69" s="59" customFormat="1" x14ac:dyDescent="0.25">
      <c r="B3" s="59" t="s">
        <v>6</v>
      </c>
      <c r="C3" s="59" t="s">
        <v>7</v>
      </c>
      <c r="D3" s="59" t="s">
        <v>8</v>
      </c>
      <c r="E3" s="59" t="s">
        <v>9</v>
      </c>
      <c r="F3" s="59" t="s">
        <v>10</v>
      </c>
      <c r="G3" s="59" t="s">
        <v>11</v>
      </c>
      <c r="H3" s="59" t="s">
        <v>12</v>
      </c>
      <c r="I3" s="59" t="s">
        <v>13</v>
      </c>
      <c r="J3" s="59" t="s">
        <v>14</v>
      </c>
      <c r="K3" s="59" t="s">
        <v>15</v>
      </c>
      <c r="L3" s="59" t="s">
        <v>16</v>
      </c>
      <c r="M3" s="59" t="s">
        <v>17</v>
      </c>
      <c r="AL3" s="162" t="s">
        <v>101</v>
      </c>
      <c r="AM3" s="162" t="s">
        <v>71</v>
      </c>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x14ac:dyDescent="0.25">
      <c r="A4" s="59">
        <v>1990</v>
      </c>
      <c r="B4" s="100">
        <v>444942</v>
      </c>
      <c r="C4" s="100">
        <v>446649</v>
      </c>
      <c r="D4" s="100">
        <v>449953</v>
      </c>
      <c r="E4" s="100">
        <v>452719</v>
      </c>
      <c r="F4" s="100">
        <v>457763</v>
      </c>
      <c r="G4" s="100">
        <v>460876</v>
      </c>
      <c r="H4" s="100">
        <v>465774</v>
      </c>
      <c r="I4" s="100">
        <v>465924</v>
      </c>
      <c r="J4" s="100">
        <v>466040</v>
      </c>
      <c r="K4" s="100">
        <v>461204</v>
      </c>
      <c r="L4" s="100">
        <v>463274</v>
      </c>
      <c r="M4" s="100">
        <v>464102</v>
      </c>
      <c r="AL4" s="13" t="s">
        <v>73</v>
      </c>
      <c r="AM4" s="8" t="s">
        <v>6</v>
      </c>
      <c r="AN4" s="8" t="s">
        <v>7</v>
      </c>
      <c r="AO4" s="8" t="s">
        <v>8</v>
      </c>
      <c r="AP4" s="8" t="s">
        <v>9</v>
      </c>
      <c r="AQ4" s="8" t="s">
        <v>10</v>
      </c>
      <c r="AR4" s="8" t="s">
        <v>11</v>
      </c>
      <c r="AS4" s="8" t="s">
        <v>12</v>
      </c>
      <c r="AT4" s="8" t="s">
        <v>13</v>
      </c>
      <c r="AU4" s="8" t="s">
        <v>14</v>
      </c>
      <c r="AV4" s="8" t="s">
        <v>15</v>
      </c>
      <c r="AW4" s="8" t="s">
        <v>16</v>
      </c>
      <c r="AX4" s="8" t="s">
        <v>17</v>
      </c>
      <c r="AY4" s="8" t="s">
        <v>72</v>
      </c>
      <c r="AZ4"/>
      <c r="BA4"/>
      <c r="BB4"/>
      <c r="BC4"/>
      <c r="BD4"/>
      <c r="BE4"/>
      <c r="BF4"/>
      <c r="BG4"/>
      <c r="BH4"/>
      <c r="BI4"/>
      <c r="BJ4"/>
      <c r="BK4"/>
      <c r="BL4"/>
      <c r="BM4"/>
      <c r="BN4"/>
      <c r="BO4"/>
      <c r="BP4"/>
      <c r="BQ4"/>
    </row>
    <row r="5" spans="1:69" x14ac:dyDescent="0.25">
      <c r="A5" s="59">
        <v>1991</v>
      </c>
      <c r="B5" s="100">
        <v>442631</v>
      </c>
      <c r="C5" s="100">
        <v>440552</v>
      </c>
      <c r="D5" s="100">
        <v>438503</v>
      </c>
      <c r="E5" s="100">
        <v>442299</v>
      </c>
      <c r="F5" s="100">
        <v>443601</v>
      </c>
      <c r="G5" s="100">
        <v>447943</v>
      </c>
      <c r="H5" s="100">
        <v>450740</v>
      </c>
      <c r="I5" s="100">
        <v>449196</v>
      </c>
      <c r="J5" s="100">
        <v>445822</v>
      </c>
      <c r="K5" s="100">
        <v>429673</v>
      </c>
      <c r="L5" s="100">
        <v>437262</v>
      </c>
      <c r="M5" s="100">
        <v>440400</v>
      </c>
      <c r="AL5" s="14">
        <v>1990</v>
      </c>
      <c r="AM5" s="161">
        <v>444942</v>
      </c>
      <c r="AN5" s="161">
        <v>446649</v>
      </c>
      <c r="AO5" s="161">
        <v>449953</v>
      </c>
      <c r="AP5" s="161">
        <v>452719</v>
      </c>
      <c r="AQ5" s="161">
        <v>457763</v>
      </c>
      <c r="AR5" s="161">
        <v>460876</v>
      </c>
      <c r="AS5" s="161">
        <v>465774</v>
      </c>
      <c r="AT5" s="161">
        <v>465924</v>
      </c>
      <c r="AU5" s="161">
        <v>466040</v>
      </c>
      <c r="AV5" s="161">
        <v>461204</v>
      </c>
      <c r="AW5" s="161">
        <v>463274</v>
      </c>
      <c r="AX5" s="161">
        <v>464102</v>
      </c>
      <c r="AY5" s="161">
        <v>5499220</v>
      </c>
      <c r="AZ5"/>
      <c r="BA5"/>
      <c r="BB5"/>
      <c r="BC5"/>
      <c r="BD5"/>
      <c r="BE5"/>
      <c r="BF5"/>
      <c r="BG5"/>
      <c r="BH5"/>
      <c r="BI5"/>
      <c r="BJ5"/>
      <c r="BK5"/>
      <c r="BL5"/>
      <c r="BM5"/>
      <c r="BN5"/>
      <c r="BO5"/>
      <c r="BP5"/>
      <c r="BQ5"/>
    </row>
    <row r="6" spans="1:69" x14ac:dyDescent="0.25">
      <c r="A6" s="59">
        <v>1992</v>
      </c>
      <c r="B6" s="100">
        <v>441092</v>
      </c>
      <c r="C6" s="100">
        <v>442854</v>
      </c>
      <c r="D6" s="100">
        <v>444758</v>
      </c>
      <c r="E6" s="100">
        <v>448494</v>
      </c>
      <c r="F6" s="100">
        <v>450184</v>
      </c>
      <c r="G6" s="100">
        <v>451298</v>
      </c>
      <c r="H6" s="100">
        <v>453433</v>
      </c>
      <c r="I6" s="100">
        <v>453395</v>
      </c>
      <c r="J6" s="100">
        <v>449461</v>
      </c>
      <c r="K6" s="100">
        <v>446097</v>
      </c>
      <c r="L6" s="100">
        <v>444444</v>
      </c>
      <c r="M6" s="100">
        <v>441013</v>
      </c>
      <c r="AL6" s="14">
        <v>1991</v>
      </c>
      <c r="AM6" s="161">
        <v>442631</v>
      </c>
      <c r="AN6" s="161">
        <v>440552</v>
      </c>
      <c r="AO6" s="161">
        <v>438503</v>
      </c>
      <c r="AP6" s="161">
        <v>442299</v>
      </c>
      <c r="AQ6" s="161">
        <v>443601</v>
      </c>
      <c r="AR6" s="161">
        <v>447943</v>
      </c>
      <c r="AS6" s="161">
        <v>450740</v>
      </c>
      <c r="AT6" s="161">
        <v>449196</v>
      </c>
      <c r="AU6" s="161">
        <v>445822</v>
      </c>
      <c r="AV6" s="161">
        <v>429673</v>
      </c>
      <c r="AW6" s="161">
        <v>437262</v>
      </c>
      <c r="AX6" s="161">
        <v>440400</v>
      </c>
      <c r="AY6" s="161">
        <v>5308622</v>
      </c>
      <c r="AZ6"/>
      <c r="BA6"/>
      <c r="BB6"/>
      <c r="BC6"/>
      <c r="BD6"/>
      <c r="BE6"/>
      <c r="BF6"/>
      <c r="BG6"/>
      <c r="BH6"/>
      <c r="BI6"/>
      <c r="BJ6"/>
      <c r="BK6"/>
      <c r="BL6"/>
      <c r="BM6"/>
      <c r="BN6"/>
      <c r="BO6"/>
      <c r="BP6"/>
      <c r="BQ6"/>
    </row>
    <row r="7" spans="1:69" x14ac:dyDescent="0.25">
      <c r="A7" s="59">
        <v>1993</v>
      </c>
      <c r="B7" s="100">
        <v>440974</v>
      </c>
      <c r="C7" s="100">
        <v>439838</v>
      </c>
      <c r="D7" s="100">
        <v>440145</v>
      </c>
      <c r="E7" s="100">
        <v>439506</v>
      </c>
      <c r="F7" s="100">
        <v>443295</v>
      </c>
      <c r="G7" s="100">
        <v>445770</v>
      </c>
      <c r="H7" s="100">
        <v>446362</v>
      </c>
      <c r="I7" s="100">
        <v>446146</v>
      </c>
      <c r="J7" s="100">
        <v>442253</v>
      </c>
      <c r="K7" s="100">
        <v>439873</v>
      </c>
      <c r="L7" s="100">
        <v>438895</v>
      </c>
      <c r="M7" s="100">
        <v>437961</v>
      </c>
      <c r="AL7" s="14">
        <v>1992</v>
      </c>
      <c r="AM7" s="161">
        <v>441092</v>
      </c>
      <c r="AN7" s="161">
        <v>442854</v>
      </c>
      <c r="AO7" s="161">
        <v>444758</v>
      </c>
      <c r="AP7" s="161">
        <v>448494</v>
      </c>
      <c r="AQ7" s="161">
        <v>450184</v>
      </c>
      <c r="AR7" s="161">
        <v>451298</v>
      </c>
      <c r="AS7" s="161">
        <v>453433</v>
      </c>
      <c r="AT7" s="161">
        <v>453395</v>
      </c>
      <c r="AU7" s="161">
        <v>449461</v>
      </c>
      <c r="AV7" s="161">
        <v>446097</v>
      </c>
      <c r="AW7" s="161">
        <v>444444</v>
      </c>
      <c r="AX7" s="161">
        <v>441013</v>
      </c>
      <c r="AY7" s="161">
        <v>5366523</v>
      </c>
      <c r="AZ7"/>
      <c r="BA7"/>
      <c r="BB7"/>
      <c r="BC7"/>
      <c r="BD7"/>
      <c r="BE7"/>
      <c r="BF7"/>
      <c r="BG7"/>
      <c r="BH7"/>
      <c r="BI7"/>
      <c r="BJ7"/>
      <c r="BK7"/>
      <c r="BL7"/>
      <c r="BM7"/>
      <c r="BN7"/>
      <c r="BO7"/>
      <c r="BP7"/>
      <c r="BQ7"/>
    </row>
    <row r="8" spans="1:69" x14ac:dyDescent="0.25">
      <c r="A8" s="59">
        <v>1994</v>
      </c>
      <c r="B8" s="100">
        <v>437497</v>
      </c>
      <c r="C8" s="100">
        <v>434257</v>
      </c>
      <c r="D8" s="100">
        <v>433680</v>
      </c>
      <c r="E8" s="100">
        <v>435904</v>
      </c>
      <c r="F8" s="100">
        <v>433210</v>
      </c>
      <c r="G8" s="100">
        <v>433354</v>
      </c>
      <c r="H8" s="100">
        <v>439224</v>
      </c>
      <c r="I8" s="100">
        <v>432599</v>
      </c>
      <c r="J8" s="100">
        <v>426787</v>
      </c>
      <c r="K8" s="100">
        <v>425387</v>
      </c>
      <c r="L8" s="100">
        <v>431935</v>
      </c>
      <c r="M8" s="100">
        <v>423285</v>
      </c>
      <c r="AL8" s="14">
        <v>1993</v>
      </c>
      <c r="AM8" s="161">
        <v>440974</v>
      </c>
      <c r="AN8" s="161">
        <v>439838</v>
      </c>
      <c r="AO8" s="161">
        <v>440145</v>
      </c>
      <c r="AP8" s="161">
        <v>439506</v>
      </c>
      <c r="AQ8" s="161">
        <v>443295</v>
      </c>
      <c r="AR8" s="161">
        <v>445770</v>
      </c>
      <c r="AS8" s="161">
        <v>446362</v>
      </c>
      <c r="AT8" s="161">
        <v>446146</v>
      </c>
      <c r="AU8" s="161">
        <v>442253</v>
      </c>
      <c r="AV8" s="161">
        <v>439873</v>
      </c>
      <c r="AW8" s="161">
        <v>438895</v>
      </c>
      <c r="AX8" s="161">
        <v>437961</v>
      </c>
      <c r="AY8" s="161">
        <v>5301018</v>
      </c>
      <c r="AZ8"/>
      <c r="BA8"/>
      <c r="BB8"/>
      <c r="BC8"/>
      <c r="BD8"/>
      <c r="BE8"/>
      <c r="BF8"/>
      <c r="BG8"/>
      <c r="BH8"/>
      <c r="BI8"/>
      <c r="BJ8"/>
      <c r="BK8"/>
      <c r="BL8"/>
      <c r="BM8"/>
      <c r="BN8"/>
      <c r="BO8"/>
      <c r="BP8"/>
      <c r="BQ8"/>
    </row>
    <row r="9" spans="1:69" x14ac:dyDescent="0.25">
      <c r="A9" s="59">
        <v>1995</v>
      </c>
      <c r="B9" s="100">
        <v>427201</v>
      </c>
      <c r="C9" s="100">
        <v>428280</v>
      </c>
      <c r="D9" s="100">
        <v>428601</v>
      </c>
      <c r="E9" s="100">
        <v>425008</v>
      </c>
      <c r="F9" s="100">
        <v>425260</v>
      </c>
      <c r="G9" s="100">
        <v>429036</v>
      </c>
      <c r="H9" s="100">
        <v>430971</v>
      </c>
      <c r="I9" s="100">
        <v>432279</v>
      </c>
      <c r="J9" s="100">
        <v>430526</v>
      </c>
      <c r="K9" s="100">
        <v>430491</v>
      </c>
      <c r="L9" s="100">
        <v>432550</v>
      </c>
      <c r="M9" s="100">
        <v>433827</v>
      </c>
      <c r="AL9" s="14">
        <v>1994</v>
      </c>
      <c r="AM9" s="161">
        <v>437497</v>
      </c>
      <c r="AN9" s="161">
        <v>434257</v>
      </c>
      <c r="AO9" s="161">
        <v>433680</v>
      </c>
      <c r="AP9" s="161">
        <v>435904</v>
      </c>
      <c r="AQ9" s="161">
        <v>433210</v>
      </c>
      <c r="AR9" s="161">
        <v>433354</v>
      </c>
      <c r="AS9" s="161">
        <v>439224</v>
      </c>
      <c r="AT9" s="161">
        <v>432599</v>
      </c>
      <c r="AU9" s="161">
        <v>426787</v>
      </c>
      <c r="AV9" s="161">
        <v>425387</v>
      </c>
      <c r="AW9" s="161">
        <v>431935</v>
      </c>
      <c r="AX9" s="161">
        <v>423285</v>
      </c>
      <c r="AY9" s="161">
        <v>5187119</v>
      </c>
      <c r="AZ9"/>
      <c r="BA9"/>
      <c r="BB9"/>
      <c r="BC9"/>
      <c r="BD9"/>
      <c r="BE9"/>
      <c r="BF9"/>
      <c r="BG9"/>
      <c r="BH9"/>
      <c r="BI9"/>
      <c r="BJ9"/>
      <c r="BK9"/>
      <c r="BL9"/>
      <c r="BM9"/>
      <c r="BN9"/>
      <c r="BO9"/>
      <c r="BP9"/>
      <c r="BQ9"/>
    </row>
    <row r="10" spans="1:69" x14ac:dyDescent="0.25">
      <c r="A10" s="59">
        <v>1996</v>
      </c>
      <c r="B10" s="100">
        <v>435941</v>
      </c>
      <c r="C10" s="100">
        <v>435178</v>
      </c>
      <c r="D10" s="100">
        <v>436153</v>
      </c>
      <c r="E10" s="100">
        <v>436458</v>
      </c>
      <c r="F10" s="100">
        <v>441722</v>
      </c>
      <c r="G10" s="100">
        <v>441252</v>
      </c>
      <c r="H10" s="100">
        <v>437205</v>
      </c>
      <c r="I10" s="100">
        <v>438343</v>
      </c>
      <c r="J10" s="100">
        <v>440622</v>
      </c>
      <c r="K10" s="100">
        <v>440852</v>
      </c>
      <c r="L10" s="100">
        <v>442076</v>
      </c>
      <c r="M10" s="100">
        <v>446367</v>
      </c>
      <c r="AL10" s="14">
        <v>1995</v>
      </c>
      <c r="AM10" s="161">
        <v>427201</v>
      </c>
      <c r="AN10" s="161">
        <v>428280</v>
      </c>
      <c r="AO10" s="161">
        <v>428601</v>
      </c>
      <c r="AP10" s="161">
        <v>425008</v>
      </c>
      <c r="AQ10" s="161">
        <v>425260</v>
      </c>
      <c r="AR10" s="161">
        <v>429036</v>
      </c>
      <c r="AS10" s="161">
        <v>430971</v>
      </c>
      <c r="AT10" s="161">
        <v>432279</v>
      </c>
      <c r="AU10" s="161">
        <v>430526</v>
      </c>
      <c r="AV10" s="161">
        <v>430491</v>
      </c>
      <c r="AW10" s="161">
        <v>432550</v>
      </c>
      <c r="AX10" s="161">
        <v>433827</v>
      </c>
      <c r="AY10" s="161">
        <v>5154030</v>
      </c>
      <c r="AZ10"/>
      <c r="BA10"/>
      <c r="BB10"/>
      <c r="BC10"/>
      <c r="BD10"/>
      <c r="BE10"/>
      <c r="BF10"/>
      <c r="BG10"/>
      <c r="BH10"/>
      <c r="BI10"/>
      <c r="BJ10"/>
      <c r="BK10"/>
      <c r="BL10"/>
      <c r="BM10"/>
      <c r="BN10"/>
      <c r="BO10"/>
      <c r="BP10"/>
      <c r="BQ10"/>
    </row>
    <row r="11" spans="1:69" x14ac:dyDescent="0.25">
      <c r="A11" s="59">
        <v>1997</v>
      </c>
      <c r="B11" s="100">
        <v>445713</v>
      </c>
      <c r="C11" s="100">
        <v>446123</v>
      </c>
      <c r="D11" s="100">
        <v>447469</v>
      </c>
      <c r="E11" s="100">
        <v>448788</v>
      </c>
      <c r="F11" s="100">
        <v>449869</v>
      </c>
      <c r="G11" s="100">
        <v>452606</v>
      </c>
      <c r="H11" s="100">
        <v>455454</v>
      </c>
      <c r="I11" s="100">
        <v>455939</v>
      </c>
      <c r="J11" s="100">
        <v>454767</v>
      </c>
      <c r="K11" s="100">
        <v>454783</v>
      </c>
      <c r="L11" s="100">
        <v>456119</v>
      </c>
      <c r="M11" s="100">
        <v>455488</v>
      </c>
      <c r="AL11" s="14">
        <v>1996</v>
      </c>
      <c r="AM11" s="161">
        <v>435941</v>
      </c>
      <c r="AN11" s="161">
        <v>435178</v>
      </c>
      <c r="AO11" s="161">
        <v>436153</v>
      </c>
      <c r="AP11" s="161">
        <v>436458</v>
      </c>
      <c r="AQ11" s="161">
        <v>441722</v>
      </c>
      <c r="AR11" s="161">
        <v>441252</v>
      </c>
      <c r="AS11" s="161">
        <v>437205</v>
      </c>
      <c r="AT11" s="161">
        <v>438343</v>
      </c>
      <c r="AU11" s="161">
        <v>440622</v>
      </c>
      <c r="AV11" s="161">
        <v>440852</v>
      </c>
      <c r="AW11" s="161">
        <v>442076</v>
      </c>
      <c r="AX11" s="161">
        <v>446367</v>
      </c>
      <c r="AY11" s="161">
        <v>5272169</v>
      </c>
      <c r="AZ11"/>
      <c r="BA11"/>
      <c r="BB11"/>
      <c r="BC11"/>
      <c r="BD11"/>
      <c r="BE11"/>
      <c r="BF11"/>
      <c r="BG11"/>
      <c r="BH11"/>
      <c r="BI11"/>
      <c r="BJ11"/>
      <c r="BK11"/>
      <c r="BL11"/>
      <c r="BM11"/>
      <c r="BN11"/>
      <c r="BO11"/>
      <c r="BP11"/>
      <c r="BQ11"/>
    </row>
    <row r="12" spans="1:69" x14ac:dyDescent="0.25">
      <c r="A12" s="59">
        <v>1998</v>
      </c>
      <c r="B12" s="100">
        <v>459275</v>
      </c>
      <c r="C12" s="100">
        <v>461096</v>
      </c>
      <c r="D12" s="100">
        <v>463887</v>
      </c>
      <c r="E12" s="100">
        <v>465979</v>
      </c>
      <c r="F12" s="100">
        <v>468667</v>
      </c>
      <c r="G12" s="100">
        <v>473148</v>
      </c>
      <c r="H12" s="100">
        <v>474577</v>
      </c>
      <c r="I12" s="100">
        <v>470829</v>
      </c>
      <c r="J12" s="100">
        <v>475971</v>
      </c>
      <c r="K12" s="100">
        <v>477264</v>
      </c>
      <c r="L12" s="100">
        <v>479530</v>
      </c>
      <c r="M12" s="100">
        <v>481077</v>
      </c>
      <c r="AL12" s="14">
        <v>1997</v>
      </c>
      <c r="AM12" s="161">
        <v>445713</v>
      </c>
      <c r="AN12" s="161">
        <v>446123</v>
      </c>
      <c r="AO12" s="161">
        <v>447469</v>
      </c>
      <c r="AP12" s="161">
        <v>448788</v>
      </c>
      <c r="AQ12" s="161">
        <v>449869</v>
      </c>
      <c r="AR12" s="161">
        <v>452606</v>
      </c>
      <c r="AS12" s="161">
        <v>455454</v>
      </c>
      <c r="AT12" s="161">
        <v>455939</v>
      </c>
      <c r="AU12" s="161">
        <v>454767</v>
      </c>
      <c r="AV12" s="161">
        <v>454783</v>
      </c>
      <c r="AW12" s="161">
        <v>456119</v>
      </c>
      <c r="AX12" s="161">
        <v>455488</v>
      </c>
      <c r="AY12" s="161">
        <v>5423118</v>
      </c>
      <c r="AZ12"/>
      <c r="BA12"/>
      <c r="BB12"/>
      <c r="BC12"/>
      <c r="BD12"/>
      <c r="BE12"/>
      <c r="BF12"/>
      <c r="BG12"/>
      <c r="BH12"/>
      <c r="BI12"/>
      <c r="BJ12"/>
      <c r="BK12"/>
      <c r="BL12"/>
      <c r="BM12"/>
      <c r="BN12"/>
      <c r="BO12"/>
      <c r="BP12"/>
      <c r="BQ12"/>
    </row>
    <row r="13" spans="1:69" x14ac:dyDescent="0.25">
      <c r="A13" s="59">
        <v>1999</v>
      </c>
      <c r="B13" s="100">
        <v>482248</v>
      </c>
      <c r="C13" s="100">
        <v>483826</v>
      </c>
      <c r="D13" s="100">
        <v>488942</v>
      </c>
      <c r="E13" s="100">
        <v>490407</v>
      </c>
      <c r="F13" s="100">
        <v>493798</v>
      </c>
      <c r="G13" s="100">
        <v>498091</v>
      </c>
      <c r="H13" s="100">
        <v>501670</v>
      </c>
      <c r="I13" s="100">
        <v>503141</v>
      </c>
      <c r="J13" s="100">
        <v>501093</v>
      </c>
      <c r="K13" s="100">
        <v>502925</v>
      </c>
      <c r="L13" s="100">
        <v>506100</v>
      </c>
      <c r="M13" s="100">
        <v>508076</v>
      </c>
      <c r="AL13" s="14">
        <v>1998</v>
      </c>
      <c r="AM13" s="161">
        <v>459275</v>
      </c>
      <c r="AN13" s="161">
        <v>461096</v>
      </c>
      <c r="AO13" s="161">
        <v>463887</v>
      </c>
      <c r="AP13" s="161">
        <v>465979</v>
      </c>
      <c r="AQ13" s="161">
        <v>468667</v>
      </c>
      <c r="AR13" s="161">
        <v>473148</v>
      </c>
      <c r="AS13" s="161">
        <v>474577</v>
      </c>
      <c r="AT13" s="161">
        <v>470829</v>
      </c>
      <c r="AU13" s="161">
        <v>475971</v>
      </c>
      <c r="AV13" s="161">
        <v>477264</v>
      </c>
      <c r="AW13" s="161">
        <v>479530</v>
      </c>
      <c r="AX13" s="161">
        <v>481077</v>
      </c>
      <c r="AY13" s="161">
        <v>5651300</v>
      </c>
      <c r="AZ13"/>
      <c r="BA13"/>
      <c r="BB13"/>
      <c r="BC13"/>
      <c r="BD13"/>
      <c r="BE13"/>
      <c r="BF13"/>
      <c r="BG13"/>
      <c r="BH13"/>
      <c r="BI13"/>
      <c r="BJ13"/>
      <c r="BK13"/>
      <c r="BL13"/>
      <c r="BM13"/>
      <c r="BN13"/>
      <c r="BO13"/>
      <c r="BP13"/>
      <c r="BQ13"/>
    </row>
    <row r="14" spans="1:69" x14ac:dyDescent="0.25">
      <c r="A14" s="59">
        <v>2000</v>
      </c>
      <c r="B14" s="100">
        <v>508479</v>
      </c>
      <c r="C14" s="100">
        <v>511047</v>
      </c>
      <c r="D14" s="100">
        <v>501920</v>
      </c>
      <c r="E14" s="100">
        <v>515640</v>
      </c>
      <c r="F14" s="100">
        <v>517481</v>
      </c>
      <c r="G14" s="100">
        <v>521439</v>
      </c>
      <c r="H14" s="100">
        <v>524797</v>
      </c>
      <c r="I14" s="100">
        <v>524670</v>
      </c>
      <c r="J14" s="100">
        <v>524916</v>
      </c>
      <c r="K14" s="100">
        <v>527577</v>
      </c>
      <c r="L14" s="100">
        <v>529734</v>
      </c>
      <c r="M14" s="100">
        <v>531913</v>
      </c>
      <c r="AL14" s="14">
        <v>1999</v>
      </c>
      <c r="AM14" s="161">
        <v>482248</v>
      </c>
      <c r="AN14" s="161">
        <v>483826</v>
      </c>
      <c r="AO14" s="161">
        <v>488942</v>
      </c>
      <c r="AP14" s="161">
        <v>490407</v>
      </c>
      <c r="AQ14" s="161">
        <v>493798</v>
      </c>
      <c r="AR14" s="161">
        <v>498091</v>
      </c>
      <c r="AS14" s="161">
        <v>501670</v>
      </c>
      <c r="AT14" s="161">
        <v>503141</v>
      </c>
      <c r="AU14" s="161">
        <v>501093</v>
      </c>
      <c r="AV14" s="161">
        <v>502925</v>
      </c>
      <c r="AW14" s="161">
        <v>506100</v>
      </c>
      <c r="AX14" s="161">
        <v>508076</v>
      </c>
      <c r="AY14" s="161">
        <v>5960317</v>
      </c>
      <c r="AZ14"/>
      <c r="BA14"/>
      <c r="BB14"/>
      <c r="BC14"/>
      <c r="BD14"/>
      <c r="BE14"/>
      <c r="BF14"/>
      <c r="BG14"/>
      <c r="BH14"/>
      <c r="BI14"/>
      <c r="BJ14"/>
      <c r="BK14"/>
      <c r="BL14"/>
      <c r="BM14"/>
      <c r="BN14"/>
      <c r="BO14"/>
      <c r="BP14"/>
      <c r="BQ14"/>
    </row>
    <row r="15" spans="1:69" x14ac:dyDescent="0.25">
      <c r="A15" s="59">
        <v>2001</v>
      </c>
      <c r="B15" s="100">
        <v>532065</v>
      </c>
      <c r="C15" s="100">
        <v>534614</v>
      </c>
      <c r="D15" s="100">
        <v>536348</v>
      </c>
      <c r="E15" s="100">
        <v>538842</v>
      </c>
      <c r="F15" s="100">
        <v>542084</v>
      </c>
      <c r="G15" s="100">
        <v>545910</v>
      </c>
      <c r="H15" s="100">
        <v>537161</v>
      </c>
      <c r="I15" s="100">
        <v>534069</v>
      </c>
      <c r="J15" s="100">
        <v>517712</v>
      </c>
      <c r="K15" s="100">
        <v>497024</v>
      </c>
      <c r="L15" s="100">
        <v>472739</v>
      </c>
      <c r="M15" s="100">
        <v>466955</v>
      </c>
      <c r="AL15" s="14">
        <v>2000</v>
      </c>
      <c r="AM15" s="161">
        <v>508479</v>
      </c>
      <c r="AN15" s="161">
        <v>511047</v>
      </c>
      <c r="AO15" s="161">
        <v>501920</v>
      </c>
      <c r="AP15" s="161">
        <v>515640</v>
      </c>
      <c r="AQ15" s="161">
        <v>517481</v>
      </c>
      <c r="AR15" s="161">
        <v>521439</v>
      </c>
      <c r="AS15" s="161">
        <v>524797</v>
      </c>
      <c r="AT15" s="161">
        <v>524670</v>
      </c>
      <c r="AU15" s="161">
        <v>524916</v>
      </c>
      <c r="AV15" s="161">
        <v>527577</v>
      </c>
      <c r="AW15" s="161">
        <v>529734</v>
      </c>
      <c r="AX15" s="161">
        <v>531913</v>
      </c>
      <c r="AY15" s="161">
        <v>6239613</v>
      </c>
      <c r="AZ15"/>
      <c r="BA15"/>
      <c r="BB15"/>
      <c r="BC15"/>
      <c r="BD15"/>
      <c r="BE15"/>
      <c r="BF15"/>
      <c r="BG15"/>
      <c r="BH15"/>
      <c r="BI15"/>
      <c r="BJ15"/>
      <c r="BK15"/>
      <c r="BL15"/>
      <c r="BM15"/>
      <c r="BN15"/>
      <c r="BO15"/>
      <c r="BP15"/>
      <c r="BQ15"/>
    </row>
    <row r="16" spans="1:69" x14ac:dyDescent="0.25">
      <c r="A16" s="59">
        <v>2002</v>
      </c>
      <c r="B16" s="100">
        <v>463974</v>
      </c>
      <c r="C16" s="100">
        <v>460963</v>
      </c>
      <c r="D16" s="100">
        <v>461395</v>
      </c>
      <c r="E16" s="100">
        <v>462525</v>
      </c>
      <c r="F16" s="100">
        <v>468541</v>
      </c>
      <c r="G16" s="100">
        <v>472404</v>
      </c>
      <c r="H16" s="100">
        <v>473371</v>
      </c>
      <c r="I16" s="100">
        <v>472168</v>
      </c>
      <c r="J16" s="100">
        <v>468697</v>
      </c>
      <c r="K16" s="100">
        <v>471944</v>
      </c>
      <c r="L16" s="100">
        <v>466609</v>
      </c>
      <c r="M16" s="100">
        <v>462602</v>
      </c>
      <c r="AL16" s="14">
        <v>2001</v>
      </c>
      <c r="AM16" s="161">
        <v>532065</v>
      </c>
      <c r="AN16" s="161">
        <v>534614</v>
      </c>
      <c r="AO16" s="161">
        <v>536348</v>
      </c>
      <c r="AP16" s="161">
        <v>538842</v>
      </c>
      <c r="AQ16" s="161">
        <v>542084</v>
      </c>
      <c r="AR16" s="161">
        <v>545910</v>
      </c>
      <c r="AS16" s="161">
        <v>537161</v>
      </c>
      <c r="AT16" s="161">
        <v>534069</v>
      </c>
      <c r="AU16" s="161">
        <v>517712</v>
      </c>
      <c r="AV16" s="161">
        <v>497024</v>
      </c>
      <c r="AW16" s="161">
        <v>472739</v>
      </c>
      <c r="AX16" s="161">
        <v>466955</v>
      </c>
      <c r="AY16" s="161">
        <v>6255523</v>
      </c>
      <c r="AZ16"/>
      <c r="BA16"/>
      <c r="BB16"/>
      <c r="BC16"/>
      <c r="BD16"/>
      <c r="BE16"/>
      <c r="BF16"/>
      <c r="BG16"/>
      <c r="BH16"/>
      <c r="BI16"/>
      <c r="BJ16"/>
      <c r="BK16"/>
      <c r="BL16"/>
      <c r="BM16"/>
      <c r="BN16"/>
      <c r="BO16"/>
      <c r="BP16"/>
      <c r="BQ16"/>
    </row>
    <row r="17" spans="1:69" x14ac:dyDescent="0.25">
      <c r="A17" s="59">
        <v>2003</v>
      </c>
      <c r="B17" s="100">
        <v>466881</v>
      </c>
      <c r="C17" s="100">
        <v>460852</v>
      </c>
      <c r="D17" s="100">
        <v>458598</v>
      </c>
      <c r="E17" s="100">
        <v>449288</v>
      </c>
      <c r="F17" s="100">
        <v>444410</v>
      </c>
      <c r="G17" s="100">
        <v>440028</v>
      </c>
      <c r="H17" s="100">
        <v>434411</v>
      </c>
      <c r="I17" s="100">
        <v>433528</v>
      </c>
      <c r="J17" s="100">
        <v>430416</v>
      </c>
      <c r="K17" s="100">
        <v>428951</v>
      </c>
      <c r="L17" s="100">
        <v>430351</v>
      </c>
      <c r="M17" s="100">
        <v>431143</v>
      </c>
      <c r="AL17" s="14">
        <v>2002</v>
      </c>
      <c r="AM17" s="161">
        <v>463974</v>
      </c>
      <c r="AN17" s="161">
        <v>460963</v>
      </c>
      <c r="AO17" s="161">
        <v>461395</v>
      </c>
      <c r="AP17" s="161">
        <v>462525</v>
      </c>
      <c r="AQ17" s="161">
        <v>468541</v>
      </c>
      <c r="AR17" s="161">
        <v>472404</v>
      </c>
      <c r="AS17" s="161">
        <v>473371</v>
      </c>
      <c r="AT17" s="161">
        <v>472168</v>
      </c>
      <c r="AU17" s="161">
        <v>468697</v>
      </c>
      <c r="AV17" s="161">
        <v>471944</v>
      </c>
      <c r="AW17" s="161">
        <v>466609</v>
      </c>
      <c r="AX17" s="161">
        <v>462602</v>
      </c>
      <c r="AY17" s="161">
        <v>5605193</v>
      </c>
      <c r="AZ17"/>
      <c r="BA17"/>
      <c r="BB17"/>
      <c r="BC17"/>
      <c r="BD17"/>
      <c r="BE17"/>
      <c r="BF17"/>
      <c r="BG17"/>
      <c r="BH17"/>
      <c r="BI17"/>
      <c r="BJ17"/>
      <c r="BK17"/>
      <c r="BL17"/>
      <c r="BM17"/>
      <c r="BN17"/>
      <c r="BO17"/>
      <c r="BP17"/>
      <c r="BQ17"/>
    </row>
    <row r="18" spans="1:69" x14ac:dyDescent="0.25">
      <c r="A18" s="59">
        <v>2004</v>
      </c>
      <c r="B18" s="100">
        <v>436125</v>
      </c>
      <c r="C18" s="100">
        <v>435493</v>
      </c>
      <c r="D18" s="100">
        <v>436690</v>
      </c>
      <c r="E18" s="100">
        <v>438581</v>
      </c>
      <c r="F18" s="100">
        <v>438833</v>
      </c>
      <c r="G18" s="100">
        <v>441025</v>
      </c>
      <c r="H18" s="100">
        <v>444431</v>
      </c>
      <c r="I18" s="100">
        <v>443412</v>
      </c>
      <c r="J18" s="100">
        <v>440129</v>
      </c>
      <c r="K18" s="100">
        <v>439218</v>
      </c>
      <c r="L18" s="100">
        <v>439776</v>
      </c>
      <c r="M18" s="100">
        <v>436909</v>
      </c>
      <c r="AL18" s="14">
        <v>2003</v>
      </c>
      <c r="AM18" s="161">
        <v>466881</v>
      </c>
      <c r="AN18" s="161">
        <v>460852</v>
      </c>
      <c r="AO18" s="161">
        <v>458598</v>
      </c>
      <c r="AP18" s="161">
        <v>449288</v>
      </c>
      <c r="AQ18" s="161">
        <v>444410</v>
      </c>
      <c r="AR18" s="161">
        <v>440028</v>
      </c>
      <c r="AS18" s="161">
        <v>434411</v>
      </c>
      <c r="AT18" s="161">
        <v>433528</v>
      </c>
      <c r="AU18" s="161">
        <v>430416</v>
      </c>
      <c r="AV18" s="161">
        <v>428951</v>
      </c>
      <c r="AW18" s="161">
        <v>430351</v>
      </c>
      <c r="AX18" s="161">
        <v>431143</v>
      </c>
      <c r="AY18" s="161">
        <v>5308857</v>
      </c>
      <c r="AZ18"/>
      <c r="BA18"/>
      <c r="BB18"/>
      <c r="BC18"/>
      <c r="BD18"/>
      <c r="BE18"/>
      <c r="BF18"/>
      <c r="BG18"/>
      <c r="BH18"/>
      <c r="BI18"/>
      <c r="BJ18"/>
      <c r="BK18"/>
      <c r="BL18"/>
      <c r="BM18"/>
      <c r="BN18"/>
      <c r="BO18"/>
      <c r="BP18"/>
      <c r="BQ18"/>
    </row>
    <row r="19" spans="1:69" x14ac:dyDescent="0.25">
      <c r="A19" s="59">
        <v>2005</v>
      </c>
      <c r="B19" s="100">
        <v>430780</v>
      </c>
      <c r="C19" s="100">
        <v>427358</v>
      </c>
      <c r="D19" s="100">
        <v>427093</v>
      </c>
      <c r="E19" s="100">
        <v>423461</v>
      </c>
      <c r="F19" s="100">
        <v>423723</v>
      </c>
      <c r="G19" s="100">
        <v>423304</v>
      </c>
      <c r="H19" s="100">
        <v>428091</v>
      </c>
      <c r="I19" s="100">
        <v>416921</v>
      </c>
      <c r="J19" s="100">
        <v>413686</v>
      </c>
      <c r="K19" s="100">
        <v>412810</v>
      </c>
      <c r="L19" s="100">
        <v>410727</v>
      </c>
      <c r="M19" s="100">
        <v>408850</v>
      </c>
      <c r="AL19" s="14">
        <v>2004</v>
      </c>
      <c r="AM19" s="161">
        <v>436125</v>
      </c>
      <c r="AN19" s="161">
        <v>435493</v>
      </c>
      <c r="AO19" s="161">
        <v>436690</v>
      </c>
      <c r="AP19" s="161">
        <v>438581</v>
      </c>
      <c r="AQ19" s="161">
        <v>438833</v>
      </c>
      <c r="AR19" s="161">
        <v>441025</v>
      </c>
      <c r="AS19" s="161">
        <v>444431</v>
      </c>
      <c r="AT19" s="161">
        <v>443412</v>
      </c>
      <c r="AU19" s="161">
        <v>440129</v>
      </c>
      <c r="AV19" s="161">
        <v>439218</v>
      </c>
      <c r="AW19" s="161">
        <v>439776</v>
      </c>
      <c r="AX19" s="161">
        <v>436909</v>
      </c>
      <c r="AY19" s="161">
        <v>5270622</v>
      </c>
      <c r="AZ19"/>
    </row>
    <row r="20" spans="1:69" x14ac:dyDescent="0.25">
      <c r="A20" s="59">
        <v>2006</v>
      </c>
      <c r="B20" s="100">
        <v>405214</v>
      </c>
      <c r="C20" s="100">
        <v>402836</v>
      </c>
      <c r="D20" s="100">
        <v>404374</v>
      </c>
      <c r="E20" s="100">
        <v>403935</v>
      </c>
      <c r="F20" s="100">
        <v>403667</v>
      </c>
      <c r="G20" s="100">
        <v>403250</v>
      </c>
      <c r="H20" s="100">
        <v>402991</v>
      </c>
      <c r="I20" s="100">
        <v>404118</v>
      </c>
      <c r="J20" s="100">
        <v>403476</v>
      </c>
      <c r="K20" s="100">
        <v>402907</v>
      </c>
      <c r="L20" s="100">
        <v>403726</v>
      </c>
      <c r="M20" s="100">
        <v>404249</v>
      </c>
      <c r="AL20" s="14">
        <v>2005</v>
      </c>
      <c r="AM20" s="161">
        <v>430780</v>
      </c>
      <c r="AN20" s="161">
        <v>427358</v>
      </c>
      <c r="AO20" s="161">
        <v>427093</v>
      </c>
      <c r="AP20" s="161">
        <v>423461</v>
      </c>
      <c r="AQ20" s="161">
        <v>423723</v>
      </c>
      <c r="AR20" s="161">
        <v>423304</v>
      </c>
      <c r="AS20" s="161">
        <v>428091</v>
      </c>
      <c r="AT20" s="161">
        <v>416921</v>
      </c>
      <c r="AU20" s="161">
        <v>413686</v>
      </c>
      <c r="AV20" s="161">
        <v>412810</v>
      </c>
      <c r="AW20" s="161">
        <v>410727</v>
      </c>
      <c r="AX20" s="161">
        <v>408850</v>
      </c>
      <c r="AY20" s="161">
        <v>5046804</v>
      </c>
      <c r="AZ20"/>
    </row>
    <row r="21" spans="1:69" x14ac:dyDescent="0.25">
      <c r="A21" s="59">
        <v>2007</v>
      </c>
      <c r="B21" s="100">
        <v>403730</v>
      </c>
      <c r="C21" s="100">
        <v>406207</v>
      </c>
      <c r="D21" s="100">
        <v>407523</v>
      </c>
      <c r="E21" s="100">
        <v>409689</v>
      </c>
      <c r="F21" s="100">
        <v>411922</v>
      </c>
      <c r="G21" s="100">
        <v>413736</v>
      </c>
      <c r="H21" s="100">
        <v>414315</v>
      </c>
      <c r="I21" s="100">
        <v>415228</v>
      </c>
      <c r="J21" s="100">
        <v>416084</v>
      </c>
      <c r="K21" s="100">
        <v>417777</v>
      </c>
      <c r="L21" s="100">
        <v>419313</v>
      </c>
      <c r="M21" s="100">
        <v>417278</v>
      </c>
      <c r="AL21" s="14">
        <v>2006</v>
      </c>
      <c r="AM21" s="161">
        <v>405214</v>
      </c>
      <c r="AN21" s="161">
        <v>402836</v>
      </c>
      <c r="AO21" s="161">
        <v>404374</v>
      </c>
      <c r="AP21" s="161">
        <v>403935</v>
      </c>
      <c r="AQ21" s="161">
        <v>403667</v>
      </c>
      <c r="AR21" s="161">
        <v>403250</v>
      </c>
      <c r="AS21" s="161">
        <v>402991</v>
      </c>
      <c r="AT21" s="161">
        <v>404118</v>
      </c>
      <c r="AU21" s="161">
        <v>403476</v>
      </c>
      <c r="AV21" s="161">
        <v>402907</v>
      </c>
      <c r="AW21" s="161">
        <v>403726</v>
      </c>
      <c r="AX21" s="161">
        <v>404249</v>
      </c>
      <c r="AY21" s="161">
        <v>4844743</v>
      </c>
      <c r="AZ21"/>
    </row>
    <row r="22" spans="1:69" x14ac:dyDescent="0.25">
      <c r="A22" s="59">
        <v>2008</v>
      </c>
      <c r="B22" s="100">
        <v>415071</v>
      </c>
      <c r="C22" s="100">
        <v>415394</v>
      </c>
      <c r="D22" s="100">
        <v>416914</v>
      </c>
      <c r="E22" s="100">
        <v>415389</v>
      </c>
      <c r="F22" s="100">
        <v>415492</v>
      </c>
      <c r="G22" s="100">
        <v>414155</v>
      </c>
      <c r="H22" s="100">
        <v>411095</v>
      </c>
      <c r="I22" s="100">
        <v>406463</v>
      </c>
      <c r="J22" s="100">
        <v>397303</v>
      </c>
      <c r="K22" s="100">
        <v>394173</v>
      </c>
      <c r="L22" s="100">
        <v>392106</v>
      </c>
      <c r="M22" s="100">
        <v>391813</v>
      </c>
      <c r="AL22" s="14">
        <v>2007</v>
      </c>
      <c r="AM22" s="161">
        <v>403730</v>
      </c>
      <c r="AN22" s="161">
        <v>406207</v>
      </c>
      <c r="AO22" s="161">
        <v>407523</v>
      </c>
      <c r="AP22" s="161">
        <v>409689</v>
      </c>
      <c r="AQ22" s="161">
        <v>411922</v>
      </c>
      <c r="AR22" s="161">
        <v>413736</v>
      </c>
      <c r="AS22" s="161">
        <v>414315</v>
      </c>
      <c r="AT22" s="161">
        <v>415228</v>
      </c>
      <c r="AU22" s="161">
        <v>416084</v>
      </c>
      <c r="AV22" s="161">
        <v>417777</v>
      </c>
      <c r="AW22" s="161">
        <v>419313</v>
      </c>
      <c r="AX22" s="161">
        <v>417278</v>
      </c>
      <c r="AY22" s="161">
        <v>4952802</v>
      </c>
      <c r="AZ22"/>
    </row>
    <row r="23" spans="1:69" x14ac:dyDescent="0.25">
      <c r="A23" s="59">
        <v>2009</v>
      </c>
      <c r="B23" s="100">
        <v>390584</v>
      </c>
      <c r="C23" s="100">
        <v>391605</v>
      </c>
      <c r="D23" s="100">
        <v>392053</v>
      </c>
      <c r="E23" s="100">
        <v>392112</v>
      </c>
      <c r="F23" s="100">
        <v>387442</v>
      </c>
      <c r="G23" s="100">
        <v>387677</v>
      </c>
      <c r="H23" s="100">
        <v>386779</v>
      </c>
      <c r="I23" s="100">
        <v>384310</v>
      </c>
      <c r="J23" s="100">
        <v>379932</v>
      </c>
      <c r="K23" s="100">
        <v>377975</v>
      </c>
      <c r="L23" s="100">
        <v>379368</v>
      </c>
      <c r="M23" s="100">
        <v>379698</v>
      </c>
      <c r="AL23" s="14">
        <v>2008</v>
      </c>
      <c r="AM23" s="161">
        <v>415071</v>
      </c>
      <c r="AN23" s="161">
        <v>415394</v>
      </c>
      <c r="AO23" s="161">
        <v>416914</v>
      </c>
      <c r="AP23" s="161">
        <v>415389</v>
      </c>
      <c r="AQ23" s="161">
        <v>415492</v>
      </c>
      <c r="AR23" s="161">
        <v>414155</v>
      </c>
      <c r="AS23" s="161">
        <v>411095</v>
      </c>
      <c r="AT23" s="161">
        <v>406463</v>
      </c>
      <c r="AU23" s="161">
        <v>397303</v>
      </c>
      <c r="AV23" s="161">
        <v>394173</v>
      </c>
      <c r="AW23" s="161">
        <v>392106</v>
      </c>
      <c r="AX23" s="161">
        <v>391813</v>
      </c>
      <c r="AY23" s="161">
        <v>4885368</v>
      </c>
      <c r="AZ23"/>
    </row>
    <row r="24" spans="1:69" x14ac:dyDescent="0.25">
      <c r="A24" s="59">
        <v>2010</v>
      </c>
      <c r="B24" s="100">
        <v>379322</v>
      </c>
      <c r="C24" s="100">
        <v>378555</v>
      </c>
      <c r="D24" s="100">
        <v>377807</v>
      </c>
      <c r="E24" s="100">
        <v>376663</v>
      </c>
      <c r="F24" s="100">
        <v>377515</v>
      </c>
      <c r="G24" s="100">
        <v>378859</v>
      </c>
      <c r="H24" s="100">
        <v>378068</v>
      </c>
      <c r="I24" s="100">
        <v>378425</v>
      </c>
      <c r="J24" s="100">
        <v>378263</v>
      </c>
      <c r="K24" s="100">
        <v>379154</v>
      </c>
      <c r="L24" s="100">
        <v>380171</v>
      </c>
      <c r="M24" s="100">
        <v>380409</v>
      </c>
      <c r="AL24" s="14">
        <v>2009</v>
      </c>
      <c r="AM24" s="161">
        <v>390584</v>
      </c>
      <c r="AN24" s="161">
        <v>391605</v>
      </c>
      <c r="AO24" s="161">
        <v>392053</v>
      </c>
      <c r="AP24" s="161">
        <v>392112</v>
      </c>
      <c r="AQ24" s="161">
        <v>387442</v>
      </c>
      <c r="AR24" s="161">
        <v>387677</v>
      </c>
      <c r="AS24" s="161">
        <v>386779</v>
      </c>
      <c r="AT24" s="161">
        <v>384310</v>
      </c>
      <c r="AU24" s="161">
        <v>379932</v>
      </c>
      <c r="AV24" s="161">
        <v>377975</v>
      </c>
      <c r="AW24" s="161">
        <v>379368</v>
      </c>
      <c r="AX24" s="161">
        <v>379698</v>
      </c>
      <c r="AY24" s="161">
        <v>4629535</v>
      </c>
      <c r="AZ24"/>
    </row>
    <row r="25" spans="1:69" x14ac:dyDescent="0.25">
      <c r="A25" s="59">
        <v>2011</v>
      </c>
      <c r="B25" s="100">
        <v>381189</v>
      </c>
      <c r="C25" s="100">
        <v>382109</v>
      </c>
      <c r="D25" s="100">
        <v>383311</v>
      </c>
      <c r="E25" s="100">
        <v>384008</v>
      </c>
      <c r="F25" s="100">
        <v>385302</v>
      </c>
      <c r="G25" s="100">
        <v>387113</v>
      </c>
      <c r="H25" s="100">
        <v>387495</v>
      </c>
      <c r="I25" s="100">
        <v>387028</v>
      </c>
      <c r="J25" s="100">
        <v>385788</v>
      </c>
      <c r="K25" s="100">
        <v>386595</v>
      </c>
      <c r="L25" s="100">
        <v>386555</v>
      </c>
      <c r="M25" s="100">
        <v>386939</v>
      </c>
      <c r="AL25" s="14">
        <v>2010</v>
      </c>
      <c r="AM25" s="161">
        <v>379322</v>
      </c>
      <c r="AN25" s="161">
        <v>378555</v>
      </c>
      <c r="AO25" s="161">
        <v>377807</v>
      </c>
      <c r="AP25" s="161">
        <v>376663</v>
      </c>
      <c r="AQ25" s="161">
        <v>377515</v>
      </c>
      <c r="AR25" s="161">
        <v>378859</v>
      </c>
      <c r="AS25" s="161">
        <v>378068</v>
      </c>
      <c r="AT25" s="161">
        <v>378425</v>
      </c>
      <c r="AU25" s="161">
        <v>378263</v>
      </c>
      <c r="AV25" s="161">
        <v>379154</v>
      </c>
      <c r="AW25" s="161">
        <v>380171</v>
      </c>
      <c r="AX25" s="161">
        <v>380409</v>
      </c>
      <c r="AY25" s="161">
        <v>4543211</v>
      </c>
      <c r="AZ25"/>
    </row>
    <row r="26" spans="1:69" x14ac:dyDescent="0.25">
      <c r="A26" s="59">
        <v>2012</v>
      </c>
      <c r="B26" s="100">
        <v>386359</v>
      </c>
      <c r="C26" s="100">
        <v>387236</v>
      </c>
      <c r="D26" s="100">
        <v>388113</v>
      </c>
      <c r="E26" s="100">
        <v>387646</v>
      </c>
      <c r="F26" s="100">
        <v>388462</v>
      </c>
      <c r="G26" s="100">
        <v>388291</v>
      </c>
      <c r="H26" s="100">
        <v>388601</v>
      </c>
      <c r="I26" s="100">
        <v>386871</v>
      </c>
      <c r="J26" s="100">
        <v>383735</v>
      </c>
      <c r="K26" s="100">
        <v>382291</v>
      </c>
      <c r="L26" s="100">
        <v>381080</v>
      </c>
      <c r="M26" s="100">
        <v>379716</v>
      </c>
      <c r="AL26" s="14">
        <v>2011</v>
      </c>
      <c r="AM26" s="161">
        <v>381189</v>
      </c>
      <c r="AN26" s="161">
        <v>382109</v>
      </c>
      <c r="AO26" s="161">
        <v>383311</v>
      </c>
      <c r="AP26" s="161">
        <v>384008</v>
      </c>
      <c r="AQ26" s="161">
        <v>385302</v>
      </c>
      <c r="AR26" s="161">
        <v>387113</v>
      </c>
      <c r="AS26" s="161">
        <v>387495</v>
      </c>
      <c r="AT26" s="161">
        <v>387028</v>
      </c>
      <c r="AU26" s="161">
        <v>385788</v>
      </c>
      <c r="AV26" s="161">
        <v>386595</v>
      </c>
      <c r="AW26" s="161">
        <v>386555</v>
      </c>
      <c r="AX26" s="161">
        <v>386939</v>
      </c>
      <c r="AY26" s="161">
        <v>4623432</v>
      </c>
      <c r="AZ26"/>
    </row>
    <row r="27" spans="1:69" x14ac:dyDescent="0.25">
      <c r="A27" s="59">
        <v>2013</v>
      </c>
      <c r="B27" s="100">
        <v>380042</v>
      </c>
      <c r="C27" s="100">
        <v>380414</v>
      </c>
      <c r="D27" s="100">
        <v>380540</v>
      </c>
      <c r="E27" s="100">
        <v>380487</v>
      </c>
      <c r="F27" s="100">
        <v>381372</v>
      </c>
      <c r="G27" s="100">
        <v>381672</v>
      </c>
      <c r="H27" s="100">
        <v>381299</v>
      </c>
      <c r="I27" s="100">
        <v>380486</v>
      </c>
      <c r="J27" s="100">
        <v>380165</v>
      </c>
      <c r="K27" s="100">
        <v>381178</v>
      </c>
      <c r="L27" s="100">
        <v>381224</v>
      </c>
      <c r="M27" s="100">
        <v>380809</v>
      </c>
      <c r="AL27" s="14">
        <v>2012</v>
      </c>
      <c r="AM27" s="161">
        <v>386359</v>
      </c>
      <c r="AN27" s="161">
        <v>387236</v>
      </c>
      <c r="AO27" s="161">
        <v>388113</v>
      </c>
      <c r="AP27" s="161">
        <v>387646</v>
      </c>
      <c r="AQ27" s="161">
        <v>388462</v>
      </c>
      <c r="AR27" s="161">
        <v>388291</v>
      </c>
      <c r="AS27" s="161">
        <v>388601</v>
      </c>
      <c r="AT27" s="161">
        <v>386871</v>
      </c>
      <c r="AU27" s="161">
        <v>383735</v>
      </c>
      <c r="AV27" s="161">
        <v>382291</v>
      </c>
      <c r="AW27" s="161">
        <v>381080</v>
      </c>
      <c r="AX27" s="161">
        <v>379716</v>
      </c>
      <c r="AY27" s="161">
        <v>4628401</v>
      </c>
      <c r="AZ27"/>
    </row>
    <row r="28" spans="1:69" x14ac:dyDescent="0.25">
      <c r="A28" s="59">
        <v>2014</v>
      </c>
      <c r="B28" s="100">
        <v>381819</v>
      </c>
      <c r="C28" s="100">
        <v>381985</v>
      </c>
      <c r="D28" s="100">
        <v>383575</v>
      </c>
      <c r="E28" s="100">
        <v>384265</v>
      </c>
      <c r="F28" s="100">
        <v>385619</v>
      </c>
      <c r="G28" s="100">
        <v>385243</v>
      </c>
      <c r="H28" s="100">
        <v>386243</v>
      </c>
      <c r="I28" s="100">
        <v>384478</v>
      </c>
      <c r="J28" s="100">
        <v>384501</v>
      </c>
      <c r="K28" s="100">
        <v>384700</v>
      </c>
      <c r="L28" s="100">
        <v>386912</v>
      </c>
      <c r="M28" s="100">
        <v>386222</v>
      </c>
      <c r="AL28" s="14">
        <v>2013</v>
      </c>
      <c r="AM28" s="161">
        <v>380042</v>
      </c>
      <c r="AN28" s="161">
        <v>380414</v>
      </c>
      <c r="AO28" s="161">
        <v>380540</v>
      </c>
      <c r="AP28" s="161">
        <v>380487</v>
      </c>
      <c r="AQ28" s="161">
        <v>381372</v>
      </c>
      <c r="AR28" s="161">
        <v>381672</v>
      </c>
      <c r="AS28" s="161">
        <v>381299</v>
      </c>
      <c r="AT28" s="161">
        <v>380486</v>
      </c>
      <c r="AU28" s="161">
        <v>380165</v>
      </c>
      <c r="AV28" s="161">
        <v>381178</v>
      </c>
      <c r="AW28" s="161">
        <v>381224</v>
      </c>
      <c r="AX28" s="161">
        <v>380809</v>
      </c>
      <c r="AY28" s="161">
        <v>4569688</v>
      </c>
      <c r="AZ28"/>
    </row>
    <row r="29" spans="1:69" x14ac:dyDescent="0.25">
      <c r="A29" s="59">
        <v>2015</v>
      </c>
      <c r="B29" s="100">
        <v>386528</v>
      </c>
      <c r="C29" s="100">
        <v>388976</v>
      </c>
      <c r="D29" s="100">
        <v>390817</v>
      </c>
      <c r="E29" s="100">
        <v>393439</v>
      </c>
      <c r="F29" s="100">
        <v>395621</v>
      </c>
      <c r="G29" s="100">
        <v>396973</v>
      </c>
      <c r="H29" s="100">
        <v>396503</v>
      </c>
      <c r="I29" s="100">
        <v>397007</v>
      </c>
      <c r="J29" s="100">
        <v>397326</v>
      </c>
      <c r="K29" s="100">
        <v>399928</v>
      </c>
      <c r="L29" s="100">
        <v>401280</v>
      </c>
      <c r="M29" s="100">
        <v>401440</v>
      </c>
      <c r="AL29" s="14">
        <v>2014</v>
      </c>
      <c r="AM29" s="161">
        <v>381819</v>
      </c>
      <c r="AN29" s="161">
        <v>381985</v>
      </c>
      <c r="AO29" s="161">
        <v>383575</v>
      </c>
      <c r="AP29" s="161">
        <v>384265</v>
      </c>
      <c r="AQ29" s="161">
        <v>385619</v>
      </c>
      <c r="AR29" s="161">
        <v>385243</v>
      </c>
      <c r="AS29" s="161">
        <v>386243</v>
      </c>
      <c r="AT29" s="161">
        <v>384478</v>
      </c>
      <c r="AU29" s="161">
        <v>384501</v>
      </c>
      <c r="AV29" s="161">
        <v>384700</v>
      </c>
      <c r="AW29" s="161">
        <v>386912</v>
      </c>
      <c r="AX29" s="161">
        <v>386222</v>
      </c>
      <c r="AY29" s="161">
        <v>4615562</v>
      </c>
      <c r="AZ29"/>
    </row>
    <row r="30" spans="1:69" x14ac:dyDescent="0.25">
      <c r="A30" s="59">
        <v>2016</v>
      </c>
      <c r="B30" s="100">
        <v>402270</v>
      </c>
      <c r="C30" s="100">
        <v>403917</v>
      </c>
      <c r="D30" s="100">
        <v>405983</v>
      </c>
      <c r="E30" s="100">
        <v>407763</v>
      </c>
      <c r="F30" s="100">
        <v>410338</v>
      </c>
      <c r="G30" s="100">
        <v>412333</v>
      </c>
      <c r="H30" s="100">
        <v>413746</v>
      </c>
      <c r="I30" s="100">
        <v>414242</v>
      </c>
      <c r="J30" s="100">
        <v>414558</v>
      </c>
      <c r="K30" s="100">
        <v>415979</v>
      </c>
      <c r="L30" s="100">
        <v>416046</v>
      </c>
      <c r="M30" s="100">
        <v>416337</v>
      </c>
      <c r="AL30" s="14">
        <v>2015</v>
      </c>
      <c r="AM30" s="161">
        <v>386528</v>
      </c>
      <c r="AN30" s="161">
        <v>388976</v>
      </c>
      <c r="AO30" s="161">
        <v>390817</v>
      </c>
      <c r="AP30" s="161">
        <v>393439</v>
      </c>
      <c r="AQ30" s="161">
        <v>395621</v>
      </c>
      <c r="AR30" s="161">
        <v>396973</v>
      </c>
      <c r="AS30" s="161">
        <v>396503</v>
      </c>
      <c r="AT30" s="161">
        <v>397007</v>
      </c>
      <c r="AU30" s="161">
        <v>397326</v>
      </c>
      <c r="AV30" s="161">
        <v>399928</v>
      </c>
      <c r="AW30" s="161">
        <v>401280</v>
      </c>
      <c r="AX30" s="161">
        <v>401440</v>
      </c>
      <c r="AY30" s="161">
        <v>4745838</v>
      </c>
      <c r="AZ30"/>
    </row>
    <row r="31" spans="1:69" x14ac:dyDescent="0.25">
      <c r="A31" s="59">
        <v>2017</v>
      </c>
      <c r="B31" s="100">
        <v>417833</v>
      </c>
      <c r="C31" s="100">
        <v>419762</v>
      </c>
      <c r="D31" s="100">
        <v>422278</v>
      </c>
      <c r="E31" s="100">
        <v>423747</v>
      </c>
      <c r="F31" s="100">
        <v>425656</v>
      </c>
      <c r="G31" s="100">
        <v>427818</v>
      </c>
      <c r="H31" s="100">
        <v>428209</v>
      </c>
      <c r="I31" s="100">
        <v>428455</v>
      </c>
      <c r="J31" s="100">
        <v>428673</v>
      </c>
      <c r="K31" s="100">
        <v>430232</v>
      </c>
      <c r="L31" s="100">
        <v>429946</v>
      </c>
      <c r="M31" s="100">
        <v>430607</v>
      </c>
      <c r="AL31" s="14">
        <v>2016</v>
      </c>
      <c r="AM31" s="161">
        <v>402270</v>
      </c>
      <c r="AN31" s="161">
        <v>403917</v>
      </c>
      <c r="AO31" s="161">
        <v>405983</v>
      </c>
      <c r="AP31" s="161">
        <v>407763</v>
      </c>
      <c r="AQ31" s="161">
        <v>410338</v>
      </c>
      <c r="AR31" s="161">
        <v>412333</v>
      </c>
      <c r="AS31" s="161">
        <v>413746</v>
      </c>
      <c r="AT31" s="161">
        <v>414242</v>
      </c>
      <c r="AU31" s="161">
        <v>414558</v>
      </c>
      <c r="AV31" s="161">
        <v>415979</v>
      </c>
      <c r="AW31" s="161">
        <v>416046</v>
      </c>
      <c r="AX31" s="161">
        <v>416337</v>
      </c>
      <c r="AY31" s="161">
        <v>4933512</v>
      </c>
      <c r="AZ31"/>
    </row>
    <row r="32" spans="1:69" x14ac:dyDescent="0.25">
      <c r="A32" s="59">
        <v>2018</v>
      </c>
      <c r="B32" s="100">
        <v>429842</v>
      </c>
      <c r="C32" s="100">
        <v>432232</v>
      </c>
      <c r="D32" s="100">
        <v>434243</v>
      </c>
      <c r="E32" s="100">
        <v>436254</v>
      </c>
      <c r="F32" s="100">
        <v>438215</v>
      </c>
      <c r="G32" s="100">
        <v>439422</v>
      </c>
      <c r="H32" s="100">
        <v>443475</v>
      </c>
      <c r="I32" s="100">
        <v>439615</v>
      </c>
      <c r="J32" s="100">
        <v>440460</v>
      </c>
      <c r="K32" s="100">
        <v>441139</v>
      </c>
      <c r="L32" s="100">
        <v>439877</v>
      </c>
      <c r="M32" s="100">
        <v>440396</v>
      </c>
      <c r="AL32" s="14">
        <v>2017</v>
      </c>
      <c r="AM32" s="161">
        <v>417833</v>
      </c>
      <c r="AN32" s="161">
        <v>419762</v>
      </c>
      <c r="AO32" s="161">
        <v>422278</v>
      </c>
      <c r="AP32" s="161">
        <v>423747</v>
      </c>
      <c r="AQ32" s="161">
        <v>425656</v>
      </c>
      <c r="AR32" s="161">
        <v>427818</v>
      </c>
      <c r="AS32" s="161">
        <v>428209</v>
      </c>
      <c r="AT32" s="161">
        <v>428455</v>
      </c>
      <c r="AU32" s="161">
        <v>428673</v>
      </c>
      <c r="AV32" s="161">
        <v>430232</v>
      </c>
      <c r="AW32" s="161">
        <v>429946</v>
      </c>
      <c r="AX32" s="161">
        <v>430607</v>
      </c>
      <c r="AY32" s="161">
        <v>5113216</v>
      </c>
      <c r="AZ32"/>
    </row>
    <row r="33" spans="1:52" x14ac:dyDescent="0.25">
      <c r="A33" s="59">
        <v>2019</v>
      </c>
      <c r="B33" s="100">
        <v>441783</v>
      </c>
      <c r="C33" s="100">
        <v>0</v>
      </c>
      <c r="D33" s="100">
        <v>0</v>
      </c>
      <c r="E33" s="100">
        <v>0</v>
      </c>
      <c r="F33" s="100">
        <v>0</v>
      </c>
      <c r="G33" s="100">
        <v>0</v>
      </c>
      <c r="H33" s="100">
        <v>0</v>
      </c>
      <c r="I33" s="100">
        <v>0</v>
      </c>
      <c r="J33" s="100">
        <v>0</v>
      </c>
      <c r="K33" s="100">
        <v>0</v>
      </c>
      <c r="L33" s="100">
        <v>0</v>
      </c>
      <c r="M33" s="100">
        <v>0</v>
      </c>
      <c r="AL33" s="14">
        <v>2018</v>
      </c>
      <c r="AM33" s="161">
        <v>429842</v>
      </c>
      <c r="AN33" s="161">
        <v>432232</v>
      </c>
      <c r="AO33" s="161">
        <v>434243</v>
      </c>
      <c r="AP33" s="161">
        <v>436254</v>
      </c>
      <c r="AQ33" s="161">
        <v>438215</v>
      </c>
      <c r="AR33" s="161">
        <v>439422</v>
      </c>
      <c r="AS33" s="161">
        <v>443475</v>
      </c>
      <c r="AT33" s="161">
        <v>439615</v>
      </c>
      <c r="AU33" s="161">
        <v>440460</v>
      </c>
      <c r="AV33" s="161">
        <v>441139</v>
      </c>
      <c r="AW33" s="161">
        <v>439877</v>
      </c>
      <c r="AX33" s="161">
        <v>440396</v>
      </c>
      <c r="AY33" s="161">
        <v>5255170</v>
      </c>
      <c r="AZ33"/>
    </row>
    <row r="34" spans="1:52" x14ac:dyDescent="0.25">
      <c r="AL34" s="14">
        <v>2019</v>
      </c>
      <c r="AM34" s="161">
        <v>441783</v>
      </c>
      <c r="AN34" s="161"/>
      <c r="AO34" s="161"/>
      <c r="AP34" s="161"/>
      <c r="AQ34" s="161"/>
      <c r="AR34" s="161"/>
      <c r="AS34" s="161"/>
      <c r="AT34" s="161"/>
      <c r="AU34" s="161"/>
      <c r="AV34" s="161"/>
      <c r="AW34" s="161"/>
      <c r="AX34" s="161"/>
      <c r="AY34" s="161">
        <v>441783</v>
      </c>
      <c r="AZ34"/>
    </row>
    <row r="35" spans="1:52" x14ac:dyDescent="0.25">
      <c r="AL35"/>
      <c r="AM35"/>
      <c r="AN35"/>
      <c r="AO35"/>
      <c r="AP35"/>
      <c r="AQ35"/>
      <c r="AR35"/>
      <c r="AS35"/>
      <c r="AT35"/>
      <c r="AU35"/>
      <c r="AV35"/>
      <c r="AW35"/>
      <c r="AX35"/>
      <c r="AY35"/>
      <c r="AZ35"/>
    </row>
    <row r="36" spans="1:52" x14ac:dyDescent="0.25">
      <c r="AL36"/>
    </row>
    <row r="37" spans="1:52" x14ac:dyDescent="0.25">
      <c r="AL37"/>
    </row>
    <row r="38" spans="1:52" x14ac:dyDescent="0.25">
      <c r="AL38"/>
    </row>
    <row r="39" spans="1:52" x14ac:dyDescent="0.25">
      <c r="AL39"/>
    </row>
    <row r="40" spans="1:52" x14ac:dyDescent="0.25">
      <c r="AL40"/>
    </row>
    <row r="41" spans="1:52" x14ac:dyDescent="0.25">
      <c r="AL41"/>
    </row>
    <row r="42" spans="1:52" x14ac:dyDescent="0.25">
      <c r="AL42"/>
    </row>
    <row r="43" spans="1:52" x14ac:dyDescent="0.25">
      <c r="AL43"/>
    </row>
    <row r="44" spans="1:52" x14ac:dyDescent="0.25">
      <c r="AL44"/>
    </row>
    <row r="45" spans="1:52" x14ac:dyDescent="0.25">
      <c r="AL45"/>
    </row>
    <row r="46" spans="1:52" x14ac:dyDescent="0.25">
      <c r="AL46"/>
    </row>
    <row r="47" spans="1:52" x14ac:dyDescent="0.25">
      <c r="AL47"/>
    </row>
    <row r="48" spans="1:52" x14ac:dyDescent="0.25">
      <c r="AL48"/>
    </row>
    <row r="49" spans="38:38" x14ac:dyDescent="0.25">
      <c r="AL49"/>
    </row>
    <row r="50" spans="38:38" x14ac:dyDescent="0.25">
      <c r="AL50"/>
    </row>
    <row r="51" spans="38:38" x14ac:dyDescent="0.25">
      <c r="AL51"/>
    </row>
    <row r="52" spans="38:38" x14ac:dyDescent="0.25">
      <c r="AL52"/>
    </row>
    <row r="53" spans="38:38" x14ac:dyDescent="0.25">
      <c r="AL53"/>
    </row>
    <row r="54" spans="38:38" x14ac:dyDescent="0.25">
      <c r="AL54"/>
    </row>
    <row r="55" spans="38:38" x14ac:dyDescent="0.25">
      <c r="AL55"/>
    </row>
    <row r="56" spans="38:38" x14ac:dyDescent="0.25">
      <c r="AL56"/>
    </row>
    <row r="57" spans="38:38" x14ac:dyDescent="0.25">
      <c r="AL57"/>
    </row>
    <row r="58" spans="38:38" x14ac:dyDescent="0.25">
      <c r="AL58"/>
    </row>
    <row r="59" spans="38:38" x14ac:dyDescent="0.25">
      <c r="AL59"/>
    </row>
    <row r="60" spans="38:38" x14ac:dyDescent="0.25">
      <c r="AL60"/>
    </row>
    <row r="61" spans="38:38" x14ac:dyDescent="0.25">
      <c r="AL61"/>
    </row>
    <row r="62" spans="38:38" x14ac:dyDescent="0.25">
      <c r="AL62"/>
    </row>
    <row r="63" spans="38:38" x14ac:dyDescent="0.25">
      <c r="AL63"/>
    </row>
    <row r="64" spans="38:38" x14ac:dyDescent="0.25">
      <c r="AL64"/>
    </row>
    <row r="65" spans="38:38" x14ac:dyDescent="0.25">
      <c r="AL65"/>
    </row>
    <row r="66" spans="38:38" x14ac:dyDescent="0.25">
      <c r="AL66"/>
    </row>
    <row r="67" spans="38:38" x14ac:dyDescent="0.25">
      <c r="AL67"/>
    </row>
    <row r="68" spans="38:38" x14ac:dyDescent="0.25">
      <c r="AL68"/>
    </row>
    <row r="69" spans="38:38" x14ac:dyDescent="0.25">
      <c r="AL69"/>
    </row>
    <row r="70" spans="38:38" x14ac:dyDescent="0.25">
      <c r="AL70"/>
    </row>
    <row r="71" spans="38:38" x14ac:dyDescent="0.25">
      <c r="AL71"/>
    </row>
    <row r="72" spans="38:38" x14ac:dyDescent="0.25">
      <c r="AL72"/>
    </row>
    <row r="73" spans="38:38" x14ac:dyDescent="0.25">
      <c r="AL73"/>
    </row>
    <row r="74" spans="38:38" x14ac:dyDescent="0.25">
      <c r="AL74"/>
    </row>
    <row r="75" spans="38:38" x14ac:dyDescent="0.25">
      <c r="AL75"/>
    </row>
    <row r="76" spans="38:38" x14ac:dyDescent="0.25">
      <c r="AL76"/>
    </row>
    <row r="77" spans="38:38" x14ac:dyDescent="0.25">
      <c r="AL77"/>
    </row>
    <row r="78" spans="38:38" x14ac:dyDescent="0.25">
      <c r="AL78"/>
    </row>
    <row r="79" spans="38:38" x14ac:dyDescent="0.25">
      <c r="AL79"/>
    </row>
    <row r="80" spans="38:38" x14ac:dyDescent="0.25">
      <c r="AL80"/>
    </row>
    <row r="81" spans="38:38" x14ac:dyDescent="0.25">
      <c r="AL81"/>
    </row>
    <row r="82" spans="38:38" x14ac:dyDescent="0.25">
      <c r="AL82"/>
    </row>
    <row r="83" spans="38:38" x14ac:dyDescent="0.25">
      <c r="AL83"/>
    </row>
    <row r="84" spans="38:38" x14ac:dyDescent="0.25">
      <c r="AL84"/>
    </row>
    <row r="85" spans="38:38" x14ac:dyDescent="0.25">
      <c r="AL85"/>
    </row>
    <row r="86" spans="38:38" x14ac:dyDescent="0.25">
      <c r="AL86"/>
    </row>
    <row r="87" spans="38:38" x14ac:dyDescent="0.25">
      <c r="AL87"/>
    </row>
    <row r="88" spans="38:38" x14ac:dyDescent="0.25">
      <c r="AL88"/>
    </row>
    <row r="89" spans="38:38" x14ac:dyDescent="0.25">
      <c r="AL89"/>
    </row>
    <row r="90" spans="38:38" x14ac:dyDescent="0.25">
      <c r="AL90"/>
    </row>
    <row r="91" spans="38:38" x14ac:dyDescent="0.25">
      <c r="AL91"/>
    </row>
    <row r="92" spans="38:38" x14ac:dyDescent="0.25">
      <c r="AL92"/>
    </row>
    <row r="93" spans="38:38" x14ac:dyDescent="0.25">
      <c r="AL93"/>
    </row>
    <row r="94" spans="38:38" x14ac:dyDescent="0.25">
      <c r="AL94"/>
    </row>
    <row r="95" spans="38:38" x14ac:dyDescent="0.25">
      <c r="AL95"/>
    </row>
    <row r="96" spans="38:38" x14ac:dyDescent="0.25">
      <c r="AL96"/>
    </row>
    <row r="97" spans="38:38" x14ac:dyDescent="0.25">
      <c r="AL97"/>
    </row>
    <row r="98" spans="38:38" x14ac:dyDescent="0.25">
      <c r="AL98"/>
    </row>
    <row r="99" spans="38:38" x14ac:dyDescent="0.25">
      <c r="AL99"/>
    </row>
    <row r="100" spans="38:38" x14ac:dyDescent="0.25">
      <c r="AL100"/>
    </row>
    <row r="101" spans="38:38" x14ac:dyDescent="0.25">
      <c r="AL101"/>
    </row>
    <row r="102" spans="38:38" x14ac:dyDescent="0.25">
      <c r="AL102"/>
    </row>
    <row r="103" spans="38:38" x14ac:dyDescent="0.25">
      <c r="AL103"/>
    </row>
    <row r="104" spans="38:38" x14ac:dyDescent="0.25">
      <c r="AL104"/>
    </row>
    <row r="105" spans="38:38" x14ac:dyDescent="0.25">
      <c r="AL105"/>
    </row>
    <row r="106" spans="38:38" x14ac:dyDescent="0.25">
      <c r="AL106"/>
    </row>
    <row r="107" spans="38:38" x14ac:dyDescent="0.25">
      <c r="AL107"/>
    </row>
    <row r="108" spans="38:38" x14ac:dyDescent="0.25">
      <c r="AL108"/>
    </row>
    <row r="109" spans="38:38" x14ac:dyDescent="0.25">
      <c r="AL109"/>
    </row>
    <row r="110" spans="38:38" x14ac:dyDescent="0.25">
      <c r="AL110"/>
    </row>
    <row r="111" spans="38:38" x14ac:dyDescent="0.25">
      <c r="AL111"/>
    </row>
    <row r="112" spans="38:38" x14ac:dyDescent="0.25">
      <c r="AL112"/>
    </row>
    <row r="113" spans="38:38" x14ac:dyDescent="0.25">
      <c r="AL113"/>
    </row>
    <row r="114" spans="38:38" x14ac:dyDescent="0.25">
      <c r="AL114"/>
    </row>
    <row r="115" spans="38:38" x14ac:dyDescent="0.25">
      <c r="AL115"/>
    </row>
    <row r="116" spans="38:38" x14ac:dyDescent="0.25">
      <c r="AL116"/>
    </row>
    <row r="117" spans="38:38" x14ac:dyDescent="0.25">
      <c r="AL117"/>
    </row>
    <row r="118" spans="38:38" x14ac:dyDescent="0.25">
      <c r="AL118"/>
    </row>
    <row r="119" spans="38:38" x14ac:dyDescent="0.25">
      <c r="AL119"/>
    </row>
    <row r="120" spans="38:38" x14ac:dyDescent="0.25">
      <c r="AL120"/>
    </row>
    <row r="121" spans="38:38" x14ac:dyDescent="0.25">
      <c r="AL121"/>
    </row>
    <row r="122" spans="38:38" x14ac:dyDescent="0.25">
      <c r="AL122"/>
    </row>
    <row r="123" spans="38:38" x14ac:dyDescent="0.25">
      <c r="AL123"/>
    </row>
    <row r="124" spans="38:38" x14ac:dyDescent="0.25">
      <c r="AL124"/>
    </row>
    <row r="125" spans="38:38" x14ac:dyDescent="0.25">
      <c r="AL125"/>
    </row>
    <row r="126" spans="38:38" x14ac:dyDescent="0.25">
      <c r="AL126"/>
    </row>
    <row r="127" spans="38:38" x14ac:dyDescent="0.25">
      <c r="AL127"/>
    </row>
    <row r="128" spans="38:38" x14ac:dyDescent="0.25">
      <c r="AL128"/>
    </row>
    <row r="129" spans="38:38" x14ac:dyDescent="0.25">
      <c r="AL129"/>
    </row>
    <row r="130" spans="38:38" x14ac:dyDescent="0.25">
      <c r="AL130"/>
    </row>
    <row r="131" spans="38:38" x14ac:dyDescent="0.25">
      <c r="AL131"/>
    </row>
    <row r="132" spans="38:38" x14ac:dyDescent="0.25">
      <c r="AL132"/>
    </row>
    <row r="133" spans="38:38" x14ac:dyDescent="0.25">
      <c r="AL133"/>
    </row>
    <row r="134" spans="38:38" x14ac:dyDescent="0.25">
      <c r="AL134"/>
    </row>
    <row r="135" spans="38:38" x14ac:dyDescent="0.25">
      <c r="AL135"/>
    </row>
    <row r="136" spans="38:38" x14ac:dyDescent="0.25">
      <c r="AL136"/>
    </row>
    <row r="137" spans="38:38" x14ac:dyDescent="0.25">
      <c r="AL137"/>
    </row>
    <row r="138" spans="38:38" x14ac:dyDescent="0.25">
      <c r="AL138"/>
    </row>
    <row r="139" spans="38:38" x14ac:dyDescent="0.25">
      <c r="AL139"/>
    </row>
    <row r="140" spans="38:38" x14ac:dyDescent="0.25">
      <c r="AL140"/>
    </row>
    <row r="141" spans="38:38" x14ac:dyDescent="0.25">
      <c r="AL141"/>
    </row>
    <row r="142" spans="38:38" x14ac:dyDescent="0.25">
      <c r="AL142"/>
    </row>
    <row r="143" spans="38:38" x14ac:dyDescent="0.25">
      <c r="AL143"/>
    </row>
    <row r="144" spans="38:38" x14ac:dyDescent="0.25">
      <c r="AL144"/>
    </row>
    <row r="145" spans="38:38" x14ac:dyDescent="0.25">
      <c r="AL145"/>
    </row>
    <row r="146" spans="38:38" x14ac:dyDescent="0.25">
      <c r="AL146"/>
    </row>
    <row r="147" spans="38:38" x14ac:dyDescent="0.25">
      <c r="AL147"/>
    </row>
    <row r="148" spans="38:38" x14ac:dyDescent="0.25">
      <c r="AL148"/>
    </row>
    <row r="149" spans="38:38" x14ac:dyDescent="0.25">
      <c r="AL149"/>
    </row>
    <row r="150" spans="38:38" x14ac:dyDescent="0.25">
      <c r="AL150"/>
    </row>
    <row r="151" spans="38:38" x14ac:dyDescent="0.25">
      <c r="AL151"/>
    </row>
    <row r="152" spans="38:38" x14ac:dyDescent="0.25">
      <c r="AL152"/>
    </row>
    <row r="153" spans="38:38" x14ac:dyDescent="0.25">
      <c r="AL153"/>
    </row>
    <row r="154" spans="38:38" x14ac:dyDescent="0.25">
      <c r="AL154"/>
    </row>
    <row r="155" spans="38:38" x14ac:dyDescent="0.25">
      <c r="AL155"/>
    </row>
    <row r="156" spans="38:38" x14ac:dyDescent="0.25">
      <c r="AL156"/>
    </row>
    <row r="157" spans="38:38" x14ac:dyDescent="0.25">
      <c r="AL157"/>
    </row>
    <row r="158" spans="38:38" x14ac:dyDescent="0.25">
      <c r="AL158"/>
    </row>
    <row r="159" spans="38:38" x14ac:dyDescent="0.25">
      <c r="AL159"/>
    </row>
    <row r="160" spans="38:38" x14ac:dyDescent="0.25">
      <c r="AL160"/>
    </row>
    <row r="161" spans="38:38" x14ac:dyDescent="0.25">
      <c r="AL161"/>
    </row>
    <row r="162" spans="38:38" x14ac:dyDescent="0.25">
      <c r="AL162"/>
    </row>
    <row r="163" spans="38:38" x14ac:dyDescent="0.25">
      <c r="AL163"/>
    </row>
    <row r="164" spans="38:38" x14ac:dyDescent="0.25">
      <c r="AL164"/>
    </row>
    <row r="165" spans="38:38" x14ac:dyDescent="0.25">
      <c r="AL165"/>
    </row>
    <row r="166" spans="38:38" x14ac:dyDescent="0.25">
      <c r="AL166"/>
    </row>
    <row r="167" spans="38:38" x14ac:dyDescent="0.25">
      <c r="AL167"/>
    </row>
    <row r="168" spans="38:38" x14ac:dyDescent="0.25">
      <c r="AL168"/>
    </row>
    <row r="169" spans="38:38" x14ac:dyDescent="0.25">
      <c r="AL169"/>
    </row>
    <row r="170" spans="38:38" x14ac:dyDescent="0.25">
      <c r="AL170"/>
    </row>
    <row r="171" spans="38:38" x14ac:dyDescent="0.25">
      <c r="AL171"/>
    </row>
    <row r="172" spans="38:38" x14ac:dyDescent="0.25">
      <c r="AL172"/>
    </row>
    <row r="173" spans="38:38" x14ac:dyDescent="0.25">
      <c r="AL173"/>
    </row>
    <row r="174" spans="38:38" x14ac:dyDescent="0.25">
      <c r="AL174"/>
    </row>
    <row r="175" spans="38:38" x14ac:dyDescent="0.25">
      <c r="AL175"/>
    </row>
    <row r="176" spans="38:38" x14ac:dyDescent="0.25">
      <c r="AL176"/>
    </row>
    <row r="177" spans="38:38" x14ac:dyDescent="0.25">
      <c r="AL177"/>
    </row>
    <row r="178" spans="38:38" x14ac:dyDescent="0.25">
      <c r="AL178"/>
    </row>
    <row r="179" spans="38:38" x14ac:dyDescent="0.25">
      <c r="AL179"/>
    </row>
    <row r="180" spans="38:38" x14ac:dyDescent="0.25">
      <c r="AL180"/>
    </row>
    <row r="181" spans="38:38" x14ac:dyDescent="0.25">
      <c r="AL181"/>
    </row>
    <row r="182" spans="38:38" x14ac:dyDescent="0.25">
      <c r="AL182"/>
    </row>
    <row r="183" spans="38:38" x14ac:dyDescent="0.25">
      <c r="AL183"/>
    </row>
    <row r="184" spans="38:38" x14ac:dyDescent="0.25">
      <c r="AL184"/>
    </row>
    <row r="185" spans="38:38" x14ac:dyDescent="0.25">
      <c r="AL185"/>
    </row>
    <row r="186" spans="38:38" x14ac:dyDescent="0.25">
      <c r="AL186"/>
    </row>
    <row r="187" spans="38:38" x14ac:dyDescent="0.25">
      <c r="AL187"/>
    </row>
    <row r="188" spans="38:38" x14ac:dyDescent="0.25">
      <c r="AL188"/>
    </row>
    <row r="189" spans="38:38" x14ac:dyDescent="0.25">
      <c r="AL189"/>
    </row>
    <row r="190" spans="38:38" x14ac:dyDescent="0.25">
      <c r="AL190"/>
    </row>
    <row r="191" spans="38:38" x14ac:dyDescent="0.25">
      <c r="AL191"/>
    </row>
    <row r="192" spans="38:38" x14ac:dyDescent="0.25">
      <c r="AL192"/>
    </row>
    <row r="193" spans="38:38" x14ac:dyDescent="0.25">
      <c r="AL193"/>
    </row>
    <row r="194" spans="38:38" x14ac:dyDescent="0.25">
      <c r="AL194"/>
    </row>
    <row r="195" spans="38:38" x14ac:dyDescent="0.25">
      <c r="AL195"/>
    </row>
    <row r="196" spans="38:38" x14ac:dyDescent="0.25">
      <c r="AL196"/>
    </row>
    <row r="197" spans="38:38" x14ac:dyDescent="0.25">
      <c r="AL197"/>
    </row>
    <row r="198" spans="38:38" x14ac:dyDescent="0.25">
      <c r="AL198"/>
    </row>
    <row r="199" spans="38:38" x14ac:dyDescent="0.25">
      <c r="AL199"/>
    </row>
    <row r="200" spans="38:38" x14ac:dyDescent="0.25">
      <c r="AL200"/>
    </row>
    <row r="201" spans="38:38" x14ac:dyDescent="0.25">
      <c r="AL201"/>
    </row>
    <row r="202" spans="38:38" x14ac:dyDescent="0.25">
      <c r="AL202"/>
    </row>
    <row r="203" spans="38:38" x14ac:dyDescent="0.25">
      <c r="AL203"/>
    </row>
    <row r="204" spans="38:38" x14ac:dyDescent="0.25">
      <c r="AL204"/>
    </row>
    <row r="205" spans="38:38" x14ac:dyDescent="0.25">
      <c r="AL205"/>
    </row>
    <row r="206" spans="38:38" x14ac:dyDescent="0.25">
      <c r="AL206"/>
    </row>
    <row r="207" spans="38:38" x14ac:dyDescent="0.25">
      <c r="AL207"/>
    </row>
    <row r="208" spans="38:38" x14ac:dyDescent="0.25">
      <c r="AL208"/>
    </row>
    <row r="209" spans="38:38" x14ac:dyDescent="0.25">
      <c r="AL209"/>
    </row>
    <row r="210" spans="38:38" x14ac:dyDescent="0.25">
      <c r="AL210"/>
    </row>
    <row r="211" spans="38:38" x14ac:dyDescent="0.25">
      <c r="AL211"/>
    </row>
    <row r="212" spans="38:38" x14ac:dyDescent="0.25">
      <c r="AL212"/>
    </row>
    <row r="213" spans="38:38" x14ac:dyDescent="0.25">
      <c r="AL213"/>
    </row>
    <row r="214" spans="38:38" x14ac:dyDescent="0.25">
      <c r="AL214"/>
    </row>
    <row r="215" spans="38:38" x14ac:dyDescent="0.25">
      <c r="AL215"/>
    </row>
    <row r="216" spans="38:38" x14ac:dyDescent="0.25">
      <c r="AL216"/>
    </row>
    <row r="217" spans="38:38" x14ac:dyDescent="0.25">
      <c r="AL217"/>
    </row>
    <row r="218" spans="38:38" x14ac:dyDescent="0.25">
      <c r="AL218"/>
    </row>
    <row r="219" spans="38:38" x14ac:dyDescent="0.25">
      <c r="AL219"/>
    </row>
    <row r="220" spans="38:38" x14ac:dyDescent="0.25">
      <c r="AL220"/>
    </row>
    <row r="221" spans="38:38" x14ac:dyDescent="0.25">
      <c r="AL221"/>
    </row>
    <row r="222" spans="38:38" x14ac:dyDescent="0.25">
      <c r="AL222"/>
    </row>
    <row r="223" spans="38:38" x14ac:dyDescent="0.25">
      <c r="AL223"/>
    </row>
    <row r="224" spans="38:38" x14ac:dyDescent="0.25">
      <c r="AL224"/>
    </row>
    <row r="225" spans="38:38" x14ac:dyDescent="0.25">
      <c r="AL225"/>
    </row>
    <row r="226" spans="38:38" x14ac:dyDescent="0.25">
      <c r="AL226"/>
    </row>
    <row r="227" spans="38:38" x14ac:dyDescent="0.25">
      <c r="AL227"/>
    </row>
    <row r="228" spans="38:38" x14ac:dyDescent="0.25">
      <c r="AL228"/>
    </row>
    <row r="229" spans="38:38" x14ac:dyDescent="0.25">
      <c r="AL229"/>
    </row>
    <row r="230" spans="38:38" x14ac:dyDescent="0.25">
      <c r="AL230"/>
    </row>
    <row r="231" spans="38:38" x14ac:dyDescent="0.25">
      <c r="AL231"/>
    </row>
    <row r="232" spans="38:38" x14ac:dyDescent="0.25">
      <c r="AL232"/>
    </row>
    <row r="233" spans="38:38" x14ac:dyDescent="0.25">
      <c r="AL233"/>
    </row>
    <row r="234" spans="38:38" x14ac:dyDescent="0.25">
      <c r="AL234"/>
    </row>
    <row r="235" spans="38:38" x14ac:dyDescent="0.25">
      <c r="AL235"/>
    </row>
    <row r="236" spans="38:38" x14ac:dyDescent="0.25">
      <c r="AL236"/>
    </row>
    <row r="237" spans="38:38" x14ac:dyDescent="0.25">
      <c r="AL237"/>
    </row>
    <row r="238" spans="38:38" x14ac:dyDescent="0.25">
      <c r="AL238"/>
    </row>
    <row r="239" spans="38:38" x14ac:dyDescent="0.25">
      <c r="AL239"/>
    </row>
    <row r="240" spans="38:38" x14ac:dyDescent="0.25">
      <c r="AL240"/>
    </row>
    <row r="241" spans="38:38" x14ac:dyDescent="0.25">
      <c r="AL241"/>
    </row>
    <row r="242" spans="38:38" x14ac:dyDescent="0.25">
      <c r="AL242"/>
    </row>
    <row r="243" spans="38:38" x14ac:dyDescent="0.25">
      <c r="AL243"/>
    </row>
    <row r="244" spans="38:38" x14ac:dyDescent="0.25">
      <c r="AL244"/>
    </row>
    <row r="245" spans="38:38" x14ac:dyDescent="0.25">
      <c r="AL245"/>
    </row>
    <row r="246" spans="38:38" x14ac:dyDescent="0.25">
      <c r="AL246"/>
    </row>
    <row r="247" spans="38:38" x14ac:dyDescent="0.25">
      <c r="AL247"/>
    </row>
    <row r="248" spans="38:38" x14ac:dyDescent="0.25">
      <c r="AL248"/>
    </row>
    <row r="249" spans="38:38" x14ac:dyDescent="0.25">
      <c r="AL249"/>
    </row>
    <row r="250" spans="38:38" x14ac:dyDescent="0.25">
      <c r="AL250"/>
    </row>
    <row r="251" spans="38:38" x14ac:dyDescent="0.25">
      <c r="AL251"/>
    </row>
    <row r="252" spans="38:38" x14ac:dyDescent="0.25">
      <c r="AL252"/>
    </row>
    <row r="253" spans="38:38" x14ac:dyDescent="0.25">
      <c r="AL253"/>
    </row>
    <row r="254" spans="38:38" x14ac:dyDescent="0.25">
      <c r="AL254"/>
    </row>
    <row r="255" spans="38:38" x14ac:dyDescent="0.25">
      <c r="AL255"/>
    </row>
    <row r="256" spans="38:38" x14ac:dyDescent="0.25">
      <c r="AL256"/>
    </row>
    <row r="257" spans="38:38" x14ac:dyDescent="0.25">
      <c r="AL257"/>
    </row>
    <row r="258" spans="38:38" x14ac:dyDescent="0.25">
      <c r="AL258"/>
    </row>
    <row r="259" spans="38:38" x14ac:dyDescent="0.25">
      <c r="AL259"/>
    </row>
    <row r="260" spans="38:38" x14ac:dyDescent="0.25">
      <c r="AL260"/>
    </row>
    <row r="261" spans="38:38" x14ac:dyDescent="0.25">
      <c r="AL261"/>
    </row>
    <row r="262" spans="38:38" x14ac:dyDescent="0.25">
      <c r="AL262"/>
    </row>
    <row r="263" spans="38:38" x14ac:dyDescent="0.25">
      <c r="AL263"/>
    </row>
    <row r="264" spans="38:38" x14ac:dyDescent="0.25">
      <c r="AL264"/>
    </row>
    <row r="265" spans="38:38" x14ac:dyDescent="0.25">
      <c r="AL265"/>
    </row>
    <row r="266" spans="38:38" x14ac:dyDescent="0.25">
      <c r="AL266"/>
    </row>
    <row r="267" spans="38:38" x14ac:dyDescent="0.25">
      <c r="AL267"/>
    </row>
    <row r="268" spans="38:38" x14ac:dyDescent="0.25">
      <c r="AL268"/>
    </row>
    <row r="269" spans="38:38" x14ac:dyDescent="0.25">
      <c r="AL269"/>
    </row>
    <row r="270" spans="38:38" x14ac:dyDescent="0.25">
      <c r="AL270"/>
    </row>
    <row r="271" spans="38:38" x14ac:dyDescent="0.25">
      <c r="AL271"/>
    </row>
    <row r="272" spans="38:38" x14ac:dyDescent="0.25">
      <c r="AL272"/>
    </row>
    <row r="273" spans="38:38" x14ac:dyDescent="0.25">
      <c r="AL273"/>
    </row>
    <row r="274" spans="38:38" x14ac:dyDescent="0.25">
      <c r="AL274"/>
    </row>
    <row r="275" spans="38:38" x14ac:dyDescent="0.25">
      <c r="AL275"/>
    </row>
    <row r="276" spans="38:38" x14ac:dyDescent="0.25">
      <c r="AL276"/>
    </row>
    <row r="277" spans="38:38" x14ac:dyDescent="0.25">
      <c r="AL277"/>
    </row>
    <row r="278" spans="38:38" x14ac:dyDescent="0.25">
      <c r="AL278"/>
    </row>
    <row r="279" spans="38:38" x14ac:dyDescent="0.25">
      <c r="AL279"/>
    </row>
    <row r="280" spans="38:38" x14ac:dyDescent="0.25">
      <c r="AL280"/>
    </row>
    <row r="281" spans="38:38" x14ac:dyDescent="0.25">
      <c r="AL281"/>
    </row>
    <row r="282" spans="38:38" x14ac:dyDescent="0.25">
      <c r="AL282"/>
    </row>
    <row r="283" spans="38:38" x14ac:dyDescent="0.25">
      <c r="AL283"/>
    </row>
    <row r="284" spans="38:38" x14ac:dyDescent="0.25">
      <c r="AL284"/>
    </row>
    <row r="285" spans="38:38" x14ac:dyDescent="0.25">
      <c r="AL285"/>
    </row>
    <row r="286" spans="38:38" x14ac:dyDescent="0.25">
      <c r="AL286"/>
    </row>
    <row r="287" spans="38:38" x14ac:dyDescent="0.25">
      <c r="AL287"/>
    </row>
    <row r="288" spans="38:38" x14ac:dyDescent="0.25">
      <c r="AL288"/>
    </row>
    <row r="289" spans="38:38" x14ac:dyDescent="0.25">
      <c r="AL289"/>
    </row>
    <row r="290" spans="38:38" x14ac:dyDescent="0.25">
      <c r="AL290"/>
    </row>
    <row r="291" spans="38:38" x14ac:dyDescent="0.25">
      <c r="AL291"/>
    </row>
    <row r="292" spans="38:38" x14ac:dyDescent="0.25">
      <c r="AL292"/>
    </row>
    <row r="293" spans="38:38" x14ac:dyDescent="0.25">
      <c r="AL293"/>
    </row>
    <row r="294" spans="38:38" x14ac:dyDescent="0.25">
      <c r="AL294"/>
    </row>
    <row r="295" spans="38:38" x14ac:dyDescent="0.25">
      <c r="AL295"/>
    </row>
    <row r="296" spans="38:38" x14ac:dyDescent="0.25">
      <c r="AL296"/>
    </row>
    <row r="297" spans="38:38" x14ac:dyDescent="0.25">
      <c r="AL297"/>
    </row>
    <row r="298" spans="38:38" x14ac:dyDescent="0.25">
      <c r="AL298"/>
    </row>
    <row r="299" spans="38:38" x14ac:dyDescent="0.25">
      <c r="AL299"/>
    </row>
    <row r="300" spans="38:38" x14ac:dyDescent="0.25">
      <c r="AL300"/>
    </row>
    <row r="301" spans="38:38" x14ac:dyDescent="0.25">
      <c r="AL301"/>
    </row>
    <row r="302" spans="38:38" x14ac:dyDescent="0.25">
      <c r="AL302"/>
    </row>
    <row r="303" spans="38:38" x14ac:dyDescent="0.25">
      <c r="AL303"/>
    </row>
    <row r="304" spans="38:38" x14ac:dyDescent="0.25">
      <c r="AL304"/>
    </row>
    <row r="305" spans="38:38" x14ac:dyDescent="0.25">
      <c r="AL305"/>
    </row>
    <row r="306" spans="38:38" x14ac:dyDescent="0.25">
      <c r="AL306"/>
    </row>
    <row r="307" spans="38:38" x14ac:dyDescent="0.25">
      <c r="AL307"/>
    </row>
    <row r="308" spans="38:38" x14ac:dyDescent="0.25">
      <c r="AL308"/>
    </row>
    <row r="309" spans="38:38" x14ac:dyDescent="0.25">
      <c r="AL309"/>
    </row>
    <row r="310" spans="38:38" x14ac:dyDescent="0.25">
      <c r="AL310"/>
    </row>
    <row r="311" spans="38:38" x14ac:dyDescent="0.25">
      <c r="AL311"/>
    </row>
    <row r="312" spans="38:38" x14ac:dyDescent="0.25">
      <c r="AL312"/>
    </row>
    <row r="313" spans="38:38" x14ac:dyDescent="0.25">
      <c r="AL313"/>
    </row>
    <row r="314" spans="38:38" x14ac:dyDescent="0.25">
      <c r="AL314"/>
    </row>
    <row r="315" spans="38:38" x14ac:dyDescent="0.25">
      <c r="AL315"/>
    </row>
    <row r="316" spans="38:38" x14ac:dyDescent="0.25">
      <c r="AL316"/>
    </row>
    <row r="317" spans="38:38" x14ac:dyDescent="0.25">
      <c r="AL317"/>
    </row>
    <row r="318" spans="38:38" x14ac:dyDescent="0.25">
      <c r="AL318"/>
    </row>
    <row r="319" spans="38:38" x14ac:dyDescent="0.25">
      <c r="AL319"/>
    </row>
    <row r="320" spans="38:38" x14ac:dyDescent="0.25">
      <c r="AL320"/>
    </row>
    <row r="321" spans="38:38" x14ac:dyDescent="0.25">
      <c r="AL321"/>
    </row>
    <row r="322" spans="38:38" x14ac:dyDescent="0.25">
      <c r="AL322"/>
    </row>
    <row r="323" spans="38:38" x14ac:dyDescent="0.25">
      <c r="AL323"/>
    </row>
    <row r="324" spans="38:38" x14ac:dyDescent="0.25">
      <c r="AL324"/>
    </row>
    <row r="325" spans="38:38" x14ac:dyDescent="0.25">
      <c r="AL325"/>
    </row>
    <row r="326" spans="38:38" x14ac:dyDescent="0.25">
      <c r="AL326"/>
    </row>
    <row r="327" spans="38:38" x14ac:dyDescent="0.25">
      <c r="AL327"/>
    </row>
    <row r="328" spans="38:38" x14ac:dyDescent="0.25">
      <c r="AL328"/>
    </row>
    <row r="329" spans="38:38" x14ac:dyDescent="0.25">
      <c r="AL329"/>
    </row>
    <row r="330" spans="38:38" x14ac:dyDescent="0.25">
      <c r="AL330"/>
    </row>
    <row r="331" spans="38:38" x14ac:dyDescent="0.25">
      <c r="AL331"/>
    </row>
    <row r="332" spans="38:38" x14ac:dyDescent="0.25">
      <c r="AL332"/>
    </row>
    <row r="333" spans="38:38" x14ac:dyDescent="0.25">
      <c r="AL333"/>
    </row>
    <row r="334" spans="38:38" x14ac:dyDescent="0.25">
      <c r="AL334"/>
    </row>
    <row r="335" spans="38:38" x14ac:dyDescent="0.25">
      <c r="AL335"/>
    </row>
    <row r="336" spans="38:38" x14ac:dyDescent="0.25">
      <c r="AL336"/>
    </row>
    <row r="337" spans="38:38" x14ac:dyDescent="0.25">
      <c r="AL337"/>
    </row>
    <row r="338" spans="38:38" x14ac:dyDescent="0.25">
      <c r="AL338"/>
    </row>
    <row r="339" spans="38:38" x14ac:dyDescent="0.25">
      <c r="AL339"/>
    </row>
    <row r="340" spans="38:38" x14ac:dyDescent="0.25">
      <c r="AL340"/>
    </row>
    <row r="341" spans="38:38" x14ac:dyDescent="0.25">
      <c r="AL341"/>
    </row>
    <row r="342" spans="38:38" x14ac:dyDescent="0.25">
      <c r="AL342"/>
    </row>
    <row r="343" spans="38:38" x14ac:dyDescent="0.25">
      <c r="AL343"/>
    </row>
    <row r="344" spans="38:38" x14ac:dyDescent="0.25">
      <c r="AL344"/>
    </row>
    <row r="345" spans="38:38" x14ac:dyDescent="0.25">
      <c r="AL345"/>
    </row>
    <row r="346" spans="38:38" x14ac:dyDescent="0.25">
      <c r="AL346"/>
    </row>
    <row r="347" spans="38:38" x14ac:dyDescent="0.25">
      <c r="AL347"/>
    </row>
    <row r="348" spans="38:38" x14ac:dyDescent="0.25">
      <c r="AL348"/>
    </row>
    <row r="349" spans="38:38" x14ac:dyDescent="0.25">
      <c r="AL349"/>
    </row>
    <row r="350" spans="38:38" x14ac:dyDescent="0.25">
      <c r="AL350"/>
    </row>
    <row r="351" spans="38:38" x14ac:dyDescent="0.25">
      <c r="AL351"/>
    </row>
    <row r="352" spans="38:38" x14ac:dyDescent="0.25">
      <c r="AL352"/>
    </row>
    <row r="353" spans="38:38" x14ac:dyDescent="0.25">
      <c r="AL353"/>
    </row>
    <row r="354" spans="38:38" x14ac:dyDescent="0.25">
      <c r="AL354"/>
    </row>
    <row r="355" spans="38:38" x14ac:dyDescent="0.25">
      <c r="AL355"/>
    </row>
    <row r="356" spans="38:38" x14ac:dyDescent="0.25">
      <c r="AL356"/>
    </row>
    <row r="357" spans="38:38" x14ac:dyDescent="0.25">
      <c r="AL357"/>
    </row>
    <row r="358" spans="38:38" x14ac:dyDescent="0.25">
      <c r="AL358"/>
    </row>
    <row r="359" spans="38:38" x14ac:dyDescent="0.25">
      <c r="AL359"/>
    </row>
    <row r="360" spans="38:38" x14ac:dyDescent="0.25">
      <c r="AL360"/>
    </row>
  </sheetData>
  <mergeCells count="1">
    <mergeCell ref="A1:M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96" t="e">
        <f>CONCATENATE("Table 5:  Carrier Group Percent of Total Scheduled Passenger Airline FTEs ",A6, " - ", A16)</f>
        <v>#REF!</v>
      </c>
      <c r="B1" s="196"/>
      <c r="C1" s="196"/>
      <c r="D1" s="196"/>
      <c r="E1" s="196"/>
    </row>
    <row r="3" spans="1:5" x14ac:dyDescent="0.25">
      <c r="A3" s="3" t="e">
        <f>CONCATENATE("(",#REF!, " of each year)")</f>
        <v>#REF!</v>
      </c>
    </row>
    <row r="5" spans="1:5" ht="30" x14ac:dyDescent="0.25">
      <c r="A5" s="5" t="e">
        <f>#REF!</f>
        <v>#REF!</v>
      </c>
      <c r="B5" s="2" t="e">
        <f>CONCATENATE(#REF!, " Airlines")</f>
        <v>#REF!</v>
      </c>
      <c r="C5" s="2" t="e">
        <f>CONCATENATE(#REF!, " Airlines")</f>
        <v>#REF!</v>
      </c>
      <c r="D5" s="2" t="e">
        <f>CONCATENATE(#REF!, " Airlines")</f>
        <v>#REF!</v>
      </c>
      <c r="E5" s="2" t="e">
        <f>CONCATENATE(#REF!, " Airlines")</f>
        <v>#REF!</v>
      </c>
    </row>
    <row r="6" spans="1:5" x14ac:dyDescent="0.25">
      <c r="A6" s="4">
        <v>2006</v>
      </c>
      <c r="B6" s="6">
        <v>66.599999999999994</v>
      </c>
      <c r="C6" s="6">
        <v>17</v>
      </c>
      <c r="D6" s="6">
        <v>14.3</v>
      </c>
      <c r="E6" s="6">
        <v>2.1</v>
      </c>
    </row>
    <row r="7" spans="1:5" x14ac:dyDescent="0.25">
      <c r="A7" s="4">
        <v>2012</v>
      </c>
      <c r="B7" s="6">
        <v>67.099999999999994</v>
      </c>
      <c r="C7" s="6">
        <v>17.899999999999999</v>
      </c>
      <c r="D7" s="6">
        <v>13.6</v>
      </c>
      <c r="E7" s="6">
        <v>1.3</v>
      </c>
    </row>
    <row r="8" spans="1:5" x14ac:dyDescent="0.25">
      <c r="A8" s="4">
        <v>2016</v>
      </c>
      <c r="B8" s="6">
        <v>66.099999999999994</v>
      </c>
      <c r="C8" s="6">
        <v>19.7</v>
      </c>
      <c r="D8" s="6">
        <v>12.5</v>
      </c>
      <c r="E8" s="6">
        <v>1.7</v>
      </c>
    </row>
    <row r="9" spans="1:5" x14ac:dyDescent="0.25">
      <c r="A9" s="4">
        <v>2017</v>
      </c>
      <c r="B9" s="6">
        <v>65</v>
      </c>
      <c r="C9" s="6">
        <v>20.7</v>
      </c>
      <c r="D9" s="6">
        <v>12.5</v>
      </c>
      <c r="E9" s="6">
        <v>1.8</v>
      </c>
    </row>
    <row r="10" spans="1:5" x14ac:dyDescent="0.25">
      <c r="A10" s="4" t="e">
        <f>#REF!</f>
        <v>#REF!</v>
      </c>
      <c r="B10" s="6" t="e">
        <f>#REF!</f>
        <v>#REF!</v>
      </c>
      <c r="C10" s="6" t="e">
        <f>#REF!</f>
        <v>#REF!</v>
      </c>
      <c r="D10" s="6" t="e">
        <f>#REF!</f>
        <v>#REF!</v>
      </c>
      <c r="E10" s="6" t="e">
        <f>#REF!</f>
        <v>#REF!</v>
      </c>
    </row>
    <row r="11" spans="1:5" x14ac:dyDescent="0.25">
      <c r="A11" s="4" t="e">
        <f>#REF!</f>
        <v>#REF!</v>
      </c>
      <c r="B11" s="6" t="e">
        <f>#REF!</f>
        <v>#REF!</v>
      </c>
      <c r="C11" s="6" t="e">
        <f>#REF!</f>
        <v>#REF!</v>
      </c>
      <c r="D11" s="6" t="e">
        <f>#REF!</f>
        <v>#REF!</v>
      </c>
      <c r="E11" s="6" t="e">
        <f>#REF!</f>
        <v>#REF!</v>
      </c>
    </row>
    <row r="12" spans="1:5" x14ac:dyDescent="0.25">
      <c r="A12" s="4" t="e">
        <f>#REF!</f>
        <v>#REF!</v>
      </c>
      <c r="B12" s="6" t="e">
        <f>#REF!</f>
        <v>#REF!</v>
      </c>
      <c r="C12" s="6" t="e">
        <f>#REF!</f>
        <v>#REF!</v>
      </c>
      <c r="D12" s="6" t="e">
        <f>#REF!</f>
        <v>#REF!</v>
      </c>
      <c r="E12" s="6" t="e">
        <f>#REF!</f>
        <v>#REF!</v>
      </c>
    </row>
    <row r="13" spans="1:5" x14ac:dyDescent="0.25">
      <c r="A13" s="4" t="e">
        <f>#REF!</f>
        <v>#REF!</v>
      </c>
      <c r="B13" s="6" t="e">
        <f>#REF!</f>
        <v>#REF!</v>
      </c>
      <c r="C13" s="6" t="e">
        <f>#REF!</f>
        <v>#REF!</v>
      </c>
      <c r="D13" s="6" t="e">
        <f>#REF!</f>
        <v>#REF!</v>
      </c>
      <c r="E13" s="6" t="e">
        <f>#REF!</f>
        <v>#REF!</v>
      </c>
    </row>
    <row r="14" spans="1:5" x14ac:dyDescent="0.25">
      <c r="A14" s="4" t="e">
        <f>#REF!</f>
        <v>#REF!</v>
      </c>
      <c r="B14" s="6" t="e">
        <f>#REF!</f>
        <v>#REF!</v>
      </c>
      <c r="C14" s="6" t="e">
        <f>#REF!</f>
        <v>#REF!</v>
      </c>
      <c r="D14" s="6" t="e">
        <f>#REF!</f>
        <v>#REF!</v>
      </c>
      <c r="E14" s="6" t="e">
        <f>#REF!</f>
        <v>#REF!</v>
      </c>
    </row>
    <row r="15" spans="1:5" x14ac:dyDescent="0.25">
      <c r="A15" s="4" t="e">
        <f>#REF!</f>
        <v>#REF!</v>
      </c>
      <c r="B15" s="6" t="e">
        <f>#REF!</f>
        <v>#REF!</v>
      </c>
      <c r="C15" s="6" t="e">
        <f>#REF!</f>
        <v>#REF!</v>
      </c>
      <c r="D15" s="6" t="e">
        <f>#REF!</f>
        <v>#REF!</v>
      </c>
      <c r="E15" s="6" t="e">
        <f>#REF!</f>
        <v>#REF!</v>
      </c>
    </row>
    <row r="16" spans="1:5" x14ac:dyDescent="0.25">
      <c r="A16" s="4" t="e">
        <f>#REF!</f>
        <v>#REF!</v>
      </c>
      <c r="B16" s="6" t="e">
        <f>#REF!</f>
        <v>#REF!</v>
      </c>
      <c r="C16" s="6" t="e">
        <f>#REF!</f>
        <v>#REF!</v>
      </c>
      <c r="D16" s="6" t="e">
        <f>#REF!</f>
        <v>#REF!</v>
      </c>
      <c r="E16" s="6" t="e">
        <f>#REF!</f>
        <v>#REF!</v>
      </c>
    </row>
    <row r="18" spans="1:8" ht="15" customHeight="1" x14ac:dyDescent="0.25">
      <c r="A18" s="197" t="s">
        <v>28</v>
      </c>
      <c r="B18" s="197"/>
      <c r="C18" s="197"/>
      <c r="D18" s="197"/>
      <c r="E18" s="197"/>
      <c r="F18" s="197"/>
      <c r="G18" s="197"/>
      <c r="H18" s="197"/>
    </row>
    <row r="19" spans="1:8" ht="26.25" customHeight="1" x14ac:dyDescent="0.25">
      <c r="A19" s="197" t="s">
        <v>29</v>
      </c>
      <c r="B19" s="197"/>
      <c r="C19" s="197"/>
      <c r="D19" s="197"/>
      <c r="E19" s="197"/>
      <c r="F19" s="197"/>
      <c r="G19" s="197"/>
      <c r="H19" s="197"/>
    </row>
    <row r="20" spans="1:8" ht="15" customHeight="1" x14ac:dyDescent="0.25">
      <c r="A20" s="197" t="s">
        <v>40</v>
      </c>
      <c r="B20" s="197"/>
      <c r="C20" s="197"/>
      <c r="D20" s="197"/>
      <c r="E20" s="197"/>
      <c r="F20" s="197"/>
      <c r="G20" s="197"/>
      <c r="H20" s="197"/>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90" zoomScaleNormal="90" workbookViewId="0">
      <selection activeCell="A12" sqref="A12:I12"/>
    </sheetView>
  </sheetViews>
  <sheetFormatPr defaultColWidth="9.140625" defaultRowHeight="15" x14ac:dyDescent="0.25"/>
  <cols>
    <col min="1" max="1" width="9.140625" style="177"/>
    <col min="2" max="2" width="21.140625" style="177" bestFit="1" customWidth="1"/>
    <col min="3" max="3" width="11.28515625" style="177" bestFit="1" customWidth="1"/>
    <col min="4" max="4" width="13.42578125" style="177" bestFit="1" customWidth="1"/>
    <col min="5" max="5" width="14.140625" style="177" bestFit="1" customWidth="1"/>
    <col min="6" max="7" width="9.140625" style="177"/>
    <col min="8" max="8" width="10.28515625" style="177" bestFit="1" customWidth="1"/>
    <col min="9" max="16384" width="9.140625" style="177"/>
  </cols>
  <sheetData>
    <row r="1" spans="1:8" s="21" customFormat="1" ht="19.5" customHeight="1" x14ac:dyDescent="0.25">
      <c r="A1" s="194" t="s">
        <v>146</v>
      </c>
      <c r="B1" s="194"/>
      <c r="C1" s="194"/>
      <c r="D1" s="194"/>
      <c r="E1" s="194"/>
    </row>
    <row r="2" spans="1:8" s="21" customFormat="1" x14ac:dyDescent="0.25">
      <c r="A2" s="21" t="s">
        <v>41</v>
      </c>
    </row>
    <row r="3" spans="1:8" s="58" customFormat="1" ht="43.5" x14ac:dyDescent="0.25">
      <c r="A3" s="178" t="s">
        <v>19</v>
      </c>
      <c r="B3" s="178" t="s">
        <v>20</v>
      </c>
      <c r="C3" s="178" t="s">
        <v>21</v>
      </c>
      <c r="D3" s="178" t="s">
        <v>57</v>
      </c>
      <c r="E3" s="178" t="s">
        <v>133</v>
      </c>
      <c r="F3" s="80"/>
    </row>
    <row r="4" spans="1:8" x14ac:dyDescent="0.25">
      <c r="A4" s="93">
        <v>1</v>
      </c>
      <c r="B4" s="27" t="s">
        <v>75</v>
      </c>
      <c r="C4" s="40">
        <v>100623</v>
      </c>
      <c r="D4" s="27" t="s">
        <v>0</v>
      </c>
      <c r="E4" s="27" t="s">
        <v>75</v>
      </c>
      <c r="F4" s="21"/>
      <c r="G4" s="56">
        <v>60.498027312051391</v>
      </c>
      <c r="H4" s="57">
        <v>441783</v>
      </c>
    </row>
    <row r="5" spans="1:8" x14ac:dyDescent="0.25">
      <c r="A5" s="51">
        <v>2</v>
      </c>
      <c r="B5" s="28" t="s">
        <v>77</v>
      </c>
      <c r="C5" s="41">
        <v>83397</v>
      </c>
      <c r="D5" s="28" t="s">
        <v>0</v>
      </c>
      <c r="E5" s="28" t="s">
        <v>76</v>
      </c>
      <c r="F5" s="21"/>
    </row>
    <row r="6" spans="1:8" x14ac:dyDescent="0.25">
      <c r="A6" s="51">
        <v>3</v>
      </c>
      <c r="B6" s="28" t="s">
        <v>76</v>
      </c>
      <c r="C6" s="41">
        <v>83250</v>
      </c>
      <c r="D6" s="28" t="s">
        <v>0</v>
      </c>
      <c r="E6" s="28" t="s">
        <v>77</v>
      </c>
      <c r="F6" s="21"/>
    </row>
    <row r="7" spans="1:8" x14ac:dyDescent="0.25">
      <c r="A7" s="51">
        <v>4</v>
      </c>
      <c r="B7" s="28" t="s">
        <v>78</v>
      </c>
      <c r="C7" s="41">
        <v>59083</v>
      </c>
      <c r="D7" s="28" t="s">
        <v>1</v>
      </c>
      <c r="E7" s="28" t="s">
        <v>78</v>
      </c>
      <c r="F7" s="21"/>
    </row>
    <row r="8" spans="1:8" x14ac:dyDescent="0.25">
      <c r="A8" s="51">
        <v>5</v>
      </c>
      <c r="B8" s="28" t="s">
        <v>79</v>
      </c>
      <c r="C8" s="41">
        <v>18601</v>
      </c>
      <c r="D8" s="28" t="s">
        <v>1</v>
      </c>
      <c r="E8" s="28" t="s">
        <v>79</v>
      </c>
      <c r="F8" s="21"/>
    </row>
    <row r="9" spans="1:8" x14ac:dyDescent="0.25">
      <c r="A9" s="51">
        <v>6</v>
      </c>
      <c r="B9" s="28" t="s">
        <v>80</v>
      </c>
      <c r="C9" s="41">
        <v>16555</v>
      </c>
      <c r="D9" s="28" t="s">
        <v>0</v>
      </c>
      <c r="E9" s="28" t="s">
        <v>80</v>
      </c>
      <c r="F9" s="21"/>
    </row>
    <row r="10" spans="1:8" x14ac:dyDescent="0.25">
      <c r="A10" s="51">
        <v>7</v>
      </c>
      <c r="B10" s="28" t="s">
        <v>81</v>
      </c>
      <c r="C10" s="41">
        <v>14965</v>
      </c>
      <c r="D10" s="28" t="s">
        <v>2</v>
      </c>
      <c r="E10" s="28" t="s">
        <v>91</v>
      </c>
      <c r="F10" s="21"/>
    </row>
    <row r="11" spans="1:8" x14ac:dyDescent="0.25">
      <c r="A11" s="51">
        <v>8</v>
      </c>
      <c r="B11" s="28" t="s">
        <v>91</v>
      </c>
      <c r="C11" s="41">
        <v>13786</v>
      </c>
      <c r="D11" s="28" t="s">
        <v>2</v>
      </c>
      <c r="E11" s="28" t="s">
        <v>81</v>
      </c>
      <c r="F11" s="21"/>
    </row>
    <row r="12" spans="1:8" x14ac:dyDescent="0.25">
      <c r="A12" s="51">
        <v>9</v>
      </c>
      <c r="B12" s="28" t="s">
        <v>135</v>
      </c>
      <c r="C12" s="41">
        <v>7553</v>
      </c>
      <c r="D12" s="28" t="s">
        <v>1</v>
      </c>
      <c r="E12" s="28" t="s">
        <v>82</v>
      </c>
      <c r="F12" s="21"/>
    </row>
    <row r="13" spans="1:8" x14ac:dyDescent="0.25">
      <c r="A13" s="68">
        <v>10</v>
      </c>
      <c r="B13" s="37" t="s">
        <v>102</v>
      </c>
      <c r="C13" s="72">
        <v>6497</v>
      </c>
      <c r="D13" s="37" t="s">
        <v>3</v>
      </c>
      <c r="E13" s="37" t="s">
        <v>102</v>
      </c>
      <c r="F13" s="21"/>
    </row>
    <row r="14" spans="1:8" ht="30" customHeight="1" x14ac:dyDescent="0.25">
      <c r="A14" s="193" t="s">
        <v>28</v>
      </c>
      <c r="B14" s="193"/>
      <c r="C14" s="193"/>
      <c r="D14" s="193"/>
      <c r="E14" s="193"/>
    </row>
    <row r="15" spans="1:8" ht="15" customHeight="1" x14ac:dyDescent="0.25">
      <c r="A15" s="189" t="s">
        <v>29</v>
      </c>
      <c r="B15" s="189"/>
      <c r="C15" s="189"/>
      <c r="D15" s="189"/>
      <c r="E15" s="189"/>
    </row>
    <row r="16" spans="1:8" x14ac:dyDescent="0.25">
      <c r="A16" s="189" t="s">
        <v>42</v>
      </c>
      <c r="B16" s="189"/>
      <c r="C16" s="189"/>
      <c r="D16" s="189"/>
      <c r="E16" s="189"/>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92D050"/>
  </sheetPr>
  <dimension ref="A1:F16"/>
  <sheetViews>
    <sheetView showGridLines="0" zoomScale="90" zoomScaleNormal="90" workbookViewId="0">
      <selection activeCell="A12" sqref="A12:I12"/>
    </sheetView>
  </sheetViews>
  <sheetFormatPr defaultColWidth="9.140625" defaultRowHeight="15" x14ac:dyDescent="0.25"/>
  <cols>
    <col min="1" max="1" width="9.140625" style="18"/>
    <col min="2" max="2" width="11.42578125" style="18" bestFit="1" customWidth="1"/>
    <col min="3" max="3" width="11.28515625" style="18" bestFit="1" customWidth="1"/>
    <col min="4" max="4" width="10.7109375" style="18" bestFit="1" customWidth="1"/>
    <col min="5" max="5" width="17.85546875" style="18" customWidth="1"/>
    <col min="6" max="7" width="9.140625" style="18"/>
    <col min="8" max="8" width="10.28515625" style="18" bestFit="1" customWidth="1"/>
    <col min="9" max="16384" width="9.140625" style="18"/>
  </cols>
  <sheetData>
    <row r="1" spans="1:6" ht="22.5" customHeight="1" x14ac:dyDescent="0.25">
      <c r="A1" s="194" t="s">
        <v>146</v>
      </c>
      <c r="B1" s="194"/>
      <c r="C1" s="194"/>
      <c r="D1" s="194"/>
      <c r="E1" s="194"/>
    </row>
    <row r="2" spans="1:6" x14ac:dyDescent="0.25">
      <c r="A2" s="21" t="s">
        <v>41</v>
      </c>
      <c r="B2" s="21"/>
      <c r="C2" s="21"/>
      <c r="D2" s="21"/>
      <c r="E2" s="21"/>
    </row>
    <row r="3" spans="1:6" s="58" customFormat="1" ht="29.25" x14ac:dyDescent="0.25">
      <c r="A3" s="138" t="s">
        <v>19</v>
      </c>
      <c r="B3" s="104" t="s">
        <v>20</v>
      </c>
      <c r="C3" s="104" t="s">
        <v>21</v>
      </c>
      <c r="D3" s="104" t="s">
        <v>147</v>
      </c>
      <c r="E3" s="104" t="s">
        <v>133</v>
      </c>
      <c r="F3" s="80"/>
    </row>
    <row r="4" spans="1:6" x14ac:dyDescent="0.25">
      <c r="A4" s="93">
        <v>1</v>
      </c>
      <c r="B4" s="27" t="s">
        <v>75</v>
      </c>
      <c r="C4" s="44">
        <v>100.623</v>
      </c>
      <c r="D4" s="27" t="s">
        <v>0</v>
      </c>
      <c r="E4" s="27" t="s">
        <v>75</v>
      </c>
      <c r="F4" s="21"/>
    </row>
    <row r="5" spans="1:6" x14ac:dyDescent="0.25">
      <c r="A5" s="51">
        <v>2</v>
      </c>
      <c r="B5" s="28" t="s">
        <v>77</v>
      </c>
      <c r="C5" s="45">
        <v>83.397000000000006</v>
      </c>
      <c r="D5" s="28" t="s">
        <v>0</v>
      </c>
      <c r="E5" s="28" t="s">
        <v>76</v>
      </c>
      <c r="F5" s="21"/>
    </row>
    <row r="6" spans="1:6" x14ac:dyDescent="0.25">
      <c r="A6" s="51">
        <v>3</v>
      </c>
      <c r="B6" s="28" t="s">
        <v>76</v>
      </c>
      <c r="C6" s="45">
        <v>83.25</v>
      </c>
      <c r="D6" s="28" t="s">
        <v>0</v>
      </c>
      <c r="E6" s="28" t="s">
        <v>77</v>
      </c>
      <c r="F6" s="21"/>
    </row>
    <row r="7" spans="1:6" x14ac:dyDescent="0.25">
      <c r="A7" s="51">
        <v>4</v>
      </c>
      <c r="B7" s="28" t="s">
        <v>78</v>
      </c>
      <c r="C7" s="45">
        <v>59.082999999999998</v>
      </c>
      <c r="D7" s="28" t="s">
        <v>1</v>
      </c>
      <c r="E7" s="28" t="s">
        <v>78</v>
      </c>
      <c r="F7" s="21"/>
    </row>
    <row r="8" spans="1:6" ht="15" customHeight="1" x14ac:dyDescent="0.25">
      <c r="A8" s="51">
        <v>5</v>
      </c>
      <c r="B8" s="28" t="s">
        <v>79</v>
      </c>
      <c r="C8" s="45">
        <v>18.600999999999999</v>
      </c>
      <c r="D8" s="28" t="s">
        <v>1</v>
      </c>
      <c r="E8" s="28" t="s">
        <v>79</v>
      </c>
      <c r="F8" s="21"/>
    </row>
    <row r="9" spans="1:6" ht="15" customHeight="1" x14ac:dyDescent="0.25">
      <c r="A9" s="51">
        <v>6</v>
      </c>
      <c r="B9" s="28" t="s">
        <v>80</v>
      </c>
      <c r="C9" s="45">
        <v>16.555</v>
      </c>
      <c r="D9" s="28" t="s">
        <v>0</v>
      </c>
      <c r="E9" s="28" t="s">
        <v>80</v>
      </c>
      <c r="F9" s="21"/>
    </row>
    <row r="10" spans="1:6" ht="15" customHeight="1" x14ac:dyDescent="0.25">
      <c r="A10" s="51">
        <v>7</v>
      </c>
      <c r="B10" s="28" t="s">
        <v>81</v>
      </c>
      <c r="C10" s="45">
        <v>14.965</v>
      </c>
      <c r="D10" s="28" t="s">
        <v>2</v>
      </c>
      <c r="E10" s="28" t="s">
        <v>91</v>
      </c>
      <c r="F10" s="21"/>
    </row>
    <row r="11" spans="1:6" x14ac:dyDescent="0.25">
      <c r="A11" s="51">
        <v>8</v>
      </c>
      <c r="B11" s="28" t="s">
        <v>91</v>
      </c>
      <c r="C11" s="45">
        <v>13.786</v>
      </c>
      <c r="D11" s="28" t="s">
        <v>2</v>
      </c>
      <c r="E11" s="28" t="s">
        <v>81</v>
      </c>
      <c r="F11" s="21"/>
    </row>
    <row r="12" spans="1:6" x14ac:dyDescent="0.25">
      <c r="A12" s="51">
        <v>9</v>
      </c>
      <c r="B12" s="28" t="s">
        <v>135</v>
      </c>
      <c r="C12" s="45">
        <v>7.5529999999999999</v>
      </c>
      <c r="D12" s="28" t="s">
        <v>1</v>
      </c>
      <c r="E12" s="28" t="s">
        <v>82</v>
      </c>
      <c r="F12" s="21"/>
    </row>
    <row r="13" spans="1:6" x14ac:dyDescent="0.25">
      <c r="A13" s="68">
        <v>10</v>
      </c>
      <c r="B13" s="37" t="s">
        <v>102</v>
      </c>
      <c r="C13" s="73">
        <v>6.4969999999999999</v>
      </c>
      <c r="D13" s="37" t="s">
        <v>3</v>
      </c>
      <c r="E13" s="37" t="s">
        <v>102</v>
      </c>
      <c r="F13" s="21"/>
    </row>
    <row r="14" spans="1:6" ht="30" customHeight="1" x14ac:dyDescent="0.25">
      <c r="A14" s="189" t="s">
        <v>28</v>
      </c>
      <c r="B14" s="189"/>
      <c r="C14" s="189"/>
      <c r="D14" s="189"/>
      <c r="E14" s="189"/>
    </row>
    <row r="15" spans="1:6" x14ac:dyDescent="0.25">
      <c r="A15" s="189" t="s">
        <v>29</v>
      </c>
      <c r="B15" s="189"/>
      <c r="C15" s="189"/>
      <c r="D15" s="189"/>
      <c r="E15" s="189"/>
    </row>
    <row r="16" spans="1:6" x14ac:dyDescent="0.25">
      <c r="A16" s="189" t="s">
        <v>42</v>
      </c>
      <c r="B16" s="189"/>
      <c r="C16" s="189"/>
      <c r="D16" s="189"/>
      <c r="E16" s="189"/>
    </row>
  </sheetData>
  <mergeCells count="4">
    <mergeCell ref="A1:E1"/>
    <mergeCell ref="A14:E14"/>
    <mergeCell ref="A15:E15"/>
    <mergeCell ref="A16:E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showGridLines="0" zoomScale="90" zoomScaleNormal="90" workbookViewId="0">
      <selection activeCell="A12" sqref="A12:I12"/>
    </sheetView>
  </sheetViews>
  <sheetFormatPr defaultColWidth="9.140625" defaultRowHeight="15" x14ac:dyDescent="0.25"/>
  <cols>
    <col min="1" max="1" width="14.28515625" style="18" customWidth="1"/>
    <col min="2" max="16384" width="9.140625" style="18"/>
  </cols>
  <sheetData>
    <row r="1" spans="1:5" s="21" customFormat="1" ht="35.25" customHeight="1" x14ac:dyDescent="0.25">
      <c r="A1" s="184" t="s">
        <v>98</v>
      </c>
      <c r="B1" s="184"/>
      <c r="C1" s="184"/>
      <c r="D1" s="184"/>
      <c r="E1" s="184"/>
    </row>
    <row r="2" spans="1:5" s="19" customFormat="1" ht="16.5" customHeight="1" x14ac:dyDescent="0.2">
      <c r="A2" s="19" t="s">
        <v>43</v>
      </c>
    </row>
    <row r="3" spans="1:5" x14ac:dyDescent="0.25">
      <c r="A3" s="52"/>
      <c r="B3" s="52">
        <v>2016</v>
      </c>
      <c r="C3" s="52">
        <v>2017</v>
      </c>
      <c r="D3" s="52">
        <v>2018</v>
      </c>
      <c r="E3" s="52">
        <v>2019</v>
      </c>
    </row>
    <row r="4" spans="1:5" s="55" customFormat="1" ht="14.25" x14ac:dyDescent="0.2">
      <c r="A4" s="63" t="s">
        <v>6</v>
      </c>
      <c r="B4" s="136">
        <v>3.3</v>
      </c>
      <c r="C4" s="136">
        <v>2.2999999999999998</v>
      </c>
      <c r="D4" s="136">
        <v>3.2</v>
      </c>
      <c r="E4" s="64">
        <v>1</v>
      </c>
    </row>
    <row r="5" spans="1:5" s="149" customFormat="1" x14ac:dyDescent="0.25">
      <c r="A5" s="60" t="s">
        <v>7</v>
      </c>
      <c r="B5" s="71">
        <v>3.2</v>
      </c>
      <c r="C5" s="71">
        <v>2.4</v>
      </c>
      <c r="D5" s="71">
        <v>3.1</v>
      </c>
      <c r="E5" s="62">
        <v>0</v>
      </c>
    </row>
    <row r="6" spans="1:5" s="156" customFormat="1" x14ac:dyDescent="0.25">
      <c r="A6" s="60" t="s">
        <v>8</v>
      </c>
      <c r="B6" s="71">
        <v>2.9</v>
      </c>
      <c r="C6" s="71">
        <v>2.7</v>
      </c>
      <c r="D6" s="71">
        <v>2.8</v>
      </c>
      <c r="E6" s="62">
        <v>0</v>
      </c>
    </row>
    <row r="7" spans="1:5" s="159" customFormat="1" x14ac:dyDescent="0.25">
      <c r="A7" s="60" t="s">
        <v>9</v>
      </c>
      <c r="B7" s="71">
        <v>2.4</v>
      </c>
      <c r="C7" s="71">
        <v>2.6</v>
      </c>
      <c r="D7" s="71">
        <v>3</v>
      </c>
      <c r="E7" s="62">
        <v>0</v>
      </c>
    </row>
    <row r="8" spans="1:5" x14ac:dyDescent="0.25">
      <c r="A8" s="60" t="s">
        <v>10</v>
      </c>
      <c r="B8" s="71">
        <v>2.2999999999999998</v>
      </c>
      <c r="C8" s="71">
        <v>2.4</v>
      </c>
      <c r="D8" s="71">
        <v>3.1</v>
      </c>
      <c r="E8" s="62">
        <v>0</v>
      </c>
    </row>
    <row r="9" spans="1:5" s="55" customFormat="1" x14ac:dyDescent="0.25">
      <c r="A9" s="60" t="s">
        <v>11</v>
      </c>
      <c r="B9" s="71">
        <v>2.2999999999999998</v>
      </c>
      <c r="C9" s="71">
        <v>2.5</v>
      </c>
      <c r="D9" s="71">
        <v>3</v>
      </c>
      <c r="E9" s="62">
        <v>0</v>
      </c>
    </row>
    <row r="10" spans="1:5" x14ac:dyDescent="0.25">
      <c r="A10" s="60" t="s">
        <v>12</v>
      </c>
      <c r="B10" s="71">
        <v>2.4</v>
      </c>
      <c r="C10" s="71">
        <v>2.2999999999999998</v>
      </c>
      <c r="D10" s="71">
        <v>4.0999999999999996</v>
      </c>
      <c r="E10" s="62">
        <v>0</v>
      </c>
    </row>
    <row r="11" spans="1:5" x14ac:dyDescent="0.25">
      <c r="A11" s="60" t="s">
        <v>13</v>
      </c>
      <c r="B11" s="71">
        <v>2.5</v>
      </c>
      <c r="C11" s="71">
        <v>2.2000000000000002</v>
      </c>
      <c r="D11" s="71">
        <v>2.5</v>
      </c>
      <c r="E11" s="62">
        <v>0</v>
      </c>
    </row>
    <row r="12" spans="1:5" s="55" customFormat="1" x14ac:dyDescent="0.25">
      <c r="A12" s="60" t="s">
        <v>14</v>
      </c>
      <c r="B12" s="71">
        <v>2.6</v>
      </c>
      <c r="C12" s="71">
        <v>2.1</v>
      </c>
      <c r="D12" s="71">
        <v>2.6</v>
      </c>
      <c r="E12" s="62">
        <v>0</v>
      </c>
    </row>
    <row r="13" spans="1:5" s="166" customFormat="1" x14ac:dyDescent="0.25">
      <c r="A13" s="60" t="s">
        <v>15</v>
      </c>
      <c r="B13" s="71">
        <v>2.7</v>
      </c>
      <c r="C13" s="71">
        <v>2.1</v>
      </c>
      <c r="D13" s="71">
        <v>2.2000000000000002</v>
      </c>
      <c r="E13" s="62">
        <v>0</v>
      </c>
    </row>
    <row r="14" spans="1:5" s="55" customFormat="1" x14ac:dyDescent="0.25">
      <c r="A14" s="28" t="s">
        <v>16</v>
      </c>
      <c r="B14" s="33">
        <v>2.2999999999999998</v>
      </c>
      <c r="C14" s="33">
        <v>2</v>
      </c>
      <c r="D14" s="33">
        <v>1.9</v>
      </c>
      <c r="E14" s="62">
        <v>0</v>
      </c>
    </row>
    <row r="15" spans="1:5" x14ac:dyDescent="0.25">
      <c r="A15" s="37" t="s">
        <v>17</v>
      </c>
      <c r="B15" s="39">
        <v>2.4</v>
      </c>
      <c r="C15" s="39">
        <v>2</v>
      </c>
      <c r="D15" s="39">
        <v>2</v>
      </c>
      <c r="E15" s="133">
        <v>0</v>
      </c>
    </row>
    <row r="16" spans="1:5" ht="30" customHeight="1" x14ac:dyDescent="0.25">
      <c r="A16" s="189" t="s">
        <v>28</v>
      </c>
      <c r="B16" s="189"/>
      <c r="C16" s="189"/>
      <c r="D16" s="189"/>
      <c r="E16" s="189"/>
    </row>
    <row r="17" spans="1:5" ht="30" customHeight="1" x14ac:dyDescent="0.25">
      <c r="A17" s="195" t="s">
        <v>29</v>
      </c>
      <c r="B17" s="195"/>
      <c r="C17" s="195"/>
      <c r="D17" s="195"/>
      <c r="E17" s="195"/>
    </row>
  </sheetData>
  <mergeCells count="3">
    <mergeCell ref="A1:E1"/>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90" zoomScaleNormal="90" zoomScaleSheetLayoutView="90" workbookViewId="0">
      <selection activeCell="A12" sqref="A12:I12"/>
    </sheetView>
  </sheetViews>
  <sheetFormatPr defaultColWidth="9.140625" defaultRowHeight="15" x14ac:dyDescent="0.25"/>
  <cols>
    <col min="1" max="1" width="17.7109375" style="18" bestFit="1" customWidth="1"/>
    <col min="2" max="6" width="11.140625" style="18" bestFit="1" customWidth="1"/>
    <col min="7" max="8" width="10" style="18" customWidth="1"/>
    <col min="9" max="16384" width="9.140625" style="18"/>
  </cols>
  <sheetData>
    <row r="1" spans="1:12" s="21" customFormat="1" ht="21" customHeight="1" x14ac:dyDescent="0.25">
      <c r="A1" s="194" t="s">
        <v>148</v>
      </c>
      <c r="B1" s="194"/>
      <c r="C1" s="194"/>
      <c r="D1" s="194"/>
      <c r="E1" s="194"/>
      <c r="F1" s="194"/>
      <c r="G1" s="194"/>
      <c r="H1" s="194"/>
    </row>
    <row r="2" spans="1:12" x14ac:dyDescent="0.25">
      <c r="A2" s="198"/>
      <c r="B2" s="198">
        <v>2015</v>
      </c>
      <c r="C2" s="198">
        <v>2016</v>
      </c>
      <c r="D2" s="198">
        <v>2017</v>
      </c>
      <c r="E2" s="198">
        <v>2018</v>
      </c>
      <c r="F2" s="198">
        <v>2019</v>
      </c>
      <c r="G2" s="200" t="s">
        <v>38</v>
      </c>
      <c r="H2" s="200"/>
    </row>
    <row r="3" spans="1:12" ht="32.25" customHeight="1" x14ac:dyDescent="0.25">
      <c r="A3" s="199"/>
      <c r="B3" s="199"/>
      <c r="C3" s="199"/>
      <c r="D3" s="199"/>
      <c r="E3" s="199"/>
      <c r="F3" s="199"/>
      <c r="G3" s="83" t="s">
        <v>137</v>
      </c>
      <c r="H3" s="83" t="s">
        <v>138</v>
      </c>
    </row>
    <row r="4" spans="1:12" s="55" customFormat="1" ht="14.25" x14ac:dyDescent="0.2">
      <c r="A4" s="63" t="s">
        <v>6</v>
      </c>
      <c r="B4" s="135">
        <v>257627</v>
      </c>
      <c r="C4" s="135">
        <v>266245</v>
      </c>
      <c r="D4" s="135">
        <v>272407</v>
      </c>
      <c r="E4" s="135">
        <v>281138</v>
      </c>
      <c r="F4" s="135">
        <v>283825</v>
      </c>
      <c r="G4" s="64">
        <v>10.168965209391873</v>
      </c>
      <c r="H4" s="64">
        <v>0.9557583820045672</v>
      </c>
      <c r="I4" s="180">
        <v>2687</v>
      </c>
      <c r="J4" s="180">
        <v>26198</v>
      </c>
    </row>
    <row r="5" spans="1:12" s="149" customFormat="1" x14ac:dyDescent="0.25">
      <c r="A5" s="60" t="s">
        <v>7</v>
      </c>
      <c r="B5" s="69">
        <v>258796</v>
      </c>
      <c r="C5" s="69">
        <v>266987</v>
      </c>
      <c r="D5" s="69">
        <v>273365</v>
      </c>
      <c r="E5" s="69">
        <v>281741</v>
      </c>
      <c r="F5" s="69">
        <v>0</v>
      </c>
      <c r="G5" s="62">
        <v>0</v>
      </c>
      <c r="H5" s="62">
        <v>0</v>
      </c>
    </row>
    <row r="6" spans="1:12" s="156" customFormat="1" x14ac:dyDescent="0.25">
      <c r="A6" s="60" t="s">
        <v>8</v>
      </c>
      <c r="B6" s="69">
        <v>260793.99999999997</v>
      </c>
      <c r="C6" s="69">
        <v>268375</v>
      </c>
      <c r="D6" s="69">
        <v>275503</v>
      </c>
      <c r="E6" s="69">
        <v>283162</v>
      </c>
      <c r="F6" s="69">
        <v>0</v>
      </c>
      <c r="G6" s="62">
        <v>0</v>
      </c>
      <c r="H6" s="62">
        <v>0</v>
      </c>
      <c r="L6" s="153"/>
    </row>
    <row r="7" spans="1:12" s="159" customFormat="1" x14ac:dyDescent="0.25">
      <c r="A7" s="60" t="s">
        <v>9</v>
      </c>
      <c r="B7" s="69">
        <v>262905</v>
      </c>
      <c r="C7" s="69">
        <v>269169</v>
      </c>
      <c r="D7" s="69">
        <v>276225</v>
      </c>
      <c r="E7" s="69">
        <v>284386</v>
      </c>
      <c r="F7" s="69">
        <v>0</v>
      </c>
      <c r="G7" s="62">
        <v>0</v>
      </c>
      <c r="H7" s="62">
        <v>0</v>
      </c>
    </row>
    <row r="8" spans="1:12" x14ac:dyDescent="0.25">
      <c r="A8" s="60" t="s">
        <v>10</v>
      </c>
      <c r="B8" s="69">
        <v>264438</v>
      </c>
      <c r="C8" s="69">
        <v>270559</v>
      </c>
      <c r="D8" s="69">
        <v>277135</v>
      </c>
      <c r="E8" s="69">
        <v>285804</v>
      </c>
      <c r="F8" s="69">
        <v>0</v>
      </c>
      <c r="G8" s="62">
        <v>0</v>
      </c>
      <c r="H8" s="62">
        <v>0</v>
      </c>
    </row>
    <row r="9" spans="1:12" s="160" customFormat="1" x14ac:dyDescent="0.25">
      <c r="A9" s="60" t="s">
        <v>11</v>
      </c>
      <c r="B9" s="69">
        <v>265486</v>
      </c>
      <c r="C9" s="69">
        <v>271503</v>
      </c>
      <c r="D9" s="69">
        <v>278390</v>
      </c>
      <c r="E9" s="69">
        <v>286670</v>
      </c>
      <c r="F9" s="69">
        <v>0</v>
      </c>
      <c r="G9" s="62">
        <v>0</v>
      </c>
      <c r="H9" s="62">
        <v>0</v>
      </c>
    </row>
    <row r="10" spans="1:12" x14ac:dyDescent="0.25">
      <c r="A10" s="60" t="s">
        <v>12</v>
      </c>
      <c r="B10" s="69">
        <v>265551</v>
      </c>
      <c r="C10" s="69">
        <v>271963</v>
      </c>
      <c r="D10" s="69">
        <v>278325</v>
      </c>
      <c r="E10" s="69">
        <v>289632</v>
      </c>
      <c r="F10" s="69">
        <v>0</v>
      </c>
      <c r="G10" s="62">
        <v>0</v>
      </c>
      <c r="H10" s="62">
        <v>0</v>
      </c>
    </row>
    <row r="11" spans="1:12" x14ac:dyDescent="0.25">
      <c r="A11" s="60" t="s">
        <v>13</v>
      </c>
      <c r="B11" s="69">
        <v>265567</v>
      </c>
      <c r="C11" s="69">
        <v>272112</v>
      </c>
      <c r="D11" s="69">
        <v>278158</v>
      </c>
      <c r="E11" s="69">
        <v>285145</v>
      </c>
      <c r="F11" s="69">
        <v>0</v>
      </c>
      <c r="G11" s="62">
        <v>0</v>
      </c>
      <c r="H11" s="62">
        <v>0</v>
      </c>
    </row>
    <row r="12" spans="1:12" s="165" customFormat="1" x14ac:dyDescent="0.25">
      <c r="A12" s="60" t="s">
        <v>14</v>
      </c>
      <c r="B12" s="69">
        <v>265315</v>
      </c>
      <c r="C12" s="69">
        <v>272136</v>
      </c>
      <c r="D12" s="69">
        <v>277804</v>
      </c>
      <c r="E12" s="69">
        <v>284976</v>
      </c>
      <c r="F12" s="69">
        <v>0</v>
      </c>
      <c r="G12" s="62">
        <v>0</v>
      </c>
      <c r="H12" s="62">
        <v>0</v>
      </c>
    </row>
    <row r="13" spans="1:12" s="166" customFormat="1" x14ac:dyDescent="0.25">
      <c r="A13" s="60" t="s">
        <v>15</v>
      </c>
      <c r="B13" s="69">
        <v>265704</v>
      </c>
      <c r="C13" s="69">
        <v>272787</v>
      </c>
      <c r="D13" s="69">
        <v>278565</v>
      </c>
      <c r="E13" s="69">
        <v>284765</v>
      </c>
      <c r="F13" s="69">
        <v>0</v>
      </c>
      <c r="G13" s="62">
        <v>0</v>
      </c>
      <c r="H13" s="62">
        <v>0</v>
      </c>
    </row>
    <row r="14" spans="1:12" s="55" customFormat="1" x14ac:dyDescent="0.25">
      <c r="A14" s="28" t="s">
        <v>16</v>
      </c>
      <c r="B14" s="41">
        <v>266251</v>
      </c>
      <c r="C14" s="41">
        <v>272347</v>
      </c>
      <c r="D14" s="41">
        <v>277885</v>
      </c>
      <c r="E14" s="41">
        <v>283294</v>
      </c>
      <c r="F14" s="69">
        <v>0</v>
      </c>
      <c r="G14" s="62">
        <v>0</v>
      </c>
      <c r="H14" s="62">
        <v>0</v>
      </c>
    </row>
    <row r="15" spans="1:12" s="55" customFormat="1" x14ac:dyDescent="0.25">
      <c r="A15" s="28" t="s">
        <v>17</v>
      </c>
      <c r="B15" s="41">
        <v>266136</v>
      </c>
      <c r="C15" s="41">
        <v>272614</v>
      </c>
      <c r="D15" s="41">
        <v>278176</v>
      </c>
      <c r="E15" s="41">
        <v>283677</v>
      </c>
      <c r="F15" s="69">
        <v>0</v>
      </c>
      <c r="G15" s="62">
        <v>0</v>
      </c>
      <c r="H15" s="62">
        <v>0</v>
      </c>
    </row>
    <row r="16" spans="1:12" s="55" customFormat="1" ht="14.25" x14ac:dyDescent="0.2">
      <c r="A16" s="36" t="s">
        <v>139</v>
      </c>
      <c r="B16" s="141">
        <v>257627</v>
      </c>
      <c r="C16" s="141">
        <v>266245</v>
      </c>
      <c r="D16" s="141">
        <v>272407</v>
      </c>
      <c r="E16" s="141">
        <v>281138</v>
      </c>
      <c r="F16" s="135">
        <v>283825</v>
      </c>
      <c r="G16" s="64">
        <v>10.168965209391873</v>
      </c>
      <c r="H16" s="64">
        <v>0.9557583820045672</v>
      </c>
    </row>
    <row r="17" spans="1:8" s="55" customFormat="1" ht="14.25" x14ac:dyDescent="0.2">
      <c r="A17" s="29" t="s">
        <v>63</v>
      </c>
      <c r="B17" s="43">
        <v>263714.16666666669</v>
      </c>
      <c r="C17" s="43">
        <v>270566.41666666669</v>
      </c>
      <c r="D17" s="43">
        <v>276828.16666666669</v>
      </c>
      <c r="E17" s="43">
        <v>284532.5</v>
      </c>
      <c r="F17" s="43"/>
      <c r="G17" s="47"/>
      <c r="H17" s="47"/>
    </row>
    <row r="18" spans="1:8" ht="30" customHeight="1" x14ac:dyDescent="0.25">
      <c r="A18" s="189" t="s">
        <v>28</v>
      </c>
      <c r="B18" s="189"/>
      <c r="C18" s="189"/>
      <c r="D18" s="189"/>
      <c r="E18" s="189"/>
      <c r="F18" s="189"/>
      <c r="G18" s="189"/>
      <c r="H18" s="189"/>
    </row>
    <row r="19" spans="1:8" x14ac:dyDescent="0.25">
      <c r="A19" s="189" t="s">
        <v>29</v>
      </c>
      <c r="B19" s="189"/>
      <c r="C19" s="189"/>
      <c r="D19" s="189"/>
      <c r="E19" s="189"/>
      <c r="F19" s="189"/>
      <c r="G19" s="189"/>
      <c r="H19" s="189"/>
    </row>
    <row r="20" spans="1:8" x14ac:dyDescent="0.25">
      <c r="A20" s="189"/>
      <c r="B20" s="189"/>
      <c r="C20" s="189"/>
      <c r="D20" s="189"/>
      <c r="E20" s="189"/>
      <c r="F20" s="189"/>
      <c r="G20" s="189"/>
      <c r="H20" s="18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2D050"/>
    <pageSetUpPr fitToPage="1"/>
  </sheetPr>
  <dimension ref="A1:O21"/>
  <sheetViews>
    <sheetView showGridLines="0" zoomScale="90" zoomScaleNormal="90" zoomScaleSheetLayoutView="90" workbookViewId="0">
      <selection activeCell="A12" sqref="A12:I12"/>
    </sheetView>
  </sheetViews>
  <sheetFormatPr defaultColWidth="9.140625" defaultRowHeight="15" x14ac:dyDescent="0.25"/>
  <cols>
    <col min="1" max="1" width="20.28515625" style="18" customWidth="1"/>
    <col min="2" max="6" width="8.85546875" style="18" bestFit="1" customWidth="1"/>
    <col min="7" max="8" width="7.85546875" style="18" customWidth="1"/>
    <col min="9" max="16384" width="9.140625" style="18"/>
  </cols>
  <sheetData>
    <row r="1" spans="1:15" ht="21" customHeight="1" x14ac:dyDescent="0.25">
      <c r="A1" s="201" t="s">
        <v>148</v>
      </c>
      <c r="B1" s="201"/>
      <c r="C1" s="201"/>
      <c r="D1" s="201"/>
      <c r="E1" s="201"/>
      <c r="F1" s="201"/>
      <c r="G1" s="201"/>
      <c r="H1" s="201"/>
    </row>
    <row r="2" spans="1:15" x14ac:dyDescent="0.25">
      <c r="A2" s="18" t="s">
        <v>106</v>
      </c>
      <c r="B2" s="147"/>
      <c r="C2" s="147"/>
      <c r="D2" s="147"/>
      <c r="E2" s="147"/>
      <c r="F2" s="147"/>
      <c r="G2" s="147"/>
      <c r="H2" s="147"/>
    </row>
    <row r="3" spans="1:15" x14ac:dyDescent="0.25">
      <c r="A3" s="198"/>
      <c r="B3" s="198">
        <v>2015</v>
      </c>
      <c r="C3" s="198">
        <v>2016</v>
      </c>
      <c r="D3" s="198">
        <v>2017</v>
      </c>
      <c r="E3" s="198">
        <v>2018</v>
      </c>
      <c r="F3" s="198">
        <v>2019</v>
      </c>
      <c r="G3" s="200" t="s">
        <v>38</v>
      </c>
      <c r="H3" s="200"/>
    </row>
    <row r="4" spans="1:15" s="26" customFormat="1" ht="29.25" x14ac:dyDescent="0.25">
      <c r="A4" s="199"/>
      <c r="B4" s="199"/>
      <c r="C4" s="199"/>
      <c r="D4" s="199"/>
      <c r="E4" s="199"/>
      <c r="F4" s="199"/>
      <c r="G4" s="83" t="s">
        <v>137</v>
      </c>
      <c r="H4" s="83" t="s">
        <v>138</v>
      </c>
    </row>
    <row r="5" spans="1:15" s="55" customFormat="1" ht="14.25" x14ac:dyDescent="0.2">
      <c r="A5" s="63" t="s">
        <v>6</v>
      </c>
      <c r="B5" s="70">
        <v>257.62700000000001</v>
      </c>
      <c r="C5" s="70">
        <v>266.245</v>
      </c>
      <c r="D5" s="70">
        <v>272.40699999999998</v>
      </c>
      <c r="E5" s="70">
        <v>281.13799999999998</v>
      </c>
      <c r="F5" s="70">
        <v>283.82499999999999</v>
      </c>
      <c r="G5" s="64">
        <v>10.168965209391864</v>
      </c>
      <c r="H5" s="64">
        <v>0.95575838200457153</v>
      </c>
    </row>
    <row r="6" spans="1:15" s="149" customFormat="1" x14ac:dyDescent="0.25">
      <c r="A6" s="60" t="s">
        <v>7</v>
      </c>
      <c r="B6" s="61">
        <v>258.79599999999999</v>
      </c>
      <c r="C6" s="61">
        <v>266.98700000000002</v>
      </c>
      <c r="D6" s="61">
        <v>273.36500000000001</v>
      </c>
      <c r="E6" s="61">
        <v>281.74099999999999</v>
      </c>
      <c r="F6" s="61">
        <v>0</v>
      </c>
      <c r="G6" s="62">
        <v>0</v>
      </c>
      <c r="H6" s="62">
        <v>0</v>
      </c>
    </row>
    <row r="7" spans="1:15" s="156" customFormat="1" x14ac:dyDescent="0.25">
      <c r="A7" s="60" t="s">
        <v>8</v>
      </c>
      <c r="B7" s="61">
        <v>260.79399999999998</v>
      </c>
      <c r="C7" s="61">
        <v>268.375</v>
      </c>
      <c r="D7" s="61">
        <v>275.50299999999999</v>
      </c>
      <c r="E7" s="61">
        <v>283.16199999999998</v>
      </c>
      <c r="F7" s="61">
        <v>0</v>
      </c>
      <c r="G7" s="62">
        <v>0</v>
      </c>
      <c r="H7" s="62">
        <v>0</v>
      </c>
    </row>
    <row r="8" spans="1:15" s="159" customFormat="1" x14ac:dyDescent="0.25">
      <c r="A8" s="60" t="s">
        <v>9</v>
      </c>
      <c r="B8" s="61">
        <v>262.90499999999997</v>
      </c>
      <c r="C8" s="61">
        <v>269.16899999999998</v>
      </c>
      <c r="D8" s="61">
        <v>276.22500000000002</v>
      </c>
      <c r="E8" s="61">
        <v>284.38600000000002</v>
      </c>
      <c r="F8" s="61">
        <v>0</v>
      </c>
      <c r="G8" s="62">
        <v>0</v>
      </c>
      <c r="H8" s="62">
        <v>0</v>
      </c>
    </row>
    <row r="9" spans="1:15" x14ac:dyDescent="0.25">
      <c r="A9" s="60" t="s">
        <v>10</v>
      </c>
      <c r="B9" s="61">
        <v>264.43799999999999</v>
      </c>
      <c r="C9" s="61">
        <v>270.55900000000003</v>
      </c>
      <c r="D9" s="61">
        <v>277.13499999999999</v>
      </c>
      <c r="E9" s="61">
        <v>285.80399999999997</v>
      </c>
      <c r="F9" s="61">
        <v>0</v>
      </c>
      <c r="G9" s="62">
        <v>0</v>
      </c>
      <c r="H9" s="62">
        <v>0</v>
      </c>
    </row>
    <row r="10" spans="1:15" s="55" customFormat="1" x14ac:dyDescent="0.25">
      <c r="A10" s="60" t="s">
        <v>11</v>
      </c>
      <c r="B10" s="61">
        <v>265.48599999999999</v>
      </c>
      <c r="C10" s="61">
        <v>271.50299999999999</v>
      </c>
      <c r="D10" s="61">
        <v>278.39</v>
      </c>
      <c r="E10" s="61">
        <v>286.67</v>
      </c>
      <c r="F10" s="61">
        <v>0</v>
      </c>
      <c r="G10" s="62">
        <v>0</v>
      </c>
      <c r="H10" s="62">
        <v>0</v>
      </c>
    </row>
    <row r="11" spans="1:15" x14ac:dyDescent="0.25">
      <c r="A11" s="60" t="s">
        <v>12</v>
      </c>
      <c r="B11" s="61">
        <v>265.55099999999999</v>
      </c>
      <c r="C11" s="61">
        <v>271.96300000000002</v>
      </c>
      <c r="D11" s="61">
        <v>278.32499999999999</v>
      </c>
      <c r="E11" s="61">
        <v>289.63200000000001</v>
      </c>
      <c r="F11" s="61">
        <v>0</v>
      </c>
      <c r="G11" s="62">
        <v>0</v>
      </c>
      <c r="H11" s="62">
        <v>0</v>
      </c>
    </row>
    <row r="12" spans="1:15" x14ac:dyDescent="0.25">
      <c r="A12" s="60" t="s">
        <v>13</v>
      </c>
      <c r="B12" s="61">
        <v>265.56700000000001</v>
      </c>
      <c r="C12" s="61">
        <v>272.11200000000002</v>
      </c>
      <c r="D12" s="61">
        <v>278.15800000000002</v>
      </c>
      <c r="E12" s="61">
        <v>285.14499999999998</v>
      </c>
      <c r="F12" s="61">
        <v>0</v>
      </c>
      <c r="G12" s="62">
        <v>0</v>
      </c>
      <c r="H12" s="62">
        <v>0</v>
      </c>
    </row>
    <row r="13" spans="1:15" s="165" customFormat="1" x14ac:dyDescent="0.25">
      <c r="A13" s="60" t="s">
        <v>14</v>
      </c>
      <c r="B13" s="61">
        <v>265.315</v>
      </c>
      <c r="C13" s="61">
        <v>272.13600000000002</v>
      </c>
      <c r="D13" s="61">
        <v>277.80399999999997</v>
      </c>
      <c r="E13" s="61">
        <v>284.976</v>
      </c>
      <c r="F13" s="61">
        <v>0</v>
      </c>
      <c r="G13" s="62">
        <v>0</v>
      </c>
      <c r="H13" s="62">
        <v>0</v>
      </c>
    </row>
    <row r="14" spans="1:15" s="166" customFormat="1" x14ac:dyDescent="0.25">
      <c r="A14" s="60" t="s">
        <v>15</v>
      </c>
      <c r="B14" s="61">
        <v>265.70400000000001</v>
      </c>
      <c r="C14" s="61">
        <v>272.78699999999998</v>
      </c>
      <c r="D14" s="61">
        <v>278.565</v>
      </c>
      <c r="E14" s="61">
        <v>284.76499999999999</v>
      </c>
      <c r="F14" s="61">
        <v>0</v>
      </c>
      <c r="G14" s="62">
        <v>0</v>
      </c>
      <c r="H14" s="62">
        <v>0</v>
      </c>
    </row>
    <row r="15" spans="1:15" s="55" customFormat="1" x14ac:dyDescent="0.25">
      <c r="A15" s="60" t="s">
        <v>16</v>
      </c>
      <c r="B15" s="61">
        <v>266.25099999999998</v>
      </c>
      <c r="C15" s="61">
        <v>272.34699999999998</v>
      </c>
      <c r="D15" s="61">
        <v>277.88499999999999</v>
      </c>
      <c r="E15" s="61">
        <v>283.29399999999998</v>
      </c>
      <c r="F15" s="61">
        <v>0</v>
      </c>
      <c r="G15" s="62">
        <v>0</v>
      </c>
      <c r="H15" s="62">
        <v>0</v>
      </c>
      <c r="I15" s="18"/>
      <c r="N15" s="105"/>
      <c r="O15" s="105"/>
    </row>
    <row r="16" spans="1:15" s="55" customFormat="1" x14ac:dyDescent="0.25">
      <c r="A16" s="60" t="s">
        <v>17</v>
      </c>
      <c r="B16" s="61">
        <v>266.13600000000002</v>
      </c>
      <c r="C16" s="61">
        <v>272.61399999999998</v>
      </c>
      <c r="D16" s="61">
        <v>278.17599999999999</v>
      </c>
      <c r="E16" s="61">
        <v>283.67700000000002</v>
      </c>
      <c r="F16" s="61">
        <v>0</v>
      </c>
      <c r="G16" s="62">
        <v>0</v>
      </c>
      <c r="H16" s="62">
        <v>0</v>
      </c>
      <c r="I16" s="18"/>
      <c r="N16" s="112"/>
      <c r="O16" s="46"/>
    </row>
    <row r="17" spans="1:15" s="55" customFormat="1" ht="14.25" x14ac:dyDescent="0.2">
      <c r="A17" s="36" t="s">
        <v>139</v>
      </c>
      <c r="B17" s="50">
        <v>257.62700000000001</v>
      </c>
      <c r="C17" s="50">
        <v>266.245</v>
      </c>
      <c r="D17" s="50">
        <v>272.40699999999998</v>
      </c>
      <c r="E17" s="50">
        <v>281.13799999999998</v>
      </c>
      <c r="F17" s="70">
        <v>283.82499999999999</v>
      </c>
      <c r="G17" s="64">
        <v>10.168965209391864</v>
      </c>
      <c r="H17" s="64">
        <v>0.95575838200457153</v>
      </c>
      <c r="N17" s="163"/>
      <c r="O17" s="163"/>
    </row>
    <row r="18" spans="1:15" s="55" customFormat="1" ht="14.25" x14ac:dyDescent="0.2">
      <c r="A18" s="29" t="s">
        <v>63</v>
      </c>
      <c r="B18" s="74">
        <v>263.7141666666667</v>
      </c>
      <c r="C18" s="74">
        <v>270.56641666666667</v>
      </c>
      <c r="D18" s="74">
        <v>276.82816666666668</v>
      </c>
      <c r="E18" s="74">
        <v>284.53250000000003</v>
      </c>
      <c r="F18" s="74">
        <v>0</v>
      </c>
      <c r="G18" s="74">
        <v>0</v>
      </c>
      <c r="H18" s="74">
        <v>0</v>
      </c>
    </row>
    <row r="19" spans="1:15" ht="30" customHeight="1" x14ac:dyDescent="0.25">
      <c r="A19" s="189" t="s">
        <v>28</v>
      </c>
      <c r="B19" s="189"/>
      <c r="C19" s="189"/>
      <c r="D19" s="189"/>
      <c r="E19" s="189"/>
      <c r="F19" s="189"/>
      <c r="G19" s="189"/>
      <c r="H19" s="189"/>
    </row>
    <row r="20" spans="1:15" x14ac:dyDescent="0.25">
      <c r="A20" s="189" t="s">
        <v>29</v>
      </c>
      <c r="B20" s="189"/>
      <c r="C20" s="189"/>
      <c r="D20" s="189"/>
      <c r="E20" s="189"/>
      <c r="F20" s="189"/>
      <c r="G20" s="189"/>
      <c r="H20" s="189"/>
    </row>
    <row r="21" spans="1:15" x14ac:dyDescent="0.25">
      <c r="A21" s="190" t="s">
        <v>109</v>
      </c>
      <c r="B21" s="190"/>
      <c r="C21" s="190"/>
      <c r="D21" s="190"/>
      <c r="E21" s="190"/>
      <c r="F21" s="190"/>
      <c r="G21" s="190"/>
      <c r="H21" s="190"/>
    </row>
  </sheetData>
  <mergeCells count="11">
    <mergeCell ref="A19:H19"/>
    <mergeCell ref="A20:H20"/>
    <mergeCell ref="A21:H21"/>
    <mergeCell ref="A1:H1"/>
    <mergeCell ref="A3:A4"/>
    <mergeCell ref="B3:B4"/>
    <mergeCell ref="C3:C4"/>
    <mergeCell ref="D3:D4"/>
    <mergeCell ref="E3:E4"/>
    <mergeCell ref="F3:F4"/>
    <mergeCell ref="G3:H3"/>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showGridLines="0" zoomScale="90" zoomScaleNormal="90" zoomScaleSheetLayoutView="112" workbookViewId="0">
      <selection activeCell="A12" sqref="A12:I12"/>
    </sheetView>
  </sheetViews>
  <sheetFormatPr defaultColWidth="9.140625" defaultRowHeight="15" x14ac:dyDescent="0.25"/>
  <cols>
    <col min="1" max="1" width="6.5703125" style="18" customWidth="1"/>
    <col min="2" max="2" width="16.85546875" style="18" customWidth="1"/>
    <col min="3" max="7" width="11.140625" style="18" bestFit="1" customWidth="1"/>
    <col min="8" max="8" width="8.85546875" style="18" customWidth="1"/>
    <col min="9" max="9" width="8" style="18" customWidth="1"/>
    <col min="10" max="16384" width="9.140625" style="18"/>
  </cols>
  <sheetData>
    <row r="1" spans="1:13" s="21" customFormat="1" ht="20.25" customHeight="1" x14ac:dyDescent="0.25">
      <c r="A1" s="194" t="s">
        <v>149</v>
      </c>
      <c r="B1" s="194"/>
      <c r="C1" s="194"/>
      <c r="D1" s="194"/>
      <c r="E1" s="194"/>
      <c r="F1" s="194"/>
      <c r="G1" s="194"/>
      <c r="H1" s="194"/>
      <c r="I1" s="194"/>
    </row>
    <row r="2" spans="1:13" s="21" customFormat="1" x14ac:dyDescent="0.25">
      <c r="A2" s="25" t="s">
        <v>150</v>
      </c>
    </row>
    <row r="3" spans="1:13" x14ac:dyDescent="0.25">
      <c r="H3" s="200" t="s">
        <v>38</v>
      </c>
      <c r="I3" s="200"/>
    </row>
    <row r="4" spans="1:13" ht="29.25" x14ac:dyDescent="0.25">
      <c r="A4" s="123" t="s">
        <v>19</v>
      </c>
      <c r="B4" s="123" t="s">
        <v>99</v>
      </c>
      <c r="C4" s="123">
        <v>2015</v>
      </c>
      <c r="D4" s="123">
        <v>2016</v>
      </c>
      <c r="E4" s="123">
        <v>2017</v>
      </c>
      <c r="F4" s="123">
        <v>2018</v>
      </c>
      <c r="G4" s="123">
        <v>2019</v>
      </c>
      <c r="H4" s="104" t="s">
        <v>137</v>
      </c>
      <c r="I4" s="104" t="s">
        <v>138</v>
      </c>
    </row>
    <row r="5" spans="1:13" x14ac:dyDescent="0.25">
      <c r="A5" s="122">
        <v>1</v>
      </c>
      <c r="B5" s="63" t="s">
        <v>84</v>
      </c>
      <c r="C5" s="98">
        <v>93013</v>
      </c>
      <c r="D5" s="98">
        <v>97509</v>
      </c>
      <c r="E5" s="98">
        <v>99490</v>
      </c>
      <c r="F5" s="98">
        <v>100832</v>
      </c>
      <c r="G5" s="98">
        <v>100623</v>
      </c>
      <c r="H5" s="71">
        <v>8.1816520271359927</v>
      </c>
      <c r="I5" s="71">
        <v>-0.20727546810536338</v>
      </c>
    </row>
    <row r="6" spans="1:13" x14ac:dyDescent="0.25">
      <c r="A6" s="122"/>
      <c r="B6" s="78" t="s">
        <v>75</v>
      </c>
      <c r="C6" s="98">
        <v>60999</v>
      </c>
      <c r="D6" s="98">
        <v>97509</v>
      </c>
      <c r="E6" s="98">
        <v>99490</v>
      </c>
      <c r="F6" s="98">
        <v>100832</v>
      </c>
      <c r="G6" s="98">
        <v>100623</v>
      </c>
      <c r="H6" s="142">
        <v>0</v>
      </c>
      <c r="I6" s="71">
        <v>-0.20727546810536338</v>
      </c>
    </row>
    <row r="7" spans="1:13" x14ac:dyDescent="0.25">
      <c r="A7" s="122"/>
      <c r="B7" s="78" t="s">
        <v>85</v>
      </c>
      <c r="C7" s="98">
        <v>32014</v>
      </c>
      <c r="D7" s="142">
        <v>0</v>
      </c>
      <c r="E7" s="142">
        <v>0</v>
      </c>
      <c r="F7" s="142">
        <v>0</v>
      </c>
      <c r="G7" s="142">
        <v>0</v>
      </c>
      <c r="H7" s="142">
        <v>0</v>
      </c>
      <c r="I7" s="142">
        <v>0</v>
      </c>
    </row>
    <row r="8" spans="1:13" x14ac:dyDescent="0.25">
      <c r="A8" s="125">
        <v>2</v>
      </c>
      <c r="B8" s="36" t="s">
        <v>77</v>
      </c>
      <c r="C8" s="99">
        <v>76011</v>
      </c>
      <c r="D8" s="99">
        <v>78713</v>
      </c>
      <c r="E8" s="99">
        <v>79157</v>
      </c>
      <c r="F8" s="99">
        <v>81487</v>
      </c>
      <c r="G8" s="99">
        <v>83397</v>
      </c>
      <c r="H8" s="33">
        <v>9.7170146426175172</v>
      </c>
      <c r="I8" s="33">
        <v>2.3439321609581896</v>
      </c>
    </row>
    <row r="9" spans="1:13" x14ac:dyDescent="0.25">
      <c r="A9" s="125">
        <v>3</v>
      </c>
      <c r="B9" s="36" t="s">
        <v>76</v>
      </c>
      <c r="C9" s="99">
        <v>78401</v>
      </c>
      <c r="D9" s="99">
        <v>79067</v>
      </c>
      <c r="E9" s="99">
        <v>82146</v>
      </c>
      <c r="F9" s="99">
        <v>82364</v>
      </c>
      <c r="G9" s="99">
        <v>83250</v>
      </c>
      <c r="H9" s="33">
        <v>6.1848700909427183</v>
      </c>
      <c r="I9" s="33">
        <v>1.0757126900101988</v>
      </c>
    </row>
    <row r="10" spans="1:13" x14ac:dyDescent="0.25">
      <c r="A10" s="125">
        <v>4</v>
      </c>
      <c r="B10" s="36" t="s">
        <v>80</v>
      </c>
      <c r="C10" s="99">
        <v>10202</v>
      </c>
      <c r="D10" s="99">
        <v>10956</v>
      </c>
      <c r="E10" s="99">
        <v>11614</v>
      </c>
      <c r="F10" s="99">
        <v>16455</v>
      </c>
      <c r="G10" s="99">
        <v>16555</v>
      </c>
      <c r="H10" s="33">
        <v>62.272103509115858</v>
      </c>
      <c r="I10" s="33">
        <v>0.60771801883925858</v>
      </c>
    </row>
    <row r="11" spans="1:13" x14ac:dyDescent="0.25">
      <c r="A11" s="22"/>
      <c r="B11" s="29" t="s">
        <v>44</v>
      </c>
      <c r="C11" s="97">
        <v>257627</v>
      </c>
      <c r="D11" s="97">
        <v>266245</v>
      </c>
      <c r="E11" s="97">
        <v>272407</v>
      </c>
      <c r="F11" s="97">
        <v>281138</v>
      </c>
      <c r="G11" s="97">
        <v>283825</v>
      </c>
      <c r="H11" s="34">
        <v>10.168965209391873</v>
      </c>
      <c r="I11" s="34">
        <v>0.9557583820045672</v>
      </c>
    </row>
    <row r="12" spans="1:13" ht="30" customHeight="1" x14ac:dyDescent="0.25">
      <c r="A12" s="189" t="s">
        <v>28</v>
      </c>
      <c r="B12" s="189"/>
      <c r="C12" s="189"/>
      <c r="D12" s="189"/>
      <c r="E12" s="189"/>
      <c r="F12" s="189"/>
      <c r="G12" s="189"/>
      <c r="H12" s="189"/>
      <c r="I12" s="189"/>
    </row>
    <row r="13" spans="1:13" x14ac:dyDescent="0.25">
      <c r="A13" s="189" t="s">
        <v>29</v>
      </c>
      <c r="B13" s="189"/>
      <c r="C13" s="189"/>
      <c r="D13" s="189"/>
      <c r="E13" s="189"/>
      <c r="F13" s="189"/>
      <c r="G13" s="189"/>
      <c r="H13" s="189"/>
      <c r="I13" s="189"/>
      <c r="M13" s="153">
        <v>26198</v>
      </c>
    </row>
    <row r="14" spans="1:13" x14ac:dyDescent="0.25">
      <c r="A14" s="189" t="s">
        <v>45</v>
      </c>
      <c r="B14" s="189"/>
      <c r="C14" s="189"/>
      <c r="D14" s="189"/>
      <c r="E14" s="189"/>
      <c r="F14" s="189"/>
      <c r="G14" s="189"/>
      <c r="H14" s="189"/>
      <c r="I14" s="189"/>
    </row>
    <row r="15" spans="1:13" x14ac:dyDescent="0.25">
      <c r="A15" s="145" t="s">
        <v>109</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pageSetUpPr fitToPage="1"/>
  </sheetPr>
  <dimension ref="A1:I16"/>
  <sheetViews>
    <sheetView showGridLines="0" zoomScale="90" zoomScaleNormal="90" zoomScaleSheetLayoutView="112" workbookViewId="0">
      <selection activeCell="A12" sqref="A12:I12"/>
    </sheetView>
  </sheetViews>
  <sheetFormatPr defaultColWidth="9.140625" defaultRowHeight="15" x14ac:dyDescent="0.25"/>
  <cols>
    <col min="1" max="1" width="7.7109375" style="8" customWidth="1"/>
    <col min="2" max="2" width="18.140625" style="8" bestFit="1" customWidth="1"/>
    <col min="3" max="3" width="8.85546875" style="8" bestFit="1" customWidth="1"/>
    <col min="4" max="4" width="10.28515625" style="8" bestFit="1" customWidth="1"/>
    <col min="5" max="7" width="8.85546875" style="8" bestFit="1" customWidth="1"/>
    <col min="8" max="9" width="8.5703125" style="8" customWidth="1"/>
    <col min="10" max="16384" width="9.140625" style="8"/>
  </cols>
  <sheetData>
    <row r="1" spans="1:9" s="14" customFormat="1" x14ac:dyDescent="0.25">
      <c r="A1" s="194" t="s">
        <v>149</v>
      </c>
      <c r="B1" s="194"/>
      <c r="C1" s="194"/>
      <c r="D1" s="194"/>
      <c r="E1" s="194"/>
      <c r="F1" s="194"/>
      <c r="G1" s="194"/>
      <c r="H1" s="194"/>
      <c r="I1" s="194"/>
    </row>
    <row r="2" spans="1:9" s="14" customFormat="1" x14ac:dyDescent="0.25">
      <c r="A2" s="75" t="s">
        <v>150</v>
      </c>
      <c r="B2" s="21"/>
      <c r="C2" s="21"/>
      <c r="D2" s="21"/>
      <c r="E2" s="21"/>
      <c r="F2" s="21"/>
      <c r="G2" s="21"/>
      <c r="H2" s="21"/>
      <c r="I2" s="21"/>
    </row>
    <row r="3" spans="1:9" s="14" customFormat="1" x14ac:dyDescent="0.25">
      <c r="A3" s="118" t="s">
        <v>106</v>
      </c>
      <c r="B3" s="21"/>
      <c r="C3" s="21"/>
      <c r="D3" s="21"/>
      <c r="E3" s="21"/>
      <c r="F3" s="21"/>
      <c r="G3" s="21"/>
      <c r="H3" s="21"/>
      <c r="I3" s="21"/>
    </row>
    <row r="4" spans="1:9" x14ac:dyDescent="0.25">
      <c r="H4" s="200" t="s">
        <v>38</v>
      </c>
      <c r="I4" s="200"/>
    </row>
    <row r="5" spans="1:9" ht="30" customHeight="1" x14ac:dyDescent="0.25">
      <c r="A5" s="123" t="s">
        <v>19</v>
      </c>
      <c r="B5" s="123" t="s">
        <v>99</v>
      </c>
      <c r="C5" s="123">
        <v>2015</v>
      </c>
      <c r="D5" s="123">
        <v>2016</v>
      </c>
      <c r="E5" s="123">
        <v>2017</v>
      </c>
      <c r="F5" s="123">
        <v>2018</v>
      </c>
      <c r="G5" s="123">
        <v>2019</v>
      </c>
      <c r="H5" s="88" t="s">
        <v>137</v>
      </c>
      <c r="I5" s="88" t="s">
        <v>138</v>
      </c>
    </row>
    <row r="6" spans="1:9" x14ac:dyDescent="0.25">
      <c r="A6" s="26">
        <v>1</v>
      </c>
      <c r="B6" s="63" t="s">
        <v>84</v>
      </c>
      <c r="C6" s="61">
        <v>93.013000000000005</v>
      </c>
      <c r="D6" s="61">
        <v>97.509</v>
      </c>
      <c r="E6" s="61">
        <v>99.49</v>
      </c>
      <c r="F6" s="61">
        <v>100.83199999999999</v>
      </c>
      <c r="G6" s="61">
        <v>100.623</v>
      </c>
      <c r="H6" s="62">
        <v>8.1816520271359927</v>
      </c>
      <c r="I6" s="150">
        <v>-0.20727546810536338</v>
      </c>
    </row>
    <row r="7" spans="1:9" x14ac:dyDescent="0.25">
      <c r="A7" s="26"/>
      <c r="B7" s="78" t="s">
        <v>75</v>
      </c>
      <c r="C7" s="61">
        <v>60.999000000000002</v>
      </c>
      <c r="D7" s="61">
        <v>97.509</v>
      </c>
      <c r="E7" s="61">
        <v>99.49</v>
      </c>
      <c r="F7" s="61">
        <v>100.83199999999999</v>
      </c>
      <c r="G7" s="61">
        <v>100.623</v>
      </c>
      <c r="H7" s="143">
        <v>0</v>
      </c>
      <c r="I7" s="150">
        <v>-0.20727546810536338</v>
      </c>
    </row>
    <row r="8" spans="1:9" x14ac:dyDescent="0.25">
      <c r="A8" s="26"/>
      <c r="B8" s="78" t="s">
        <v>85</v>
      </c>
      <c r="C8" s="61">
        <v>32.014000000000003</v>
      </c>
      <c r="D8" s="143">
        <v>0</v>
      </c>
      <c r="E8" s="143">
        <v>0</v>
      </c>
      <c r="F8" s="143">
        <v>0</v>
      </c>
      <c r="G8" s="143">
        <v>0</v>
      </c>
      <c r="H8" s="143">
        <v>0</v>
      </c>
      <c r="I8" s="151">
        <v>0</v>
      </c>
    </row>
    <row r="9" spans="1:9" x14ac:dyDescent="0.25">
      <c r="A9" s="26">
        <v>2</v>
      </c>
      <c r="B9" s="63" t="s">
        <v>77</v>
      </c>
      <c r="C9" s="61">
        <v>76.010999999999996</v>
      </c>
      <c r="D9" s="61">
        <v>78.712999999999994</v>
      </c>
      <c r="E9" s="61">
        <v>79.156999999999996</v>
      </c>
      <c r="F9" s="61">
        <v>81.486999999999995</v>
      </c>
      <c r="G9" s="61">
        <v>83.397000000000006</v>
      </c>
      <c r="H9" s="62">
        <v>9.7170146426175172</v>
      </c>
      <c r="I9" s="150">
        <v>2.3439321609581896</v>
      </c>
    </row>
    <row r="10" spans="1:9" x14ac:dyDescent="0.25">
      <c r="A10" s="26">
        <v>3</v>
      </c>
      <c r="B10" s="63" t="s">
        <v>76</v>
      </c>
      <c r="C10" s="61">
        <v>78.400999999999996</v>
      </c>
      <c r="D10" s="61">
        <v>79.066999999999993</v>
      </c>
      <c r="E10" s="61">
        <v>82.146000000000001</v>
      </c>
      <c r="F10" s="61">
        <v>82.364000000000004</v>
      </c>
      <c r="G10" s="61">
        <v>83.25</v>
      </c>
      <c r="H10" s="62">
        <v>6.1848700909427183</v>
      </c>
      <c r="I10" s="150">
        <v>1.0757126900101988</v>
      </c>
    </row>
    <row r="11" spans="1:9" x14ac:dyDescent="0.25">
      <c r="A11" s="26">
        <v>4</v>
      </c>
      <c r="B11" s="63" t="s">
        <v>80</v>
      </c>
      <c r="C11" s="61">
        <v>10.202</v>
      </c>
      <c r="D11" s="61">
        <v>10.956</v>
      </c>
      <c r="E11" s="61">
        <v>11.614000000000001</v>
      </c>
      <c r="F11" s="61">
        <v>16.454999999999998</v>
      </c>
      <c r="G11" s="61">
        <v>16.555</v>
      </c>
      <c r="H11" s="62">
        <v>62.272103509115858</v>
      </c>
      <c r="I11" s="150">
        <v>0.60771801883925858</v>
      </c>
    </row>
    <row r="12" spans="1:9" x14ac:dyDescent="0.25">
      <c r="A12" s="22"/>
      <c r="B12" s="29" t="s">
        <v>44</v>
      </c>
      <c r="C12" s="74">
        <v>257.62700000000001</v>
      </c>
      <c r="D12" s="74">
        <v>266.245</v>
      </c>
      <c r="E12" s="74">
        <v>272.40699999999998</v>
      </c>
      <c r="F12" s="74">
        <v>281.13799999999998</v>
      </c>
      <c r="G12" s="74">
        <v>283.82499999999999</v>
      </c>
      <c r="H12" s="47">
        <v>10.168965209391873</v>
      </c>
      <c r="I12" s="152">
        <v>0.9557583820045672</v>
      </c>
    </row>
    <row r="13" spans="1:9" ht="31.5" customHeight="1" x14ac:dyDescent="0.25">
      <c r="A13" s="202" t="s">
        <v>28</v>
      </c>
      <c r="B13" s="202"/>
      <c r="C13" s="202"/>
      <c r="D13" s="202"/>
      <c r="E13" s="202"/>
      <c r="F13" s="202"/>
      <c r="G13" s="202"/>
      <c r="H13" s="202"/>
      <c r="I13" s="202"/>
    </row>
    <row r="14" spans="1:9" x14ac:dyDescent="0.25">
      <c r="A14" s="190" t="s">
        <v>29</v>
      </c>
      <c r="B14" s="190"/>
      <c r="C14" s="190"/>
      <c r="D14" s="190"/>
      <c r="E14" s="190"/>
      <c r="F14" s="190"/>
      <c r="G14" s="190"/>
      <c r="H14" s="190"/>
      <c r="I14" s="190"/>
    </row>
    <row r="15" spans="1:9" x14ac:dyDescent="0.25">
      <c r="A15" s="190" t="s">
        <v>45</v>
      </c>
      <c r="B15" s="190"/>
      <c r="C15" s="190"/>
      <c r="D15" s="190"/>
      <c r="E15" s="190"/>
      <c r="F15" s="190"/>
      <c r="G15" s="190"/>
      <c r="H15" s="190"/>
      <c r="I15" s="190"/>
    </row>
    <row r="16" spans="1:9" x14ac:dyDescent="0.25">
      <c r="A16" s="145" t="s">
        <v>109</v>
      </c>
    </row>
  </sheetData>
  <mergeCells count="5">
    <mergeCell ref="A13:I13"/>
    <mergeCell ref="A14:I14"/>
    <mergeCell ref="A15:I15"/>
    <mergeCell ref="A1:I1"/>
    <mergeCell ref="H4:I4"/>
  </mergeCells>
  <pageMargins left="0.7" right="0.7" top="0.75" bottom="0.75" header="0.3" footer="0.3"/>
  <pageSetup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activeCell="A12" sqref="A12:I12"/>
    </sheetView>
  </sheetViews>
  <sheetFormatPr defaultColWidth="9.140625" defaultRowHeight="15" x14ac:dyDescent="0.25"/>
  <cols>
    <col min="1" max="1" width="12.140625" style="18" bestFit="1" customWidth="1"/>
    <col min="2" max="5" width="9.28515625" style="18" customWidth="1"/>
    <col min="6" max="16384" width="9.140625" style="18"/>
  </cols>
  <sheetData>
    <row r="1" spans="1:7" ht="39.75" customHeight="1" x14ac:dyDescent="0.25">
      <c r="A1" s="184" t="s">
        <v>46</v>
      </c>
      <c r="B1" s="184"/>
      <c r="C1" s="184"/>
      <c r="D1" s="184"/>
      <c r="E1" s="184"/>
    </row>
    <row r="2" spans="1:7" x14ac:dyDescent="0.25">
      <c r="A2" s="189" t="s">
        <v>43</v>
      </c>
      <c r="B2" s="189"/>
      <c r="C2" s="189"/>
      <c r="D2" s="189"/>
      <c r="E2" s="189"/>
    </row>
    <row r="3" spans="1:7" x14ac:dyDescent="0.25">
      <c r="A3" s="52"/>
      <c r="B3" s="52">
        <v>2016</v>
      </c>
      <c r="C3" s="52">
        <v>2017</v>
      </c>
      <c r="D3" s="52">
        <v>2018</v>
      </c>
      <c r="E3" s="52">
        <v>2019</v>
      </c>
    </row>
    <row r="4" spans="1:7" s="55" customFormat="1" ht="14.25" x14ac:dyDescent="0.2">
      <c r="A4" s="63" t="s">
        <v>6</v>
      </c>
      <c r="B4" s="136">
        <v>7.9</v>
      </c>
      <c r="C4" s="136">
        <v>9.6999999999999993</v>
      </c>
      <c r="D4" s="136">
        <v>2.6</v>
      </c>
      <c r="E4" s="64">
        <v>5.4</v>
      </c>
    </row>
    <row r="5" spans="1:7" s="165" customFormat="1" x14ac:dyDescent="0.25">
      <c r="A5" s="60" t="s">
        <v>7</v>
      </c>
      <c r="B5" s="71">
        <v>8.5</v>
      </c>
      <c r="C5" s="71">
        <v>9.4</v>
      </c>
      <c r="D5" s="71">
        <v>2.4</v>
      </c>
      <c r="E5" s="62">
        <v>0</v>
      </c>
    </row>
    <row r="6" spans="1:7" s="156" customFormat="1" x14ac:dyDescent="0.25">
      <c r="A6" s="60" t="s">
        <v>8</v>
      </c>
      <c r="B6" s="71">
        <v>9.6</v>
      </c>
      <c r="C6" s="71">
        <v>9.1</v>
      </c>
      <c r="D6" s="71">
        <v>2.4</v>
      </c>
      <c r="E6" s="62">
        <v>0</v>
      </c>
    </row>
    <row r="7" spans="1:7" s="159" customFormat="1" x14ac:dyDescent="0.25">
      <c r="A7" s="60" t="s">
        <v>9</v>
      </c>
      <c r="B7" s="71">
        <v>10.199999999999999</v>
      </c>
      <c r="C7" s="71">
        <v>8.8000000000000007</v>
      </c>
      <c r="D7" s="71">
        <v>2.4</v>
      </c>
      <c r="E7" s="62">
        <v>0</v>
      </c>
    </row>
    <row r="8" spans="1:7" x14ac:dyDescent="0.25">
      <c r="A8" s="60" t="s">
        <v>10</v>
      </c>
      <c r="B8" s="71">
        <v>10.7</v>
      </c>
      <c r="C8" s="71">
        <v>8.3000000000000007</v>
      </c>
      <c r="D8" s="71">
        <v>2.2999999999999998</v>
      </c>
      <c r="E8" s="62">
        <v>0</v>
      </c>
    </row>
    <row r="9" spans="1:7" s="160" customFormat="1" x14ac:dyDescent="0.25">
      <c r="A9" s="60" t="s">
        <v>11</v>
      </c>
      <c r="B9" s="71">
        <v>11</v>
      </c>
      <c r="C9" s="71">
        <v>8</v>
      </c>
      <c r="D9" s="71">
        <v>1.8</v>
      </c>
      <c r="E9" s="62">
        <v>0</v>
      </c>
    </row>
    <row r="10" spans="1:7" x14ac:dyDescent="0.25">
      <c r="A10" s="60" t="s">
        <v>12</v>
      </c>
      <c r="B10" s="71">
        <v>11.3</v>
      </c>
      <c r="C10" s="71">
        <v>7.3</v>
      </c>
      <c r="D10" s="71">
        <v>1.9</v>
      </c>
      <c r="E10" s="62">
        <v>0</v>
      </c>
    </row>
    <row r="11" spans="1:7" s="55" customFormat="1" x14ac:dyDescent="0.25">
      <c r="A11" s="60" t="s">
        <v>13</v>
      </c>
      <c r="B11" s="71">
        <v>11</v>
      </c>
      <c r="C11" s="71">
        <v>7</v>
      </c>
      <c r="D11" s="71">
        <v>2.2000000000000002</v>
      </c>
      <c r="E11" s="62">
        <v>0</v>
      </c>
    </row>
    <row r="12" spans="1:7" s="165" customFormat="1" x14ac:dyDescent="0.25">
      <c r="A12" s="60" t="s">
        <v>14</v>
      </c>
      <c r="B12" s="71">
        <v>10.6</v>
      </c>
      <c r="C12" s="71">
        <v>6.8</v>
      </c>
      <c r="D12" s="71">
        <v>2.5</v>
      </c>
      <c r="E12" s="62">
        <v>0</v>
      </c>
      <c r="G12" s="61"/>
    </row>
    <row r="13" spans="1:7" s="166" customFormat="1" x14ac:dyDescent="0.25">
      <c r="A13" s="60" t="s">
        <v>15</v>
      </c>
      <c r="B13" s="71">
        <v>10.3</v>
      </c>
      <c r="C13" s="71">
        <v>6.7</v>
      </c>
      <c r="D13" s="71">
        <v>2.4</v>
      </c>
      <c r="E13" s="62">
        <v>0</v>
      </c>
      <c r="G13" s="61"/>
    </row>
    <row r="14" spans="1:7" s="55" customFormat="1" x14ac:dyDescent="0.25">
      <c r="A14" s="60" t="s">
        <v>16</v>
      </c>
      <c r="B14" s="71">
        <v>9.8000000000000007</v>
      </c>
      <c r="C14" s="71">
        <v>6.5</v>
      </c>
      <c r="D14" s="71">
        <v>2</v>
      </c>
      <c r="E14" s="62">
        <v>0</v>
      </c>
      <c r="G14" s="70"/>
    </row>
    <row r="15" spans="1:7" x14ac:dyDescent="0.25">
      <c r="A15" s="37" t="s">
        <v>17</v>
      </c>
      <c r="B15" s="39">
        <v>9.5</v>
      </c>
      <c r="C15" s="39">
        <v>6.5</v>
      </c>
      <c r="D15" s="39">
        <v>2</v>
      </c>
      <c r="E15" s="133">
        <v>0</v>
      </c>
      <c r="G15" s="61"/>
    </row>
    <row r="16" spans="1:7" ht="30" customHeight="1" x14ac:dyDescent="0.25">
      <c r="A16" s="195" t="s">
        <v>28</v>
      </c>
      <c r="B16" s="195"/>
      <c r="C16" s="195"/>
      <c r="D16" s="195"/>
      <c r="E16" s="195"/>
      <c r="G16" s="61"/>
    </row>
    <row r="17" spans="1:7" ht="30" customHeight="1" x14ac:dyDescent="0.25">
      <c r="A17" s="195" t="s">
        <v>29</v>
      </c>
      <c r="B17" s="195"/>
      <c r="C17" s="195"/>
      <c r="D17" s="195"/>
      <c r="E17" s="195"/>
      <c r="G17" s="61"/>
    </row>
    <row r="18" spans="1:7" x14ac:dyDescent="0.25">
      <c r="A18" s="145" t="s">
        <v>109</v>
      </c>
      <c r="B18" s="146"/>
      <c r="C18" s="146"/>
      <c r="D18" s="146"/>
      <c r="E18" s="146"/>
    </row>
  </sheetData>
  <mergeCells count="4">
    <mergeCell ref="A1:E1"/>
    <mergeCell ref="A2:E2"/>
    <mergeCell ref="A16:E16"/>
    <mergeCell ref="A17:E1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view="pageBreakPreview" zoomScale="90" zoomScaleNormal="100" zoomScaleSheetLayoutView="90" workbookViewId="0">
      <selection activeCell="M23" sqref="M23"/>
    </sheetView>
  </sheetViews>
  <sheetFormatPr defaultColWidth="9.140625" defaultRowHeight="15" x14ac:dyDescent="0.25"/>
  <cols>
    <col min="1" max="1" width="20.42578125" style="18" bestFit="1" customWidth="1"/>
    <col min="2" max="6" width="10" style="18" bestFit="1" customWidth="1"/>
    <col min="7" max="8" width="9.140625" style="18" customWidth="1"/>
    <col min="9" max="16384" width="9.140625" style="18"/>
  </cols>
  <sheetData>
    <row r="1" spans="1:10" s="21" customFormat="1" x14ac:dyDescent="0.25">
      <c r="A1" s="203" t="s">
        <v>151</v>
      </c>
      <c r="B1" s="203"/>
      <c r="C1" s="203"/>
      <c r="D1" s="203"/>
      <c r="E1" s="203"/>
      <c r="F1" s="203"/>
      <c r="G1" s="203"/>
      <c r="H1" s="203"/>
    </row>
    <row r="2" spans="1:10" x14ac:dyDescent="0.25">
      <c r="G2" s="198" t="s">
        <v>38</v>
      </c>
      <c r="H2" s="198"/>
    </row>
    <row r="3" spans="1:10" ht="31.5" customHeight="1" x14ac:dyDescent="0.25">
      <c r="A3" s="123"/>
      <c r="B3" s="123">
        <v>2015</v>
      </c>
      <c r="C3" s="123">
        <v>2016</v>
      </c>
      <c r="D3" s="123">
        <v>2017</v>
      </c>
      <c r="E3" s="123">
        <v>2018</v>
      </c>
      <c r="F3" s="123">
        <v>2019</v>
      </c>
      <c r="G3" s="83" t="s">
        <v>137</v>
      </c>
      <c r="H3" s="83" t="s">
        <v>138</v>
      </c>
    </row>
    <row r="4" spans="1:10" s="55" customFormat="1" ht="14.25" x14ac:dyDescent="0.2">
      <c r="A4" s="63" t="s">
        <v>6</v>
      </c>
      <c r="B4" s="135">
        <v>72909</v>
      </c>
      <c r="C4" s="135">
        <v>78638</v>
      </c>
      <c r="D4" s="135">
        <v>86287</v>
      </c>
      <c r="E4" s="135">
        <v>88502</v>
      </c>
      <c r="F4" s="135">
        <v>93307</v>
      </c>
      <c r="G4" s="64">
        <v>27.977341617632938</v>
      </c>
      <c r="H4" s="64">
        <v>5.4292558360263046</v>
      </c>
      <c r="I4" s="180">
        <v>4805</v>
      </c>
      <c r="J4" s="180">
        <v>20398</v>
      </c>
    </row>
    <row r="5" spans="1:10" s="149" customFormat="1" x14ac:dyDescent="0.25">
      <c r="A5" s="60" t="s">
        <v>7</v>
      </c>
      <c r="B5" s="69">
        <v>73351</v>
      </c>
      <c r="C5" s="69">
        <v>79578</v>
      </c>
      <c r="D5" s="69">
        <v>87030</v>
      </c>
      <c r="E5" s="69">
        <v>89096</v>
      </c>
      <c r="F5" s="69">
        <v>0</v>
      </c>
      <c r="G5" s="62">
        <v>0</v>
      </c>
      <c r="H5" s="62">
        <v>0</v>
      </c>
    </row>
    <row r="6" spans="1:10" s="156" customFormat="1" x14ac:dyDescent="0.25">
      <c r="A6" s="60" t="s">
        <v>8</v>
      </c>
      <c r="B6" s="69">
        <v>73163</v>
      </c>
      <c r="C6" s="69">
        <v>80202</v>
      </c>
      <c r="D6" s="69">
        <v>87532</v>
      </c>
      <c r="E6" s="69">
        <v>89593</v>
      </c>
      <c r="F6" s="69">
        <v>0</v>
      </c>
      <c r="G6" s="62">
        <v>0</v>
      </c>
      <c r="H6" s="62">
        <v>0</v>
      </c>
    </row>
    <row r="7" spans="1:10" s="159" customFormat="1" x14ac:dyDescent="0.25">
      <c r="A7" s="60" t="s">
        <v>9</v>
      </c>
      <c r="B7" s="69">
        <v>73695</v>
      </c>
      <c r="C7" s="69">
        <v>81180</v>
      </c>
      <c r="D7" s="69">
        <v>88289</v>
      </c>
      <c r="E7" s="69">
        <v>90372</v>
      </c>
      <c r="F7" s="69">
        <v>0</v>
      </c>
      <c r="G7" s="62">
        <v>0</v>
      </c>
      <c r="H7" s="62">
        <v>0</v>
      </c>
    </row>
    <row r="8" spans="1:10" x14ac:dyDescent="0.25">
      <c r="A8" s="60" t="s">
        <v>10</v>
      </c>
      <c r="B8" s="69">
        <v>74167</v>
      </c>
      <c r="C8" s="69">
        <v>82070</v>
      </c>
      <c r="D8" s="69">
        <v>88859</v>
      </c>
      <c r="E8" s="69">
        <v>90927</v>
      </c>
      <c r="F8" s="69">
        <v>0</v>
      </c>
      <c r="G8" s="62">
        <v>0</v>
      </c>
      <c r="H8" s="62">
        <v>0</v>
      </c>
    </row>
    <row r="9" spans="1:10" s="160" customFormat="1" x14ac:dyDescent="0.25">
      <c r="A9" s="60" t="s">
        <v>11</v>
      </c>
      <c r="B9" s="69">
        <v>74592</v>
      </c>
      <c r="C9" s="69">
        <v>82796</v>
      </c>
      <c r="D9" s="69">
        <v>89392</v>
      </c>
      <c r="E9" s="69">
        <v>91038</v>
      </c>
      <c r="F9" s="69">
        <v>0</v>
      </c>
      <c r="G9" s="62">
        <v>0</v>
      </c>
      <c r="H9" s="62">
        <v>0</v>
      </c>
    </row>
    <row r="10" spans="1:10" x14ac:dyDescent="0.25">
      <c r="A10" s="60" t="s">
        <v>12</v>
      </c>
      <c r="B10" s="69">
        <v>74999</v>
      </c>
      <c r="C10" s="69">
        <v>83481</v>
      </c>
      <c r="D10" s="69">
        <v>89576</v>
      </c>
      <c r="E10" s="69">
        <v>91305</v>
      </c>
      <c r="F10" s="69">
        <v>0</v>
      </c>
      <c r="G10" s="62">
        <v>0</v>
      </c>
      <c r="H10" s="62">
        <v>0</v>
      </c>
    </row>
    <row r="11" spans="1:10" x14ac:dyDescent="0.25">
      <c r="A11" s="60" t="s">
        <v>13</v>
      </c>
      <c r="B11" s="69">
        <v>75549</v>
      </c>
      <c r="C11" s="69">
        <v>83823</v>
      </c>
      <c r="D11" s="69">
        <v>89718</v>
      </c>
      <c r="E11" s="69">
        <v>91703</v>
      </c>
      <c r="F11" s="69">
        <v>0</v>
      </c>
      <c r="G11" s="62">
        <v>0</v>
      </c>
      <c r="H11" s="62">
        <v>0</v>
      </c>
    </row>
    <row r="12" spans="1:10" s="165" customFormat="1" x14ac:dyDescent="0.25">
      <c r="A12" s="60" t="s">
        <v>14</v>
      </c>
      <c r="B12" s="69">
        <v>76176</v>
      </c>
      <c r="C12" s="69">
        <v>84284</v>
      </c>
      <c r="D12" s="69">
        <v>90038</v>
      </c>
      <c r="E12" s="69">
        <v>92326</v>
      </c>
      <c r="F12" s="69">
        <v>0</v>
      </c>
      <c r="G12" s="62">
        <v>0</v>
      </c>
      <c r="H12" s="62">
        <v>0</v>
      </c>
    </row>
    <row r="13" spans="1:10" s="166" customFormat="1" x14ac:dyDescent="0.25">
      <c r="A13" s="60" t="s">
        <v>15</v>
      </c>
      <c r="B13" s="69">
        <v>77063</v>
      </c>
      <c r="C13" s="69">
        <v>85033</v>
      </c>
      <c r="D13" s="69">
        <v>90751</v>
      </c>
      <c r="E13" s="69">
        <v>92890</v>
      </c>
      <c r="F13" s="69">
        <v>0</v>
      </c>
      <c r="G13" s="62">
        <v>0</v>
      </c>
      <c r="H13" s="62">
        <v>0</v>
      </c>
    </row>
    <row r="14" spans="1:10" x14ac:dyDescent="0.25">
      <c r="A14" s="28" t="s">
        <v>16</v>
      </c>
      <c r="B14" s="41">
        <v>77783</v>
      </c>
      <c r="C14" s="41">
        <v>85439</v>
      </c>
      <c r="D14" s="41">
        <v>91015</v>
      </c>
      <c r="E14" s="41">
        <v>92863</v>
      </c>
      <c r="F14" s="41">
        <v>0</v>
      </c>
      <c r="G14" s="62">
        <v>0</v>
      </c>
      <c r="H14" s="62">
        <v>0</v>
      </c>
    </row>
    <row r="15" spans="1:10" x14ac:dyDescent="0.25">
      <c r="A15" s="28" t="s">
        <v>17</v>
      </c>
      <c r="B15" s="41">
        <v>78035</v>
      </c>
      <c r="C15" s="41">
        <v>85434</v>
      </c>
      <c r="D15" s="41">
        <v>91004</v>
      </c>
      <c r="E15" s="41">
        <v>92789</v>
      </c>
      <c r="F15" s="41">
        <v>0</v>
      </c>
      <c r="G15" s="62">
        <v>0</v>
      </c>
      <c r="H15" s="62">
        <v>0</v>
      </c>
    </row>
    <row r="16" spans="1:10" x14ac:dyDescent="0.25">
      <c r="A16" s="28" t="s">
        <v>139</v>
      </c>
      <c r="B16" s="114">
        <v>72909</v>
      </c>
      <c r="C16" s="114">
        <v>78638</v>
      </c>
      <c r="D16" s="114">
        <v>86287</v>
      </c>
      <c r="E16" s="114">
        <v>88502</v>
      </c>
      <c r="F16" s="114">
        <v>93307</v>
      </c>
      <c r="G16" s="62">
        <v>27.977341617632938</v>
      </c>
      <c r="H16" s="62">
        <v>5.4292558360263046</v>
      </c>
    </row>
    <row r="17" spans="1:8" x14ac:dyDescent="0.25">
      <c r="A17" s="37" t="s">
        <v>63</v>
      </c>
      <c r="B17" s="134">
        <v>75123.5</v>
      </c>
      <c r="C17" s="134">
        <v>82663.166666666672</v>
      </c>
      <c r="D17" s="134">
        <v>89124.25</v>
      </c>
      <c r="E17" s="134">
        <v>91117</v>
      </c>
      <c r="F17" s="134">
        <v>0</v>
      </c>
      <c r="G17" s="133">
        <v>0</v>
      </c>
      <c r="H17" s="133">
        <v>0</v>
      </c>
    </row>
    <row r="18" spans="1:8" ht="30" customHeight="1" x14ac:dyDescent="0.25">
      <c r="A18" s="189" t="s">
        <v>28</v>
      </c>
      <c r="B18" s="189"/>
      <c r="C18" s="189"/>
      <c r="D18" s="189"/>
      <c r="E18" s="189"/>
      <c r="F18" s="189"/>
      <c r="G18" s="189"/>
      <c r="H18" s="189"/>
    </row>
    <row r="19" spans="1:8" x14ac:dyDescent="0.25">
      <c r="A19" s="189" t="s">
        <v>29</v>
      </c>
      <c r="B19" s="189"/>
      <c r="C19" s="189"/>
      <c r="D19" s="189"/>
      <c r="E19" s="189"/>
      <c r="F19" s="189"/>
      <c r="G19" s="189"/>
      <c r="H19" s="189"/>
    </row>
    <row r="20" spans="1:8" x14ac:dyDescent="0.25">
      <c r="A20" s="189"/>
      <c r="B20" s="189"/>
      <c r="C20" s="189"/>
      <c r="D20" s="189"/>
      <c r="E20" s="189"/>
      <c r="F20" s="189"/>
      <c r="G20" s="189"/>
      <c r="H20" s="189"/>
    </row>
  </sheetData>
  <mergeCells count="5">
    <mergeCell ref="A18:H18"/>
    <mergeCell ref="A19:H19"/>
    <mergeCell ref="A20:H20"/>
    <mergeCell ref="A1:H1"/>
    <mergeCell ref="G2:H2"/>
  </mergeCells>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activeCell="A12" sqref="A12:I12"/>
    </sheetView>
  </sheetViews>
  <sheetFormatPr defaultColWidth="9.140625" defaultRowHeight="15" x14ac:dyDescent="0.25"/>
  <cols>
    <col min="1" max="1" width="24.7109375" style="26" customWidth="1"/>
    <col min="2" max="2" width="8.42578125" style="26" bestFit="1" customWidth="1"/>
    <col min="3" max="3" width="9.28515625" style="26" bestFit="1" customWidth="1"/>
    <col min="4" max="4" width="8.42578125" style="26" bestFit="1" customWidth="1"/>
    <col min="5" max="5" width="7.42578125" style="26" bestFit="1" customWidth="1"/>
    <col min="6" max="6" width="12.5703125" style="26" bestFit="1" customWidth="1"/>
    <col min="7" max="8" width="9.140625" style="26"/>
    <col min="9" max="9" width="162.7109375" style="26" bestFit="1" customWidth="1"/>
    <col min="10" max="16384" width="9.140625" style="26"/>
  </cols>
  <sheetData>
    <row r="1" spans="1:9" ht="30" customHeight="1" x14ac:dyDescent="0.25">
      <c r="A1" s="184" t="s">
        <v>23</v>
      </c>
      <c r="B1" s="184"/>
      <c r="C1" s="184"/>
      <c r="D1" s="184"/>
      <c r="E1" s="184"/>
      <c r="F1" s="184"/>
    </row>
    <row r="2" spans="1:9" x14ac:dyDescent="0.25">
      <c r="A2" s="183" t="s">
        <v>24</v>
      </c>
      <c r="B2" s="183"/>
      <c r="C2" s="183"/>
      <c r="D2" s="183"/>
      <c r="E2" s="183"/>
      <c r="F2" s="183"/>
    </row>
    <row r="3" spans="1:9" ht="28.5" customHeight="1" x14ac:dyDescent="0.25">
      <c r="B3" s="158" t="s">
        <v>25</v>
      </c>
      <c r="C3" s="158" t="s">
        <v>64</v>
      </c>
      <c r="D3" s="158" t="s">
        <v>26</v>
      </c>
      <c r="E3" s="158" t="s">
        <v>31</v>
      </c>
      <c r="F3" s="158" t="s">
        <v>27</v>
      </c>
    </row>
    <row r="4" spans="1:9" x14ac:dyDescent="0.25">
      <c r="A4" s="27" t="s">
        <v>103</v>
      </c>
      <c r="B4" s="32">
        <v>3.2</v>
      </c>
      <c r="C4" s="32">
        <v>2.6</v>
      </c>
      <c r="D4" s="32">
        <v>1.8</v>
      </c>
      <c r="E4" s="32">
        <v>1.8</v>
      </c>
      <c r="F4" s="32">
        <v>2.9</v>
      </c>
      <c r="I4" s="21"/>
    </row>
    <row r="5" spans="1:9" x14ac:dyDescent="0.25">
      <c r="A5" s="28" t="s">
        <v>107</v>
      </c>
      <c r="B5" s="33">
        <v>3.1</v>
      </c>
      <c r="C5" s="33">
        <v>2.4</v>
      </c>
      <c r="D5" s="33">
        <v>3.6</v>
      </c>
      <c r="E5" s="33">
        <v>2</v>
      </c>
      <c r="F5" s="33">
        <v>3</v>
      </c>
      <c r="I5" s="21"/>
    </row>
    <row r="6" spans="1:9" x14ac:dyDescent="0.25">
      <c r="A6" s="28" t="s">
        <v>110</v>
      </c>
      <c r="B6" s="33">
        <v>2.8</v>
      </c>
      <c r="C6" s="33">
        <v>2.4</v>
      </c>
      <c r="D6" s="33">
        <v>4.2</v>
      </c>
      <c r="E6" s="33">
        <v>1.2</v>
      </c>
      <c r="F6" s="33">
        <v>2.8</v>
      </c>
      <c r="I6" s="21"/>
    </row>
    <row r="7" spans="1:9" x14ac:dyDescent="0.25">
      <c r="A7" s="28" t="s">
        <v>112</v>
      </c>
      <c r="B7" s="33">
        <v>3</v>
      </c>
      <c r="C7" s="33">
        <v>2.4</v>
      </c>
      <c r="D7" s="33">
        <v>4.0999999999999996</v>
      </c>
      <c r="E7" s="33">
        <v>1.7</v>
      </c>
      <c r="F7" s="33">
        <v>3</v>
      </c>
      <c r="I7" s="21"/>
    </row>
    <row r="8" spans="1:9" x14ac:dyDescent="0.25">
      <c r="A8" s="28" t="s">
        <v>114</v>
      </c>
      <c r="B8" s="33">
        <v>3.1</v>
      </c>
      <c r="C8" s="33">
        <v>2.2999999999999998</v>
      </c>
      <c r="D8" s="33">
        <v>3.6</v>
      </c>
      <c r="E8" s="33">
        <v>-0.5</v>
      </c>
      <c r="F8" s="33">
        <v>3</v>
      </c>
      <c r="I8" s="21"/>
    </row>
    <row r="9" spans="1:9" x14ac:dyDescent="0.25">
      <c r="A9" s="28" t="s">
        <v>115</v>
      </c>
      <c r="B9" s="33">
        <v>3</v>
      </c>
      <c r="C9" s="33">
        <v>1.8</v>
      </c>
      <c r="D9" s="33">
        <v>3.3</v>
      </c>
      <c r="E9" s="33">
        <v>-0.5</v>
      </c>
      <c r="F9" s="33">
        <v>2.7</v>
      </c>
      <c r="I9" s="21"/>
    </row>
    <row r="10" spans="1:9" x14ac:dyDescent="0.25">
      <c r="A10" s="28" t="s">
        <v>118</v>
      </c>
      <c r="B10" s="33">
        <v>4.0999999999999996</v>
      </c>
      <c r="C10" s="33">
        <v>1.9</v>
      </c>
      <c r="D10" s="33">
        <v>4.2</v>
      </c>
      <c r="E10" s="33">
        <v>0.6</v>
      </c>
      <c r="F10" s="33">
        <v>3.6</v>
      </c>
      <c r="I10" s="21"/>
    </row>
    <row r="11" spans="1:9" x14ac:dyDescent="0.25">
      <c r="A11" s="28" t="s">
        <v>120</v>
      </c>
      <c r="B11" s="33">
        <v>2.5</v>
      </c>
      <c r="C11" s="33">
        <v>2.2000000000000002</v>
      </c>
      <c r="D11" s="33">
        <v>4.0999999999999996</v>
      </c>
      <c r="E11" s="33">
        <v>0.2</v>
      </c>
      <c r="F11" s="33">
        <v>2.6</v>
      </c>
      <c r="I11" s="21"/>
    </row>
    <row r="12" spans="1:9" x14ac:dyDescent="0.25">
      <c r="A12" s="28" t="s">
        <v>122</v>
      </c>
      <c r="B12" s="33">
        <v>2.6</v>
      </c>
      <c r="C12" s="33">
        <v>2.5</v>
      </c>
      <c r="D12" s="33">
        <v>4.3</v>
      </c>
      <c r="E12" s="33">
        <v>0.8</v>
      </c>
      <c r="F12" s="33">
        <v>2.7</v>
      </c>
      <c r="I12" s="21"/>
    </row>
    <row r="13" spans="1:9" x14ac:dyDescent="0.25">
      <c r="A13" s="28" t="s">
        <v>124</v>
      </c>
      <c r="B13" s="33">
        <v>2.2000000000000002</v>
      </c>
      <c r="C13" s="33">
        <v>2.4</v>
      </c>
      <c r="D13" s="33">
        <v>4.0999999999999996</v>
      </c>
      <c r="E13" s="33">
        <v>5.2</v>
      </c>
      <c r="F13" s="33">
        <v>2.5</v>
      </c>
      <c r="I13" s="21"/>
    </row>
    <row r="14" spans="1:9" x14ac:dyDescent="0.25">
      <c r="A14" s="28" t="s">
        <v>126</v>
      </c>
      <c r="B14" s="33">
        <v>1.9</v>
      </c>
      <c r="C14" s="33">
        <v>2</v>
      </c>
      <c r="D14" s="33">
        <v>4.2</v>
      </c>
      <c r="E14" s="33">
        <v>5.3</v>
      </c>
      <c r="F14" s="33">
        <v>2.2999999999999998</v>
      </c>
      <c r="I14" s="21"/>
    </row>
    <row r="15" spans="1:9" x14ac:dyDescent="0.25">
      <c r="A15" s="28" t="s">
        <v>127</v>
      </c>
      <c r="B15" s="33">
        <v>2</v>
      </c>
      <c r="C15" s="33">
        <v>2</v>
      </c>
      <c r="D15" s="33">
        <v>4</v>
      </c>
      <c r="E15" s="33">
        <v>4.5</v>
      </c>
      <c r="F15" s="33">
        <v>2.2999999999999998</v>
      </c>
    </row>
    <row r="16" spans="1:9" x14ac:dyDescent="0.25">
      <c r="A16" s="29" t="s">
        <v>131</v>
      </c>
      <c r="B16" s="34">
        <v>1</v>
      </c>
      <c r="C16" s="34">
        <v>5.4</v>
      </c>
      <c r="D16" s="34">
        <v>7.9</v>
      </c>
      <c r="E16" s="34">
        <v>4</v>
      </c>
      <c r="F16" s="34">
        <v>2.8</v>
      </c>
    </row>
    <row r="17" spans="1:8" ht="30" customHeight="1" x14ac:dyDescent="0.25">
      <c r="A17" s="185" t="s">
        <v>28</v>
      </c>
      <c r="B17" s="185"/>
      <c r="C17" s="185"/>
      <c r="D17" s="185"/>
      <c r="E17" s="185"/>
      <c r="F17" s="185"/>
      <c r="G17" s="24"/>
      <c r="H17" s="24"/>
    </row>
    <row r="18" spans="1:8" ht="30" customHeight="1" x14ac:dyDescent="0.25">
      <c r="A18" s="182" t="s">
        <v>29</v>
      </c>
      <c r="B18" s="182"/>
      <c r="C18" s="182"/>
      <c r="D18" s="182"/>
      <c r="E18" s="182"/>
      <c r="F18" s="182"/>
      <c r="G18" s="24"/>
      <c r="H18" s="24"/>
    </row>
    <row r="19" spans="1:8" ht="30" customHeight="1" x14ac:dyDescent="0.25">
      <c r="A19" s="182" t="s">
        <v>104</v>
      </c>
      <c r="B19" s="182"/>
      <c r="C19" s="182"/>
      <c r="D19" s="182"/>
      <c r="E19" s="182"/>
      <c r="F19" s="182"/>
      <c r="G19" s="24"/>
      <c r="H19" s="24"/>
    </row>
    <row r="20" spans="1:8" ht="21.95" customHeight="1" x14ac:dyDescent="0.25">
      <c r="A20" s="182" t="s">
        <v>30</v>
      </c>
      <c r="B20" s="182"/>
      <c r="C20" s="182"/>
      <c r="D20" s="182"/>
      <c r="E20" s="182"/>
      <c r="F20" s="182"/>
      <c r="G20" s="24"/>
      <c r="H20" s="24"/>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pageSetUpPr fitToPage="1"/>
  </sheetPr>
  <dimension ref="A1:H21"/>
  <sheetViews>
    <sheetView showGridLines="0" zoomScale="90" zoomScaleNormal="90" zoomScaleSheetLayoutView="90" workbookViewId="0">
      <selection activeCell="A12" sqref="A12:I12"/>
    </sheetView>
  </sheetViews>
  <sheetFormatPr defaultColWidth="9.140625" defaultRowHeight="15" x14ac:dyDescent="0.25"/>
  <cols>
    <col min="1" max="1" width="19.42578125" style="18" customWidth="1"/>
    <col min="2" max="2" width="7.7109375" style="18" customWidth="1"/>
    <col min="3" max="6" width="7.7109375" style="18" bestFit="1" customWidth="1"/>
    <col min="7" max="8" width="7.7109375" style="18" customWidth="1"/>
    <col min="9" max="16384" width="9.140625" style="18"/>
  </cols>
  <sheetData>
    <row r="1" spans="1:8" ht="17.25" customHeight="1" x14ac:dyDescent="0.25">
      <c r="A1" s="204" t="s">
        <v>151</v>
      </c>
      <c r="B1" s="204"/>
      <c r="C1" s="204"/>
      <c r="D1" s="204"/>
      <c r="E1" s="204"/>
      <c r="F1" s="204"/>
      <c r="G1" s="204"/>
      <c r="H1" s="204"/>
    </row>
    <row r="2" spans="1:8" ht="17.25" customHeight="1" x14ac:dyDescent="0.25">
      <c r="A2" s="120" t="s">
        <v>106</v>
      </c>
      <c r="B2" s="126"/>
      <c r="C2" s="126"/>
      <c r="D2" s="126"/>
      <c r="E2" s="126"/>
      <c r="F2" s="126"/>
      <c r="G2" s="126"/>
      <c r="H2" s="126"/>
    </row>
    <row r="3" spans="1:8" x14ac:dyDescent="0.25">
      <c r="G3" s="198" t="s">
        <v>38</v>
      </c>
      <c r="H3" s="198"/>
    </row>
    <row r="4" spans="1:8" ht="29.25" x14ac:dyDescent="0.25">
      <c r="A4" s="123"/>
      <c r="B4" s="123">
        <v>2015</v>
      </c>
      <c r="C4" s="123">
        <v>2016</v>
      </c>
      <c r="D4" s="123">
        <v>2017</v>
      </c>
      <c r="E4" s="123">
        <v>2018</v>
      </c>
      <c r="F4" s="123">
        <v>2019</v>
      </c>
      <c r="G4" s="23" t="s">
        <v>137</v>
      </c>
      <c r="H4" s="23" t="s">
        <v>138</v>
      </c>
    </row>
    <row r="5" spans="1:8" s="55" customFormat="1" ht="14.25" x14ac:dyDescent="0.2">
      <c r="A5" s="63" t="s">
        <v>6</v>
      </c>
      <c r="B5" s="70">
        <v>72.909000000000006</v>
      </c>
      <c r="C5" s="70">
        <v>78.638000000000005</v>
      </c>
      <c r="D5" s="70">
        <v>86.287000000000006</v>
      </c>
      <c r="E5" s="70">
        <v>88.501999999999995</v>
      </c>
      <c r="F5" s="70">
        <v>93.307000000000002</v>
      </c>
      <c r="G5" s="64">
        <v>27.977341617632934</v>
      </c>
      <c r="H5" s="64">
        <v>5.4292558360263126</v>
      </c>
    </row>
    <row r="6" spans="1:8" s="149" customFormat="1" x14ac:dyDescent="0.25">
      <c r="A6" s="60" t="s">
        <v>7</v>
      </c>
      <c r="B6" s="61">
        <v>73.350999999999999</v>
      </c>
      <c r="C6" s="61">
        <v>79.578000000000003</v>
      </c>
      <c r="D6" s="61">
        <v>87.03</v>
      </c>
      <c r="E6" s="61">
        <v>89.096000000000004</v>
      </c>
      <c r="F6" s="61">
        <v>0</v>
      </c>
      <c r="G6" s="62">
        <v>0</v>
      </c>
      <c r="H6" s="62">
        <v>0</v>
      </c>
    </row>
    <row r="7" spans="1:8" s="156" customFormat="1" x14ac:dyDescent="0.25">
      <c r="A7" s="60" t="s">
        <v>8</v>
      </c>
      <c r="B7" s="61">
        <v>73.162999999999997</v>
      </c>
      <c r="C7" s="61">
        <v>80.201999999999998</v>
      </c>
      <c r="D7" s="61">
        <v>87.531999999999996</v>
      </c>
      <c r="E7" s="61">
        <v>89.593000000000004</v>
      </c>
      <c r="F7" s="61">
        <v>0</v>
      </c>
      <c r="G7" s="62">
        <v>0</v>
      </c>
      <c r="H7" s="62">
        <v>0</v>
      </c>
    </row>
    <row r="8" spans="1:8" s="159" customFormat="1" x14ac:dyDescent="0.25">
      <c r="A8" s="60" t="s">
        <v>9</v>
      </c>
      <c r="B8" s="61">
        <v>73.694999999999993</v>
      </c>
      <c r="C8" s="61">
        <v>81.180000000000007</v>
      </c>
      <c r="D8" s="61">
        <v>88.289000000000001</v>
      </c>
      <c r="E8" s="61">
        <v>90.372</v>
      </c>
      <c r="F8" s="61">
        <v>0</v>
      </c>
      <c r="G8" s="62">
        <v>0</v>
      </c>
      <c r="H8" s="62">
        <v>0</v>
      </c>
    </row>
    <row r="9" spans="1:8" x14ac:dyDescent="0.25">
      <c r="A9" s="60" t="s">
        <v>10</v>
      </c>
      <c r="B9" s="61">
        <v>74.167000000000002</v>
      </c>
      <c r="C9" s="61">
        <v>82.07</v>
      </c>
      <c r="D9" s="61">
        <v>88.858999999999995</v>
      </c>
      <c r="E9" s="61">
        <v>90.927000000000007</v>
      </c>
      <c r="F9" s="61">
        <v>0</v>
      </c>
      <c r="G9" s="62">
        <v>0</v>
      </c>
      <c r="H9" s="62">
        <v>0</v>
      </c>
    </row>
    <row r="10" spans="1:8" s="55" customFormat="1" x14ac:dyDescent="0.25">
      <c r="A10" s="60" t="s">
        <v>11</v>
      </c>
      <c r="B10" s="61">
        <v>74.591999999999999</v>
      </c>
      <c r="C10" s="61">
        <v>82.796000000000006</v>
      </c>
      <c r="D10" s="61">
        <v>89.391999999999996</v>
      </c>
      <c r="E10" s="61">
        <v>91.037999999999997</v>
      </c>
      <c r="F10" s="61">
        <v>0</v>
      </c>
      <c r="G10" s="62">
        <v>0</v>
      </c>
      <c r="H10" s="62">
        <v>0</v>
      </c>
    </row>
    <row r="11" spans="1:8" x14ac:dyDescent="0.25">
      <c r="A11" s="60" t="s">
        <v>12</v>
      </c>
      <c r="B11" s="61">
        <v>74.998999999999995</v>
      </c>
      <c r="C11" s="61">
        <v>83.480999999999995</v>
      </c>
      <c r="D11" s="61">
        <v>89.575999999999993</v>
      </c>
      <c r="E11" s="61">
        <v>91.305000000000007</v>
      </c>
      <c r="F11" s="61">
        <v>0</v>
      </c>
      <c r="G11" s="62">
        <v>0</v>
      </c>
      <c r="H11" s="62">
        <v>0</v>
      </c>
    </row>
    <row r="12" spans="1:8" x14ac:dyDescent="0.25">
      <c r="A12" s="60" t="s">
        <v>13</v>
      </c>
      <c r="B12" s="61">
        <v>75.549000000000007</v>
      </c>
      <c r="C12" s="61">
        <v>83.822999999999993</v>
      </c>
      <c r="D12" s="61">
        <v>89.718000000000004</v>
      </c>
      <c r="E12" s="61">
        <v>91.703000000000003</v>
      </c>
      <c r="F12" s="61">
        <v>0</v>
      </c>
      <c r="G12" s="62">
        <v>0</v>
      </c>
      <c r="H12" s="62">
        <v>0</v>
      </c>
    </row>
    <row r="13" spans="1:8" s="165" customFormat="1" x14ac:dyDescent="0.25">
      <c r="A13" s="60" t="s">
        <v>14</v>
      </c>
      <c r="B13" s="61">
        <v>76.176000000000002</v>
      </c>
      <c r="C13" s="61">
        <v>84.284000000000006</v>
      </c>
      <c r="D13" s="61">
        <v>90.037999999999997</v>
      </c>
      <c r="E13" s="61">
        <v>92.325999999999993</v>
      </c>
      <c r="F13" s="61">
        <v>0</v>
      </c>
      <c r="G13" s="62">
        <v>0</v>
      </c>
      <c r="H13" s="62">
        <v>0</v>
      </c>
    </row>
    <row r="14" spans="1:8" s="166" customFormat="1" x14ac:dyDescent="0.25">
      <c r="A14" s="60" t="s">
        <v>15</v>
      </c>
      <c r="B14" s="61">
        <v>77.063000000000002</v>
      </c>
      <c r="C14" s="61">
        <v>85.033000000000001</v>
      </c>
      <c r="D14" s="61">
        <v>90.751000000000005</v>
      </c>
      <c r="E14" s="61">
        <v>92.89</v>
      </c>
      <c r="F14" s="61">
        <v>0</v>
      </c>
      <c r="G14" s="62">
        <v>0</v>
      </c>
      <c r="H14" s="62">
        <v>0</v>
      </c>
    </row>
    <row r="15" spans="1:8" s="55" customFormat="1" x14ac:dyDescent="0.25">
      <c r="A15" s="60" t="s">
        <v>16</v>
      </c>
      <c r="B15" s="61">
        <v>77.783000000000001</v>
      </c>
      <c r="C15" s="61">
        <v>85.438999999999993</v>
      </c>
      <c r="D15" s="61">
        <v>91.015000000000001</v>
      </c>
      <c r="E15" s="61">
        <v>92.863</v>
      </c>
      <c r="F15" s="61">
        <v>0</v>
      </c>
      <c r="G15" s="62">
        <v>0</v>
      </c>
      <c r="H15" s="62">
        <v>0</v>
      </c>
    </row>
    <row r="16" spans="1:8" x14ac:dyDescent="0.25">
      <c r="A16" s="60" t="s">
        <v>17</v>
      </c>
      <c r="B16" s="61">
        <v>78.034999999999997</v>
      </c>
      <c r="C16" s="61">
        <v>85.433999999999997</v>
      </c>
      <c r="D16" s="61">
        <v>91.004000000000005</v>
      </c>
      <c r="E16" s="61">
        <v>92.789000000000001</v>
      </c>
      <c r="F16" s="61">
        <v>0</v>
      </c>
      <c r="G16" s="62">
        <v>0</v>
      </c>
      <c r="H16" s="62">
        <v>0</v>
      </c>
    </row>
    <row r="17" spans="1:8" x14ac:dyDescent="0.25">
      <c r="A17" s="28" t="s">
        <v>139</v>
      </c>
      <c r="B17" s="61">
        <v>72.909000000000006</v>
      </c>
      <c r="C17" s="61">
        <v>78.638000000000005</v>
      </c>
      <c r="D17" s="61">
        <v>86.287000000000006</v>
      </c>
      <c r="E17" s="61">
        <v>88.501999999999995</v>
      </c>
      <c r="F17" s="61">
        <v>93.307000000000002</v>
      </c>
      <c r="G17" s="62">
        <v>27.977341617632934</v>
      </c>
      <c r="H17" s="62">
        <v>5.4292558360263126</v>
      </c>
    </row>
    <row r="18" spans="1:8" x14ac:dyDescent="0.25">
      <c r="A18" s="37" t="s">
        <v>63</v>
      </c>
      <c r="B18" s="73">
        <v>75.123500000000007</v>
      </c>
      <c r="C18" s="73">
        <v>82.663166666666669</v>
      </c>
      <c r="D18" s="73">
        <v>89.124250000000004</v>
      </c>
      <c r="E18" s="73">
        <v>91.117000000000004</v>
      </c>
      <c r="F18" s="73">
        <v>0</v>
      </c>
      <c r="G18" s="133">
        <v>0</v>
      </c>
      <c r="H18" s="133">
        <v>0</v>
      </c>
    </row>
    <row r="19" spans="1:8" ht="30" customHeight="1" x14ac:dyDescent="0.25">
      <c r="A19" s="195" t="s">
        <v>28</v>
      </c>
      <c r="B19" s="195"/>
      <c r="C19" s="195"/>
      <c r="D19" s="195"/>
      <c r="E19" s="195"/>
      <c r="F19" s="195"/>
      <c r="G19" s="195"/>
      <c r="H19" s="195"/>
    </row>
    <row r="20" spans="1:8" x14ac:dyDescent="0.25">
      <c r="A20" s="195" t="s">
        <v>29</v>
      </c>
      <c r="B20" s="195"/>
      <c r="C20" s="195"/>
      <c r="D20" s="195"/>
      <c r="E20" s="195"/>
      <c r="F20" s="195"/>
      <c r="G20" s="195"/>
      <c r="H20" s="195"/>
    </row>
    <row r="21" spans="1:8" x14ac:dyDescent="0.25">
      <c r="A21" s="145" t="s">
        <v>109</v>
      </c>
      <c r="B21" s="146"/>
      <c r="C21" s="146"/>
      <c r="D21" s="146"/>
      <c r="E21" s="146"/>
      <c r="F21" s="146"/>
      <c r="G21" s="146"/>
      <c r="H21" s="146"/>
    </row>
  </sheetData>
  <mergeCells count="4">
    <mergeCell ref="A19:H19"/>
    <mergeCell ref="A20:H20"/>
    <mergeCell ref="A1:H1"/>
    <mergeCell ref="G3:H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topLeftCell="B1" zoomScale="90" zoomScaleNormal="90" zoomScaleSheetLayoutView="100" workbookViewId="0">
      <selection activeCell="A12" sqref="A12:I12"/>
    </sheetView>
  </sheetViews>
  <sheetFormatPr defaultColWidth="9.140625" defaultRowHeight="15" x14ac:dyDescent="0.25"/>
  <cols>
    <col min="1" max="1" width="9.28515625" style="30" bestFit="1" customWidth="1"/>
    <col min="2" max="2" width="24.140625" style="30" bestFit="1" customWidth="1"/>
    <col min="3" max="7" width="11.7109375" style="30" bestFit="1" customWidth="1"/>
    <col min="8" max="9" width="9" style="30" customWidth="1"/>
    <col min="10" max="12" width="9.140625" style="30"/>
    <col min="13" max="17" width="10.42578125" style="30" bestFit="1" customWidth="1"/>
    <col min="18" max="16384" width="9.140625" style="30"/>
  </cols>
  <sheetData>
    <row r="1" spans="1:17" x14ac:dyDescent="0.25">
      <c r="A1" s="194" t="s">
        <v>152</v>
      </c>
      <c r="B1" s="194"/>
      <c r="C1" s="194"/>
      <c r="D1" s="194"/>
      <c r="E1" s="194"/>
      <c r="F1" s="194"/>
      <c r="G1" s="194"/>
      <c r="H1" s="194"/>
      <c r="I1" s="194"/>
    </row>
    <row r="2" spans="1:17" x14ac:dyDescent="0.25">
      <c r="A2" s="205" t="s">
        <v>150</v>
      </c>
      <c r="B2" s="205"/>
      <c r="C2" s="205"/>
      <c r="D2" s="205"/>
      <c r="E2" s="205"/>
      <c r="F2" s="205"/>
      <c r="G2" s="205"/>
      <c r="H2" s="205"/>
      <c r="I2" s="205"/>
    </row>
    <row r="3" spans="1:17" x14ac:dyDescent="0.25">
      <c r="H3" s="198" t="s">
        <v>38</v>
      </c>
      <c r="I3" s="198"/>
    </row>
    <row r="4" spans="1:17" ht="29.25" x14ac:dyDescent="0.25">
      <c r="A4" s="123" t="s">
        <v>19</v>
      </c>
      <c r="B4" s="123" t="s">
        <v>99</v>
      </c>
      <c r="C4" s="123">
        <v>2015</v>
      </c>
      <c r="D4" s="123">
        <v>2016</v>
      </c>
      <c r="E4" s="123">
        <v>2017</v>
      </c>
      <c r="F4" s="123">
        <v>2018</v>
      </c>
      <c r="G4" s="123">
        <v>2019</v>
      </c>
      <c r="H4" s="127" t="s">
        <v>137</v>
      </c>
      <c r="I4" s="127" t="s">
        <v>138</v>
      </c>
    </row>
    <row r="5" spans="1:17" x14ac:dyDescent="0.25">
      <c r="A5" s="122">
        <v>1</v>
      </c>
      <c r="B5" s="63" t="s">
        <v>78</v>
      </c>
      <c r="C5" s="98">
        <v>46588</v>
      </c>
      <c r="D5" s="98">
        <v>49981</v>
      </c>
      <c r="E5" s="98">
        <v>54051</v>
      </c>
      <c r="F5" s="98">
        <v>56527</v>
      </c>
      <c r="G5" s="98">
        <v>59083</v>
      </c>
      <c r="H5" s="71">
        <v>26.820211213187946</v>
      </c>
      <c r="I5" s="71">
        <v>4.5217329771613564</v>
      </c>
      <c r="M5" s="100"/>
      <c r="N5" s="100"/>
      <c r="O5" s="100"/>
      <c r="P5" s="100"/>
      <c r="Q5" s="100"/>
    </row>
    <row r="6" spans="1:17" x14ac:dyDescent="0.25">
      <c r="A6" s="122">
        <v>2</v>
      </c>
      <c r="B6" s="63" t="s">
        <v>79</v>
      </c>
      <c r="C6" s="98">
        <v>13751</v>
      </c>
      <c r="D6" s="98">
        <v>15255</v>
      </c>
      <c r="E6" s="98">
        <v>16789</v>
      </c>
      <c r="F6" s="98">
        <v>17823</v>
      </c>
      <c r="G6" s="98">
        <v>18601</v>
      </c>
      <c r="H6" s="71">
        <v>35.270162170024001</v>
      </c>
      <c r="I6" s="71">
        <v>4.3651461594568817</v>
      </c>
      <c r="M6" s="100"/>
      <c r="N6" s="100"/>
      <c r="O6" s="100"/>
      <c r="P6" s="100"/>
      <c r="Q6" s="100"/>
    </row>
    <row r="7" spans="1:17" x14ac:dyDescent="0.25">
      <c r="A7" s="122">
        <v>3</v>
      </c>
      <c r="B7" s="63" t="s">
        <v>82</v>
      </c>
      <c r="C7" s="98">
        <v>4033</v>
      </c>
      <c r="D7" s="98">
        <v>4808</v>
      </c>
      <c r="E7" s="98">
        <v>5642</v>
      </c>
      <c r="F7" s="98">
        <v>6677</v>
      </c>
      <c r="G7" s="98">
        <v>7553</v>
      </c>
      <c r="H7" s="71">
        <v>87.27994049094967</v>
      </c>
      <c r="I7" s="71">
        <v>13.119664519994009</v>
      </c>
      <c r="M7" s="100"/>
      <c r="N7" s="100"/>
      <c r="O7" s="100"/>
      <c r="P7" s="100"/>
      <c r="Q7" s="100"/>
    </row>
    <row r="8" spans="1:17" x14ac:dyDescent="0.25">
      <c r="A8" s="122">
        <v>4</v>
      </c>
      <c r="B8" s="63" t="s">
        <v>87</v>
      </c>
      <c r="C8" s="98">
        <v>3612</v>
      </c>
      <c r="D8" s="98">
        <v>2962</v>
      </c>
      <c r="E8" s="98">
        <v>3414</v>
      </c>
      <c r="F8" s="98">
        <v>3726</v>
      </c>
      <c r="G8" s="98">
        <v>4326</v>
      </c>
      <c r="H8" s="33">
        <v>19.767441860465116</v>
      </c>
      <c r="I8" s="33">
        <v>16.103059581320451</v>
      </c>
      <c r="M8" s="100"/>
      <c r="N8" s="100"/>
      <c r="O8" s="100"/>
      <c r="P8" s="100"/>
      <c r="Q8" s="100"/>
    </row>
    <row r="9" spans="1:17" x14ac:dyDescent="0.25">
      <c r="A9" s="122">
        <v>5</v>
      </c>
      <c r="B9" s="63" t="s">
        <v>86</v>
      </c>
      <c r="C9" s="98">
        <v>2397</v>
      </c>
      <c r="D9" s="98">
        <v>2894</v>
      </c>
      <c r="E9" s="98">
        <v>3429</v>
      </c>
      <c r="F9" s="98">
        <v>3749</v>
      </c>
      <c r="G9" s="98">
        <v>3744</v>
      </c>
      <c r="H9" s="71">
        <v>56.195244055068841</v>
      </c>
      <c r="I9" s="71">
        <v>-0.13336889837289945</v>
      </c>
      <c r="M9" s="100"/>
      <c r="N9" s="100"/>
      <c r="O9" s="100"/>
      <c r="P9" s="100"/>
      <c r="Q9" s="100"/>
    </row>
    <row r="10" spans="1:17" x14ac:dyDescent="0.25">
      <c r="A10" s="125">
        <v>6</v>
      </c>
      <c r="B10" s="36" t="s">
        <v>22</v>
      </c>
      <c r="C10" s="99">
        <v>2528</v>
      </c>
      <c r="D10" s="99">
        <v>2738</v>
      </c>
      <c r="E10" s="99">
        <v>2962</v>
      </c>
      <c r="F10" s="99">
        <v>0</v>
      </c>
      <c r="G10" s="148">
        <v>0</v>
      </c>
      <c r="H10" s="148">
        <v>0</v>
      </c>
      <c r="I10" s="148">
        <v>0</v>
      </c>
      <c r="J10" s="99"/>
      <c r="M10" s="100"/>
      <c r="N10" s="100"/>
      <c r="O10" s="100"/>
      <c r="P10" s="100"/>
      <c r="Q10" s="100"/>
    </row>
    <row r="11" spans="1:17" x14ac:dyDescent="0.25">
      <c r="A11" s="123"/>
      <c r="B11" s="29" t="s">
        <v>44</v>
      </c>
      <c r="C11" s="97">
        <v>72909</v>
      </c>
      <c r="D11" s="97">
        <v>78638</v>
      </c>
      <c r="E11" s="97">
        <v>86287</v>
      </c>
      <c r="F11" s="97">
        <v>88502</v>
      </c>
      <c r="G11" s="97">
        <v>93307</v>
      </c>
      <c r="H11" s="34">
        <v>27.977341617632938</v>
      </c>
      <c r="I11" s="34">
        <v>5.4292558360263046</v>
      </c>
      <c r="M11" s="100"/>
      <c r="N11" s="100"/>
      <c r="O11" s="100"/>
      <c r="P11" s="100"/>
      <c r="Q11" s="100"/>
    </row>
    <row r="12" spans="1:17" x14ac:dyDescent="0.25">
      <c r="A12" s="189" t="s">
        <v>28</v>
      </c>
      <c r="B12" s="189"/>
      <c r="C12" s="189"/>
      <c r="D12" s="189"/>
      <c r="E12" s="189"/>
      <c r="F12" s="189"/>
      <c r="G12" s="189"/>
      <c r="H12" s="189"/>
      <c r="I12" s="189"/>
      <c r="M12" s="154"/>
    </row>
    <row r="13" spans="1:17" ht="15" customHeight="1" x14ac:dyDescent="0.25">
      <c r="A13" s="195" t="s">
        <v>29</v>
      </c>
      <c r="B13" s="195"/>
      <c r="C13" s="195"/>
      <c r="D13" s="195"/>
      <c r="E13" s="195"/>
      <c r="F13" s="195"/>
      <c r="G13" s="195"/>
      <c r="H13" s="195"/>
      <c r="I13" s="195"/>
    </row>
    <row r="14" spans="1:17" x14ac:dyDescent="0.25">
      <c r="A14" s="189"/>
      <c r="B14" s="189"/>
      <c r="C14" s="189"/>
      <c r="D14" s="189"/>
      <c r="E14" s="189"/>
      <c r="F14" s="189"/>
      <c r="G14" s="189"/>
      <c r="H14" s="189"/>
      <c r="I14" s="189"/>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pageSetUpPr fitToPage="1"/>
  </sheetPr>
  <dimension ref="A1:I14"/>
  <sheetViews>
    <sheetView showGridLines="0" zoomScale="90" zoomScaleNormal="90" zoomScaleSheetLayoutView="100" workbookViewId="0">
      <selection activeCell="G20" sqref="G20"/>
    </sheetView>
  </sheetViews>
  <sheetFormatPr defaultColWidth="9.140625" defaultRowHeight="15" x14ac:dyDescent="0.25"/>
  <cols>
    <col min="1" max="1" width="9.28515625" style="18" bestFit="1" customWidth="1"/>
    <col min="2" max="2" width="16.5703125" style="18" bestFit="1" customWidth="1"/>
    <col min="3" max="6" width="7.7109375" style="18" bestFit="1" customWidth="1"/>
    <col min="7" max="7" width="10.28515625" style="18" bestFit="1" customWidth="1"/>
    <col min="8" max="8" width="9.28515625" style="18" customWidth="1"/>
    <col min="9" max="9" width="8.85546875" style="18" bestFit="1" customWidth="1"/>
    <col min="10" max="16384" width="9.140625" style="18"/>
  </cols>
  <sheetData>
    <row r="1" spans="1:9" s="21" customFormat="1" x14ac:dyDescent="0.25">
      <c r="A1" s="194" t="e">
        <f>CONCATENATE("Table 12:  Low-Cost Airline Full-time Equivalent Employees*, ",#REF!, " ",Table12R!C4," - ",Table12R!G4)</f>
        <v>#REF!</v>
      </c>
      <c r="B1" s="194"/>
      <c r="C1" s="194"/>
      <c r="D1" s="194"/>
      <c r="E1" s="194"/>
      <c r="F1" s="194"/>
      <c r="G1" s="194"/>
      <c r="H1" s="194"/>
      <c r="I1" s="194"/>
    </row>
    <row r="2" spans="1:9" s="21" customFormat="1" x14ac:dyDescent="0.25">
      <c r="A2" s="25" t="e">
        <f>CONCATENATE("(FTEs for ",#REF!, " of each year. Ranked by ",#REF!, " ",#REF!, " FTEs)")</f>
        <v>#REF!</v>
      </c>
    </row>
    <row r="3" spans="1:9" x14ac:dyDescent="0.25">
      <c r="H3" s="198" t="s">
        <v>38</v>
      </c>
      <c r="I3" s="198"/>
    </row>
    <row r="4" spans="1:9" ht="30" customHeight="1" x14ac:dyDescent="0.25">
      <c r="A4" s="123" t="s">
        <v>19</v>
      </c>
      <c r="B4" s="123" t="e">
        <f>#REF!</f>
        <v>#REF!</v>
      </c>
      <c r="C4" s="123" t="e">
        <f>#REF!</f>
        <v>#REF!</v>
      </c>
      <c r="D4" s="123" t="e">
        <f>#REF!</f>
        <v>#REF!</v>
      </c>
      <c r="E4" s="123" t="e">
        <f>#REF!</f>
        <v>#REF!</v>
      </c>
      <c r="F4" s="123" t="e">
        <f>#REF!</f>
        <v>#REF!</v>
      </c>
      <c r="G4" s="123" t="e">
        <f>#REF!</f>
        <v>#REF!</v>
      </c>
      <c r="H4" s="127" t="e">
        <f>CONCATENATE(C4, " - ",G4)</f>
        <v>#REF!</v>
      </c>
      <c r="I4" s="127" t="e">
        <f>CONCATENATE(F4, " - ",G4)</f>
        <v>#REF!</v>
      </c>
    </row>
    <row r="5" spans="1:9" x14ac:dyDescent="0.25">
      <c r="A5" s="26">
        <v>1</v>
      </c>
      <c r="B5" s="63" t="str">
        <f>Table12!B5</f>
        <v>Southwest</v>
      </c>
      <c r="C5" s="61">
        <f>Table12!C5/1000</f>
        <v>46.588000000000001</v>
      </c>
      <c r="D5" s="61">
        <f>Table12!D5/1000</f>
        <v>49.981000000000002</v>
      </c>
      <c r="E5" s="61">
        <f>Table12!E5/1000</f>
        <v>54.051000000000002</v>
      </c>
      <c r="F5" s="61">
        <f>Table12!F5/1000</f>
        <v>56.527000000000001</v>
      </c>
      <c r="G5" s="61">
        <f>Table12!G5/1000</f>
        <v>59.082999999999998</v>
      </c>
      <c r="H5" s="71">
        <f>IF((G5-C5)/C5*100=-100,0,IF((G5-C5)/C5*100=100,0,G5-C5)/C5*100)</f>
        <v>26.820211213187939</v>
      </c>
      <c r="I5" s="71">
        <f>IF((G5-F5)/F5*100=-100,0,IF((G5-F5)/F5*100=100,0,G5-F5)/F5*100)</f>
        <v>4.5217329771613519</v>
      </c>
    </row>
    <row r="6" spans="1:9" x14ac:dyDescent="0.25">
      <c r="A6" s="26">
        <v>2</v>
      </c>
      <c r="B6" s="63" t="str">
        <f>Table12!B6</f>
        <v>JetBlue</v>
      </c>
      <c r="C6" s="61">
        <f>Table12!C6/1000</f>
        <v>13.750999999999999</v>
      </c>
      <c r="D6" s="61">
        <f>Table12!D6/1000</f>
        <v>15.255000000000001</v>
      </c>
      <c r="E6" s="61">
        <f>Table12!E6/1000</f>
        <v>16.789000000000001</v>
      </c>
      <c r="F6" s="61">
        <f>Table12!F6/1000</f>
        <v>17.823</v>
      </c>
      <c r="G6" s="61">
        <f>Table12!G6/1000</f>
        <v>18.600999999999999</v>
      </c>
      <c r="H6" s="71">
        <f t="shared" ref="H6:H11" si="0">IF((G6-C6)/C6*100=-100,0,IF((G6-C6)/C6*100=100,0,G6-C6)/C6*100)</f>
        <v>35.270162170024001</v>
      </c>
      <c r="I6" s="71">
        <f t="shared" ref="I6:I11" si="1">IF((G6-F6)/F6*100=-100,0,IF((G6-F6)/F6*100=100,0,G6-F6)/F6*100)</f>
        <v>4.3651461594568746</v>
      </c>
    </row>
    <row r="7" spans="1:9" x14ac:dyDescent="0.25">
      <c r="A7" s="26">
        <v>3</v>
      </c>
      <c r="B7" s="63" t="str">
        <f>Table12!B7</f>
        <v>Spirit</v>
      </c>
      <c r="C7" s="61">
        <f>Table12!C7/1000</f>
        <v>4.0330000000000004</v>
      </c>
      <c r="D7" s="61">
        <f>Table12!D7/1000</f>
        <v>4.8079999999999998</v>
      </c>
      <c r="E7" s="61">
        <f>Table12!E7/1000</f>
        <v>5.6420000000000003</v>
      </c>
      <c r="F7" s="61">
        <f>Table12!F7/1000</f>
        <v>6.6769999999999996</v>
      </c>
      <c r="G7" s="61">
        <f>Table12!G7/1000</f>
        <v>7.5529999999999999</v>
      </c>
      <c r="H7" s="71">
        <f t="shared" si="0"/>
        <v>87.279940490949642</v>
      </c>
      <c r="I7" s="71">
        <f t="shared" si="1"/>
        <v>13.119664519994014</v>
      </c>
    </row>
    <row r="8" spans="1:9" x14ac:dyDescent="0.25">
      <c r="A8" s="26">
        <v>4</v>
      </c>
      <c r="B8" s="63" t="str">
        <f>Table12!B8</f>
        <v>Frontier</v>
      </c>
      <c r="C8" s="61">
        <f>Table12!C8/1000</f>
        <v>3.6120000000000001</v>
      </c>
      <c r="D8" s="61">
        <f>Table12!D8/1000</f>
        <v>2.9620000000000002</v>
      </c>
      <c r="E8" s="61">
        <f>Table12!E8/1000</f>
        <v>3.4140000000000001</v>
      </c>
      <c r="F8" s="61">
        <f>Table12!F8/1000</f>
        <v>3.726</v>
      </c>
      <c r="G8" s="61">
        <f>Table12!G8/1000</f>
        <v>4.3259999999999996</v>
      </c>
      <c r="H8" s="71">
        <f t="shared" si="0"/>
        <v>19.767441860465102</v>
      </c>
      <c r="I8" s="71">
        <f t="shared" si="1"/>
        <v>16.103059581320441</v>
      </c>
    </row>
    <row r="9" spans="1:9" x14ac:dyDescent="0.25">
      <c r="A9" s="51">
        <v>5</v>
      </c>
      <c r="B9" s="63" t="str">
        <f>Table12!B9</f>
        <v>Allegiant</v>
      </c>
      <c r="C9" s="61">
        <f>Table12!C9/1000</f>
        <v>2.3969999999999998</v>
      </c>
      <c r="D9" s="61">
        <f>Table12!D9/1000</f>
        <v>2.8940000000000001</v>
      </c>
      <c r="E9" s="61">
        <f>Table12!E9/1000</f>
        <v>3.4289999999999998</v>
      </c>
      <c r="F9" s="61">
        <f>Table12!F9/1000</f>
        <v>3.7490000000000001</v>
      </c>
      <c r="G9" s="61">
        <f>Table12!G9/1000</f>
        <v>3.7440000000000002</v>
      </c>
      <c r="H9" s="33">
        <f t="shared" si="0"/>
        <v>56.195244055068862</v>
      </c>
      <c r="I9" s="33">
        <f t="shared" si="1"/>
        <v>-0.13336889837289659</v>
      </c>
    </row>
    <row r="10" spans="1:9" x14ac:dyDescent="0.25">
      <c r="A10" s="51">
        <v>6</v>
      </c>
      <c r="B10" s="63" t="str">
        <f>Table12!B10</f>
        <v>Virgin America</v>
      </c>
      <c r="C10" s="61">
        <f>Table12!C10/1000</f>
        <v>2.528</v>
      </c>
      <c r="D10" s="61">
        <f>Table12!D10/1000</f>
        <v>2.738</v>
      </c>
      <c r="E10" s="61">
        <f>Table12!E10/1000</f>
        <v>2.9620000000000002</v>
      </c>
      <c r="F10" s="61">
        <f>Table12!F10/1000</f>
        <v>0</v>
      </c>
      <c r="G10" s="143">
        <v>0</v>
      </c>
      <c r="H10" s="143">
        <v>0</v>
      </c>
      <c r="I10" s="143">
        <v>0</v>
      </c>
    </row>
    <row r="11" spans="1:9" x14ac:dyDescent="0.25">
      <c r="A11" s="68"/>
      <c r="B11" s="29" t="str">
        <f>Table12!B11</f>
        <v>Total</v>
      </c>
      <c r="C11" s="74">
        <f>Table12!C11/1000</f>
        <v>72.909000000000006</v>
      </c>
      <c r="D11" s="74">
        <f>Table12!D11/1000</f>
        <v>78.638000000000005</v>
      </c>
      <c r="E11" s="74">
        <f>Table12!E11/1000</f>
        <v>86.287000000000006</v>
      </c>
      <c r="F11" s="74">
        <f>Table12!F11/1000</f>
        <v>88.501999999999995</v>
      </c>
      <c r="G11" s="74">
        <f>Table12!G11/1000</f>
        <v>93.307000000000002</v>
      </c>
      <c r="H11" s="34">
        <f t="shared" si="0"/>
        <v>27.977341617632934</v>
      </c>
      <c r="I11" s="34">
        <f t="shared" si="1"/>
        <v>5.4292558360263126</v>
      </c>
    </row>
    <row r="12" spans="1:9" ht="30" customHeight="1" x14ac:dyDescent="0.25">
      <c r="A12" s="189" t="s">
        <v>28</v>
      </c>
      <c r="B12" s="189"/>
      <c r="C12" s="189"/>
      <c r="D12" s="189"/>
      <c r="E12" s="189"/>
      <c r="F12" s="189"/>
      <c r="G12" s="189"/>
      <c r="H12" s="189"/>
      <c r="I12" s="189"/>
    </row>
    <row r="13" spans="1:9" s="58" customFormat="1" ht="30" customHeight="1" x14ac:dyDescent="0.25">
      <c r="A13" s="195" t="s">
        <v>29</v>
      </c>
      <c r="B13" s="195"/>
      <c r="C13" s="195"/>
      <c r="D13" s="195"/>
      <c r="E13" s="195"/>
      <c r="F13" s="195"/>
      <c r="G13" s="195"/>
      <c r="H13" s="195"/>
      <c r="I13" s="195"/>
    </row>
    <row r="14" spans="1:9" x14ac:dyDescent="0.25">
      <c r="A14" s="189"/>
      <c r="B14" s="189"/>
      <c r="C14" s="189"/>
      <c r="D14" s="189"/>
      <c r="E14" s="189"/>
      <c r="F14" s="189"/>
      <c r="G14" s="189"/>
      <c r="H14" s="189"/>
      <c r="I14" s="189"/>
    </row>
  </sheetData>
  <mergeCells count="5">
    <mergeCell ref="A12:I12"/>
    <mergeCell ref="A13:I13"/>
    <mergeCell ref="A14:I14"/>
    <mergeCell ref="A1:I1"/>
    <mergeCell ref="H3:I3"/>
  </mergeCells>
  <pageMargins left="0.7" right="0.7" top="0.75" bottom="0.75" header="0.3" footer="0.3"/>
  <pageSetup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90" zoomScaleNormal="90" workbookViewId="0">
      <selection activeCell="A12" sqref="A12:I12"/>
    </sheetView>
  </sheetViews>
  <sheetFormatPr defaultColWidth="9.140625" defaultRowHeight="15" x14ac:dyDescent="0.25"/>
  <cols>
    <col min="1" max="1" width="16.5703125" style="18" customWidth="1"/>
    <col min="2" max="2" width="10" style="18" customWidth="1"/>
    <col min="3" max="16384" width="9.140625" style="18"/>
  </cols>
  <sheetData>
    <row r="1" spans="1:5" s="21" customFormat="1" ht="47.25" customHeight="1" x14ac:dyDescent="0.25">
      <c r="A1" s="204" t="s">
        <v>47</v>
      </c>
      <c r="B1" s="204"/>
      <c r="C1" s="204"/>
      <c r="D1" s="204"/>
      <c r="E1" s="204"/>
    </row>
    <row r="2" spans="1:5" s="25" customFormat="1" ht="12" x14ac:dyDescent="0.2">
      <c r="A2" s="77" t="s">
        <v>43</v>
      </c>
      <c r="B2" s="77"/>
      <c r="C2" s="77"/>
      <c r="D2" s="77"/>
      <c r="E2" s="77"/>
    </row>
    <row r="3" spans="1:5" x14ac:dyDescent="0.25">
      <c r="A3" s="76" t="s">
        <v>5</v>
      </c>
      <c r="B3" s="76">
        <v>2016</v>
      </c>
      <c r="C3" s="76">
        <v>2017</v>
      </c>
      <c r="D3" s="76">
        <v>2018</v>
      </c>
      <c r="E3" s="76">
        <v>2019</v>
      </c>
    </row>
    <row r="4" spans="1:5" x14ac:dyDescent="0.25">
      <c r="A4" s="60" t="s">
        <v>6</v>
      </c>
      <c r="B4" s="71">
        <v>2.2000000000000002</v>
      </c>
      <c r="C4" s="71">
        <v>1.8</v>
      </c>
      <c r="D4" s="71">
        <v>1.8</v>
      </c>
      <c r="E4" s="62">
        <v>7.9</v>
      </c>
    </row>
    <row r="5" spans="1:5" s="149" customFormat="1" x14ac:dyDescent="0.25">
      <c r="A5" s="60" t="s">
        <v>7</v>
      </c>
      <c r="B5" s="71">
        <v>0.2</v>
      </c>
      <c r="C5" s="71">
        <v>2.4</v>
      </c>
      <c r="D5" s="71">
        <v>3.6</v>
      </c>
      <c r="E5" s="62">
        <v>0</v>
      </c>
    </row>
    <row r="6" spans="1:5" s="156" customFormat="1" x14ac:dyDescent="0.25">
      <c r="A6" s="60" t="s">
        <v>8</v>
      </c>
      <c r="B6" s="71">
        <v>0.1</v>
      </c>
      <c r="C6" s="71">
        <v>2</v>
      </c>
      <c r="D6" s="71">
        <v>4.2</v>
      </c>
      <c r="E6" s="62">
        <v>0</v>
      </c>
    </row>
    <row r="7" spans="1:5" s="159" customFormat="1" x14ac:dyDescent="0.25">
      <c r="A7" s="60" t="s">
        <v>9</v>
      </c>
      <c r="B7" s="71">
        <v>0.1</v>
      </c>
      <c r="C7" s="71">
        <v>2.1</v>
      </c>
      <c r="D7" s="71">
        <v>4.0999999999999996</v>
      </c>
      <c r="E7" s="62">
        <v>0</v>
      </c>
    </row>
    <row r="8" spans="1:5" s="55" customFormat="1" x14ac:dyDescent="0.25">
      <c r="A8" s="60" t="s">
        <v>10</v>
      </c>
      <c r="B8" s="71">
        <v>0.2</v>
      </c>
      <c r="C8" s="71">
        <v>2.5</v>
      </c>
      <c r="D8" s="71">
        <v>3.6</v>
      </c>
      <c r="E8" s="62">
        <v>0</v>
      </c>
    </row>
    <row r="9" spans="1:5" s="164" customFormat="1" x14ac:dyDescent="0.25">
      <c r="A9" s="60" t="s">
        <v>11</v>
      </c>
      <c r="B9" s="71">
        <v>0.9</v>
      </c>
      <c r="C9" s="71">
        <v>2.6</v>
      </c>
      <c r="D9" s="71">
        <v>3.3</v>
      </c>
      <c r="E9" s="62">
        <v>0</v>
      </c>
    </row>
    <row r="10" spans="1:5" s="164" customFormat="1" x14ac:dyDescent="0.25">
      <c r="A10" s="60" t="s">
        <v>12</v>
      </c>
      <c r="B10" s="71">
        <v>3.3</v>
      </c>
      <c r="C10" s="71">
        <v>2.7</v>
      </c>
      <c r="D10" s="71">
        <v>4.2</v>
      </c>
      <c r="E10" s="62">
        <v>0</v>
      </c>
    </row>
    <row r="11" spans="1:5" x14ac:dyDescent="0.25">
      <c r="A11" s="60" t="s">
        <v>13</v>
      </c>
      <c r="B11" s="71">
        <v>3.3</v>
      </c>
      <c r="C11" s="71">
        <v>3.3</v>
      </c>
      <c r="D11" s="71">
        <v>4.0999999999999996</v>
      </c>
      <c r="E11" s="62">
        <v>0</v>
      </c>
    </row>
    <row r="12" spans="1:5" s="165" customFormat="1" x14ac:dyDescent="0.25">
      <c r="A12" s="60" t="s">
        <v>14</v>
      </c>
      <c r="B12" s="71">
        <v>2.9</v>
      </c>
      <c r="C12" s="71">
        <v>4.3</v>
      </c>
      <c r="D12" s="71">
        <v>4.3</v>
      </c>
      <c r="E12" s="62">
        <v>0</v>
      </c>
    </row>
    <row r="13" spans="1:5" s="166" customFormat="1" x14ac:dyDescent="0.25">
      <c r="A13" s="60" t="s">
        <v>15</v>
      </c>
      <c r="B13" s="71">
        <v>0.3</v>
      </c>
      <c r="C13" s="71">
        <v>5.2</v>
      </c>
      <c r="D13" s="71">
        <v>4.0999999999999996</v>
      </c>
      <c r="E13" s="62">
        <v>0</v>
      </c>
    </row>
    <row r="14" spans="1:5" s="55" customFormat="1" x14ac:dyDescent="0.25">
      <c r="A14" s="60" t="s">
        <v>16</v>
      </c>
      <c r="B14" s="71">
        <v>0.2</v>
      </c>
      <c r="C14" s="71">
        <v>5.4</v>
      </c>
      <c r="D14" s="71">
        <v>4.2</v>
      </c>
      <c r="E14" s="62">
        <v>0</v>
      </c>
    </row>
    <row r="15" spans="1:5" s="55" customFormat="1" ht="14.25" x14ac:dyDescent="0.2">
      <c r="A15" s="29" t="s">
        <v>17</v>
      </c>
      <c r="B15" s="34">
        <v>0.2</v>
      </c>
      <c r="C15" s="34">
        <v>6</v>
      </c>
      <c r="D15" s="34">
        <v>4</v>
      </c>
      <c r="E15" s="47">
        <v>0</v>
      </c>
    </row>
    <row r="16" spans="1:5" ht="30" customHeight="1" x14ac:dyDescent="0.25">
      <c r="A16" s="206" t="s">
        <v>28</v>
      </c>
      <c r="B16" s="206"/>
      <c r="C16" s="206"/>
      <c r="D16" s="206"/>
      <c r="E16" s="206"/>
    </row>
    <row r="17" spans="1:5" ht="30" customHeight="1" x14ac:dyDescent="0.25">
      <c r="A17" s="195" t="s">
        <v>29</v>
      </c>
      <c r="B17" s="195"/>
      <c r="C17" s="195"/>
      <c r="D17" s="195"/>
      <c r="E17" s="195"/>
    </row>
    <row r="18" spans="1:5" x14ac:dyDescent="0.25">
      <c r="A18" s="190" t="s">
        <v>109</v>
      </c>
      <c r="B18" s="190"/>
      <c r="C18" s="190"/>
      <c r="D18" s="190"/>
      <c r="E18" s="190"/>
    </row>
    <row r="19" spans="1:5" x14ac:dyDescent="0.25">
      <c r="A19" s="207"/>
      <c r="B19" s="207"/>
      <c r="C19" s="207"/>
      <c r="D19" s="207"/>
      <c r="E19" s="20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90" zoomScaleNormal="90" zoomScaleSheetLayoutView="90" workbookViewId="0">
      <selection activeCell="A12" sqref="A12:I12"/>
    </sheetView>
  </sheetViews>
  <sheetFormatPr defaultColWidth="9.140625" defaultRowHeight="15" x14ac:dyDescent="0.25"/>
  <cols>
    <col min="1" max="1" width="19.85546875" style="18" customWidth="1"/>
    <col min="2" max="6" width="10" style="18" bestFit="1" customWidth="1"/>
    <col min="7" max="8" width="10.28515625" style="18" customWidth="1"/>
    <col min="9" max="16384" width="9.140625" style="18"/>
  </cols>
  <sheetData>
    <row r="1" spans="1:10" s="21" customFormat="1" x14ac:dyDescent="0.25">
      <c r="A1" s="194" t="s">
        <v>153</v>
      </c>
      <c r="B1" s="194"/>
      <c r="C1" s="194"/>
      <c r="D1" s="194"/>
      <c r="E1" s="194"/>
      <c r="F1" s="194"/>
      <c r="G1" s="194"/>
      <c r="H1" s="194"/>
    </row>
    <row r="2" spans="1:10" x14ac:dyDescent="0.25">
      <c r="A2" s="198"/>
      <c r="B2" s="198">
        <v>2015</v>
      </c>
      <c r="C2" s="198">
        <v>2016</v>
      </c>
      <c r="D2" s="198">
        <v>2017</v>
      </c>
      <c r="E2" s="198">
        <v>2018</v>
      </c>
      <c r="F2" s="198">
        <v>2019</v>
      </c>
      <c r="G2" s="200" t="s">
        <v>38</v>
      </c>
      <c r="H2" s="200"/>
    </row>
    <row r="3" spans="1:10" ht="33" customHeight="1" x14ac:dyDescent="0.25">
      <c r="A3" s="199"/>
      <c r="B3" s="199"/>
      <c r="C3" s="199"/>
      <c r="D3" s="199"/>
      <c r="E3" s="199"/>
      <c r="F3" s="199"/>
      <c r="G3" s="83" t="s">
        <v>137</v>
      </c>
      <c r="H3" s="83" t="s">
        <v>138</v>
      </c>
    </row>
    <row r="4" spans="1:10" s="55" customFormat="1" ht="14.25" x14ac:dyDescent="0.2">
      <c r="A4" s="63" t="s">
        <v>6</v>
      </c>
      <c r="B4" s="135">
        <v>49477</v>
      </c>
      <c r="C4" s="135">
        <v>50544</v>
      </c>
      <c r="D4" s="135">
        <v>51430</v>
      </c>
      <c r="E4" s="135">
        <v>52352</v>
      </c>
      <c r="F4" s="135">
        <v>56486</v>
      </c>
      <c r="G4" s="70">
        <v>14.166178224225398</v>
      </c>
      <c r="H4" s="70">
        <v>7.8965464547677264</v>
      </c>
      <c r="I4" s="180">
        <v>4134</v>
      </c>
      <c r="J4" s="180">
        <v>7009</v>
      </c>
    </row>
    <row r="5" spans="1:10" s="149" customFormat="1" x14ac:dyDescent="0.25">
      <c r="A5" s="60" t="s">
        <v>7</v>
      </c>
      <c r="B5" s="69">
        <v>50318</v>
      </c>
      <c r="C5" s="69">
        <v>50416</v>
      </c>
      <c r="D5" s="69">
        <v>51614</v>
      </c>
      <c r="E5" s="69">
        <v>53490</v>
      </c>
      <c r="F5" s="69">
        <v>0</v>
      </c>
      <c r="G5" s="61">
        <v>0</v>
      </c>
      <c r="H5" s="61">
        <v>0</v>
      </c>
    </row>
    <row r="6" spans="1:10" s="156" customFormat="1" x14ac:dyDescent="0.25">
      <c r="A6" s="60" t="s">
        <v>8</v>
      </c>
      <c r="B6" s="69">
        <v>50361</v>
      </c>
      <c r="C6" s="69">
        <v>50424</v>
      </c>
      <c r="D6" s="69">
        <v>51442</v>
      </c>
      <c r="E6" s="69">
        <v>53597</v>
      </c>
      <c r="F6" s="69">
        <v>0</v>
      </c>
      <c r="G6" s="61">
        <v>0</v>
      </c>
      <c r="H6" s="61">
        <v>0</v>
      </c>
    </row>
    <row r="7" spans="1:10" s="159" customFormat="1" x14ac:dyDescent="0.25">
      <c r="A7" s="60" t="s">
        <v>9</v>
      </c>
      <c r="B7" s="69">
        <v>50326</v>
      </c>
      <c r="C7" s="69">
        <v>50374</v>
      </c>
      <c r="D7" s="69">
        <v>51438</v>
      </c>
      <c r="E7" s="69">
        <v>53565</v>
      </c>
      <c r="F7" s="69">
        <v>0</v>
      </c>
      <c r="G7" s="61">
        <v>0</v>
      </c>
      <c r="H7" s="61">
        <v>0</v>
      </c>
    </row>
    <row r="8" spans="1:10" s="55" customFormat="1" x14ac:dyDescent="0.25">
      <c r="A8" s="60" t="s">
        <v>10</v>
      </c>
      <c r="B8" s="69">
        <v>50469</v>
      </c>
      <c r="C8" s="69">
        <v>50554</v>
      </c>
      <c r="D8" s="69">
        <v>51803</v>
      </c>
      <c r="E8" s="69">
        <v>53662</v>
      </c>
      <c r="F8" s="69">
        <v>0</v>
      </c>
      <c r="G8" s="61">
        <v>0</v>
      </c>
      <c r="H8" s="61">
        <v>0</v>
      </c>
    </row>
    <row r="9" spans="1:10" s="55" customFormat="1" x14ac:dyDescent="0.25">
      <c r="A9" s="60" t="s">
        <v>11</v>
      </c>
      <c r="B9" s="69">
        <v>50373</v>
      </c>
      <c r="C9" s="69">
        <v>50823</v>
      </c>
      <c r="D9" s="69">
        <v>52144</v>
      </c>
      <c r="E9" s="69">
        <v>53858</v>
      </c>
      <c r="F9" s="69">
        <v>0</v>
      </c>
      <c r="G9" s="61">
        <v>0</v>
      </c>
      <c r="H9" s="61">
        <v>0</v>
      </c>
    </row>
    <row r="10" spans="1:10" s="164" customFormat="1" x14ac:dyDescent="0.25">
      <c r="A10" s="60" t="s">
        <v>12</v>
      </c>
      <c r="B10" s="69">
        <v>49403</v>
      </c>
      <c r="C10" s="69">
        <v>51021</v>
      </c>
      <c r="D10" s="69">
        <v>52408</v>
      </c>
      <c r="E10" s="69">
        <v>54590</v>
      </c>
      <c r="F10" s="69">
        <v>0</v>
      </c>
      <c r="G10" s="62">
        <v>0</v>
      </c>
      <c r="H10" s="62">
        <v>0</v>
      </c>
    </row>
    <row r="11" spans="1:10" x14ac:dyDescent="0.25">
      <c r="A11" s="60" t="s">
        <v>13</v>
      </c>
      <c r="B11" s="69">
        <v>49320</v>
      </c>
      <c r="C11" s="69">
        <v>50957</v>
      </c>
      <c r="D11" s="69">
        <v>52615</v>
      </c>
      <c r="E11" s="69">
        <v>54789</v>
      </c>
      <c r="F11" s="69">
        <v>0</v>
      </c>
      <c r="G11" s="62">
        <v>0</v>
      </c>
      <c r="H11" s="62">
        <v>0</v>
      </c>
    </row>
    <row r="12" spans="1:10" s="165" customFormat="1" x14ac:dyDescent="0.25">
      <c r="A12" s="60" t="s">
        <v>14</v>
      </c>
      <c r="B12" s="69">
        <v>49231</v>
      </c>
      <c r="C12" s="69">
        <v>50677</v>
      </c>
      <c r="D12" s="69">
        <v>52871</v>
      </c>
      <c r="E12" s="69">
        <v>55135</v>
      </c>
      <c r="F12" s="69">
        <v>0</v>
      </c>
      <c r="G12" s="62">
        <v>0</v>
      </c>
      <c r="H12" s="62">
        <v>0</v>
      </c>
    </row>
    <row r="13" spans="1:10" s="166" customFormat="1" x14ac:dyDescent="0.25">
      <c r="A13" s="60" t="s">
        <v>15</v>
      </c>
      <c r="B13" s="69">
        <v>50486</v>
      </c>
      <c r="C13" s="69">
        <v>50637</v>
      </c>
      <c r="D13" s="69">
        <v>53255</v>
      </c>
      <c r="E13" s="69">
        <v>55426</v>
      </c>
      <c r="F13" s="69">
        <v>0</v>
      </c>
      <c r="G13" s="62">
        <v>0</v>
      </c>
      <c r="H13" s="62">
        <v>0</v>
      </c>
    </row>
    <row r="14" spans="1:10" s="55" customFormat="1" x14ac:dyDescent="0.25">
      <c r="A14" s="60" t="s">
        <v>16</v>
      </c>
      <c r="B14" s="69">
        <v>50522</v>
      </c>
      <c r="C14" s="69">
        <v>50625</v>
      </c>
      <c r="D14" s="69">
        <v>53346</v>
      </c>
      <c r="E14" s="69">
        <v>55612</v>
      </c>
      <c r="F14" s="69">
        <v>0</v>
      </c>
      <c r="G14" s="62">
        <v>0</v>
      </c>
      <c r="H14" s="62">
        <v>0</v>
      </c>
    </row>
    <row r="15" spans="1:10" x14ac:dyDescent="0.25">
      <c r="A15" s="28" t="s">
        <v>17</v>
      </c>
      <c r="B15" s="41">
        <v>50521</v>
      </c>
      <c r="C15" s="41">
        <v>50616</v>
      </c>
      <c r="D15" s="41">
        <v>53639</v>
      </c>
      <c r="E15" s="41">
        <v>55789</v>
      </c>
      <c r="F15" s="41">
        <v>0</v>
      </c>
      <c r="G15" s="42">
        <v>0</v>
      </c>
      <c r="H15" s="42">
        <v>0</v>
      </c>
    </row>
    <row r="16" spans="1:10" x14ac:dyDescent="0.25">
      <c r="A16" s="28" t="s">
        <v>139</v>
      </c>
      <c r="B16" s="114">
        <v>49477</v>
      </c>
      <c r="C16" s="114">
        <v>50544</v>
      </c>
      <c r="D16" s="114">
        <v>51430</v>
      </c>
      <c r="E16" s="114">
        <v>52352</v>
      </c>
      <c r="F16" s="69">
        <v>56486</v>
      </c>
      <c r="G16" s="62">
        <v>14.166178224225398</v>
      </c>
      <c r="H16" s="62">
        <v>7.8965464547677264</v>
      </c>
    </row>
    <row r="17" spans="1:8" x14ac:dyDescent="0.25">
      <c r="A17" s="37" t="s">
        <v>63</v>
      </c>
      <c r="B17" s="134">
        <v>50067.25</v>
      </c>
      <c r="C17" s="134">
        <v>50639</v>
      </c>
      <c r="D17" s="134">
        <v>52333.75</v>
      </c>
      <c r="E17" s="134">
        <v>54322.083333333336</v>
      </c>
      <c r="F17" s="134">
        <v>4707.166666666667</v>
      </c>
      <c r="G17" s="133">
        <v>1.1805148520187831</v>
      </c>
      <c r="H17" s="133">
        <v>0.65804553789731057</v>
      </c>
    </row>
    <row r="18" spans="1:8" ht="30" customHeight="1" x14ac:dyDescent="0.25">
      <c r="A18" s="189" t="s">
        <v>28</v>
      </c>
      <c r="B18" s="189"/>
      <c r="C18" s="189"/>
      <c r="D18" s="189"/>
      <c r="E18" s="189"/>
      <c r="F18" s="189"/>
      <c r="G18" s="189"/>
      <c r="H18" s="189"/>
    </row>
    <row r="19" spans="1:8" x14ac:dyDescent="0.25">
      <c r="A19" s="189" t="s">
        <v>29</v>
      </c>
      <c r="B19" s="189"/>
      <c r="C19" s="189"/>
      <c r="D19" s="189"/>
      <c r="E19" s="189"/>
      <c r="F19" s="189"/>
      <c r="G19" s="189"/>
      <c r="H19" s="189"/>
    </row>
    <row r="20" spans="1:8" x14ac:dyDescent="0.25">
      <c r="A20" s="144" t="s">
        <v>109</v>
      </c>
      <c r="B20" s="139"/>
      <c r="C20" s="139"/>
      <c r="D20" s="139"/>
      <c r="E20" s="139"/>
      <c r="F20" s="139"/>
      <c r="G20" s="139"/>
      <c r="H20" s="139"/>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H22"/>
  <sheetViews>
    <sheetView showGridLines="0" zoomScale="90" zoomScaleNormal="90" zoomScaleSheetLayoutView="100" workbookViewId="0">
      <selection activeCell="A12" sqref="A12:I12"/>
    </sheetView>
  </sheetViews>
  <sheetFormatPr defaultColWidth="9.140625" defaultRowHeight="15" x14ac:dyDescent="0.25"/>
  <cols>
    <col min="1" max="1" width="20.42578125" style="30" bestFit="1" customWidth="1"/>
    <col min="2" max="6" width="7.7109375" style="30" bestFit="1" customWidth="1"/>
    <col min="7" max="8" width="9.140625" style="30" customWidth="1"/>
    <col min="9" max="16384" width="9.140625" style="30"/>
  </cols>
  <sheetData>
    <row r="1" spans="1:8" ht="23.25" customHeight="1" x14ac:dyDescent="0.25">
      <c r="A1" s="184" t="s">
        <v>153</v>
      </c>
      <c r="B1" s="184"/>
      <c r="C1" s="184"/>
      <c r="D1" s="184"/>
      <c r="E1" s="184"/>
      <c r="F1" s="184"/>
      <c r="G1" s="184"/>
      <c r="H1" s="184"/>
    </row>
    <row r="2" spans="1:8" x14ac:dyDescent="0.25">
      <c r="A2" s="117" t="s">
        <v>106</v>
      </c>
      <c r="B2" s="119"/>
      <c r="C2" s="119"/>
      <c r="D2" s="119"/>
      <c r="E2" s="119"/>
      <c r="F2" s="119"/>
      <c r="G2" s="119"/>
      <c r="H2" s="119"/>
    </row>
    <row r="3" spans="1:8" x14ac:dyDescent="0.25">
      <c r="A3" s="200"/>
      <c r="B3" s="200">
        <v>2015</v>
      </c>
      <c r="C3" s="200">
        <v>2016</v>
      </c>
      <c r="D3" s="200">
        <v>2017</v>
      </c>
      <c r="E3" s="200">
        <v>2018</v>
      </c>
      <c r="F3" s="200">
        <v>2019</v>
      </c>
      <c r="G3" s="200" t="s">
        <v>38</v>
      </c>
      <c r="H3" s="200"/>
    </row>
    <row r="4" spans="1:8" ht="29.25" x14ac:dyDescent="0.25">
      <c r="A4" s="208"/>
      <c r="B4" s="208"/>
      <c r="C4" s="208"/>
      <c r="D4" s="208"/>
      <c r="E4" s="208"/>
      <c r="F4" s="208"/>
      <c r="G4" s="23" t="s">
        <v>137</v>
      </c>
      <c r="H4" s="23" t="s">
        <v>138</v>
      </c>
    </row>
    <row r="5" spans="1:8" s="59" customFormat="1" ht="14.25" x14ac:dyDescent="0.2">
      <c r="A5" s="63" t="s">
        <v>6</v>
      </c>
      <c r="B5" s="70">
        <v>49.476999999999997</v>
      </c>
      <c r="C5" s="70">
        <v>50.543999999999997</v>
      </c>
      <c r="D5" s="70">
        <v>51.43</v>
      </c>
      <c r="E5" s="70">
        <v>52.351999999999997</v>
      </c>
      <c r="F5" s="70">
        <v>56.485999999999997</v>
      </c>
      <c r="G5" s="64">
        <v>14.166178224225398</v>
      </c>
      <c r="H5" s="64">
        <v>7.8965464547677282</v>
      </c>
    </row>
    <row r="6" spans="1:8" x14ac:dyDescent="0.25">
      <c r="A6" s="60" t="s">
        <v>7</v>
      </c>
      <c r="B6" s="61">
        <v>50.317999999999998</v>
      </c>
      <c r="C6" s="61">
        <v>50.415999999999997</v>
      </c>
      <c r="D6" s="61">
        <v>51.613999999999997</v>
      </c>
      <c r="E6" s="61">
        <v>53.49</v>
      </c>
      <c r="F6" s="61">
        <v>0</v>
      </c>
      <c r="G6" s="62">
        <v>0</v>
      </c>
      <c r="H6" s="62">
        <v>0</v>
      </c>
    </row>
    <row r="7" spans="1:8" x14ac:dyDescent="0.25">
      <c r="A7" s="60" t="s">
        <v>8</v>
      </c>
      <c r="B7" s="61">
        <v>50.360999999999997</v>
      </c>
      <c r="C7" s="61">
        <v>50.423999999999999</v>
      </c>
      <c r="D7" s="61">
        <v>51.442</v>
      </c>
      <c r="E7" s="61">
        <v>53.597000000000001</v>
      </c>
      <c r="F7" s="61">
        <v>0</v>
      </c>
      <c r="G7" s="62">
        <v>0</v>
      </c>
      <c r="H7" s="62">
        <v>0</v>
      </c>
    </row>
    <row r="8" spans="1:8" x14ac:dyDescent="0.25">
      <c r="A8" s="60" t="s">
        <v>9</v>
      </c>
      <c r="B8" s="61">
        <v>50.326000000000001</v>
      </c>
      <c r="C8" s="61">
        <v>50.374000000000002</v>
      </c>
      <c r="D8" s="61">
        <v>51.438000000000002</v>
      </c>
      <c r="E8" s="61">
        <v>53.564999999999998</v>
      </c>
      <c r="F8" s="61">
        <v>0</v>
      </c>
      <c r="G8" s="62">
        <v>0</v>
      </c>
      <c r="H8" s="62">
        <v>0</v>
      </c>
    </row>
    <row r="9" spans="1:8" x14ac:dyDescent="0.25">
      <c r="A9" s="60" t="s">
        <v>10</v>
      </c>
      <c r="B9" s="61">
        <v>50.469000000000001</v>
      </c>
      <c r="C9" s="61">
        <v>50.554000000000002</v>
      </c>
      <c r="D9" s="61">
        <v>51.802999999999997</v>
      </c>
      <c r="E9" s="61">
        <v>53.661999999999999</v>
      </c>
      <c r="F9" s="61">
        <v>0</v>
      </c>
      <c r="G9" s="62">
        <v>0</v>
      </c>
      <c r="H9" s="62">
        <v>0</v>
      </c>
    </row>
    <row r="10" spans="1:8" x14ac:dyDescent="0.25">
      <c r="A10" s="60" t="s">
        <v>11</v>
      </c>
      <c r="B10" s="61">
        <v>50.372999999999998</v>
      </c>
      <c r="C10" s="61">
        <v>50.823</v>
      </c>
      <c r="D10" s="61">
        <v>52.143999999999998</v>
      </c>
      <c r="E10" s="61">
        <v>53.857999999999997</v>
      </c>
      <c r="F10" s="61">
        <v>0</v>
      </c>
      <c r="G10" s="62">
        <v>0</v>
      </c>
      <c r="H10" s="62">
        <v>0</v>
      </c>
    </row>
    <row r="11" spans="1:8" x14ac:dyDescent="0.25">
      <c r="A11" s="60" t="s">
        <v>12</v>
      </c>
      <c r="B11" s="61">
        <v>49.402999999999999</v>
      </c>
      <c r="C11" s="61">
        <v>51.021000000000001</v>
      </c>
      <c r="D11" s="61">
        <v>52.408000000000001</v>
      </c>
      <c r="E11" s="61">
        <v>54.59</v>
      </c>
      <c r="F11" s="61">
        <v>0</v>
      </c>
      <c r="G11" s="62">
        <v>0</v>
      </c>
      <c r="H11" s="62">
        <v>0</v>
      </c>
    </row>
    <row r="12" spans="1:8" x14ac:dyDescent="0.25">
      <c r="A12" s="60" t="s">
        <v>13</v>
      </c>
      <c r="B12" s="61">
        <v>49.32</v>
      </c>
      <c r="C12" s="61">
        <v>50.957000000000001</v>
      </c>
      <c r="D12" s="61">
        <v>52.615000000000002</v>
      </c>
      <c r="E12" s="61">
        <v>54.789000000000001</v>
      </c>
      <c r="F12" s="61">
        <v>0</v>
      </c>
      <c r="G12" s="62">
        <v>0</v>
      </c>
      <c r="H12" s="62">
        <v>0</v>
      </c>
    </row>
    <row r="13" spans="1:8" x14ac:dyDescent="0.25">
      <c r="A13" s="60" t="s">
        <v>14</v>
      </c>
      <c r="B13" s="61">
        <v>49.231000000000002</v>
      </c>
      <c r="C13" s="61">
        <v>50.677</v>
      </c>
      <c r="D13" s="61">
        <v>52.871000000000002</v>
      </c>
      <c r="E13" s="61">
        <v>55.134999999999998</v>
      </c>
      <c r="F13" s="61">
        <v>0</v>
      </c>
      <c r="G13" s="62">
        <v>0</v>
      </c>
      <c r="H13" s="62">
        <v>0</v>
      </c>
    </row>
    <row r="14" spans="1:8" x14ac:dyDescent="0.25">
      <c r="A14" s="28" t="s">
        <v>15</v>
      </c>
      <c r="B14" s="61">
        <v>50.485999999999997</v>
      </c>
      <c r="C14" s="61">
        <v>50.637</v>
      </c>
      <c r="D14" s="61">
        <v>53.255000000000003</v>
      </c>
      <c r="E14" s="61">
        <v>55.426000000000002</v>
      </c>
      <c r="F14" s="61">
        <v>0</v>
      </c>
      <c r="G14" s="42">
        <v>0</v>
      </c>
      <c r="H14" s="42">
        <v>0</v>
      </c>
    </row>
    <row r="15" spans="1:8" s="59" customFormat="1" x14ac:dyDescent="0.25">
      <c r="A15" s="28" t="s">
        <v>16</v>
      </c>
      <c r="B15" s="61">
        <v>50.521999999999998</v>
      </c>
      <c r="C15" s="61">
        <v>50.625</v>
      </c>
      <c r="D15" s="61">
        <v>53.345999999999997</v>
      </c>
      <c r="E15" s="61">
        <v>55.612000000000002</v>
      </c>
      <c r="F15" s="61">
        <v>0</v>
      </c>
      <c r="G15" s="42">
        <v>0</v>
      </c>
      <c r="H15" s="42">
        <v>0</v>
      </c>
    </row>
    <row r="16" spans="1:8" x14ac:dyDescent="0.25">
      <c r="A16" s="28" t="s">
        <v>17</v>
      </c>
      <c r="B16" s="61">
        <v>50.521000000000001</v>
      </c>
      <c r="C16" s="61">
        <v>50.616</v>
      </c>
      <c r="D16" s="61">
        <v>53.639000000000003</v>
      </c>
      <c r="E16" s="61">
        <v>55.789000000000001</v>
      </c>
      <c r="F16" s="61">
        <v>0</v>
      </c>
      <c r="G16" s="42">
        <v>0</v>
      </c>
      <c r="H16" s="42">
        <v>0</v>
      </c>
    </row>
    <row r="17" spans="1:8" x14ac:dyDescent="0.25">
      <c r="A17" s="28" t="s">
        <v>139</v>
      </c>
      <c r="B17" s="61">
        <v>49.476999999999997</v>
      </c>
      <c r="C17" s="61">
        <v>50.543999999999997</v>
      </c>
      <c r="D17" s="61">
        <v>51.43</v>
      </c>
      <c r="E17" s="61">
        <v>52.351999999999997</v>
      </c>
      <c r="F17" s="61">
        <v>56.485999999999997</v>
      </c>
      <c r="G17" s="42">
        <v>14.166178224225398</v>
      </c>
      <c r="H17" s="42">
        <v>7.8965464547677282</v>
      </c>
    </row>
    <row r="18" spans="1:8" x14ac:dyDescent="0.25">
      <c r="A18" s="37" t="s">
        <v>63</v>
      </c>
      <c r="B18" s="73">
        <v>50.067250000000001</v>
      </c>
      <c r="C18" s="73">
        <v>50.639000000000003</v>
      </c>
      <c r="D18" s="73">
        <v>52.333750000000002</v>
      </c>
      <c r="E18" s="73">
        <v>54.322083333333339</v>
      </c>
      <c r="F18" s="73" t="s">
        <v>134</v>
      </c>
      <c r="G18" s="73" t="s">
        <v>134</v>
      </c>
      <c r="H18" s="73" t="s">
        <v>134</v>
      </c>
    </row>
    <row r="19" spans="1:8" s="58" customFormat="1" ht="30" customHeight="1" x14ac:dyDescent="0.25">
      <c r="A19" s="195" t="s">
        <v>28</v>
      </c>
      <c r="B19" s="195"/>
      <c r="C19" s="195"/>
      <c r="D19" s="195"/>
      <c r="E19" s="195"/>
      <c r="F19" s="195"/>
      <c r="G19" s="195"/>
      <c r="H19" s="195"/>
    </row>
    <row r="20" spans="1:8" s="58" customFormat="1" x14ac:dyDescent="0.25">
      <c r="A20" s="195" t="s">
        <v>29</v>
      </c>
      <c r="B20" s="195"/>
      <c r="C20" s="195"/>
      <c r="D20" s="195"/>
      <c r="E20" s="195"/>
      <c r="F20" s="195"/>
      <c r="G20" s="195"/>
      <c r="H20" s="195"/>
    </row>
    <row r="21" spans="1:8" s="58" customFormat="1" x14ac:dyDescent="0.25">
      <c r="A21" s="144" t="s">
        <v>109</v>
      </c>
      <c r="B21" s="140"/>
      <c r="C21" s="140"/>
      <c r="D21" s="140"/>
      <c r="E21" s="140"/>
      <c r="F21" s="140"/>
      <c r="G21" s="140"/>
      <c r="H21" s="140"/>
    </row>
    <row r="22" spans="1:8" s="58" customFormat="1" x14ac:dyDescent="0.25"/>
  </sheetData>
  <mergeCells count="10">
    <mergeCell ref="A19:H19"/>
    <mergeCell ref="A20:H20"/>
    <mergeCell ref="A1:H1"/>
    <mergeCell ref="A3:A4"/>
    <mergeCell ref="B3:B4"/>
    <mergeCell ref="C3:C4"/>
    <mergeCell ref="D3:D4"/>
    <mergeCell ref="E3:E4"/>
    <mergeCell ref="F3:F4"/>
    <mergeCell ref="G3:H3"/>
  </mergeCells>
  <pageMargins left="0.7" right="0.7" top="0.75" bottom="0.75" header="0.3" footer="0.3"/>
  <pageSetup scale="7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topLeftCell="A2" zoomScale="90" zoomScaleNormal="90" zoomScaleSheetLayoutView="90" workbookViewId="0">
      <selection activeCell="A12" sqref="A12:I12"/>
    </sheetView>
  </sheetViews>
  <sheetFormatPr defaultColWidth="9.140625" defaultRowHeight="15" x14ac:dyDescent="0.25"/>
  <cols>
    <col min="1" max="1" width="9.140625" style="66"/>
    <col min="2" max="2" width="24.42578125" style="66" bestFit="1" customWidth="1"/>
    <col min="3" max="7" width="11.7109375" style="66" bestFit="1" customWidth="1"/>
    <col min="8" max="8" width="9.42578125" style="66" customWidth="1"/>
    <col min="9" max="9" width="8.85546875" style="66" customWidth="1"/>
    <col min="10" max="10" width="9.140625" style="66"/>
    <col min="11" max="11" width="51.140625" style="66" customWidth="1"/>
    <col min="12" max="16384" width="9.140625" style="66"/>
  </cols>
  <sheetData>
    <row r="1" spans="1:20" s="65" customFormat="1" x14ac:dyDescent="0.25">
      <c r="A1" s="210" t="s">
        <v>154</v>
      </c>
      <c r="B1" s="210"/>
      <c r="C1" s="210"/>
      <c r="D1" s="210"/>
      <c r="E1" s="210"/>
      <c r="F1" s="210"/>
      <c r="G1" s="210"/>
      <c r="H1" s="210"/>
      <c r="I1" s="210"/>
    </row>
    <row r="2" spans="1:20" s="65" customFormat="1" x14ac:dyDescent="0.25">
      <c r="A2" s="65" t="s">
        <v>150</v>
      </c>
    </row>
    <row r="3" spans="1:20" s="65" customFormat="1" x14ac:dyDescent="0.25">
      <c r="H3" s="211" t="s">
        <v>38</v>
      </c>
      <c r="I3" s="211"/>
    </row>
    <row r="4" spans="1:20" ht="29.25" x14ac:dyDescent="0.25">
      <c r="A4" s="129"/>
      <c r="B4" s="129"/>
      <c r="C4" s="131">
        <v>2015</v>
      </c>
      <c r="D4" s="131">
        <v>2016</v>
      </c>
      <c r="E4" s="131">
        <v>2017</v>
      </c>
      <c r="F4" s="131">
        <v>2018</v>
      </c>
      <c r="G4" s="131">
        <v>2019</v>
      </c>
      <c r="H4" s="130" t="s">
        <v>137</v>
      </c>
      <c r="I4" s="130" t="s">
        <v>138</v>
      </c>
    </row>
    <row r="5" spans="1:20" x14ac:dyDescent="0.25">
      <c r="A5" s="103">
        <v>1</v>
      </c>
      <c r="B5" s="128" t="s">
        <v>81</v>
      </c>
      <c r="C5" s="101">
        <v>9700</v>
      </c>
      <c r="D5" s="101">
        <v>10438</v>
      </c>
      <c r="E5" s="101">
        <v>10985</v>
      </c>
      <c r="F5" s="101">
        <v>12414</v>
      </c>
      <c r="G5" s="101">
        <v>14965</v>
      </c>
      <c r="H5" s="67">
        <v>54.278350515463913</v>
      </c>
      <c r="I5" s="67">
        <v>20.549379732560013</v>
      </c>
    </row>
    <row r="6" spans="1:20" x14ac:dyDescent="0.25">
      <c r="A6" s="103">
        <v>2</v>
      </c>
      <c r="B6" s="167" t="s">
        <v>91</v>
      </c>
      <c r="C6" s="101">
        <v>10693</v>
      </c>
      <c r="D6" s="101">
        <v>10657</v>
      </c>
      <c r="E6" s="101">
        <v>11059</v>
      </c>
      <c r="F6" s="101">
        <v>12525</v>
      </c>
      <c r="G6" s="101">
        <v>13786</v>
      </c>
      <c r="H6" s="67">
        <v>28.92546525764519</v>
      </c>
      <c r="I6" s="67">
        <v>10.067864271457086</v>
      </c>
      <c r="L6" s="155"/>
      <c r="M6" s="155"/>
    </row>
    <row r="7" spans="1:20" x14ac:dyDescent="0.25">
      <c r="A7" s="103">
        <v>3</v>
      </c>
      <c r="B7" s="167" t="s">
        <v>88</v>
      </c>
      <c r="C7" s="101">
        <v>5904</v>
      </c>
      <c r="D7" s="101">
        <v>5410</v>
      </c>
      <c r="E7" s="101">
        <v>5516</v>
      </c>
      <c r="F7" s="101">
        <v>5425</v>
      </c>
      <c r="G7" s="101">
        <v>5924</v>
      </c>
      <c r="H7" s="67">
        <v>0.33875338753387535</v>
      </c>
      <c r="I7" s="67">
        <v>9.1981566820276495</v>
      </c>
    </row>
    <row r="8" spans="1:20" x14ac:dyDescent="0.25">
      <c r="A8" s="122">
        <v>4</v>
      </c>
      <c r="B8" s="175" t="s">
        <v>92</v>
      </c>
      <c r="C8" s="101">
        <v>3141</v>
      </c>
      <c r="D8" s="101">
        <v>3133</v>
      </c>
      <c r="E8" s="101">
        <v>5516</v>
      </c>
      <c r="F8" s="101">
        <v>5425</v>
      </c>
      <c r="G8" s="101">
        <v>5924</v>
      </c>
      <c r="H8" s="67">
        <v>88.602355937599484</v>
      </c>
      <c r="I8" s="67">
        <v>9.1981566820276495</v>
      </c>
    </row>
    <row r="9" spans="1:20" x14ac:dyDescent="0.25">
      <c r="A9" s="103"/>
      <c r="B9" s="175" t="s">
        <v>93</v>
      </c>
      <c r="C9" s="101">
        <v>2763</v>
      </c>
      <c r="D9" s="101">
        <v>2277</v>
      </c>
      <c r="E9" s="101">
        <v>0</v>
      </c>
      <c r="F9" s="101">
        <v>0</v>
      </c>
      <c r="G9" s="101">
        <v>0</v>
      </c>
      <c r="H9" s="67">
        <v>0</v>
      </c>
      <c r="I9" s="67" t="e">
        <v>#DIV/0!</v>
      </c>
    </row>
    <row r="10" spans="1:20" x14ac:dyDescent="0.25">
      <c r="A10" s="103"/>
      <c r="B10" s="167" t="s">
        <v>97</v>
      </c>
      <c r="C10" s="101">
        <v>3383</v>
      </c>
      <c r="D10" s="101">
        <v>3321</v>
      </c>
      <c r="E10" s="101">
        <v>3811</v>
      </c>
      <c r="F10" s="101">
        <v>4246</v>
      </c>
      <c r="G10" s="101">
        <v>4515</v>
      </c>
      <c r="H10" s="67">
        <v>33.461424770913389</v>
      </c>
      <c r="I10" s="67">
        <v>6.3353744700894961</v>
      </c>
    </row>
    <row r="11" spans="1:20" x14ac:dyDescent="0.25">
      <c r="A11" s="103">
        <v>5</v>
      </c>
      <c r="B11" s="167" t="s">
        <v>89</v>
      </c>
      <c r="C11" s="101">
        <v>1799</v>
      </c>
      <c r="D11" s="101">
        <v>2496</v>
      </c>
      <c r="E11" s="101">
        <v>2815</v>
      </c>
      <c r="F11" s="101">
        <v>3519</v>
      </c>
      <c r="G11" s="101">
        <v>4117</v>
      </c>
      <c r="H11" s="67">
        <v>128.84936075597554</v>
      </c>
      <c r="I11" s="67">
        <v>16.993464052287582</v>
      </c>
      <c r="K11" s="101"/>
    </row>
    <row r="12" spans="1:20" x14ac:dyDescent="0.25">
      <c r="A12" s="103">
        <v>6</v>
      </c>
      <c r="B12" s="167" t="s">
        <v>96</v>
      </c>
      <c r="C12" s="101">
        <v>2881</v>
      </c>
      <c r="D12" s="101">
        <v>3277</v>
      </c>
      <c r="E12" s="101">
        <v>3287</v>
      </c>
      <c r="F12" s="101">
        <v>3591</v>
      </c>
      <c r="G12" s="101">
        <v>3719</v>
      </c>
      <c r="H12" s="67">
        <v>29.087122526900384</v>
      </c>
      <c r="I12" s="67">
        <v>3.564466722361459</v>
      </c>
    </row>
    <row r="13" spans="1:20" x14ac:dyDescent="0.25">
      <c r="A13" s="122">
        <v>7</v>
      </c>
      <c r="B13" s="167" t="s">
        <v>95</v>
      </c>
      <c r="C13" s="101">
        <v>2272</v>
      </c>
      <c r="D13" s="101">
        <v>2828</v>
      </c>
      <c r="E13" s="101">
        <v>3074</v>
      </c>
      <c r="F13" s="101">
        <v>3231</v>
      </c>
      <c r="G13" s="101">
        <v>3498</v>
      </c>
      <c r="H13" s="67">
        <v>53.9612676056338</v>
      </c>
      <c r="I13" s="67">
        <v>8.2636954503249775</v>
      </c>
    </row>
    <row r="14" spans="1:20" x14ac:dyDescent="0.25">
      <c r="A14" s="122">
        <v>8</v>
      </c>
      <c r="B14" s="167" t="s">
        <v>83</v>
      </c>
      <c r="C14" s="101">
        <v>8525</v>
      </c>
      <c r="D14" s="101">
        <v>7325</v>
      </c>
      <c r="E14" s="101">
        <v>6233</v>
      </c>
      <c r="F14" s="101">
        <v>4234</v>
      </c>
      <c r="G14" s="101">
        <v>2928</v>
      </c>
      <c r="H14" s="67">
        <v>-65.653958944281527</v>
      </c>
      <c r="I14" s="67">
        <v>-30.845536136041567</v>
      </c>
      <c r="L14" s="137"/>
      <c r="M14" s="137"/>
      <c r="N14" s="137"/>
      <c r="O14" s="137"/>
      <c r="P14" s="137"/>
      <c r="Q14" s="137"/>
      <c r="R14" s="137"/>
      <c r="S14" s="137"/>
      <c r="T14" s="137"/>
    </row>
    <row r="15" spans="1:20" x14ac:dyDescent="0.25">
      <c r="A15" s="122">
        <v>9</v>
      </c>
      <c r="B15" s="167" t="s">
        <v>90</v>
      </c>
      <c r="C15" s="101">
        <v>1294</v>
      </c>
      <c r="D15" s="101">
        <v>1715</v>
      </c>
      <c r="E15" s="101">
        <v>1934</v>
      </c>
      <c r="F15" s="101">
        <v>1884</v>
      </c>
      <c r="G15" s="101">
        <v>1748</v>
      </c>
      <c r="H15" s="67">
        <v>35.085007727975267</v>
      </c>
      <c r="I15" s="67">
        <v>-7.2186836518046711</v>
      </c>
    </row>
    <row r="16" spans="1:20" x14ac:dyDescent="0.25">
      <c r="A16" s="122">
        <v>10</v>
      </c>
      <c r="B16" s="167" t="s">
        <v>94</v>
      </c>
      <c r="C16" s="101">
        <v>1112</v>
      </c>
      <c r="D16" s="101">
        <v>1237</v>
      </c>
      <c r="E16" s="101">
        <v>1315</v>
      </c>
      <c r="F16" s="101">
        <v>1283</v>
      </c>
      <c r="G16" s="101">
        <v>1286</v>
      </c>
      <c r="H16" s="67">
        <v>15.647482014388489</v>
      </c>
      <c r="I16" s="67">
        <v>0.23382696804364772</v>
      </c>
    </row>
    <row r="17" spans="1:9" x14ac:dyDescent="0.25">
      <c r="A17" s="122">
        <v>11</v>
      </c>
      <c r="B17" s="167" t="s">
        <v>100</v>
      </c>
      <c r="C17" s="101">
        <v>1914</v>
      </c>
      <c r="D17" s="101">
        <v>1840</v>
      </c>
      <c r="E17" s="101">
        <v>1401</v>
      </c>
      <c r="F17" s="101">
        <v>0</v>
      </c>
      <c r="G17" s="101">
        <v>0</v>
      </c>
      <c r="H17" s="67">
        <v>0</v>
      </c>
      <c r="I17" s="67" t="e">
        <v>#DIV/0!</v>
      </c>
    </row>
    <row r="18" spans="1:9" x14ac:dyDescent="0.25">
      <c r="A18" s="122"/>
      <c r="B18" s="167" t="s">
        <v>44</v>
      </c>
      <c r="C18" s="102">
        <v>49477</v>
      </c>
      <c r="D18" s="102">
        <v>50544</v>
      </c>
      <c r="E18" s="102">
        <v>51430</v>
      </c>
      <c r="F18" s="102">
        <v>52352</v>
      </c>
      <c r="G18" s="102">
        <v>56486</v>
      </c>
      <c r="H18" s="67">
        <v>14.166178224225398</v>
      </c>
      <c r="I18" s="67">
        <v>7.8965464547677264</v>
      </c>
    </row>
    <row r="19" spans="1:9" ht="30" customHeight="1" x14ac:dyDescent="0.25">
      <c r="A19" s="212" t="s">
        <v>28</v>
      </c>
      <c r="B19" s="212"/>
      <c r="C19" s="212"/>
      <c r="D19" s="212"/>
      <c r="E19" s="212"/>
      <c r="F19" s="212"/>
      <c r="G19" s="212"/>
      <c r="H19" s="212"/>
      <c r="I19" s="212"/>
    </row>
    <row r="20" spans="1:9" ht="15" customHeight="1" x14ac:dyDescent="0.25">
      <c r="A20" s="209" t="s">
        <v>29</v>
      </c>
      <c r="B20" s="209"/>
      <c r="C20" s="209"/>
      <c r="D20" s="209"/>
      <c r="E20" s="209"/>
      <c r="F20" s="209"/>
      <c r="G20" s="209"/>
      <c r="H20" s="209"/>
      <c r="I20" s="209"/>
    </row>
    <row r="21" spans="1:9" ht="46.5" customHeight="1" x14ac:dyDescent="0.25">
      <c r="A21" s="209" t="s">
        <v>105</v>
      </c>
      <c r="B21" s="209"/>
      <c r="C21" s="209"/>
      <c r="D21" s="209"/>
      <c r="E21" s="209"/>
      <c r="F21" s="209"/>
      <c r="G21" s="209"/>
      <c r="H21" s="209"/>
      <c r="I21" s="209"/>
    </row>
    <row r="22" spans="1:9" ht="23.25" customHeight="1" x14ac:dyDescent="0.25">
      <c r="A22" s="209" t="s">
        <v>48</v>
      </c>
      <c r="B22" s="209"/>
      <c r="C22" s="209"/>
      <c r="D22" s="209"/>
      <c r="E22" s="209"/>
      <c r="F22" s="209"/>
      <c r="G22" s="209"/>
      <c r="H22" s="209"/>
      <c r="I22" s="209"/>
    </row>
    <row r="23" spans="1:9" ht="15" customHeight="1" x14ac:dyDescent="0.25">
      <c r="A23" s="209"/>
      <c r="B23" s="209"/>
      <c r="C23" s="209"/>
      <c r="D23" s="209"/>
      <c r="E23" s="209"/>
      <c r="F23" s="209"/>
      <c r="G23" s="209"/>
      <c r="H23" s="209"/>
      <c r="I23" s="209"/>
    </row>
    <row r="33" spans="2:7" x14ac:dyDescent="0.25">
      <c r="B33" s="116"/>
      <c r="C33" s="116"/>
      <c r="D33" s="116"/>
      <c r="E33" s="116"/>
      <c r="F33" s="116"/>
      <c r="G33" s="116"/>
    </row>
    <row r="34" spans="2:7" x14ac:dyDescent="0.25">
      <c r="B34" s="9"/>
      <c r="C34" s="9"/>
      <c r="D34" s="9"/>
      <c r="E34" s="9"/>
      <c r="F34" s="9"/>
      <c r="G34" s="9"/>
    </row>
    <row r="35" spans="2:7" x14ac:dyDescent="0.25">
      <c r="B35" s="9"/>
      <c r="C35" s="9"/>
      <c r="D35" s="9"/>
      <c r="E35" s="9"/>
      <c r="F35" s="9"/>
      <c r="G35" s="9"/>
    </row>
    <row r="36" spans="2:7" x14ac:dyDescent="0.25">
      <c r="B36" s="9"/>
      <c r="C36" s="9"/>
      <c r="D36" s="9"/>
      <c r="E36" s="9"/>
      <c r="F36" s="9"/>
      <c r="G36" s="9"/>
    </row>
    <row r="37" spans="2:7" x14ac:dyDescent="0.25">
      <c r="B37" s="9"/>
      <c r="C37" s="9"/>
      <c r="D37" s="9"/>
      <c r="E37" s="9"/>
      <c r="F37" s="9"/>
      <c r="G37" s="9"/>
    </row>
    <row r="38" spans="2:7" x14ac:dyDescent="0.25">
      <c r="B38" s="9"/>
      <c r="C38" s="9"/>
      <c r="D38" s="9"/>
      <c r="E38" s="9"/>
      <c r="F38" s="9"/>
      <c r="G38" s="9"/>
    </row>
    <row r="39" spans="2:7" x14ac:dyDescent="0.25">
      <c r="B39" s="9"/>
      <c r="C39" s="9"/>
      <c r="D39" s="9"/>
      <c r="E39" s="9"/>
      <c r="F39" s="9"/>
      <c r="G39" s="9"/>
    </row>
    <row r="40" spans="2:7" x14ac:dyDescent="0.25">
      <c r="B40" s="9"/>
      <c r="C40" s="9"/>
      <c r="D40" s="9"/>
      <c r="E40" s="9"/>
      <c r="F40" s="9"/>
      <c r="G40" s="9"/>
    </row>
    <row r="41" spans="2:7" x14ac:dyDescent="0.25">
      <c r="B41" s="9"/>
      <c r="C41" s="9"/>
      <c r="D41" s="9"/>
      <c r="E41" s="9"/>
      <c r="F41" s="9"/>
      <c r="G41" s="9"/>
    </row>
    <row r="42" spans="2:7" x14ac:dyDescent="0.25">
      <c r="B42" s="9"/>
      <c r="C42" s="9"/>
      <c r="D42" s="9"/>
      <c r="E42" s="9"/>
      <c r="F42" s="9"/>
      <c r="G42" s="9"/>
    </row>
    <row r="43" spans="2:7" x14ac:dyDescent="0.25">
      <c r="B43" s="9"/>
      <c r="C43" s="9"/>
      <c r="D43" s="9"/>
      <c r="E43" s="9"/>
      <c r="F43" s="9"/>
      <c r="G43" s="9"/>
    </row>
    <row r="44" spans="2:7" x14ac:dyDescent="0.25">
      <c r="B44" s="9"/>
      <c r="C44" s="9"/>
      <c r="D44" s="9"/>
      <c r="E44" s="9"/>
      <c r="F44" s="9"/>
      <c r="G44" s="9"/>
    </row>
    <row r="45" spans="2:7" x14ac:dyDescent="0.25">
      <c r="B45" s="9"/>
      <c r="C45" s="9"/>
      <c r="D45" s="9"/>
      <c r="E45" s="9"/>
      <c r="F45" s="9"/>
      <c r="G45" s="9"/>
    </row>
    <row r="46" spans="2:7" x14ac:dyDescent="0.25">
      <c r="B46" s="9"/>
      <c r="C46" s="9"/>
      <c r="D46" s="9"/>
      <c r="E46" s="9"/>
      <c r="F46" s="9"/>
      <c r="G46" s="9"/>
    </row>
    <row r="47" spans="2:7" x14ac:dyDescent="0.25">
      <c r="B47" s="9"/>
      <c r="C47" s="9"/>
      <c r="D47" s="9"/>
      <c r="E47" s="9"/>
      <c r="F47" s="9"/>
      <c r="G47" s="9"/>
    </row>
    <row r="48" spans="2:7" x14ac:dyDescent="0.25">
      <c r="B48" s="9"/>
      <c r="C48" s="9"/>
      <c r="D48" s="9"/>
      <c r="E48" s="9"/>
      <c r="F48" s="9"/>
      <c r="G48" s="9"/>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I24"/>
  <sheetViews>
    <sheetView showGridLines="0" topLeftCell="A3" zoomScale="90" zoomScaleNormal="90" zoomScaleSheetLayoutView="90" workbookViewId="0">
      <selection activeCell="M27" sqref="M27"/>
    </sheetView>
  </sheetViews>
  <sheetFormatPr defaultColWidth="9.140625" defaultRowHeight="15" x14ac:dyDescent="0.25"/>
  <cols>
    <col min="1" max="1" width="5.85546875" style="66" customWidth="1"/>
    <col min="2" max="2" width="22.140625" style="66" customWidth="1"/>
    <col min="3" max="3" width="7.7109375" style="66" bestFit="1" customWidth="1"/>
    <col min="4" max="4" width="6.42578125" style="66" bestFit="1" customWidth="1"/>
    <col min="5" max="6" width="7.7109375" style="66" bestFit="1" customWidth="1"/>
    <col min="7" max="7" width="7.28515625" style="66" bestFit="1" customWidth="1"/>
    <col min="8" max="9" width="7.7109375" style="66" customWidth="1"/>
    <col min="10" max="10" width="9.140625" style="66"/>
    <col min="11" max="11" width="51.140625" style="66" customWidth="1"/>
    <col min="12" max="16384" width="9.140625" style="66"/>
  </cols>
  <sheetData>
    <row r="1" spans="1:9" s="65" customFormat="1" ht="15" customHeight="1" x14ac:dyDescent="0.25">
      <c r="A1" s="210" t="s">
        <v>154</v>
      </c>
      <c r="B1" s="210"/>
      <c r="C1" s="210"/>
      <c r="D1" s="210"/>
      <c r="E1" s="210"/>
      <c r="F1" s="210"/>
      <c r="G1" s="210"/>
      <c r="H1" s="210"/>
      <c r="I1" s="210"/>
    </row>
    <row r="2" spans="1:9" s="65" customFormat="1" x14ac:dyDescent="0.25">
      <c r="A2" s="65" t="s">
        <v>150</v>
      </c>
    </row>
    <row r="3" spans="1:9" s="65" customFormat="1" x14ac:dyDescent="0.25">
      <c r="A3" s="65" t="s">
        <v>106</v>
      </c>
    </row>
    <row r="4" spans="1:9" x14ac:dyDescent="0.25">
      <c r="H4" s="213" t="s">
        <v>38</v>
      </c>
      <c r="I4" s="213"/>
    </row>
    <row r="5" spans="1:9" ht="29.25" x14ac:dyDescent="0.25">
      <c r="A5" s="95" t="s">
        <v>19</v>
      </c>
      <c r="B5" s="95" t="s">
        <v>20</v>
      </c>
      <c r="C5" s="131">
        <v>2015</v>
      </c>
      <c r="D5" s="131">
        <v>2016</v>
      </c>
      <c r="E5" s="131">
        <v>2017</v>
      </c>
      <c r="F5" s="131">
        <v>2018</v>
      </c>
      <c r="G5" s="131">
        <v>2019</v>
      </c>
      <c r="H5" s="79" t="s">
        <v>137</v>
      </c>
      <c r="I5" s="79" t="s">
        <v>138</v>
      </c>
    </row>
    <row r="6" spans="1:9" x14ac:dyDescent="0.25">
      <c r="A6" s="94">
        <v>1</v>
      </c>
      <c r="B6" s="96" t="s">
        <v>81</v>
      </c>
      <c r="C6" s="176">
        <v>9.6999999999999993</v>
      </c>
      <c r="D6" s="176">
        <v>10.438000000000001</v>
      </c>
      <c r="E6" s="176">
        <v>10.984999999999999</v>
      </c>
      <c r="F6" s="176">
        <v>12.414</v>
      </c>
      <c r="G6" s="176">
        <v>14.965</v>
      </c>
      <c r="H6" s="176">
        <v>54.278350515463913</v>
      </c>
      <c r="I6" s="176">
        <v>20.549379732560013</v>
      </c>
    </row>
    <row r="7" spans="1:9" x14ac:dyDescent="0.25">
      <c r="A7" s="94">
        <v>2</v>
      </c>
      <c r="B7" s="96" t="s">
        <v>91</v>
      </c>
      <c r="C7" s="176">
        <v>10.693</v>
      </c>
      <c r="D7" s="176">
        <v>10.657</v>
      </c>
      <c r="E7" s="176">
        <v>11.058999999999999</v>
      </c>
      <c r="F7" s="176">
        <v>12.525</v>
      </c>
      <c r="G7" s="176">
        <v>13.786</v>
      </c>
      <c r="H7" s="176">
        <v>28.92546525764519</v>
      </c>
      <c r="I7" s="176">
        <v>10.067864271457086</v>
      </c>
    </row>
    <row r="8" spans="1:9" x14ac:dyDescent="0.25">
      <c r="A8" s="94">
        <v>3</v>
      </c>
      <c r="B8" s="96" t="s">
        <v>88</v>
      </c>
      <c r="C8" s="176">
        <v>5.9039999999999999</v>
      </c>
      <c r="D8" s="176">
        <v>5.41</v>
      </c>
      <c r="E8" s="176">
        <v>5.516</v>
      </c>
      <c r="F8" s="176">
        <v>5.4249999999999998</v>
      </c>
      <c r="G8" s="176">
        <v>5.9240000000000004</v>
      </c>
      <c r="H8" s="176">
        <v>0.33875338753387535</v>
      </c>
      <c r="I8" s="176">
        <v>9.1981566820276495</v>
      </c>
    </row>
    <row r="9" spans="1:9" x14ac:dyDescent="0.25">
      <c r="B9" s="96" t="s">
        <v>92</v>
      </c>
      <c r="C9" s="176">
        <v>3.141</v>
      </c>
      <c r="D9" s="176">
        <v>3.133</v>
      </c>
      <c r="E9" s="176">
        <v>5.516</v>
      </c>
      <c r="F9" s="176">
        <v>5.4249999999999998</v>
      </c>
      <c r="G9" s="176">
        <v>5.9240000000000004</v>
      </c>
      <c r="H9" s="176">
        <v>88.602355937599484</v>
      </c>
      <c r="I9" s="176">
        <v>9.1981566820276495</v>
      </c>
    </row>
    <row r="10" spans="1:9" x14ac:dyDescent="0.25">
      <c r="A10" s="94"/>
      <c r="B10" s="96" t="s">
        <v>93</v>
      </c>
      <c r="C10" s="176">
        <v>2.7629999999999999</v>
      </c>
      <c r="D10" s="176">
        <v>2.2770000000000001</v>
      </c>
      <c r="E10" s="176">
        <v>0</v>
      </c>
      <c r="F10" s="176">
        <v>0</v>
      </c>
      <c r="G10" s="176">
        <v>0</v>
      </c>
      <c r="H10" s="176">
        <v>0</v>
      </c>
      <c r="I10" s="176" t="s">
        <v>134</v>
      </c>
    </row>
    <row r="11" spans="1:9" x14ac:dyDescent="0.25">
      <c r="A11" s="94"/>
      <c r="B11" s="96" t="s">
        <v>97</v>
      </c>
      <c r="C11" s="176">
        <v>3.383</v>
      </c>
      <c r="D11" s="176">
        <v>3.3210000000000002</v>
      </c>
      <c r="E11" s="176">
        <v>3.8109999999999999</v>
      </c>
      <c r="F11" s="176">
        <v>4.2460000000000004</v>
      </c>
      <c r="G11" s="176">
        <v>4.5149999999999997</v>
      </c>
      <c r="H11" s="176">
        <v>33.461424770913389</v>
      </c>
      <c r="I11" s="176">
        <v>6.3353744700894961</v>
      </c>
    </row>
    <row r="12" spans="1:9" x14ac:dyDescent="0.25">
      <c r="A12" s="94">
        <v>4</v>
      </c>
      <c r="B12" s="96" t="s">
        <v>89</v>
      </c>
      <c r="C12" s="176">
        <v>1.7989999999999999</v>
      </c>
      <c r="D12" s="176">
        <v>2.496</v>
      </c>
      <c r="E12" s="176">
        <v>2.8149999999999999</v>
      </c>
      <c r="F12" s="176">
        <v>3.5190000000000001</v>
      </c>
      <c r="G12" s="176">
        <v>4.117</v>
      </c>
      <c r="H12" s="176">
        <v>128.84936075597554</v>
      </c>
      <c r="I12" s="176">
        <v>16.993464052287582</v>
      </c>
    </row>
    <row r="13" spans="1:9" x14ac:dyDescent="0.25">
      <c r="A13" s="94">
        <v>5</v>
      </c>
      <c r="B13" s="96" t="s">
        <v>96</v>
      </c>
      <c r="C13" s="176">
        <v>2.8809999999999998</v>
      </c>
      <c r="D13" s="176">
        <v>3.2770000000000001</v>
      </c>
      <c r="E13" s="176">
        <v>3.2869999999999999</v>
      </c>
      <c r="F13" s="176">
        <v>3.5910000000000002</v>
      </c>
      <c r="G13" s="176">
        <v>3.7189999999999999</v>
      </c>
      <c r="H13" s="176">
        <v>29.087122526900384</v>
      </c>
      <c r="I13" s="176">
        <v>3.564466722361459</v>
      </c>
    </row>
    <row r="14" spans="1:9" x14ac:dyDescent="0.25">
      <c r="A14" s="110">
        <v>6</v>
      </c>
      <c r="B14" s="96" t="s">
        <v>95</v>
      </c>
      <c r="C14" s="176">
        <v>2.2719999999999998</v>
      </c>
      <c r="D14" s="176">
        <v>2.8279999999999998</v>
      </c>
      <c r="E14" s="176">
        <v>3.0739999999999998</v>
      </c>
      <c r="F14" s="176">
        <v>3.2309999999999999</v>
      </c>
      <c r="G14" s="176">
        <v>3.4980000000000002</v>
      </c>
      <c r="H14" s="176">
        <v>53.9612676056338</v>
      </c>
      <c r="I14" s="176">
        <v>8.2636954503249775</v>
      </c>
    </row>
    <row r="15" spans="1:9" x14ac:dyDescent="0.25">
      <c r="A15" s="110">
        <v>7</v>
      </c>
      <c r="B15" s="96" t="s">
        <v>83</v>
      </c>
      <c r="C15" s="176">
        <v>8.5250000000000004</v>
      </c>
      <c r="D15" s="176">
        <v>7.3250000000000002</v>
      </c>
      <c r="E15" s="176">
        <v>6.2329999999999997</v>
      </c>
      <c r="F15" s="176">
        <v>4.234</v>
      </c>
      <c r="G15" s="176">
        <v>2.9279999999999999</v>
      </c>
      <c r="H15" s="176">
        <v>-65.653958944281527</v>
      </c>
      <c r="I15" s="176">
        <v>-30.845536136041567</v>
      </c>
    </row>
    <row r="16" spans="1:9" x14ac:dyDescent="0.25">
      <c r="A16" s="110">
        <v>8</v>
      </c>
      <c r="B16" s="96" t="s">
        <v>90</v>
      </c>
      <c r="C16" s="176">
        <v>1.294</v>
      </c>
      <c r="D16" s="176">
        <v>1.7150000000000001</v>
      </c>
      <c r="E16" s="176">
        <v>1.9339999999999999</v>
      </c>
      <c r="F16" s="176">
        <v>1.8839999999999999</v>
      </c>
      <c r="G16" s="176">
        <v>1.748</v>
      </c>
      <c r="H16" s="176">
        <v>35.085007727975267</v>
      </c>
      <c r="I16" s="176">
        <v>-7.2186836518046711</v>
      </c>
    </row>
    <row r="17" spans="1:9" x14ac:dyDescent="0.25">
      <c r="A17" s="110">
        <v>9</v>
      </c>
      <c r="B17" s="96" t="s">
        <v>94</v>
      </c>
      <c r="C17" s="176">
        <v>1.1120000000000001</v>
      </c>
      <c r="D17" s="176">
        <v>1.2370000000000001</v>
      </c>
      <c r="E17" s="176">
        <v>1.3149999999999999</v>
      </c>
      <c r="F17" s="176">
        <v>1.2829999999999999</v>
      </c>
      <c r="G17" s="176">
        <v>1.286</v>
      </c>
      <c r="H17" s="176">
        <v>15.647482014388489</v>
      </c>
      <c r="I17" s="176">
        <v>0.23382696804364772</v>
      </c>
    </row>
    <row r="18" spans="1:9" x14ac:dyDescent="0.25">
      <c r="A18" s="110">
        <v>10</v>
      </c>
      <c r="B18" s="96" t="s">
        <v>100</v>
      </c>
      <c r="C18" s="176">
        <v>1.9139999999999999</v>
      </c>
      <c r="D18" s="176">
        <v>1.84</v>
      </c>
      <c r="E18" s="176">
        <v>1.401</v>
      </c>
      <c r="F18" s="176">
        <v>0</v>
      </c>
      <c r="G18" s="176">
        <v>0</v>
      </c>
      <c r="H18" s="176">
        <v>0</v>
      </c>
      <c r="I18" s="176" t="s">
        <v>134</v>
      </c>
    </row>
    <row r="19" spans="1:9" x14ac:dyDescent="0.25">
      <c r="A19" s="110">
        <v>11</v>
      </c>
      <c r="B19" s="96" t="s">
        <v>44</v>
      </c>
      <c r="C19" s="176">
        <v>49.476999999999997</v>
      </c>
      <c r="D19" s="176">
        <v>50.543999999999997</v>
      </c>
      <c r="E19" s="176">
        <v>51.43</v>
      </c>
      <c r="F19" s="176">
        <v>52.351999999999997</v>
      </c>
      <c r="G19" s="176">
        <v>56.485999999999997</v>
      </c>
      <c r="H19" s="176">
        <v>14.166178224225398</v>
      </c>
      <c r="I19" s="176">
        <v>7.8965464547677264</v>
      </c>
    </row>
    <row r="20" spans="1:9" ht="30" customHeight="1" x14ac:dyDescent="0.25">
      <c r="A20" s="209" t="s">
        <v>28</v>
      </c>
      <c r="B20" s="209"/>
      <c r="C20" s="209"/>
      <c r="D20" s="209"/>
      <c r="E20" s="209"/>
      <c r="F20" s="209"/>
      <c r="G20" s="209"/>
      <c r="H20" s="209"/>
      <c r="I20" s="209"/>
    </row>
    <row r="21" spans="1:9" ht="27.75" customHeight="1" x14ac:dyDescent="0.25">
      <c r="A21" s="209" t="s">
        <v>29</v>
      </c>
      <c r="B21" s="209"/>
      <c r="C21" s="209"/>
      <c r="D21" s="209"/>
      <c r="E21" s="209"/>
      <c r="F21" s="209"/>
      <c r="G21" s="209"/>
      <c r="H21" s="209"/>
      <c r="I21" s="209"/>
    </row>
    <row r="22" spans="1:9" ht="41.25" customHeight="1" x14ac:dyDescent="0.25">
      <c r="A22" s="209" t="s">
        <v>105</v>
      </c>
      <c r="B22" s="209"/>
      <c r="C22" s="209"/>
      <c r="D22" s="209"/>
      <c r="E22" s="209"/>
      <c r="F22" s="209"/>
      <c r="G22" s="209"/>
      <c r="H22" s="209"/>
      <c r="I22" s="209"/>
    </row>
    <row r="23" spans="1:9" ht="26.25" customHeight="1" x14ac:dyDescent="0.25">
      <c r="A23" s="209" t="s">
        <v>48</v>
      </c>
      <c r="B23" s="209"/>
      <c r="C23" s="209"/>
      <c r="D23" s="209"/>
      <c r="E23" s="209"/>
      <c r="F23" s="209"/>
      <c r="G23" s="209"/>
      <c r="H23" s="209"/>
      <c r="I23" s="209"/>
    </row>
    <row r="24" spans="1:9" ht="15" customHeight="1" x14ac:dyDescent="0.25">
      <c r="A24" s="209"/>
      <c r="B24" s="209"/>
      <c r="C24" s="209"/>
      <c r="D24" s="209"/>
      <c r="E24" s="209"/>
      <c r="F24" s="209"/>
      <c r="G24" s="209"/>
      <c r="H24" s="209"/>
      <c r="I24" s="209"/>
    </row>
  </sheetData>
  <mergeCells count="7">
    <mergeCell ref="A21:I21"/>
    <mergeCell ref="A22:I22"/>
    <mergeCell ref="A23:I23"/>
    <mergeCell ref="A24:I24"/>
    <mergeCell ref="A1:I1"/>
    <mergeCell ref="H4:I4"/>
    <mergeCell ref="A20:I20"/>
  </mergeCells>
  <pageMargins left="0.7" right="0.7" top="0.75" bottom="0.7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1" t="s">
        <v>59</v>
      </c>
    </row>
    <row r="3" spans="1:1" x14ac:dyDescent="0.25">
      <c r="A3" s="1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90" zoomScaleNormal="90" workbookViewId="0">
      <selection activeCell="E26" sqref="E26"/>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84" t="s">
        <v>32</v>
      </c>
      <c r="B1" s="184"/>
      <c r="C1" s="184"/>
      <c r="D1" s="184"/>
      <c r="E1" s="184"/>
      <c r="F1" s="184"/>
      <c r="S1" s="13" t="s">
        <v>74</v>
      </c>
      <c r="T1" s="13" t="s">
        <v>71</v>
      </c>
      <c r="AA1" s="8" t="s">
        <v>65</v>
      </c>
      <c r="AB1" s="8" t="s">
        <v>66</v>
      </c>
      <c r="AC1" s="8" t="s">
        <v>67</v>
      </c>
      <c r="AD1" s="8" t="s">
        <v>68</v>
      </c>
      <c r="AE1" s="8" t="s">
        <v>69</v>
      </c>
    </row>
    <row r="2" spans="1:31" x14ac:dyDescent="0.25">
      <c r="A2" s="183" t="s">
        <v>33</v>
      </c>
      <c r="B2" s="183"/>
      <c r="C2" s="183"/>
      <c r="D2" s="183"/>
      <c r="E2" s="183"/>
      <c r="F2" s="183"/>
      <c r="S2" s="13" t="s">
        <v>73</v>
      </c>
      <c r="T2" s="8" t="s">
        <v>0</v>
      </c>
      <c r="U2" s="8" t="s">
        <v>1</v>
      </c>
      <c r="V2" s="8" t="s">
        <v>2</v>
      </c>
      <c r="W2" s="8" t="s">
        <v>3</v>
      </c>
      <c r="X2" s="8" t="s">
        <v>4</v>
      </c>
      <c r="Y2" s="8" t="s">
        <v>72</v>
      </c>
      <c r="AA2" s="10">
        <v>42552</v>
      </c>
      <c r="AB2" s="8" t="s">
        <v>0</v>
      </c>
      <c r="AC2" s="8" t="s">
        <v>49</v>
      </c>
      <c r="AD2" s="8">
        <v>0.2</v>
      </c>
      <c r="AE2" s="8">
        <v>271963</v>
      </c>
    </row>
    <row r="3" spans="1:31" ht="42.75" x14ac:dyDescent="0.25">
      <c r="A3" s="107"/>
      <c r="B3" s="107" t="s">
        <v>25</v>
      </c>
      <c r="C3" s="107" t="s">
        <v>64</v>
      </c>
      <c r="D3" s="107" t="s">
        <v>26</v>
      </c>
      <c r="E3" s="107" t="s">
        <v>31</v>
      </c>
      <c r="F3" s="107" t="s">
        <v>27</v>
      </c>
      <c r="S3" s="14" t="s">
        <v>49</v>
      </c>
      <c r="T3" s="15">
        <v>0.2</v>
      </c>
      <c r="U3" s="15">
        <v>0.8</v>
      </c>
      <c r="V3" s="15">
        <v>0.4</v>
      </c>
      <c r="W3" s="15">
        <v>1</v>
      </c>
      <c r="X3" s="15">
        <v>0.3</v>
      </c>
      <c r="Y3" s="15">
        <v>2.6999999999999997</v>
      </c>
      <c r="AA3" s="10">
        <v>42583</v>
      </c>
      <c r="AB3" s="8" t="s">
        <v>0</v>
      </c>
      <c r="AC3" s="8" t="s">
        <v>50</v>
      </c>
      <c r="AD3" s="8">
        <v>0.1</v>
      </c>
      <c r="AE3" s="8">
        <v>272112</v>
      </c>
    </row>
    <row r="4" spans="1:31" x14ac:dyDescent="0.25">
      <c r="A4" s="9" t="s">
        <v>108</v>
      </c>
      <c r="B4" s="106">
        <v>0.2</v>
      </c>
      <c r="C4" s="106">
        <v>0.7</v>
      </c>
      <c r="D4" s="106">
        <v>2.2000000000000002</v>
      </c>
      <c r="E4" s="106">
        <v>0.7</v>
      </c>
      <c r="F4" s="106">
        <v>0.6</v>
      </c>
      <c r="S4" s="14" t="s">
        <v>50</v>
      </c>
      <c r="T4" s="15">
        <v>0.1</v>
      </c>
      <c r="U4" s="15">
        <v>0.4</v>
      </c>
      <c r="V4" s="15">
        <v>-0.1</v>
      </c>
      <c r="W4" s="15">
        <v>0.9</v>
      </c>
      <c r="X4" s="15">
        <v>0.1</v>
      </c>
      <c r="Y4" s="15">
        <v>1.4000000000000001</v>
      </c>
      <c r="AA4" s="10">
        <v>42614</v>
      </c>
      <c r="AB4" s="8" t="s">
        <v>0</v>
      </c>
      <c r="AC4" s="8" t="s">
        <v>51</v>
      </c>
      <c r="AD4" s="8">
        <v>0</v>
      </c>
      <c r="AE4" s="8">
        <v>272136</v>
      </c>
    </row>
    <row r="5" spans="1:31" x14ac:dyDescent="0.25">
      <c r="A5" s="9" t="s">
        <v>111</v>
      </c>
      <c r="B5" s="106">
        <v>0.5</v>
      </c>
      <c r="C5" s="106">
        <v>0.6</v>
      </c>
      <c r="D5" s="106">
        <v>0.2</v>
      </c>
      <c r="E5" s="106">
        <v>-0.2</v>
      </c>
      <c r="F5" s="106">
        <v>0.5</v>
      </c>
      <c r="S5" s="14" t="s">
        <v>51</v>
      </c>
      <c r="T5" s="15">
        <v>0</v>
      </c>
      <c r="U5" s="15">
        <v>0.5</v>
      </c>
      <c r="V5" s="15">
        <v>-0.5</v>
      </c>
      <c r="W5" s="15">
        <v>1.5</v>
      </c>
      <c r="X5" s="15">
        <v>0.1</v>
      </c>
      <c r="Y5" s="15">
        <v>1.6</v>
      </c>
      <c r="AA5" s="10">
        <v>42644</v>
      </c>
      <c r="AB5" s="8" t="s">
        <v>0</v>
      </c>
      <c r="AC5" s="8" t="s">
        <v>52</v>
      </c>
      <c r="AD5" s="8">
        <v>0.2</v>
      </c>
      <c r="AE5" s="8">
        <v>272787</v>
      </c>
    </row>
    <row r="6" spans="1:31" x14ac:dyDescent="0.25">
      <c r="A6" s="9" t="s">
        <v>113</v>
      </c>
      <c r="B6" s="106">
        <v>0.4</v>
      </c>
      <c r="C6" s="106">
        <v>0.9</v>
      </c>
      <c r="D6" s="106">
        <v>-0.1</v>
      </c>
      <c r="E6" s="106">
        <v>0.5</v>
      </c>
      <c r="F6" s="106">
        <v>0.5</v>
      </c>
      <c r="S6" s="14" t="s">
        <v>52</v>
      </c>
      <c r="T6" s="15">
        <v>0.2</v>
      </c>
      <c r="U6" s="15">
        <v>0.9</v>
      </c>
      <c r="V6" s="15">
        <v>-0.1</v>
      </c>
      <c r="W6" s="15">
        <v>0.8</v>
      </c>
      <c r="X6" s="15">
        <v>0.3</v>
      </c>
      <c r="Y6" s="15">
        <v>2.1</v>
      </c>
      <c r="AA6" s="10">
        <v>42675</v>
      </c>
      <c r="AB6" s="8" t="s">
        <v>0</v>
      </c>
      <c r="AC6" s="8" t="s">
        <v>53</v>
      </c>
      <c r="AD6" s="8">
        <v>-0.2</v>
      </c>
      <c r="AE6" s="8">
        <v>272347</v>
      </c>
    </row>
    <row r="7" spans="1:31" x14ac:dyDescent="0.25">
      <c r="A7" s="9" t="s">
        <v>116</v>
      </c>
      <c r="B7" s="106">
        <v>0.5</v>
      </c>
      <c r="C7" s="106">
        <v>0.6</v>
      </c>
      <c r="D7" s="106">
        <v>0.2</v>
      </c>
      <c r="E7" s="106">
        <v>-1.4</v>
      </c>
      <c r="F7" s="106">
        <v>0.4</v>
      </c>
      <c r="S7" s="14" t="s">
        <v>53</v>
      </c>
      <c r="T7" s="15">
        <v>-0.2</v>
      </c>
      <c r="U7" s="15">
        <v>0.5</v>
      </c>
      <c r="V7" s="15">
        <v>0</v>
      </c>
      <c r="W7" s="15">
        <v>1.5</v>
      </c>
      <c r="X7" s="15">
        <v>0</v>
      </c>
      <c r="Y7" s="15">
        <v>1.8</v>
      </c>
      <c r="AA7" s="10">
        <v>42705</v>
      </c>
      <c r="AB7" s="8" t="s">
        <v>0</v>
      </c>
      <c r="AC7" s="8" t="s">
        <v>54</v>
      </c>
      <c r="AD7" s="8">
        <v>0.1</v>
      </c>
      <c r="AE7" s="8">
        <v>272614</v>
      </c>
    </row>
    <row r="8" spans="1:31" x14ac:dyDescent="0.25">
      <c r="A8" s="9" t="s">
        <v>117</v>
      </c>
      <c r="B8" s="106">
        <v>0.3</v>
      </c>
      <c r="C8" s="106">
        <v>0.1</v>
      </c>
      <c r="D8" s="106">
        <v>0.4</v>
      </c>
      <c r="E8" s="106">
        <v>0.4</v>
      </c>
      <c r="F8" s="106">
        <v>0.3</v>
      </c>
      <c r="S8" s="14" t="s">
        <v>54</v>
      </c>
      <c r="T8" s="15">
        <v>0.1</v>
      </c>
      <c r="U8" s="15">
        <v>0</v>
      </c>
      <c r="V8" s="15">
        <v>0</v>
      </c>
      <c r="W8" s="15">
        <v>0.5</v>
      </c>
      <c r="X8" s="15">
        <v>0.1</v>
      </c>
      <c r="Y8" s="15">
        <v>0.7</v>
      </c>
      <c r="AA8" s="10">
        <v>42736</v>
      </c>
      <c r="AB8" s="8" t="s">
        <v>0</v>
      </c>
      <c r="AC8" s="8" t="s">
        <v>55</v>
      </c>
      <c r="AD8" s="8">
        <v>-0.1</v>
      </c>
      <c r="AE8" s="8">
        <v>272407</v>
      </c>
    </row>
    <row r="9" spans="1:31" x14ac:dyDescent="0.25">
      <c r="A9" s="9" t="s">
        <v>119</v>
      </c>
      <c r="B9" s="106">
        <v>1</v>
      </c>
      <c r="C9" s="106">
        <v>0.3</v>
      </c>
      <c r="D9" s="106">
        <v>1.4</v>
      </c>
      <c r="E9" s="106">
        <v>1.2</v>
      </c>
      <c r="F9" s="106">
        <v>0.9</v>
      </c>
      <c r="S9" s="14" t="s">
        <v>55</v>
      </c>
      <c r="T9" s="15">
        <v>-0.1</v>
      </c>
      <c r="U9" s="15"/>
      <c r="V9" s="15">
        <v>1.6</v>
      </c>
      <c r="W9" s="15">
        <v>0.5</v>
      </c>
      <c r="X9" s="15">
        <v>0.4</v>
      </c>
      <c r="Y9" s="15">
        <v>2.4</v>
      </c>
      <c r="AA9" s="10">
        <v>42767</v>
      </c>
      <c r="AB9" s="8" t="s">
        <v>0</v>
      </c>
      <c r="AC9" s="8" t="s">
        <v>56</v>
      </c>
      <c r="AD9" s="8">
        <v>0.4</v>
      </c>
      <c r="AE9" s="8">
        <v>273365</v>
      </c>
    </row>
    <row r="10" spans="1:31" x14ac:dyDescent="0.25">
      <c r="A10" s="9" t="s">
        <v>121</v>
      </c>
      <c r="B10" s="106">
        <v>-1.5</v>
      </c>
      <c r="C10" s="106">
        <v>0.4</v>
      </c>
      <c r="D10" s="106">
        <v>0.4</v>
      </c>
      <c r="E10" s="106">
        <v>0.4</v>
      </c>
      <c r="F10" s="106">
        <v>-0.9</v>
      </c>
      <c r="S10" s="14" t="s">
        <v>56</v>
      </c>
      <c r="T10" s="15">
        <v>0.4</v>
      </c>
      <c r="U10" s="15">
        <v>0.9</v>
      </c>
      <c r="V10" s="15">
        <v>0.4</v>
      </c>
      <c r="W10" s="15">
        <v>0.6</v>
      </c>
      <c r="X10" s="15">
        <v>0.5</v>
      </c>
      <c r="Y10" s="15">
        <v>2.8000000000000003</v>
      </c>
      <c r="AA10" s="10">
        <v>42795</v>
      </c>
      <c r="AB10" s="8" t="s">
        <v>0</v>
      </c>
      <c r="AC10" s="8" t="s">
        <v>58</v>
      </c>
      <c r="AD10" s="8">
        <v>0.8</v>
      </c>
      <c r="AE10" s="8">
        <v>275503</v>
      </c>
    </row>
    <row r="11" spans="1:31" x14ac:dyDescent="0.25">
      <c r="A11" s="9" t="s">
        <v>123</v>
      </c>
      <c r="B11" s="106">
        <v>-0.1</v>
      </c>
      <c r="C11" s="106">
        <v>0.7</v>
      </c>
      <c r="D11" s="106">
        <v>0.6</v>
      </c>
      <c r="E11" s="106">
        <v>0.6</v>
      </c>
      <c r="F11" s="106">
        <v>0.2</v>
      </c>
      <c r="S11" s="14" t="s">
        <v>58</v>
      </c>
      <c r="T11" s="15">
        <v>0.8</v>
      </c>
      <c r="U11" s="15">
        <v>0.6</v>
      </c>
      <c r="V11" s="15">
        <v>-0.3</v>
      </c>
      <c r="W11" s="15">
        <v>0.6</v>
      </c>
      <c r="X11" s="15">
        <v>0.6</v>
      </c>
      <c r="Y11" s="15">
        <v>2.2999999999999998</v>
      </c>
      <c r="AA11" s="10">
        <v>42826</v>
      </c>
      <c r="AB11" s="8" t="s">
        <v>0</v>
      </c>
      <c r="AC11" s="8" t="s">
        <v>61</v>
      </c>
      <c r="AD11" s="8">
        <v>0.3</v>
      </c>
      <c r="AE11" s="8">
        <v>276225</v>
      </c>
    </row>
    <row r="12" spans="1:31" x14ac:dyDescent="0.25">
      <c r="A12" s="9" t="s">
        <v>125</v>
      </c>
      <c r="B12" s="106">
        <v>-0.1</v>
      </c>
      <c r="C12" s="106">
        <v>0.6</v>
      </c>
      <c r="D12" s="106">
        <v>0.5</v>
      </c>
      <c r="E12" s="106">
        <v>0.4</v>
      </c>
      <c r="F12" s="106">
        <v>0.2</v>
      </c>
      <c r="S12" s="14" t="s">
        <v>61</v>
      </c>
      <c r="T12" s="15">
        <v>0.3</v>
      </c>
      <c r="U12" s="15">
        <v>0.6</v>
      </c>
      <c r="V12" s="15">
        <v>0</v>
      </c>
      <c r="W12" s="15">
        <v>-0.1</v>
      </c>
      <c r="X12" s="15">
        <v>0.3</v>
      </c>
      <c r="Y12" s="15">
        <v>1.0999999999999999</v>
      </c>
      <c r="AA12" s="10">
        <v>42856</v>
      </c>
      <c r="AB12" s="8" t="s">
        <v>0</v>
      </c>
      <c r="AC12" s="8" t="s">
        <v>62</v>
      </c>
      <c r="AD12" s="8">
        <v>0.3</v>
      </c>
      <c r="AE12" s="8">
        <v>277135</v>
      </c>
    </row>
    <row r="13" spans="1:31" x14ac:dyDescent="0.25">
      <c r="A13" s="9" t="s">
        <v>128</v>
      </c>
      <c r="B13" s="106">
        <v>-0.5</v>
      </c>
      <c r="C13" s="106">
        <v>0</v>
      </c>
      <c r="D13" s="106">
        <v>0.3</v>
      </c>
      <c r="E13" s="106">
        <v>0.6</v>
      </c>
      <c r="F13" s="106">
        <v>-0.3</v>
      </c>
      <c r="S13" s="14" t="s">
        <v>62</v>
      </c>
      <c r="T13" s="15">
        <v>0.3</v>
      </c>
      <c r="U13" s="15">
        <v>0.9</v>
      </c>
      <c r="V13" s="15">
        <v>0.7</v>
      </c>
      <c r="W13" s="15">
        <v>0.8</v>
      </c>
      <c r="X13" s="15">
        <v>0.5</v>
      </c>
      <c r="Y13" s="15">
        <v>3.2</v>
      </c>
      <c r="AA13" s="10">
        <v>42887</v>
      </c>
      <c r="AB13" s="8" t="s">
        <v>0</v>
      </c>
      <c r="AC13" s="8" t="s">
        <v>70</v>
      </c>
      <c r="AD13" s="8">
        <v>0.5</v>
      </c>
      <c r="AE13" s="8">
        <v>278390</v>
      </c>
    </row>
    <row r="14" spans="1:31" x14ac:dyDescent="0.25">
      <c r="A14" s="9" t="s">
        <v>129</v>
      </c>
      <c r="B14" s="106">
        <v>0.1</v>
      </c>
      <c r="C14" s="106">
        <v>-0.1</v>
      </c>
      <c r="D14" s="106">
        <v>0.3</v>
      </c>
      <c r="E14" s="106">
        <v>0.4</v>
      </c>
      <c r="F14" s="106">
        <v>0.1</v>
      </c>
      <c r="S14" s="14" t="s">
        <v>70</v>
      </c>
      <c r="T14" s="15">
        <v>0.5</v>
      </c>
      <c r="U14" s="15">
        <v>0.6</v>
      </c>
      <c r="V14" s="15">
        <v>0.7</v>
      </c>
      <c r="W14" s="15">
        <v>0.4</v>
      </c>
      <c r="X14" s="15">
        <v>0.5</v>
      </c>
      <c r="Y14" s="15">
        <v>2.7</v>
      </c>
      <c r="AA14" s="10">
        <v>42552</v>
      </c>
      <c r="AB14" s="8" t="s">
        <v>1</v>
      </c>
      <c r="AC14" s="8" t="s">
        <v>49</v>
      </c>
      <c r="AD14" s="8">
        <v>0.8</v>
      </c>
      <c r="AE14" s="8">
        <v>83481</v>
      </c>
    </row>
    <row r="15" spans="1:31" x14ac:dyDescent="0.25">
      <c r="A15" s="108" t="s">
        <v>132</v>
      </c>
      <c r="B15" s="109">
        <v>0.1</v>
      </c>
      <c r="C15" s="109">
        <v>0.6</v>
      </c>
      <c r="D15" s="109">
        <v>1.2</v>
      </c>
      <c r="E15" s="109">
        <v>0.3</v>
      </c>
      <c r="F15" s="109">
        <v>0.3</v>
      </c>
      <c r="S15" s="14" t="s">
        <v>72</v>
      </c>
      <c r="T15" s="15">
        <v>2.6</v>
      </c>
      <c r="U15" s="15">
        <v>6.6999999999999993</v>
      </c>
      <c r="V15" s="15">
        <v>2.8</v>
      </c>
      <c r="W15" s="15">
        <v>9</v>
      </c>
      <c r="X15" s="15">
        <v>3.6999999999999997</v>
      </c>
      <c r="Y15" s="15">
        <v>24.8</v>
      </c>
      <c r="AA15" s="10">
        <v>42583</v>
      </c>
      <c r="AB15" s="8" t="s">
        <v>1</v>
      </c>
      <c r="AC15" s="8" t="s">
        <v>50</v>
      </c>
      <c r="AD15" s="8">
        <v>0.4</v>
      </c>
      <c r="AE15" s="8">
        <v>83823</v>
      </c>
    </row>
    <row r="16" spans="1:31" ht="30" customHeight="1" x14ac:dyDescent="0.25">
      <c r="A16" s="187" t="s">
        <v>28</v>
      </c>
      <c r="B16" s="187"/>
      <c r="C16" s="187"/>
      <c r="D16" s="187"/>
      <c r="E16" s="187"/>
      <c r="F16" s="187"/>
      <c r="G16" s="31"/>
      <c r="H16" s="31"/>
      <c r="AA16" s="10">
        <v>42614</v>
      </c>
      <c r="AB16" s="8" t="s">
        <v>1</v>
      </c>
      <c r="AC16" s="8" t="s">
        <v>51</v>
      </c>
      <c r="AD16" s="8">
        <v>0.5</v>
      </c>
      <c r="AE16" s="8">
        <v>84284</v>
      </c>
    </row>
    <row r="17" spans="1:31" ht="30" customHeight="1" x14ac:dyDescent="0.25">
      <c r="A17" s="182" t="s">
        <v>29</v>
      </c>
      <c r="B17" s="182"/>
      <c r="C17" s="182"/>
      <c r="D17" s="182"/>
      <c r="E17" s="182"/>
      <c r="F17" s="182"/>
      <c r="G17" s="31"/>
      <c r="H17" s="31"/>
      <c r="AA17" s="10">
        <v>42644</v>
      </c>
      <c r="AB17" s="8" t="s">
        <v>1</v>
      </c>
      <c r="AC17" s="8" t="s">
        <v>52</v>
      </c>
      <c r="AD17" s="8">
        <v>0.9</v>
      </c>
      <c r="AE17" s="8">
        <v>85033</v>
      </c>
    </row>
    <row r="18" spans="1:31" ht="30" customHeight="1" x14ac:dyDescent="0.25">
      <c r="A18" s="182" t="s">
        <v>104</v>
      </c>
      <c r="B18" s="182"/>
      <c r="C18" s="182"/>
      <c r="D18" s="182"/>
      <c r="E18" s="182"/>
      <c r="F18" s="182"/>
      <c r="G18" s="31"/>
      <c r="H18" s="31"/>
      <c r="AA18" s="10">
        <v>42675</v>
      </c>
      <c r="AB18" s="8" t="s">
        <v>1</v>
      </c>
      <c r="AC18" s="8" t="s">
        <v>53</v>
      </c>
      <c r="AD18" s="8">
        <v>0.5</v>
      </c>
      <c r="AE18" s="8">
        <v>85439</v>
      </c>
    </row>
    <row r="19" spans="1:31" ht="33" customHeight="1" x14ac:dyDescent="0.25">
      <c r="A19" s="182" t="s">
        <v>30</v>
      </c>
      <c r="B19" s="182"/>
      <c r="C19" s="182"/>
      <c r="D19" s="182"/>
      <c r="E19" s="182"/>
      <c r="F19" s="182"/>
      <c r="G19" s="31"/>
      <c r="H19" s="31"/>
      <c r="AA19" s="10">
        <v>42705</v>
      </c>
      <c r="AB19" s="8" t="s">
        <v>1</v>
      </c>
      <c r="AC19" s="8" t="s">
        <v>54</v>
      </c>
      <c r="AD19" s="8">
        <v>0</v>
      </c>
      <c r="AE19" s="8">
        <v>85434</v>
      </c>
    </row>
    <row r="20" spans="1:31" ht="24" customHeight="1" x14ac:dyDescent="0.25">
      <c r="A20" s="186"/>
      <c r="B20" s="186"/>
      <c r="C20" s="186"/>
      <c r="D20" s="186"/>
      <c r="E20" s="186"/>
      <c r="F20" s="186"/>
      <c r="G20" s="186"/>
      <c r="H20" s="186"/>
      <c r="AA20" s="10">
        <v>42767</v>
      </c>
      <c r="AB20" s="8" t="s">
        <v>1</v>
      </c>
      <c r="AC20" s="8" t="s">
        <v>56</v>
      </c>
      <c r="AD20" s="8">
        <v>0.9</v>
      </c>
      <c r="AE20" s="8">
        <v>87030</v>
      </c>
    </row>
    <row r="21" spans="1:31" x14ac:dyDescent="0.25">
      <c r="AA21" s="10">
        <v>42795</v>
      </c>
      <c r="AB21" s="8" t="s">
        <v>1</v>
      </c>
      <c r="AC21" s="8" t="s">
        <v>58</v>
      </c>
      <c r="AD21" s="8">
        <v>0.6</v>
      </c>
      <c r="AE21" s="8">
        <v>87532</v>
      </c>
    </row>
    <row r="22" spans="1:31" x14ac:dyDescent="0.25">
      <c r="AA22" s="10">
        <v>42826</v>
      </c>
      <c r="AB22" s="8" t="s">
        <v>1</v>
      </c>
      <c r="AC22" s="8" t="s">
        <v>61</v>
      </c>
      <c r="AD22" s="8">
        <v>0.6</v>
      </c>
      <c r="AE22" s="8">
        <v>88079</v>
      </c>
    </row>
    <row r="23" spans="1:31" x14ac:dyDescent="0.25">
      <c r="AA23" s="10">
        <v>42856</v>
      </c>
      <c r="AB23" s="8" t="s">
        <v>1</v>
      </c>
      <c r="AC23" s="8" t="s">
        <v>62</v>
      </c>
      <c r="AD23" s="8">
        <v>0.9</v>
      </c>
      <c r="AE23" s="8">
        <v>88859</v>
      </c>
    </row>
    <row r="24" spans="1:31" x14ac:dyDescent="0.25">
      <c r="AA24" s="10">
        <v>42887</v>
      </c>
      <c r="AB24" s="8" t="s">
        <v>1</v>
      </c>
      <c r="AC24" s="8" t="s">
        <v>70</v>
      </c>
      <c r="AD24" s="8">
        <v>0.6</v>
      </c>
      <c r="AE24" s="8">
        <v>89392</v>
      </c>
    </row>
    <row r="25" spans="1:31" x14ac:dyDescent="0.25">
      <c r="AA25" s="10">
        <v>42552</v>
      </c>
      <c r="AB25" s="8" t="s">
        <v>2</v>
      </c>
      <c r="AC25" s="8" t="s">
        <v>49</v>
      </c>
      <c r="AD25" s="8">
        <v>0.4</v>
      </c>
      <c r="AE25" s="8">
        <v>51021</v>
      </c>
    </row>
    <row r="26" spans="1:31" x14ac:dyDescent="0.25">
      <c r="AA26" s="10">
        <v>42583</v>
      </c>
      <c r="AB26" s="8" t="s">
        <v>2</v>
      </c>
      <c r="AC26" s="8" t="s">
        <v>50</v>
      </c>
      <c r="AD26" s="8">
        <v>-0.1</v>
      </c>
      <c r="AE26" s="8">
        <v>50957</v>
      </c>
    </row>
    <row r="27" spans="1:31" x14ac:dyDescent="0.25">
      <c r="AA27" s="10">
        <v>42614</v>
      </c>
      <c r="AB27" s="8" t="s">
        <v>2</v>
      </c>
      <c r="AC27" s="8" t="s">
        <v>51</v>
      </c>
      <c r="AD27" s="8">
        <v>-0.5</v>
      </c>
      <c r="AE27" s="8">
        <v>50677</v>
      </c>
    </row>
    <row r="28" spans="1:31" x14ac:dyDescent="0.25">
      <c r="AA28" s="10">
        <v>42644</v>
      </c>
      <c r="AB28" s="8" t="s">
        <v>2</v>
      </c>
      <c r="AC28" s="8" t="s">
        <v>52</v>
      </c>
      <c r="AD28" s="8">
        <v>-0.1</v>
      </c>
      <c r="AE28" s="8">
        <v>50637</v>
      </c>
    </row>
    <row r="29" spans="1:31" x14ac:dyDescent="0.25">
      <c r="AA29" s="10">
        <v>42675</v>
      </c>
      <c r="AB29" s="8" t="s">
        <v>2</v>
      </c>
      <c r="AC29" s="8" t="s">
        <v>53</v>
      </c>
      <c r="AD29" s="8">
        <v>0</v>
      </c>
      <c r="AE29" s="8">
        <v>50625</v>
      </c>
    </row>
    <row r="30" spans="1:31" x14ac:dyDescent="0.25">
      <c r="AA30" s="10">
        <v>42705</v>
      </c>
      <c r="AB30" s="8" t="s">
        <v>2</v>
      </c>
      <c r="AC30" s="8" t="s">
        <v>54</v>
      </c>
      <c r="AD30" s="8">
        <v>0</v>
      </c>
      <c r="AE30" s="8">
        <v>50616</v>
      </c>
    </row>
    <row r="31" spans="1:31" x14ac:dyDescent="0.25">
      <c r="AA31" s="10">
        <v>42736</v>
      </c>
      <c r="AB31" s="8" t="s">
        <v>2</v>
      </c>
      <c r="AC31" s="8" t="s">
        <v>55</v>
      </c>
      <c r="AD31" s="8">
        <v>1.6</v>
      </c>
      <c r="AE31" s="8">
        <v>51430</v>
      </c>
    </row>
    <row r="32" spans="1:31" x14ac:dyDescent="0.25">
      <c r="AA32" s="10">
        <v>42767</v>
      </c>
      <c r="AB32" s="8" t="s">
        <v>2</v>
      </c>
      <c r="AC32" s="8" t="s">
        <v>56</v>
      </c>
      <c r="AD32" s="8">
        <v>0.4</v>
      </c>
      <c r="AE32" s="8">
        <v>51614</v>
      </c>
    </row>
    <row r="33" spans="27:31" x14ac:dyDescent="0.25">
      <c r="AA33" s="10">
        <v>42795</v>
      </c>
      <c r="AB33" s="8" t="s">
        <v>2</v>
      </c>
      <c r="AC33" s="8" t="s">
        <v>58</v>
      </c>
      <c r="AD33" s="8">
        <v>-0.3</v>
      </c>
      <c r="AE33" s="8">
        <v>51442</v>
      </c>
    </row>
    <row r="34" spans="27:31" x14ac:dyDescent="0.25">
      <c r="AA34" s="10">
        <v>42826</v>
      </c>
      <c r="AB34" s="8" t="s">
        <v>2</v>
      </c>
      <c r="AC34" s="8" t="s">
        <v>61</v>
      </c>
      <c r="AD34" s="8">
        <v>0</v>
      </c>
      <c r="AE34" s="8">
        <v>51438</v>
      </c>
    </row>
    <row r="35" spans="27:31" x14ac:dyDescent="0.25">
      <c r="AA35" s="10">
        <v>42856</v>
      </c>
      <c r="AB35" s="8" t="s">
        <v>2</v>
      </c>
      <c r="AC35" s="8" t="s">
        <v>62</v>
      </c>
      <c r="AD35" s="8">
        <v>0.7</v>
      </c>
      <c r="AE35" s="8">
        <v>51803</v>
      </c>
    </row>
    <row r="36" spans="27:31" x14ac:dyDescent="0.25">
      <c r="AA36" s="10">
        <v>42887</v>
      </c>
      <c r="AB36" s="8" t="s">
        <v>2</v>
      </c>
      <c r="AC36" s="8" t="s">
        <v>70</v>
      </c>
      <c r="AD36" s="8">
        <v>0.7</v>
      </c>
      <c r="AE36" s="8">
        <v>52144</v>
      </c>
    </row>
    <row r="37" spans="27:31" x14ac:dyDescent="0.25">
      <c r="AA37" s="10">
        <v>42552</v>
      </c>
      <c r="AB37" s="8" t="s">
        <v>3</v>
      </c>
      <c r="AC37" s="8" t="s">
        <v>49</v>
      </c>
      <c r="AD37" s="8">
        <v>1</v>
      </c>
      <c r="AE37" s="8">
        <v>7281</v>
      </c>
    </row>
    <row r="38" spans="27:31" x14ac:dyDescent="0.25">
      <c r="AA38" s="10">
        <v>42583</v>
      </c>
      <c r="AB38" s="8" t="s">
        <v>3</v>
      </c>
      <c r="AC38" s="8" t="s">
        <v>50</v>
      </c>
      <c r="AD38" s="8">
        <v>0.9</v>
      </c>
      <c r="AE38" s="8">
        <v>7350</v>
      </c>
    </row>
    <row r="39" spans="27:31" x14ac:dyDescent="0.25">
      <c r="AA39" s="10">
        <v>42614</v>
      </c>
      <c r="AB39" s="8" t="s">
        <v>3</v>
      </c>
      <c r="AC39" s="8" t="s">
        <v>51</v>
      </c>
      <c r="AD39" s="8">
        <v>1.5</v>
      </c>
      <c r="AE39" s="8">
        <v>7461</v>
      </c>
    </row>
    <row r="40" spans="27:31" x14ac:dyDescent="0.25">
      <c r="AA40" s="10">
        <v>42644</v>
      </c>
      <c r="AB40" s="8" t="s">
        <v>3</v>
      </c>
      <c r="AC40" s="8" t="s">
        <v>52</v>
      </c>
      <c r="AD40" s="8">
        <v>0.8</v>
      </c>
      <c r="AE40" s="8">
        <v>7522</v>
      </c>
    </row>
    <row r="41" spans="27:31" x14ac:dyDescent="0.25">
      <c r="AA41" s="10">
        <v>42675</v>
      </c>
      <c r="AB41" s="8" t="s">
        <v>3</v>
      </c>
      <c r="AC41" s="8" t="s">
        <v>53</v>
      </c>
      <c r="AD41" s="8">
        <v>1.5</v>
      </c>
      <c r="AE41" s="8">
        <v>7635</v>
      </c>
    </row>
    <row r="42" spans="27:31" x14ac:dyDescent="0.25">
      <c r="AA42" s="10">
        <v>42705</v>
      </c>
      <c r="AB42" s="8" t="s">
        <v>3</v>
      </c>
      <c r="AC42" s="8" t="s">
        <v>54</v>
      </c>
      <c r="AD42" s="8">
        <v>0.5</v>
      </c>
      <c r="AE42" s="8">
        <v>7673</v>
      </c>
    </row>
    <row r="43" spans="27:31" x14ac:dyDescent="0.25">
      <c r="AA43" s="10">
        <v>42736</v>
      </c>
      <c r="AB43" s="8" t="s">
        <v>3</v>
      </c>
      <c r="AC43" s="8" t="s">
        <v>55</v>
      </c>
      <c r="AD43" s="8">
        <v>0.5</v>
      </c>
      <c r="AE43" s="8">
        <v>7709</v>
      </c>
    </row>
    <row r="44" spans="27:31" x14ac:dyDescent="0.25">
      <c r="AA44" s="10">
        <v>42767</v>
      </c>
      <c r="AB44" s="8" t="s">
        <v>3</v>
      </c>
      <c r="AC44" s="8" t="s">
        <v>56</v>
      </c>
      <c r="AD44" s="8">
        <v>0.6</v>
      </c>
      <c r="AE44" s="8">
        <v>7753</v>
      </c>
    </row>
    <row r="45" spans="27:31" x14ac:dyDescent="0.25">
      <c r="AA45" s="10">
        <v>42795</v>
      </c>
      <c r="AB45" s="8" t="s">
        <v>3</v>
      </c>
      <c r="AC45" s="8" t="s">
        <v>58</v>
      </c>
      <c r="AD45" s="8">
        <v>0.6</v>
      </c>
      <c r="AE45" s="8">
        <v>7801</v>
      </c>
    </row>
    <row r="46" spans="27:31" x14ac:dyDescent="0.25">
      <c r="AA46" s="10">
        <v>42826</v>
      </c>
      <c r="AB46" s="8" t="s">
        <v>3</v>
      </c>
      <c r="AC46" s="8" t="s">
        <v>61</v>
      </c>
      <c r="AD46" s="8">
        <v>-0.1</v>
      </c>
      <c r="AE46" s="8">
        <v>7795</v>
      </c>
    </row>
    <row r="47" spans="27:31" x14ac:dyDescent="0.25">
      <c r="AA47" s="10">
        <v>42856</v>
      </c>
      <c r="AB47" s="8" t="s">
        <v>3</v>
      </c>
      <c r="AC47" s="8" t="s">
        <v>62</v>
      </c>
      <c r="AD47" s="8">
        <v>0.8</v>
      </c>
      <c r="AE47" s="8">
        <v>7859</v>
      </c>
    </row>
    <row r="48" spans="27:31" x14ac:dyDescent="0.25">
      <c r="AA48" s="10">
        <v>42887</v>
      </c>
      <c r="AB48" s="8" t="s">
        <v>3</v>
      </c>
      <c r="AC48" s="8" t="s">
        <v>70</v>
      </c>
      <c r="AD48" s="8">
        <v>0.4</v>
      </c>
      <c r="AE48" s="8">
        <v>7892</v>
      </c>
    </row>
    <row r="49" spans="27:31" x14ac:dyDescent="0.25">
      <c r="AA49" s="10">
        <v>42552</v>
      </c>
      <c r="AB49" s="8" t="s">
        <v>4</v>
      </c>
      <c r="AC49" s="8" t="s">
        <v>49</v>
      </c>
      <c r="AD49" s="8">
        <v>0.3</v>
      </c>
      <c r="AE49" s="8">
        <v>413746</v>
      </c>
    </row>
    <row r="50" spans="27:31" x14ac:dyDescent="0.25">
      <c r="AA50" s="10">
        <v>42583</v>
      </c>
      <c r="AB50" s="8" t="s">
        <v>4</v>
      </c>
      <c r="AC50" s="8" t="s">
        <v>50</v>
      </c>
      <c r="AD50" s="8">
        <v>0.1</v>
      </c>
      <c r="AE50" s="8">
        <v>414242</v>
      </c>
    </row>
    <row r="51" spans="27:31" x14ac:dyDescent="0.25">
      <c r="AA51" s="10">
        <v>42614</v>
      </c>
      <c r="AB51" s="8" t="s">
        <v>4</v>
      </c>
      <c r="AC51" s="8" t="s">
        <v>51</v>
      </c>
      <c r="AD51" s="8">
        <v>0.1</v>
      </c>
      <c r="AE51" s="8">
        <v>414558</v>
      </c>
    </row>
    <row r="52" spans="27:31" x14ac:dyDescent="0.25">
      <c r="AA52" s="10">
        <v>42644</v>
      </c>
      <c r="AB52" s="8" t="s">
        <v>4</v>
      </c>
      <c r="AC52" s="8" t="s">
        <v>52</v>
      </c>
      <c r="AD52" s="8">
        <v>0.3</v>
      </c>
      <c r="AE52" s="8">
        <v>415979</v>
      </c>
    </row>
    <row r="53" spans="27:31" x14ac:dyDescent="0.25">
      <c r="AA53" s="10">
        <v>42675</v>
      </c>
      <c r="AB53" s="8" t="s">
        <v>4</v>
      </c>
      <c r="AC53" s="8" t="s">
        <v>53</v>
      </c>
      <c r="AD53" s="8">
        <v>0</v>
      </c>
      <c r="AE53" s="8">
        <v>416046</v>
      </c>
    </row>
    <row r="54" spans="27:31" x14ac:dyDescent="0.25">
      <c r="AA54" s="10">
        <v>42705</v>
      </c>
      <c r="AB54" s="8" t="s">
        <v>4</v>
      </c>
      <c r="AC54" s="8" t="s">
        <v>54</v>
      </c>
      <c r="AD54" s="8">
        <v>0.1</v>
      </c>
      <c r="AE54" s="8">
        <v>416337</v>
      </c>
    </row>
    <row r="55" spans="27:31" x14ac:dyDescent="0.25">
      <c r="AA55" s="10">
        <v>42736</v>
      </c>
      <c r="AB55" s="8" t="s">
        <v>4</v>
      </c>
      <c r="AC55" s="8" t="s">
        <v>55</v>
      </c>
      <c r="AD55" s="8">
        <v>0.4</v>
      </c>
      <c r="AE55" s="8">
        <v>417833</v>
      </c>
    </row>
    <row r="56" spans="27:31" x14ac:dyDescent="0.25">
      <c r="AA56" s="10">
        <v>42767</v>
      </c>
      <c r="AB56" s="8" t="s">
        <v>4</v>
      </c>
      <c r="AC56" s="8" t="s">
        <v>56</v>
      </c>
      <c r="AD56" s="8">
        <v>0.5</v>
      </c>
      <c r="AE56" s="8">
        <v>419762</v>
      </c>
    </row>
    <row r="57" spans="27:31" x14ac:dyDescent="0.25">
      <c r="AA57" s="10">
        <v>42795</v>
      </c>
      <c r="AB57" s="8" t="s">
        <v>4</v>
      </c>
      <c r="AC57" s="8" t="s">
        <v>58</v>
      </c>
      <c r="AD57" s="8">
        <v>0.6</v>
      </c>
      <c r="AE57" s="8">
        <v>422278</v>
      </c>
    </row>
    <row r="58" spans="27:31" x14ac:dyDescent="0.25">
      <c r="AA58" s="10">
        <v>42826</v>
      </c>
      <c r="AB58" s="8" t="s">
        <v>4</v>
      </c>
      <c r="AC58" s="8" t="s">
        <v>61</v>
      </c>
      <c r="AD58" s="8">
        <v>0.3</v>
      </c>
      <c r="AE58" s="8">
        <v>423537</v>
      </c>
    </row>
    <row r="59" spans="27:31" x14ac:dyDescent="0.25">
      <c r="AA59" s="10">
        <v>42856</v>
      </c>
      <c r="AB59" s="8" t="s">
        <v>4</v>
      </c>
      <c r="AC59" s="8" t="s">
        <v>62</v>
      </c>
      <c r="AD59" s="8">
        <v>0.5</v>
      </c>
      <c r="AE59" s="8">
        <v>425656</v>
      </c>
    </row>
    <row r="60" spans="27:31" x14ac:dyDescent="0.25">
      <c r="AA60" s="10">
        <v>42887</v>
      </c>
      <c r="AB60" s="8" t="s">
        <v>4</v>
      </c>
      <c r="AC60" s="8" t="s">
        <v>70</v>
      </c>
      <c r="AD60" s="8">
        <v>0.5</v>
      </c>
      <c r="AE60" s="8">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A12" sqref="A12:I12"/>
    </sheetView>
  </sheetViews>
  <sheetFormatPr defaultColWidth="9.140625" defaultRowHeight="15" x14ac:dyDescent="0.25"/>
  <cols>
    <col min="1" max="1" width="12.140625" style="17" bestFit="1" customWidth="1"/>
    <col min="2" max="16384" width="9.140625" style="17"/>
  </cols>
  <sheetData>
    <row r="1" spans="1:9" ht="45" customHeight="1" x14ac:dyDescent="0.25">
      <c r="A1" s="184" t="s">
        <v>34</v>
      </c>
      <c r="B1" s="184"/>
      <c r="C1" s="184"/>
      <c r="D1" s="184"/>
      <c r="E1" s="184"/>
    </row>
    <row r="2" spans="1:9" x14ac:dyDescent="0.25">
      <c r="A2" s="189" t="s">
        <v>35</v>
      </c>
      <c r="B2" s="189"/>
      <c r="C2" s="189"/>
      <c r="D2" s="189"/>
      <c r="E2" s="189"/>
    </row>
    <row r="3" spans="1:9" x14ac:dyDescent="0.25">
      <c r="A3" s="35" t="s">
        <v>5</v>
      </c>
      <c r="B3" s="35">
        <v>2016</v>
      </c>
      <c r="C3" s="35">
        <v>2017</v>
      </c>
      <c r="D3" s="123">
        <v>2018</v>
      </c>
      <c r="E3" s="123">
        <v>2019</v>
      </c>
    </row>
    <row r="4" spans="1:9" s="54" customFormat="1" ht="15.6" customHeight="1" x14ac:dyDescent="0.25">
      <c r="A4" s="168" t="s">
        <v>6</v>
      </c>
      <c r="B4" s="169">
        <v>4.0999999999999996</v>
      </c>
      <c r="C4" s="169">
        <v>3.9</v>
      </c>
      <c r="D4" s="38">
        <v>2.9</v>
      </c>
      <c r="E4" s="170">
        <v>2.8</v>
      </c>
    </row>
    <row r="5" spans="1:9" s="53" customFormat="1" x14ac:dyDescent="0.25">
      <c r="A5" s="28" t="s">
        <v>7</v>
      </c>
      <c r="B5" s="33">
        <v>3.8</v>
      </c>
      <c r="C5" s="33">
        <v>3.9</v>
      </c>
      <c r="D5" s="33">
        <v>3</v>
      </c>
      <c r="E5" s="45">
        <v>0</v>
      </c>
    </row>
    <row r="6" spans="1:9" s="53" customFormat="1" x14ac:dyDescent="0.25">
      <c r="A6" s="28" t="s">
        <v>8</v>
      </c>
      <c r="B6" s="33">
        <v>3.9</v>
      </c>
      <c r="C6" s="33">
        <v>4</v>
      </c>
      <c r="D6" s="33">
        <v>2.8</v>
      </c>
      <c r="E6" s="45">
        <v>0</v>
      </c>
    </row>
    <row r="7" spans="1:9" s="53" customFormat="1" x14ac:dyDescent="0.25">
      <c r="A7" s="28" t="s">
        <v>9</v>
      </c>
      <c r="B7" s="33">
        <v>3.6</v>
      </c>
      <c r="C7" s="33">
        <v>3.9</v>
      </c>
      <c r="D7" s="33">
        <v>3</v>
      </c>
      <c r="E7" s="45">
        <v>0</v>
      </c>
    </row>
    <row r="8" spans="1:9" s="53" customFormat="1" x14ac:dyDescent="0.25">
      <c r="A8" s="28" t="s">
        <v>10</v>
      </c>
      <c r="B8" s="33">
        <v>3.7</v>
      </c>
      <c r="C8" s="33">
        <v>3.7</v>
      </c>
      <c r="D8" s="33">
        <v>3</v>
      </c>
      <c r="E8" s="45">
        <v>0</v>
      </c>
    </row>
    <row r="9" spans="1:9" s="53" customFormat="1" x14ac:dyDescent="0.25">
      <c r="A9" s="28" t="s">
        <v>11</v>
      </c>
      <c r="B9" s="33">
        <v>3.9</v>
      </c>
      <c r="C9" s="33">
        <v>3.8</v>
      </c>
      <c r="D9" s="33">
        <v>2.7</v>
      </c>
      <c r="E9" s="45">
        <v>0</v>
      </c>
    </row>
    <row r="10" spans="1:9" x14ac:dyDescent="0.25">
      <c r="A10" s="28" t="s">
        <v>12</v>
      </c>
      <c r="B10" s="33">
        <v>4.3</v>
      </c>
      <c r="C10" s="33">
        <v>3.5</v>
      </c>
      <c r="D10" s="33">
        <v>3.6</v>
      </c>
      <c r="E10" s="45">
        <v>0</v>
      </c>
      <c r="F10" s="61"/>
    </row>
    <row r="11" spans="1:9" s="53" customFormat="1" x14ac:dyDescent="0.25">
      <c r="A11" s="28" t="s">
        <v>13</v>
      </c>
      <c r="B11" s="33">
        <v>4.3</v>
      </c>
      <c r="C11" s="33">
        <v>3.4</v>
      </c>
      <c r="D11" s="33">
        <v>2.6</v>
      </c>
      <c r="E11" s="45">
        <v>0</v>
      </c>
    </row>
    <row r="12" spans="1:9" s="53" customFormat="1" x14ac:dyDescent="0.25">
      <c r="A12" s="28" t="s">
        <v>14</v>
      </c>
      <c r="B12" s="33">
        <v>4.3</v>
      </c>
      <c r="C12" s="33">
        <v>3.4</v>
      </c>
      <c r="D12" s="33">
        <v>2.7</v>
      </c>
      <c r="E12" s="45">
        <v>0</v>
      </c>
    </row>
    <row r="13" spans="1:9" s="53" customFormat="1" x14ac:dyDescent="0.25">
      <c r="A13" s="28" t="s">
        <v>15</v>
      </c>
      <c r="B13" s="33">
        <v>4</v>
      </c>
      <c r="C13" s="33">
        <v>3.4</v>
      </c>
      <c r="D13" s="33">
        <v>2.5</v>
      </c>
      <c r="E13" s="45">
        <v>0</v>
      </c>
    </row>
    <row r="14" spans="1:9" s="54" customFormat="1" x14ac:dyDescent="0.25">
      <c r="A14" s="28" t="s">
        <v>16</v>
      </c>
      <c r="B14" s="33">
        <v>3.7</v>
      </c>
      <c r="C14" s="33">
        <v>3.3</v>
      </c>
      <c r="D14" s="33">
        <v>2.2999999999999998</v>
      </c>
      <c r="E14" s="45">
        <v>0</v>
      </c>
    </row>
    <row r="15" spans="1:9" s="53" customFormat="1" x14ac:dyDescent="0.25">
      <c r="A15" s="37" t="s">
        <v>17</v>
      </c>
      <c r="B15" s="39">
        <v>3.7</v>
      </c>
      <c r="C15" s="39">
        <v>3.4</v>
      </c>
      <c r="D15" s="39">
        <v>2.2999999999999998</v>
      </c>
      <c r="E15" s="73">
        <v>0</v>
      </c>
    </row>
    <row r="16" spans="1:9" ht="30" customHeight="1" x14ac:dyDescent="0.25">
      <c r="A16" s="185" t="s">
        <v>28</v>
      </c>
      <c r="B16" s="185"/>
      <c r="C16" s="185"/>
      <c r="D16" s="187"/>
      <c r="E16" s="187"/>
      <c r="F16" s="16"/>
      <c r="G16" s="16"/>
      <c r="H16" s="16"/>
      <c r="I16" s="16"/>
    </row>
    <row r="17" spans="1:9" x14ac:dyDescent="0.25">
      <c r="A17" s="182" t="s">
        <v>36</v>
      </c>
      <c r="B17" s="182"/>
      <c r="C17" s="182"/>
      <c r="D17" s="182"/>
      <c r="E17" s="182"/>
      <c r="F17" s="16"/>
      <c r="G17" s="16"/>
      <c r="H17" s="16"/>
      <c r="I17" s="16"/>
    </row>
    <row r="18" spans="1:9" ht="30" customHeight="1" x14ac:dyDescent="0.25">
      <c r="A18" s="182" t="s">
        <v>37</v>
      </c>
      <c r="B18" s="182"/>
      <c r="C18" s="182"/>
      <c r="D18" s="182"/>
      <c r="E18" s="182"/>
      <c r="F18" s="16"/>
      <c r="G18" s="16"/>
      <c r="H18" s="16"/>
      <c r="I18" s="16"/>
    </row>
    <row r="19" spans="1:9" x14ac:dyDescent="0.25">
      <c r="A19" s="182"/>
      <c r="B19" s="182"/>
      <c r="C19" s="182"/>
      <c r="D19" s="182"/>
      <c r="E19" s="182"/>
      <c r="F19" s="16"/>
      <c r="G19" s="16"/>
      <c r="H19" s="16"/>
      <c r="I19" s="16"/>
    </row>
    <row r="20" spans="1:9" x14ac:dyDescent="0.25">
      <c r="A20" s="188"/>
      <c r="B20" s="188"/>
      <c r="C20" s="188"/>
      <c r="D20" s="188"/>
      <c r="E20" s="188"/>
      <c r="F20" s="188"/>
      <c r="G20" s="188"/>
      <c r="H20" s="188"/>
      <c r="I20" s="188"/>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showGridLines="0" zoomScaleNormal="100" zoomScaleSheetLayoutView="100" workbookViewId="0">
      <selection activeCell="A12" sqref="A12:I12"/>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92" t="s">
        <v>136</v>
      </c>
      <c r="B1" s="192"/>
      <c r="C1" s="192"/>
      <c r="D1" s="192"/>
      <c r="E1" s="192"/>
      <c r="F1" s="192"/>
      <c r="G1" s="192"/>
      <c r="H1" s="192"/>
    </row>
    <row r="2" spans="1:12" x14ac:dyDescent="0.25">
      <c r="A2" s="132" t="s">
        <v>106</v>
      </c>
      <c r="G2" s="191" t="s">
        <v>38</v>
      </c>
      <c r="H2" s="191"/>
    </row>
    <row r="3" spans="1:12" ht="29.25" x14ac:dyDescent="0.25">
      <c r="A3" s="122"/>
      <c r="B3" s="89">
        <v>2015</v>
      </c>
      <c r="C3" s="89">
        <v>2016</v>
      </c>
      <c r="D3" s="89">
        <v>2017</v>
      </c>
      <c r="E3" s="89">
        <v>2018</v>
      </c>
      <c r="F3" s="111">
        <v>2019</v>
      </c>
      <c r="G3" s="113" t="s">
        <v>137</v>
      </c>
      <c r="H3" s="113" t="s">
        <v>138</v>
      </c>
    </row>
    <row r="4" spans="1:12" s="1" customFormat="1" x14ac:dyDescent="0.25">
      <c r="A4" s="168" t="s">
        <v>6</v>
      </c>
      <c r="B4" s="171">
        <v>386528</v>
      </c>
      <c r="C4" s="171">
        <v>402270</v>
      </c>
      <c r="D4" s="171">
        <v>417833</v>
      </c>
      <c r="E4" s="171">
        <v>429842</v>
      </c>
      <c r="F4" s="48">
        <v>441783</v>
      </c>
      <c r="G4" s="46">
        <v>14.295212765957446</v>
      </c>
      <c r="H4" s="46">
        <v>2.7779974967546215</v>
      </c>
      <c r="I4" s="179">
        <v>11941</v>
      </c>
      <c r="J4" s="179">
        <v>55255</v>
      </c>
    </row>
    <row r="5" spans="1:12" s="7" customFormat="1" x14ac:dyDescent="0.25">
      <c r="A5" s="28" t="s">
        <v>7</v>
      </c>
      <c r="B5" s="41">
        <v>388976</v>
      </c>
      <c r="C5" s="41">
        <v>403917</v>
      </c>
      <c r="D5" s="41">
        <v>419762</v>
      </c>
      <c r="E5" s="41">
        <v>432232</v>
      </c>
      <c r="F5" s="41">
        <v>0</v>
      </c>
      <c r="G5" s="42">
        <v>0</v>
      </c>
      <c r="H5" s="42">
        <v>0</v>
      </c>
    </row>
    <row r="6" spans="1:12" s="7" customFormat="1" x14ac:dyDescent="0.25">
      <c r="A6" s="28" t="s">
        <v>8</v>
      </c>
      <c r="B6" s="41">
        <v>390817</v>
      </c>
      <c r="C6" s="41">
        <v>405983</v>
      </c>
      <c r="D6" s="41">
        <v>422278</v>
      </c>
      <c r="E6" s="41">
        <v>434243</v>
      </c>
      <c r="F6" s="41">
        <v>0</v>
      </c>
      <c r="G6" s="42">
        <v>0</v>
      </c>
      <c r="H6" s="42">
        <v>0</v>
      </c>
      <c r="K6" s="157"/>
    </row>
    <row r="7" spans="1:12" s="1" customFormat="1" x14ac:dyDescent="0.25">
      <c r="A7" s="28" t="s">
        <v>9</v>
      </c>
      <c r="B7" s="41">
        <v>393439</v>
      </c>
      <c r="C7" s="41">
        <v>407763</v>
      </c>
      <c r="D7" s="41">
        <v>423747</v>
      </c>
      <c r="E7" s="41">
        <v>436254</v>
      </c>
      <c r="F7" s="41">
        <v>0</v>
      </c>
      <c r="G7" s="42">
        <v>0</v>
      </c>
      <c r="H7" s="42">
        <v>0</v>
      </c>
    </row>
    <row r="8" spans="1:12" s="1" customFormat="1" x14ac:dyDescent="0.25">
      <c r="A8" s="28" t="s">
        <v>10</v>
      </c>
      <c r="B8" s="41">
        <v>395621</v>
      </c>
      <c r="C8" s="41">
        <v>410338</v>
      </c>
      <c r="D8" s="41">
        <v>425656</v>
      </c>
      <c r="E8" s="41">
        <v>438215</v>
      </c>
      <c r="F8" s="41">
        <v>0</v>
      </c>
      <c r="G8" s="42">
        <v>0</v>
      </c>
      <c r="H8" s="42">
        <v>0</v>
      </c>
      <c r="K8" s="8"/>
      <c r="L8"/>
    </row>
    <row r="9" spans="1:12" s="1" customFormat="1" x14ac:dyDescent="0.25">
      <c r="A9" s="28" t="s">
        <v>11</v>
      </c>
      <c r="B9" s="41">
        <v>396973</v>
      </c>
      <c r="C9" s="41">
        <v>412333</v>
      </c>
      <c r="D9" s="41">
        <v>427818</v>
      </c>
      <c r="E9" s="41">
        <v>439422</v>
      </c>
      <c r="F9" s="41">
        <v>0</v>
      </c>
      <c r="G9" s="45">
        <v>0</v>
      </c>
      <c r="H9" s="45">
        <v>0</v>
      </c>
    </row>
    <row r="10" spans="1:12" s="7" customFormat="1" x14ac:dyDescent="0.25">
      <c r="A10" s="28" t="s">
        <v>12</v>
      </c>
      <c r="B10" s="41">
        <v>396503</v>
      </c>
      <c r="C10" s="41">
        <v>413746</v>
      </c>
      <c r="D10" s="41">
        <v>428209</v>
      </c>
      <c r="E10" s="41">
        <v>443475</v>
      </c>
      <c r="F10" s="41">
        <v>0</v>
      </c>
      <c r="G10" s="45">
        <v>0</v>
      </c>
      <c r="H10" s="45">
        <v>0</v>
      </c>
    </row>
    <row r="11" spans="1:12" s="7" customFormat="1" x14ac:dyDescent="0.25">
      <c r="A11" s="28" t="s">
        <v>13</v>
      </c>
      <c r="B11" s="41">
        <v>397007</v>
      </c>
      <c r="C11" s="41">
        <v>414242</v>
      </c>
      <c r="D11" s="41">
        <v>428455</v>
      </c>
      <c r="E11" s="41">
        <v>439615</v>
      </c>
      <c r="F11" s="41">
        <v>0</v>
      </c>
      <c r="G11" s="45">
        <v>0</v>
      </c>
      <c r="H11" s="45">
        <v>0</v>
      </c>
    </row>
    <row r="12" spans="1:12" s="7" customFormat="1" x14ac:dyDescent="0.25">
      <c r="A12" s="28" t="s">
        <v>14</v>
      </c>
      <c r="B12" s="41">
        <v>397326</v>
      </c>
      <c r="C12" s="41">
        <v>414558</v>
      </c>
      <c r="D12" s="41">
        <v>428673</v>
      </c>
      <c r="E12" s="41">
        <v>440460</v>
      </c>
      <c r="F12" s="41">
        <v>0</v>
      </c>
      <c r="G12" s="45">
        <v>0</v>
      </c>
      <c r="H12" s="45">
        <v>0</v>
      </c>
    </row>
    <row r="13" spans="1:12" s="7" customFormat="1" x14ac:dyDescent="0.25">
      <c r="A13" s="28" t="s">
        <v>15</v>
      </c>
      <c r="B13" s="41">
        <v>399928</v>
      </c>
      <c r="C13" s="41">
        <v>415979</v>
      </c>
      <c r="D13" s="41">
        <v>430232</v>
      </c>
      <c r="E13" s="41">
        <v>441139</v>
      </c>
      <c r="F13" s="41">
        <v>0</v>
      </c>
      <c r="G13" s="45">
        <v>0</v>
      </c>
      <c r="H13" s="45">
        <v>0</v>
      </c>
    </row>
    <row r="14" spans="1:12" s="1" customFormat="1" x14ac:dyDescent="0.25">
      <c r="A14" s="28" t="s">
        <v>16</v>
      </c>
      <c r="B14" s="41">
        <v>401280</v>
      </c>
      <c r="C14" s="41">
        <v>416046</v>
      </c>
      <c r="D14" s="41">
        <v>429946</v>
      </c>
      <c r="E14" s="41">
        <v>439877</v>
      </c>
      <c r="F14" s="41">
        <v>0</v>
      </c>
      <c r="G14" s="45">
        <v>0</v>
      </c>
      <c r="H14" s="45">
        <v>0</v>
      </c>
    </row>
    <row r="15" spans="1:12" s="7" customFormat="1" x14ac:dyDescent="0.25">
      <c r="A15" s="28" t="s">
        <v>17</v>
      </c>
      <c r="B15" s="41">
        <v>401440</v>
      </c>
      <c r="C15" s="41">
        <v>416337</v>
      </c>
      <c r="D15" s="41">
        <v>430607</v>
      </c>
      <c r="E15" s="41">
        <v>440396</v>
      </c>
      <c r="F15" s="41">
        <v>0</v>
      </c>
      <c r="G15" s="45">
        <v>0</v>
      </c>
      <c r="H15" s="45">
        <v>0</v>
      </c>
    </row>
    <row r="16" spans="1:12" x14ac:dyDescent="0.25">
      <c r="A16" s="36" t="s">
        <v>139</v>
      </c>
      <c r="B16" s="141">
        <v>386528</v>
      </c>
      <c r="C16" s="141">
        <v>402270</v>
      </c>
      <c r="D16" s="141">
        <v>417833</v>
      </c>
      <c r="E16" s="141">
        <v>429842</v>
      </c>
      <c r="F16" s="48">
        <v>441783</v>
      </c>
      <c r="G16" s="50">
        <v>14.295212765957446</v>
      </c>
      <c r="H16" s="50">
        <v>2.7779974967546215</v>
      </c>
      <c r="I16" s="1"/>
    </row>
    <row r="17" spans="1:8" s="8" customFormat="1" x14ac:dyDescent="0.25">
      <c r="A17" s="29" t="s">
        <v>63</v>
      </c>
      <c r="B17" s="43">
        <v>395486.5</v>
      </c>
      <c r="C17" s="43">
        <v>411126</v>
      </c>
      <c r="D17" s="43">
        <v>426101.33333333331</v>
      </c>
      <c r="E17" s="43">
        <v>437930.83333333331</v>
      </c>
      <c r="F17" s="43">
        <v>0</v>
      </c>
      <c r="G17" s="74">
        <v>0</v>
      </c>
      <c r="H17" s="74">
        <v>0</v>
      </c>
    </row>
    <row r="18" spans="1:8" ht="30" customHeight="1" x14ac:dyDescent="0.25">
      <c r="A18" s="190" t="s">
        <v>28</v>
      </c>
      <c r="B18" s="190"/>
      <c r="C18" s="190"/>
      <c r="D18" s="190"/>
      <c r="E18" s="190"/>
      <c r="F18" s="190"/>
      <c r="G18" s="190"/>
      <c r="H18" s="190"/>
    </row>
    <row r="19" spans="1:8" x14ac:dyDescent="0.25">
      <c r="A19" s="190" t="s">
        <v>36</v>
      </c>
      <c r="B19" s="190"/>
      <c r="C19" s="190"/>
      <c r="D19" s="190"/>
      <c r="E19" s="190"/>
      <c r="F19" s="190"/>
      <c r="G19" s="190"/>
      <c r="H19" s="190"/>
    </row>
    <row r="20" spans="1:8" x14ac:dyDescent="0.25">
      <c r="A20" s="190" t="s">
        <v>37</v>
      </c>
      <c r="B20" s="190"/>
      <c r="C20" s="190"/>
      <c r="D20" s="190"/>
      <c r="E20" s="190"/>
      <c r="F20" s="190"/>
      <c r="G20" s="190"/>
      <c r="H20" s="190"/>
    </row>
    <row r="21" spans="1:8" x14ac:dyDescent="0.25">
      <c r="A21" s="190"/>
      <c r="B21" s="190"/>
      <c r="C21" s="190"/>
      <c r="D21" s="190"/>
      <c r="E21" s="190"/>
      <c r="F21" s="190"/>
      <c r="G21" s="190"/>
      <c r="H21" s="190"/>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pageSetUpPr fitToPage="1"/>
  </sheetPr>
  <dimension ref="A1:H21"/>
  <sheetViews>
    <sheetView showGridLines="0" zoomScale="90" zoomScaleNormal="90" zoomScaleSheetLayoutView="100" workbookViewId="0">
      <selection activeCell="D30" sqref="D30"/>
    </sheetView>
  </sheetViews>
  <sheetFormatPr defaultColWidth="9.140625" defaultRowHeight="15" x14ac:dyDescent="0.25"/>
  <cols>
    <col min="1" max="1" width="20.42578125" style="17" bestFit="1" customWidth="1"/>
    <col min="2" max="6" width="8.85546875" style="17" bestFit="1" customWidth="1"/>
    <col min="7" max="8" width="8.28515625" style="17" customWidth="1"/>
    <col min="9" max="16384" width="9.140625" style="17"/>
  </cols>
  <sheetData>
    <row r="1" spans="1:8" x14ac:dyDescent="0.25">
      <c r="A1" s="184" t="s">
        <v>140</v>
      </c>
      <c r="B1" s="184"/>
      <c r="C1" s="184"/>
      <c r="D1" s="184"/>
      <c r="E1" s="184"/>
      <c r="F1" s="184"/>
      <c r="G1" s="184"/>
      <c r="H1" s="184"/>
    </row>
    <row r="2" spans="1:8" x14ac:dyDescent="0.25">
      <c r="A2" s="121" t="s">
        <v>106</v>
      </c>
      <c r="G2" s="191" t="s">
        <v>38</v>
      </c>
      <c r="H2" s="191"/>
    </row>
    <row r="3" spans="1:8" ht="29.25" customHeight="1" x14ac:dyDescent="0.25">
      <c r="A3" s="123"/>
      <c r="B3" s="55">
        <v>2015</v>
      </c>
      <c r="C3" s="55">
        <v>2016</v>
      </c>
      <c r="D3" s="55">
        <v>2017</v>
      </c>
      <c r="E3" s="55">
        <v>2018</v>
      </c>
      <c r="F3" s="55">
        <v>2019</v>
      </c>
      <c r="G3" s="82" t="s">
        <v>137</v>
      </c>
      <c r="H3" s="82" t="s">
        <v>138</v>
      </c>
    </row>
    <row r="4" spans="1:8" s="54" customFormat="1" x14ac:dyDescent="0.25">
      <c r="A4" s="172" t="s">
        <v>6</v>
      </c>
      <c r="B4" s="173">
        <v>386.52800000000002</v>
      </c>
      <c r="C4" s="173">
        <v>402.27</v>
      </c>
      <c r="D4" s="173">
        <v>417.83300000000003</v>
      </c>
      <c r="E4" s="173">
        <v>429.84199999999998</v>
      </c>
      <c r="F4" s="173">
        <v>441.78300000000002</v>
      </c>
      <c r="G4" s="174">
        <v>14.295212765957446</v>
      </c>
      <c r="H4" s="174">
        <v>2.777997496754629</v>
      </c>
    </row>
    <row r="5" spans="1:8" s="53" customFormat="1" x14ac:dyDescent="0.25">
      <c r="A5" s="90" t="s">
        <v>7</v>
      </c>
      <c r="B5" s="91">
        <v>388.976</v>
      </c>
      <c r="C5" s="91">
        <v>403.91699999999997</v>
      </c>
      <c r="D5" s="91">
        <v>419.762</v>
      </c>
      <c r="E5" s="91">
        <v>432.23200000000003</v>
      </c>
      <c r="F5" s="91">
        <v>0</v>
      </c>
      <c r="G5" s="92">
        <v>0</v>
      </c>
      <c r="H5" s="92">
        <v>0</v>
      </c>
    </row>
    <row r="6" spans="1:8" s="53" customFormat="1" x14ac:dyDescent="0.25">
      <c r="A6" s="90" t="s">
        <v>8</v>
      </c>
      <c r="B6" s="91">
        <v>390.81700000000001</v>
      </c>
      <c r="C6" s="91">
        <v>405.983</v>
      </c>
      <c r="D6" s="91">
        <v>422.27800000000002</v>
      </c>
      <c r="E6" s="91">
        <v>434.24299999999999</v>
      </c>
      <c r="F6" s="91">
        <v>0</v>
      </c>
      <c r="G6" s="92">
        <v>0</v>
      </c>
      <c r="H6" s="92">
        <v>0</v>
      </c>
    </row>
    <row r="7" spans="1:8" s="53" customFormat="1" x14ac:dyDescent="0.25">
      <c r="A7" s="90" t="s">
        <v>9</v>
      </c>
      <c r="B7" s="91">
        <v>393.43900000000002</v>
      </c>
      <c r="C7" s="91">
        <v>407.76299999999998</v>
      </c>
      <c r="D7" s="91">
        <v>423.74700000000001</v>
      </c>
      <c r="E7" s="91">
        <v>436.25400000000002</v>
      </c>
      <c r="F7" s="91">
        <v>0</v>
      </c>
      <c r="G7" s="92">
        <v>0</v>
      </c>
      <c r="H7" s="92">
        <v>0</v>
      </c>
    </row>
    <row r="8" spans="1:8" s="54" customFormat="1" x14ac:dyDescent="0.25">
      <c r="A8" s="90" t="s">
        <v>10</v>
      </c>
      <c r="B8" s="91">
        <v>395.62099999999998</v>
      </c>
      <c r="C8" s="91">
        <v>410.33800000000002</v>
      </c>
      <c r="D8" s="91">
        <v>425.65600000000001</v>
      </c>
      <c r="E8" s="91">
        <v>438.21499999999997</v>
      </c>
      <c r="F8" s="91">
        <v>0</v>
      </c>
      <c r="G8" s="92">
        <v>0</v>
      </c>
      <c r="H8" s="92">
        <v>0</v>
      </c>
    </row>
    <row r="9" spans="1:8" s="54" customFormat="1" x14ac:dyDescent="0.25">
      <c r="A9" s="90" t="s">
        <v>11</v>
      </c>
      <c r="B9" s="91">
        <v>396.97300000000001</v>
      </c>
      <c r="C9" s="91">
        <v>412.33300000000003</v>
      </c>
      <c r="D9" s="91">
        <v>427.81799999999998</v>
      </c>
      <c r="E9" s="91">
        <v>439.42200000000003</v>
      </c>
      <c r="F9" s="91">
        <v>0</v>
      </c>
      <c r="G9" s="91">
        <v>0</v>
      </c>
      <c r="H9" s="91">
        <v>0</v>
      </c>
    </row>
    <row r="10" spans="1:8" s="53" customFormat="1" x14ac:dyDescent="0.25">
      <c r="A10" s="90" t="s">
        <v>12</v>
      </c>
      <c r="B10" s="91">
        <v>396.50299999999999</v>
      </c>
      <c r="C10" s="91">
        <v>413.74599999999998</v>
      </c>
      <c r="D10" s="91">
        <v>428.209</v>
      </c>
      <c r="E10" s="91">
        <v>443.47500000000002</v>
      </c>
      <c r="F10" s="91">
        <v>0</v>
      </c>
      <c r="G10" s="91">
        <v>0</v>
      </c>
      <c r="H10" s="91">
        <v>0</v>
      </c>
    </row>
    <row r="11" spans="1:8" s="53" customFormat="1" x14ac:dyDescent="0.25">
      <c r="A11" s="90" t="s">
        <v>13</v>
      </c>
      <c r="B11" s="91">
        <v>397.00700000000001</v>
      </c>
      <c r="C11" s="91">
        <v>414.24200000000002</v>
      </c>
      <c r="D11" s="91">
        <v>428.45499999999998</v>
      </c>
      <c r="E11" s="91">
        <v>439.61500000000001</v>
      </c>
      <c r="F11" s="91">
        <v>0</v>
      </c>
      <c r="G11" s="91">
        <v>0</v>
      </c>
      <c r="H11" s="91">
        <v>0</v>
      </c>
    </row>
    <row r="12" spans="1:8" s="53" customFormat="1" x14ac:dyDescent="0.25">
      <c r="A12" s="90" t="s">
        <v>14</v>
      </c>
      <c r="B12" s="91">
        <v>397.32600000000002</v>
      </c>
      <c r="C12" s="91">
        <v>414.55799999999999</v>
      </c>
      <c r="D12" s="91">
        <v>428.673</v>
      </c>
      <c r="E12" s="91">
        <v>440.46</v>
      </c>
      <c r="F12" s="91">
        <v>0</v>
      </c>
      <c r="G12" s="91">
        <v>0</v>
      </c>
      <c r="H12" s="91">
        <v>0</v>
      </c>
    </row>
    <row r="13" spans="1:8" s="53" customFormat="1" x14ac:dyDescent="0.25">
      <c r="A13" s="90" t="s">
        <v>15</v>
      </c>
      <c r="B13" s="91">
        <v>399.928</v>
      </c>
      <c r="C13" s="91">
        <v>415.97899999999998</v>
      </c>
      <c r="D13" s="91">
        <v>430.23200000000003</v>
      </c>
      <c r="E13" s="91">
        <v>441.13900000000001</v>
      </c>
      <c r="F13" s="91">
        <v>0</v>
      </c>
      <c r="G13" s="91">
        <v>0</v>
      </c>
      <c r="H13" s="91">
        <v>0</v>
      </c>
    </row>
    <row r="14" spans="1:8" s="54" customFormat="1" x14ac:dyDescent="0.25">
      <c r="A14" s="90" t="s">
        <v>16</v>
      </c>
      <c r="B14" s="91">
        <v>401.28</v>
      </c>
      <c r="C14" s="91">
        <v>416.04599999999999</v>
      </c>
      <c r="D14" s="91">
        <v>429.94600000000003</v>
      </c>
      <c r="E14" s="91">
        <v>439.87700000000001</v>
      </c>
      <c r="F14" s="91">
        <v>0</v>
      </c>
      <c r="G14" s="91">
        <v>0</v>
      </c>
      <c r="H14" s="91">
        <v>0</v>
      </c>
    </row>
    <row r="15" spans="1:8" s="53" customFormat="1" x14ac:dyDescent="0.25">
      <c r="A15" s="90" t="s">
        <v>17</v>
      </c>
      <c r="B15" s="91">
        <v>401.44</v>
      </c>
      <c r="C15" s="91">
        <v>416.33699999999999</v>
      </c>
      <c r="D15" s="91">
        <v>430.60700000000003</v>
      </c>
      <c r="E15" s="91">
        <v>440.39600000000002</v>
      </c>
      <c r="F15" s="91">
        <v>0</v>
      </c>
      <c r="G15" s="91">
        <v>0</v>
      </c>
      <c r="H15" s="91">
        <v>0</v>
      </c>
    </row>
    <row r="16" spans="1:8" x14ac:dyDescent="0.25">
      <c r="A16" s="90" t="s">
        <v>139</v>
      </c>
      <c r="B16" s="91">
        <v>386.52800000000002</v>
      </c>
      <c r="C16" s="91">
        <v>402.27</v>
      </c>
      <c r="D16" s="91">
        <v>417.83300000000003</v>
      </c>
      <c r="E16" s="91">
        <v>429.84199999999998</v>
      </c>
      <c r="F16" s="91">
        <v>441.78300000000002</v>
      </c>
      <c r="G16" s="91">
        <v>14.295212765957446</v>
      </c>
      <c r="H16" s="91">
        <v>2.777997496754629</v>
      </c>
    </row>
    <row r="17" spans="1:8" x14ac:dyDescent="0.25">
      <c r="A17" s="115" t="s">
        <v>63</v>
      </c>
      <c r="B17" s="91">
        <v>395.48649999999998</v>
      </c>
      <c r="C17" s="91">
        <v>411.12599999999998</v>
      </c>
      <c r="D17" s="91">
        <v>426.10133333333329</v>
      </c>
      <c r="E17" s="91">
        <v>437.93083333333334</v>
      </c>
      <c r="F17" s="91">
        <v>0</v>
      </c>
      <c r="G17" s="91">
        <v>0</v>
      </c>
      <c r="H17" s="91">
        <v>0</v>
      </c>
    </row>
    <row r="18" spans="1:8" ht="30" customHeight="1" x14ac:dyDescent="0.25">
      <c r="A18" s="193" t="s">
        <v>28</v>
      </c>
      <c r="B18" s="193"/>
      <c r="C18" s="193"/>
      <c r="D18" s="193"/>
      <c r="E18" s="193"/>
      <c r="F18" s="193"/>
      <c r="G18" s="193"/>
      <c r="H18" s="193"/>
    </row>
    <row r="19" spans="1:8" x14ac:dyDescent="0.25">
      <c r="A19" s="189" t="s">
        <v>36</v>
      </c>
      <c r="B19" s="189"/>
      <c r="C19" s="189"/>
      <c r="D19" s="189"/>
      <c r="E19" s="189"/>
      <c r="F19" s="189"/>
      <c r="G19" s="189"/>
      <c r="H19" s="189"/>
    </row>
    <row r="20" spans="1:8" x14ac:dyDescent="0.25">
      <c r="A20" s="189" t="s">
        <v>37</v>
      </c>
      <c r="B20" s="189"/>
      <c r="C20" s="189"/>
      <c r="D20" s="189"/>
      <c r="E20" s="189"/>
      <c r="F20" s="189"/>
      <c r="G20" s="189"/>
      <c r="H20" s="189"/>
    </row>
    <row r="21" spans="1:8" x14ac:dyDescent="0.25">
      <c r="A21" s="189"/>
      <c r="B21" s="189"/>
      <c r="C21" s="189"/>
      <c r="D21" s="189"/>
      <c r="E21" s="189"/>
      <c r="F21" s="189"/>
      <c r="G21" s="189"/>
      <c r="H21" s="189"/>
    </row>
  </sheetData>
  <mergeCells count="6">
    <mergeCell ref="A18:H18"/>
    <mergeCell ref="A19:H19"/>
    <mergeCell ref="A20:H20"/>
    <mergeCell ref="A21:H21"/>
    <mergeCell ref="A1:H1"/>
    <mergeCell ref="G2:H2"/>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90" zoomScaleNormal="90" zoomScaleSheetLayoutView="112" workbookViewId="0">
      <selection activeCell="A12" sqref="A12:I12"/>
    </sheetView>
  </sheetViews>
  <sheetFormatPr defaultColWidth="9.140625" defaultRowHeight="15" x14ac:dyDescent="0.25"/>
  <cols>
    <col min="1" max="1" width="27.5703125" style="17" customWidth="1"/>
    <col min="2" max="6" width="12.140625" style="17" customWidth="1"/>
    <col min="7" max="16384" width="9.140625" style="17"/>
  </cols>
  <sheetData>
    <row r="1" spans="1:6" x14ac:dyDescent="0.25">
      <c r="A1" s="194" t="s">
        <v>141</v>
      </c>
      <c r="B1" s="194"/>
      <c r="C1" s="194"/>
      <c r="D1" s="194"/>
      <c r="E1" s="194"/>
      <c r="F1" s="194"/>
    </row>
    <row r="2" spans="1:6" ht="43.5" x14ac:dyDescent="0.25">
      <c r="A2" s="26"/>
      <c r="B2" s="20" t="s">
        <v>25</v>
      </c>
      <c r="C2" s="20" t="s">
        <v>64</v>
      </c>
      <c r="D2" s="20" t="s">
        <v>26</v>
      </c>
      <c r="E2" s="20" t="s">
        <v>31</v>
      </c>
      <c r="F2" s="20" t="s">
        <v>39</v>
      </c>
    </row>
    <row r="3" spans="1:6" x14ac:dyDescent="0.25">
      <c r="A3" s="27">
        <v>2015</v>
      </c>
      <c r="B3" s="40">
        <v>257627</v>
      </c>
      <c r="C3" s="40">
        <v>72909</v>
      </c>
      <c r="D3" s="40">
        <v>49477</v>
      </c>
      <c r="E3" s="40">
        <v>6515</v>
      </c>
      <c r="F3" s="40">
        <v>386528</v>
      </c>
    </row>
    <row r="4" spans="1:6" x14ac:dyDescent="0.25">
      <c r="A4" s="28">
        <v>2016</v>
      </c>
      <c r="B4" s="41">
        <v>266245</v>
      </c>
      <c r="C4" s="41">
        <v>78638</v>
      </c>
      <c r="D4" s="41">
        <v>50544</v>
      </c>
      <c r="E4" s="41">
        <v>6843</v>
      </c>
      <c r="F4" s="41">
        <v>402270</v>
      </c>
    </row>
    <row r="5" spans="1:6" x14ac:dyDescent="0.25">
      <c r="A5" s="28">
        <v>2017</v>
      </c>
      <c r="B5" s="41">
        <v>272407</v>
      </c>
      <c r="C5" s="41">
        <v>86287</v>
      </c>
      <c r="D5" s="41">
        <v>51430</v>
      </c>
      <c r="E5" s="41">
        <v>7709</v>
      </c>
      <c r="F5" s="41">
        <v>417833</v>
      </c>
    </row>
    <row r="6" spans="1:6" x14ac:dyDescent="0.25">
      <c r="A6" s="28">
        <v>2018</v>
      </c>
      <c r="B6" s="41">
        <v>281138</v>
      </c>
      <c r="C6" s="41">
        <v>88502</v>
      </c>
      <c r="D6" s="41">
        <v>52352</v>
      </c>
      <c r="E6" s="41">
        <v>7850</v>
      </c>
      <c r="F6" s="41">
        <v>429842</v>
      </c>
    </row>
    <row r="7" spans="1:6" x14ac:dyDescent="0.25">
      <c r="A7" s="36">
        <v>2019</v>
      </c>
      <c r="B7" s="48">
        <v>283825</v>
      </c>
      <c r="C7" s="48">
        <v>93307</v>
      </c>
      <c r="D7" s="48">
        <v>56486</v>
      </c>
      <c r="E7" s="48">
        <v>8165</v>
      </c>
      <c r="F7" s="48">
        <v>441783</v>
      </c>
    </row>
    <row r="8" spans="1:6" ht="30" customHeight="1" x14ac:dyDescent="0.25">
      <c r="A8" s="49" t="s">
        <v>142</v>
      </c>
      <c r="B8" s="84">
        <v>64.245342170251007</v>
      </c>
      <c r="C8" s="84">
        <v>21.120550134341972</v>
      </c>
      <c r="D8" s="84">
        <v>12.785915257037958</v>
      </c>
      <c r="E8" s="84">
        <v>1.8481924383690636</v>
      </c>
      <c r="F8" s="84">
        <v>100</v>
      </c>
    </row>
    <row r="9" spans="1:6" ht="30" customHeight="1" x14ac:dyDescent="0.25">
      <c r="A9" s="189" t="s">
        <v>28</v>
      </c>
      <c r="B9" s="189"/>
      <c r="C9" s="189"/>
      <c r="D9" s="189"/>
      <c r="E9" s="189"/>
      <c r="F9" s="189"/>
    </row>
    <row r="10" spans="1:6" x14ac:dyDescent="0.25">
      <c r="A10" s="189" t="s">
        <v>29</v>
      </c>
      <c r="B10" s="189"/>
      <c r="C10" s="189"/>
      <c r="D10" s="189"/>
      <c r="E10" s="189"/>
      <c r="F10" s="189"/>
    </row>
    <row r="11" spans="1:6" x14ac:dyDescent="0.25">
      <c r="A11" s="189" t="s">
        <v>40</v>
      </c>
      <c r="B11" s="189"/>
      <c r="C11" s="189"/>
      <c r="D11" s="189"/>
      <c r="E11" s="189"/>
      <c r="F11" s="189"/>
    </row>
    <row r="12" spans="1:6" x14ac:dyDescent="0.25">
      <c r="A12" s="145" t="s">
        <v>109</v>
      </c>
    </row>
  </sheetData>
  <mergeCells count="4">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F19"/>
  <sheetViews>
    <sheetView showGridLines="0" zoomScale="90" zoomScaleNormal="90" zoomScaleSheetLayoutView="112" workbookViewId="0">
      <selection activeCell="A12" sqref="A12:I12"/>
    </sheetView>
  </sheetViews>
  <sheetFormatPr defaultColWidth="9.140625" defaultRowHeight="15" x14ac:dyDescent="0.25"/>
  <cols>
    <col min="1" max="1" width="23.5703125" style="17" customWidth="1"/>
    <col min="2" max="6" width="11.140625" style="17" customWidth="1"/>
    <col min="7" max="16384" width="9.140625" style="17"/>
  </cols>
  <sheetData>
    <row r="1" spans="1:6" x14ac:dyDescent="0.25">
      <c r="A1" s="194" t="s">
        <v>141</v>
      </c>
      <c r="B1" s="194"/>
      <c r="C1" s="194"/>
      <c r="D1" s="194"/>
      <c r="E1" s="194"/>
      <c r="F1" s="194"/>
    </row>
    <row r="2" spans="1:6" x14ac:dyDescent="0.25">
      <c r="A2" s="121" t="s">
        <v>106</v>
      </c>
      <c r="B2" s="124"/>
      <c r="C2" s="124"/>
      <c r="D2" s="124"/>
      <c r="E2" s="124"/>
      <c r="F2" s="124"/>
    </row>
    <row r="3" spans="1:6" ht="43.5" x14ac:dyDescent="0.25">
      <c r="A3" s="18"/>
      <c r="B3" s="20" t="s">
        <v>25</v>
      </c>
      <c r="C3" s="20" t="s">
        <v>64</v>
      </c>
      <c r="D3" s="20" t="s">
        <v>26</v>
      </c>
      <c r="E3" s="20" t="s">
        <v>31</v>
      </c>
      <c r="F3" s="20" t="s">
        <v>39</v>
      </c>
    </row>
    <row r="4" spans="1:6" x14ac:dyDescent="0.25">
      <c r="A4" s="27">
        <v>2015</v>
      </c>
      <c r="B4" s="44">
        <v>257.62700000000001</v>
      </c>
      <c r="C4" s="44">
        <v>72.909000000000006</v>
      </c>
      <c r="D4" s="44">
        <v>49.476999999999997</v>
      </c>
      <c r="E4" s="44">
        <v>6.5149999999999997</v>
      </c>
      <c r="F4" s="44">
        <v>386.52800000000002</v>
      </c>
    </row>
    <row r="5" spans="1:6" x14ac:dyDescent="0.25">
      <c r="A5" s="28">
        <v>2016</v>
      </c>
      <c r="B5" s="45">
        <v>266.245</v>
      </c>
      <c r="C5" s="45">
        <v>78.638000000000005</v>
      </c>
      <c r="D5" s="45">
        <v>50.543999999999997</v>
      </c>
      <c r="E5" s="45">
        <v>6.843</v>
      </c>
      <c r="F5" s="45">
        <v>402.27</v>
      </c>
    </row>
    <row r="6" spans="1:6" x14ac:dyDescent="0.25">
      <c r="A6" s="28">
        <v>2017</v>
      </c>
      <c r="B6" s="45">
        <v>272.40699999999998</v>
      </c>
      <c r="C6" s="45">
        <v>86.287000000000006</v>
      </c>
      <c r="D6" s="45">
        <v>51.43</v>
      </c>
      <c r="E6" s="45">
        <v>7.7089999999999996</v>
      </c>
      <c r="F6" s="45">
        <v>417.83300000000003</v>
      </c>
    </row>
    <row r="7" spans="1:6" x14ac:dyDescent="0.25">
      <c r="A7" s="28">
        <v>2018</v>
      </c>
      <c r="B7" s="45">
        <v>281.13799999999998</v>
      </c>
      <c r="C7" s="45">
        <v>88.501999999999995</v>
      </c>
      <c r="D7" s="45">
        <v>52.351999999999997</v>
      </c>
      <c r="E7" s="45">
        <v>7.85</v>
      </c>
      <c r="F7" s="45">
        <v>429.84199999999998</v>
      </c>
    </row>
    <row r="8" spans="1:6" x14ac:dyDescent="0.25">
      <c r="A8" s="36">
        <v>2019</v>
      </c>
      <c r="B8" s="50">
        <v>283.82499999999999</v>
      </c>
      <c r="C8" s="50">
        <v>93.307000000000002</v>
      </c>
      <c r="D8" s="50">
        <v>56.485999999999997</v>
      </c>
      <c r="E8" s="50">
        <v>8.1649999999999991</v>
      </c>
      <c r="F8" s="50">
        <v>441.78300000000002</v>
      </c>
    </row>
    <row r="9" spans="1:6" ht="30" customHeight="1" x14ac:dyDescent="0.25">
      <c r="A9" s="49" t="s">
        <v>142</v>
      </c>
      <c r="B9" s="85">
        <v>64.245342170251007</v>
      </c>
      <c r="C9" s="85">
        <v>21.120550134341972</v>
      </c>
      <c r="D9" s="85">
        <v>12.785915257037958</v>
      </c>
      <c r="E9" s="85">
        <v>1.8481924383690636</v>
      </c>
      <c r="F9" s="85">
        <v>100</v>
      </c>
    </row>
    <row r="10" spans="1:6" ht="30" customHeight="1" x14ac:dyDescent="0.25">
      <c r="A10" s="189" t="s">
        <v>28</v>
      </c>
      <c r="B10" s="189"/>
      <c r="C10" s="189"/>
      <c r="D10" s="189"/>
      <c r="E10" s="189"/>
      <c r="F10" s="189"/>
    </row>
    <row r="11" spans="1:6" ht="23.25" customHeight="1" x14ac:dyDescent="0.25">
      <c r="A11" s="195" t="s">
        <v>29</v>
      </c>
      <c r="B11" s="195"/>
      <c r="C11" s="195"/>
      <c r="D11" s="195"/>
      <c r="E11" s="195"/>
      <c r="F11" s="195"/>
    </row>
    <row r="12" spans="1:6" x14ac:dyDescent="0.25">
      <c r="A12" s="189" t="s">
        <v>40</v>
      </c>
      <c r="B12" s="189"/>
      <c r="C12" s="189"/>
      <c r="D12" s="189"/>
      <c r="E12" s="189"/>
      <c r="F12" s="189"/>
    </row>
    <row r="13" spans="1:6" x14ac:dyDescent="0.25">
      <c r="A13" s="145" t="s">
        <v>109</v>
      </c>
      <c r="F13" s="86"/>
    </row>
    <row r="14" spans="1:6" x14ac:dyDescent="0.25">
      <c r="F14" s="45"/>
    </row>
    <row r="15" spans="1:6" x14ac:dyDescent="0.25">
      <c r="F15" s="45"/>
    </row>
    <row r="16" spans="1:6" x14ac:dyDescent="0.25">
      <c r="F16" s="45"/>
    </row>
    <row r="17" spans="6:6" x14ac:dyDescent="0.25">
      <c r="F17" s="45"/>
    </row>
    <row r="18" spans="6:6" x14ac:dyDescent="0.25">
      <c r="F18" s="50"/>
    </row>
    <row r="19" spans="6:6" x14ac:dyDescent="0.25">
      <c r="F19" s="87"/>
    </row>
  </sheetData>
  <mergeCells count="4">
    <mergeCell ref="A1:F1"/>
    <mergeCell ref="A10:F10"/>
    <mergeCell ref="A11:F11"/>
    <mergeCell ref="A12:F1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90" zoomScaleNormal="90" workbookViewId="0">
      <selection activeCell="A12" sqref="A12:I12"/>
    </sheetView>
  </sheetViews>
  <sheetFormatPr defaultColWidth="9.140625" defaultRowHeight="15" x14ac:dyDescent="0.25"/>
  <cols>
    <col min="1" max="1" width="9.140625" style="17"/>
    <col min="2" max="2" width="12" style="17" bestFit="1" customWidth="1"/>
    <col min="3" max="3" width="13.28515625" style="17" bestFit="1" customWidth="1"/>
    <col min="4" max="4" width="12.7109375" style="17" bestFit="1" customWidth="1"/>
    <col min="5" max="5" width="11.28515625" style="17" bestFit="1" customWidth="1"/>
    <col min="6" max="16384" width="9.140625" style="17"/>
  </cols>
  <sheetData>
    <row r="1" spans="1:8" ht="55.5" customHeight="1" x14ac:dyDescent="0.25">
      <c r="A1" s="184" t="s">
        <v>143</v>
      </c>
      <c r="B1" s="184"/>
      <c r="C1" s="184"/>
      <c r="D1" s="184"/>
      <c r="E1" s="184"/>
    </row>
    <row r="2" spans="1:8" x14ac:dyDescent="0.25">
      <c r="A2" s="183" t="s">
        <v>144</v>
      </c>
      <c r="B2" s="183"/>
      <c r="C2" s="183"/>
      <c r="D2" s="183"/>
      <c r="E2" s="183"/>
    </row>
    <row r="3" spans="1:8" ht="29.25" x14ac:dyDescent="0.25">
      <c r="A3" s="52" t="s">
        <v>18</v>
      </c>
      <c r="B3" s="23" t="s">
        <v>25</v>
      </c>
      <c r="C3" s="23" t="s">
        <v>145</v>
      </c>
      <c r="D3" s="23" t="s">
        <v>26</v>
      </c>
      <c r="E3" s="23" t="s">
        <v>31</v>
      </c>
    </row>
    <row r="4" spans="1:8" x14ac:dyDescent="0.25">
      <c r="A4" s="27">
        <v>2008</v>
      </c>
      <c r="B4" s="32">
        <v>67.900000000000006</v>
      </c>
      <c r="C4" s="32">
        <v>15.1</v>
      </c>
      <c r="D4" s="32">
        <v>15</v>
      </c>
      <c r="E4" s="32">
        <v>2</v>
      </c>
    </row>
    <row r="5" spans="1:8" x14ac:dyDescent="0.25">
      <c r="A5" s="28">
        <v>2014</v>
      </c>
      <c r="B5" s="33">
        <v>66.900000000000006</v>
      </c>
      <c r="C5" s="33">
        <v>18.3</v>
      </c>
      <c r="D5" s="33">
        <v>13.2</v>
      </c>
      <c r="E5" s="33">
        <v>1.6</v>
      </c>
    </row>
    <row r="6" spans="1:8" x14ac:dyDescent="0.25">
      <c r="A6" s="28">
        <v>2018</v>
      </c>
      <c r="B6" s="33">
        <v>65.400000000000006</v>
      </c>
      <c r="C6" s="33">
        <v>20.6</v>
      </c>
      <c r="D6" s="33">
        <v>12.2</v>
      </c>
      <c r="E6" s="33">
        <v>1.8</v>
      </c>
    </row>
    <row r="7" spans="1:8" x14ac:dyDescent="0.25">
      <c r="A7" s="29">
        <v>2019</v>
      </c>
      <c r="B7" s="34">
        <v>64.2</v>
      </c>
      <c r="C7" s="34">
        <v>21.1</v>
      </c>
      <c r="D7" s="34">
        <v>12.8</v>
      </c>
      <c r="E7" s="34">
        <v>1.8</v>
      </c>
    </row>
    <row r="8" spans="1:8" ht="30" customHeight="1" x14ac:dyDescent="0.25">
      <c r="A8" s="185" t="s">
        <v>28</v>
      </c>
      <c r="B8" s="185"/>
      <c r="C8" s="185"/>
      <c r="D8" s="185"/>
      <c r="E8" s="185"/>
      <c r="F8" s="16"/>
      <c r="G8" s="16"/>
      <c r="H8" s="16"/>
    </row>
    <row r="9" spans="1:8" ht="30" customHeight="1" x14ac:dyDescent="0.25">
      <c r="A9" s="182" t="s">
        <v>29</v>
      </c>
      <c r="B9" s="182"/>
      <c r="C9" s="182"/>
      <c r="D9" s="182"/>
      <c r="E9" s="182"/>
      <c r="F9" s="16"/>
      <c r="G9" s="16"/>
      <c r="H9" s="16"/>
    </row>
    <row r="10" spans="1:8" x14ac:dyDescent="0.25">
      <c r="A10" s="182" t="s">
        <v>40</v>
      </c>
      <c r="B10" s="182"/>
      <c r="C10" s="182"/>
      <c r="D10" s="182"/>
      <c r="E10" s="182"/>
      <c r="F10" s="16"/>
      <c r="G10" s="16"/>
      <c r="H10" s="16"/>
    </row>
    <row r="11" spans="1:8" x14ac:dyDescent="0.25">
      <c r="A11" s="145" t="s">
        <v>109</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o p F o T v 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o p F o 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K R a E 5 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C i k W h O + a 7 n S q c A A A D 4 A A A A E g A A A A A A A A A A A A A A A A A A A A A A Q 2 9 u Z m l n L 1 B h Y 2 t h Z 2 U u e G 1 s U E s B A i 0 A F A A C A A g A o p F o T g / K 6 a u k A A A A 6 Q A A A B M A A A A A A A A A A A A A A A A A 8 w A A A F t D b 2 5 0 Z W 5 0 X 1 R 5 c G V z X S 5 4 b W x Q S w E C L Q A U A A I A C A C i k W h O 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V y c m 9 y Q 2 9 k Z S I g V m F s d W U 9 I n N V b m t u b 3 d u I i A v P j x F b n R y e S B U e X B l P S J G a W x s R X J y b 3 J D b 3 V u d C I g V m F s d W U 9 I m w w 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Q 2 9 s d W 1 u T m F t Z X M i I F Z h b H V l P S J z W y Z x d W 9 0 O 0 1 v b n R o T m F t Z S Z x d W 9 0 O y w m c X V v d D t Z Z W F y J n F 1 b 3 Q 7 L C Z x d W 9 0 O 0 V N U E Z U R S Z x d W 9 0 O 1 0 i I C 8 + P E V u d H J 5 I F R 5 c G U 9 I k Z p b G x D b 2 x 1 b W 5 U e X B l c y I g V m F s d W U 9 I n N C Z 3 d F I i A v P j x F b n R y e S B U e X B l P S J G a W x s Q 2 9 1 b n Q i I F Z h b H V l P S J s M z Q 5 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F N 0 Y X R 1 c y I g V m F s d W U 9 I n N D b 2 1 w b G V 0 Z S I g L z 4 8 R W 5 0 c n k g V H l w Z T 0 i R m l s b E x h c 3 R V c G R h d G V k I i B W Y W x 1 Z T 0 i Z D I w M T k t M D M t M D h U M j M 6 M D E 6 N D g u M j g 1 N D c 3 M F o 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j J h V 7 O 5 2 1 0 2 Z 0 b Q E B f y o W Q A A A A A C A A A A A A A D Z g A A w A A A A B A A A A D O W n 1 T h v F 2 M 0 B f / s L f e S A a A A A A A A S A A A C g A A A A E A A A A C x 1 J j a i 8 1 2 f W r O O y F c G X Q 5 Q A A A A 4 Z 6 0 A G 4 t P K i C w w j N l S T G A c t f C 3 o 0 c y Y g 4 g / r F k T Q R i G / h R s o q G e Q t p K 8 w K j G G i C k S P O I b R p y c P K T H u m a a S D 0 q v I U f E X B 2 g P 4 6 E d w h u w l 8 L s U A A A A x 1 b 1 H T o h I E P 2 3 P s q q 6 R 5 U v O K 2 I g = < / D a t a M a s h u p > 
</file>

<file path=customXml/itemProps1.xml><?xml version="1.0" encoding="utf-8"?>
<ds:datastoreItem xmlns:ds="http://schemas.openxmlformats.org/officeDocument/2006/customXml" ds:itemID="{EF64DCF3-CA90-4CF8-BA5C-D1973C3E06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25</vt:i4>
      </vt:variant>
    </vt:vector>
  </HeadingPairs>
  <TitlesOfParts>
    <vt:vector size="53" baseType="lpstr">
      <vt:lpstr>Employment from 1990</vt:lpstr>
      <vt:lpstr>Table1</vt:lpstr>
      <vt:lpstr>Table1a</vt:lpstr>
      <vt:lpstr>Table2</vt:lpstr>
      <vt:lpstr>Table3</vt:lpstr>
      <vt:lpstr>Table3R</vt:lpstr>
      <vt:lpstr>Table4</vt:lpstr>
      <vt:lpstr>Table4R</vt:lpstr>
      <vt:lpstr>Table5</vt:lpstr>
      <vt:lpstr>Table5(old)</vt:lpstr>
      <vt:lpstr>Table6</vt:lpstr>
      <vt:lpstr>Table6R</vt:lpstr>
      <vt:lpstr>Table7</vt:lpstr>
      <vt:lpstr>Table8</vt:lpstr>
      <vt:lpstr>Table8R</vt:lpstr>
      <vt:lpstr>Table9</vt:lpstr>
      <vt:lpstr>Table9R</vt:lpstr>
      <vt:lpstr>Table10</vt:lpstr>
      <vt:lpstr>Table11</vt:lpstr>
      <vt:lpstr>Table11R</vt:lpstr>
      <vt:lpstr>Table12</vt:lpstr>
      <vt:lpstr>Table12R</vt:lpstr>
      <vt:lpstr>Table13</vt:lpstr>
      <vt:lpstr>Table14</vt:lpstr>
      <vt:lpstr>Table14R</vt:lpstr>
      <vt:lpstr>Table15</vt:lpstr>
      <vt:lpstr>Table15R</vt:lpstr>
      <vt:lpstr>SameMonthPreviousQuery</vt:lpstr>
      <vt:lpstr>Table1</vt:lpstr>
      <vt:lpstr>Table10</vt:lpstr>
      <vt:lpstr>Table11</vt:lpstr>
      <vt:lpstr>Table11_R</vt:lpstr>
      <vt:lpstr>Table12</vt:lpstr>
      <vt:lpstr>Table12_R</vt:lpstr>
      <vt:lpstr>Table13</vt:lpstr>
      <vt:lpstr>Table14</vt:lpstr>
      <vt:lpstr>Table14_R</vt:lpstr>
      <vt:lpstr>Table15</vt:lpstr>
      <vt:lpstr>Table15_R</vt:lpstr>
      <vt:lpstr>Table1a</vt:lpstr>
      <vt:lpstr>Table2</vt:lpstr>
      <vt:lpstr>Table3</vt:lpstr>
      <vt:lpstr>Table3_R</vt:lpstr>
      <vt:lpstr>Table4</vt:lpstr>
      <vt:lpstr>Table4_R</vt:lpstr>
      <vt:lpstr>Table5</vt:lpstr>
      <vt:lpstr>Table6</vt:lpstr>
      <vt:lpstr>Table6_R</vt:lpstr>
      <vt:lpstr>Table7</vt:lpstr>
      <vt:lpstr>Table8</vt:lpstr>
      <vt:lpstr>Table8_R</vt:lpstr>
      <vt:lpstr>Table9</vt:lpstr>
      <vt:lpstr>Table9_R</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2019-03-13T13:59:38Z</dcterms:modified>
</cp:coreProperties>
</file>