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P:\TransBorder Press Release\2018 Annual Press Release\"/>
    </mc:Choice>
  </mc:AlternateContent>
  <bookViews>
    <workbookView minimized="1" xWindow="0" yWindow="0" windowWidth="10695" windowHeight="6735"/>
  </bookViews>
  <sheets>
    <sheet name="Figure 1" sheetId="15" r:id="rId1"/>
    <sheet name="Table 1" sheetId="12" r:id="rId2"/>
    <sheet name="Table 2" sheetId="13" r:id="rId3"/>
    <sheet name="Table 3" sheetId="14"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5" l="1"/>
  <c r="C9" i="15"/>
  <c r="C8" i="15"/>
  <c r="C7" i="15"/>
  <c r="C6" i="15"/>
  <c r="C5" i="15"/>
  <c r="B9" i="15"/>
  <c r="B8" i="15"/>
  <c r="B7" i="15"/>
  <c r="B5" i="15"/>
  <c r="D8" i="13" l="1"/>
  <c r="C8" i="13"/>
  <c r="D7" i="13"/>
  <c r="C7" i="13"/>
  <c r="D24" i="14"/>
  <c r="C24" i="14"/>
  <c r="E23" i="14"/>
  <c r="E22" i="14"/>
  <c r="D21" i="14"/>
  <c r="C21" i="14"/>
  <c r="E20" i="14"/>
  <c r="E19" i="14"/>
  <c r="D18" i="14"/>
  <c r="C18" i="14"/>
  <c r="E17" i="14"/>
  <c r="E16" i="14"/>
  <c r="D15" i="14"/>
  <c r="C15" i="14"/>
  <c r="E14" i="14"/>
  <c r="E13" i="14"/>
  <c r="D12" i="14"/>
  <c r="C12" i="14"/>
  <c r="E11" i="14"/>
  <c r="E10" i="14"/>
  <c r="D8" i="14"/>
  <c r="C8" i="14"/>
  <c r="D7" i="14"/>
  <c r="C7" i="14"/>
  <c r="D6" i="14"/>
  <c r="C6" i="14"/>
  <c r="E5" i="14"/>
  <c r="E4" i="14"/>
  <c r="D24" i="13"/>
  <c r="C24" i="13"/>
  <c r="E23" i="13"/>
  <c r="E22" i="13"/>
  <c r="D21" i="13"/>
  <c r="C21" i="13"/>
  <c r="E21" i="13" s="1"/>
  <c r="E20" i="13"/>
  <c r="E19" i="13"/>
  <c r="D18" i="13"/>
  <c r="C18" i="13"/>
  <c r="E17" i="13"/>
  <c r="E16" i="13"/>
  <c r="D15" i="13"/>
  <c r="C15" i="13"/>
  <c r="E14" i="13"/>
  <c r="E13" i="13"/>
  <c r="D12" i="13"/>
  <c r="C12" i="13"/>
  <c r="E11" i="13"/>
  <c r="E10" i="13"/>
  <c r="D6" i="13"/>
  <c r="C6" i="13"/>
  <c r="E5" i="13"/>
  <c r="E4" i="13"/>
  <c r="E6" i="12"/>
  <c r="E23" i="12"/>
  <c r="E22" i="12"/>
  <c r="E20" i="12"/>
  <c r="E19" i="12"/>
  <c r="E17" i="12"/>
  <c r="E16" i="12"/>
  <c r="E14" i="12"/>
  <c r="E13" i="12"/>
  <c r="E11" i="12"/>
  <c r="E10" i="12"/>
  <c r="E7" i="12"/>
  <c r="E5" i="12"/>
  <c r="E4" i="12"/>
  <c r="D24" i="12"/>
  <c r="E24" i="12" s="1"/>
  <c r="D21" i="12"/>
  <c r="E21" i="12" s="1"/>
  <c r="D18" i="12"/>
  <c r="E18" i="12" s="1"/>
  <c r="D15" i="12"/>
  <c r="E15" i="12" s="1"/>
  <c r="D12" i="12"/>
  <c r="E12" i="12" s="1"/>
  <c r="D6" i="12"/>
  <c r="D8" i="12"/>
  <c r="E8" i="12" s="1"/>
  <c r="D7" i="12"/>
  <c r="C24" i="12"/>
  <c r="C21" i="12"/>
  <c r="C18" i="12"/>
  <c r="C15" i="12"/>
  <c r="C12" i="12"/>
  <c r="C6" i="12"/>
  <c r="C8" i="12"/>
  <c r="C7" i="12"/>
  <c r="E15" i="14" l="1"/>
  <c r="E7" i="14"/>
  <c r="E7" i="13"/>
  <c r="E8" i="13"/>
  <c r="E6" i="13"/>
  <c r="E24" i="13"/>
  <c r="E18" i="13"/>
  <c r="D9" i="13"/>
  <c r="E15" i="13"/>
  <c r="C9" i="13"/>
  <c r="E24" i="14"/>
  <c r="E21" i="14"/>
  <c r="E18" i="14"/>
  <c r="C9" i="14"/>
  <c r="D9" i="14"/>
  <c r="E8" i="14"/>
  <c r="E6" i="14"/>
  <c r="E12" i="14"/>
  <c r="E12" i="13"/>
  <c r="D9" i="12"/>
  <c r="E9" i="12" s="1"/>
  <c r="C9" i="12"/>
  <c r="E9" i="13" l="1"/>
  <c r="E9" i="14"/>
</calcChain>
</file>

<file path=xl/sharedStrings.xml><?xml version="1.0" encoding="utf-8"?>
<sst xmlns="http://schemas.openxmlformats.org/spreadsheetml/2006/main" count="116" uniqueCount="25">
  <si>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</si>
  <si>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</si>
  <si>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</si>
  <si>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</si>
  <si>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</si>
  <si>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</si>
  <si>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</si>
  <si>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</si>
  <si>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</si>
  <si>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</si>
  <si>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</si>
  <si>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</si>
  <si>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</si>
  <si>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</si>
  <si>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</si>
  <si>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</si>
  <si>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(Dollars in Billions)</t>
  </si>
  <si>
    <t xml:space="preserve"> 2017</t>
  </si>
  <si>
    <t>2018</t>
  </si>
  <si>
    <t xml:space="preserve"> Percent Change 2017-2018</t>
  </si>
  <si>
    <t xml:space="preserve">Table 1.  Value of Monthly U.S.-North American Freight Flows by Mode of Transportation </t>
  </si>
  <si>
    <t>Table 2. Value of Monthly U.S.-Canada Freight Flows by Mode of Transportation</t>
  </si>
  <si>
    <t>Table 3. Value of Monthly U.S.-Mexico Freight Flows by Mode of Transportation</t>
  </si>
  <si>
    <t>Figure 1: North American Freight by Mode: 2017 and 2018</t>
  </si>
  <si>
    <t xml:space="preserve"> Percent Change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</si>
</sst>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_(&quot;$&quot;* #,##0_);_(&quot;$&quot;* \(#,##0\);_(&quot;$&quot;* &quot;-&quot;??_);_(@_)"/>
    <numFmt numFmtId="167" formatCode="&quot;$&quot;#,##0.0_);[Red]\(&quot;$&quot;#,##0.0\)"/>
  </numFmts>
  <fonts count="11"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2"/>
      <color theme="1"/>
      <name val="Times New Roman"/>
      <family val="1"/>
    </font>
    <font>
      <sz val="12"/>
      <color theme="1"/>
      <name val="Courier New"/>
      <family val="3"/>
    </font>
    <font>
      <sz val="11"/>
      <color theme="1"/>
      <name val="Arial"/>
      <family val="2"/>
    </font>
    <font>
      <b/>
      <sz val="11"/>
      <color theme="1"/>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54">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9" fontId="4" fillId="0" borderId="0" xfId="3" applyFont="1" applyFill="1" applyBorder="1"/>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0" fontId="7" fillId="0" borderId="0" xfId="0" applyFont="1" applyAlignment="1">
      <alignment vertical="center"/>
    </xf>
    <xf numFmtId="0" fontId="0" fillId="0" borderId="0" xfId="0" applyFont="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0" fontId="8" fillId="0" borderId="0" xfId="0" applyFont="1" applyAlignment="1">
      <alignment horizontal="left" vertical="center" indent="9"/>
    </xf>
    <xf numFmtId="165" fontId="4" fillId="0" borderId="0" xfId="0" applyNumberFormat="1" applyFont="1" applyFill="1" applyBorder="1"/>
    <xf numFmtId="3" fontId="9" fillId="0" borderId="0" xfId="0" applyNumberFormat="1" applyFont="1"/>
    <xf numFmtId="167" fontId="7" fillId="0" borderId="0" xfId="0" applyNumberFormat="1" applyFont="1" applyAlignment="1">
      <alignment vertical="center"/>
    </xf>
    <xf numFmtId="49" fontId="9" fillId="0" borderId="1" xfId="0" applyNumberFormat="1" applyFont="1" applyBorder="1"/>
    <xf numFmtId="37" fontId="9" fillId="0" borderId="1" xfId="2" applyNumberFormat="1" applyFont="1" applyBorder="1" applyAlignment="1">
      <alignment horizontal="right" vertical="center"/>
    </xf>
    <xf numFmtId="0" fontId="10" fillId="0" borderId="1" xfId="0" applyFont="1" applyBorder="1"/>
    <xf numFmtId="49" fontId="10" fillId="0" borderId="1" xfId="0" applyNumberFormat="1" applyFont="1" applyBorder="1" applyAlignment="1">
      <alignment horizontal="left"/>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5"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1'!$B$4</c:f>
              <c:strCache>
                <c:ptCount val="1"/>
                <c:pt idx="0">
                  <c:v>2017</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1'!$A$5:$A$9</c:f>
              <c:strCache>
                <c:ptCount val="5"/>
                <c:pt idx="0">
                  <c:v>Truck</c:v>
                </c:pt>
                <c:pt idx="1">
                  <c:v>Rail</c:v>
                </c:pt>
                <c:pt idx="2">
                  <c:v>Vessel</c:v>
                </c:pt>
                <c:pt idx="3">
                  <c:v>Pipeline</c:v>
                </c:pt>
                <c:pt idx="4">
                  <c:v>Air</c:v>
                </c:pt>
              </c:strCache>
            </c:strRef>
          </c:cat>
          <c:val>
            <c:numRef>
              <c:f>'Figure 1'!$B$5:$B$9</c:f>
              <c:numCache>
                <c:formatCode>#,##0_);\(#,##0\)</c:formatCode>
                <c:ptCount val="5"/>
                <c:pt idx="0">
                  <c:v>720.827338586</c:v>
                </c:pt>
                <c:pt idx="1">
                  <c:v>174.14325776300001</c:v>
                </c:pt>
                <c:pt idx="2">
                  <c:v>75.634815922000016</c:v>
                </c:pt>
                <c:pt idx="3">
                  <c:v>65.243615324000004</c:v>
                </c:pt>
                <c:pt idx="4">
                  <c:v>43.824677930999997</c:v>
                </c:pt>
              </c:numCache>
            </c:numRef>
          </c:val>
          <c:extLst>
            <c:ext xmlns:c16="http://schemas.microsoft.com/office/drawing/2014/chart" uri="{C3380CC4-5D6E-409C-BE32-E72D297353CC}">
              <c16:uniqueId val="{00000000-0F59-4182-B163-C17F761AB914}"/>
            </c:ext>
          </c:extLst>
        </c:ser>
        <c:ser>
          <c:idx val="1"/>
          <c:order val="1"/>
          <c:tx>
            <c:strRef>
              <c:f>'Figure 1'!$C$4</c:f>
              <c:strCache>
                <c:ptCount val="1"/>
                <c:pt idx="0">
                  <c:v>2018</c:v>
                </c:pt>
              </c:strCache>
            </c:strRef>
          </c:tx>
          <c:spPr>
            <a:solidFill>
              <a:schemeClr val="accent2"/>
            </a:solidFill>
            <a:ln>
              <a:noFill/>
            </a:ln>
            <a:effectLst/>
          </c:spPr>
          <c:invertIfNegative val="0"/>
          <c:dLbls>
            <c:dLbl>
              <c:idx val="0"/>
              <c:layout>
                <c:manualLayout>
                  <c:x val="3.2689043052519073E-2"/>
                  <c:y val="-1.33017721731115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73-4DE3-B932-C08C8B3F8961}"/>
                </c:ext>
              </c:extLst>
            </c:dLbl>
            <c:dLbl>
              <c:idx val="1"/>
              <c:layout>
                <c:manualLayout>
                  <c:x val="3.2689043052519032E-2"/>
                  <c:y val="2.47032911786357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73-4DE3-B932-C08C8B3F8961}"/>
                </c:ext>
              </c:extLst>
            </c:dLbl>
            <c:dLbl>
              <c:idx val="2"/>
              <c:layout>
                <c:manualLayout>
                  <c:x val="2.7659959505977681E-2"/>
                  <c:y val="6.27083545303831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73-4DE3-B932-C08C8B3F8961}"/>
                </c:ext>
              </c:extLst>
            </c:dLbl>
            <c:dLbl>
              <c:idx val="3"/>
              <c:layout>
                <c:manualLayout>
                  <c:x val="2.2630875959436282E-2"/>
                  <c:y val="7.67073849523889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73-4DE3-B932-C08C8B3F8961}"/>
                </c:ext>
              </c:extLst>
            </c:dLbl>
            <c:dLbl>
              <c:idx val="4"/>
              <c:layout>
                <c:manualLayout>
                  <c:x val="3.5203584825789773E-2"/>
                  <c:y val="4.51272720743582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73-4DE3-B932-C08C8B3F8961}"/>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1'!$A$5:$A$9</c:f>
              <c:strCache>
                <c:ptCount val="5"/>
                <c:pt idx="0">
                  <c:v>Truck</c:v>
                </c:pt>
                <c:pt idx="1">
                  <c:v>Rail</c:v>
                </c:pt>
                <c:pt idx="2">
                  <c:v>Vessel</c:v>
                </c:pt>
                <c:pt idx="3">
                  <c:v>Pipeline</c:v>
                </c:pt>
                <c:pt idx="4">
                  <c:v>Air</c:v>
                </c:pt>
              </c:strCache>
            </c:strRef>
          </c:cat>
          <c:val>
            <c:numRef>
              <c:f>'Figure 1'!$C$5:$C$9</c:f>
              <c:numCache>
                <c:formatCode>#,##0_);\(#,##0\)</c:formatCode>
                <c:ptCount val="5"/>
                <c:pt idx="0">
                  <c:v>772.23747377300003</c:v>
                </c:pt>
                <c:pt idx="1">
                  <c:v>178.83860141</c:v>
                </c:pt>
                <c:pt idx="2">
                  <c:v>96.535102588000015</c:v>
                </c:pt>
                <c:pt idx="3">
                  <c:v>73.487195802999992</c:v>
                </c:pt>
                <c:pt idx="4">
                  <c:v>46.826970635000002</c:v>
                </c:pt>
              </c:numCache>
            </c:numRef>
          </c:val>
          <c:extLst>
            <c:ext xmlns:c16="http://schemas.microsoft.com/office/drawing/2014/chart" uri="{C3380CC4-5D6E-409C-BE32-E72D297353CC}">
              <c16:uniqueId val="{00000000-1464-4E28-BDD3-E4E498C46F4D}"/>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legend>
      <c:legendPos val="r"/>
      <c:layout>
        <c:manualLayout>
          <c:xMode val="edge"/>
          <c:yMode val="edge"/>
          <c:x val="0.43286787251154413"/>
          <c:y val="4.3304525295811067E-2"/>
          <c:w val="0.26477491287211757"/>
          <c:h val="0.1296978148584835"/>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198533</xdr:colOff>
      <xdr:row>1</xdr:row>
      <xdr:rowOff>23629</xdr:rowOff>
    </xdr:from>
    <xdr:to>
      <xdr:col>11</xdr:col>
      <xdr:colOff>24012</xdr:colOff>
      <xdr:row>19</xdr:row>
      <xdr:rowOff>34260</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216477</xdr:colOff>
      <xdr:row>18</xdr:row>
      <xdr:rowOff>51955</xdr:rowOff>
    </xdr:from>
    <xdr:to>
      <xdr:col>5</xdr:col>
      <xdr:colOff>377799</xdr:colOff>
      <xdr:row>19</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5</xdr:col>
      <xdr:colOff>432956</xdr:colOff>
      <xdr:row>18</xdr:row>
      <xdr:rowOff>60614</xdr:rowOff>
    </xdr:from>
    <xdr:to>
      <xdr:col>7</xdr:col>
      <xdr:colOff>7627</xdr:colOff>
      <xdr:row>19</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6</xdr:col>
      <xdr:colOff>536864</xdr:colOff>
      <xdr:row>18</xdr:row>
      <xdr:rowOff>61471</xdr:rowOff>
    </xdr:from>
    <xdr:to>
      <xdr:col>8</xdr:col>
      <xdr:colOff>112700</xdr:colOff>
      <xdr:row>19</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8</xdr:col>
      <xdr:colOff>95251</xdr:colOff>
      <xdr:row>18</xdr:row>
      <xdr:rowOff>57630</xdr:rowOff>
    </xdr:from>
    <xdr:to>
      <xdr:col>9</xdr:col>
      <xdr:colOff>339380</xdr:colOff>
      <xdr:row>19</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9</xdr:col>
      <xdr:colOff>406977</xdr:colOff>
      <xdr:row>18</xdr:row>
      <xdr:rowOff>33297</xdr:rowOff>
    </xdr:from>
    <xdr:to>
      <xdr:col>11</xdr:col>
      <xdr:colOff>86590</xdr:colOff>
      <xdr:row>19</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0.66117</cdr:x>
      <cdr:y>0.0988</cdr:y>
    </cdr:from>
    <cdr:to>
      <cdr:x>0.75493</cdr:x>
      <cdr:y>0.16069</cdr:y>
    </cdr:to>
    <cdr:sp macro="" textlink="">
      <cdr:nvSpPr>
        <cdr:cNvPr id="4" name="TextBox 3">
          <a:extLst xmlns:a="http://schemas.openxmlformats.org/drawingml/2006/main">
            <a:ext uri="{FF2B5EF4-FFF2-40B4-BE49-F238E27FC236}">
              <a16:creationId xmlns:a16="http://schemas.microsoft.com/office/drawing/2014/main" id="{419AD79F-BF3A-4828-8229-4ED7ED74F6BA}"/>
            </a:ext>
          </a:extLst>
        </cdr:cNvPr>
        <cdr:cNvSpPr txBox="1"/>
      </cdr:nvSpPr>
      <cdr:spPr>
        <a:xfrm xmlns:a="http://schemas.openxmlformats.org/drawingml/2006/main">
          <a:off x="3339324" y="330158"/>
          <a:ext cx="473529" cy="206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zoomScaleNormal="100" workbookViewId="0">
      <selection activeCell="B7" sqref="B7"/>
    </sheetView>
  </sheetViews>
  <sheetFormatPr defaultRowHeight="15" x14ac:dyDescent="0.25"/>
  <cols>
    <col min="2" max="2" width="11.85546875" bestFit="1" customWidth="1"/>
    <col min="3" max="3" width="11.85546875" customWidth="1"/>
  </cols>
  <sheetData>
    <row r="1" spans="1:3" x14ac:dyDescent="0.25">
      <c r="A1" s="3" t="s">
        <v>23</v>
      </c>
      <c r="B1" s="4"/>
      <c r="C1" s="4"/>
    </row>
    <row r="2" spans="1:3" x14ac:dyDescent="0.25">
      <c r="A2" s="5" t="s">
        <v>16</v>
      </c>
      <c r="B2" s="4"/>
      <c r="C2" s="4"/>
    </row>
    <row r="3" spans="1:3" x14ac:dyDescent="0.25">
      <c r="A3" s="5"/>
    </row>
    <row r="4" spans="1:3" x14ac:dyDescent="0.25">
      <c r="A4" s="36"/>
      <c r="B4" s="38">
        <v>2017</v>
      </c>
      <c r="C4" s="38">
        <v>2018</v>
      </c>
    </row>
    <row r="5" spans="1:3" x14ac:dyDescent="0.25">
      <c r="A5" s="39" t="s">
        <v>8</v>
      </c>
      <c r="B5" s="37">
        <f>'Table 1'!C12/1000</f>
        <v>720.827338586</v>
      </c>
      <c r="C5" s="37">
        <f>'Table 1'!D12/1000</f>
        <v>772.23747377300003</v>
      </c>
    </row>
    <row r="6" spans="1:3" x14ac:dyDescent="0.25">
      <c r="A6" s="39" t="s">
        <v>9</v>
      </c>
      <c r="B6" s="37">
        <f>'Table 1'!C15/1000</f>
        <v>174.14325776300001</v>
      </c>
      <c r="C6" s="37">
        <f>'Table 1'!D15/1000</f>
        <v>178.83860141</v>
      </c>
    </row>
    <row r="7" spans="1:3" x14ac:dyDescent="0.25">
      <c r="A7" s="39" t="s">
        <v>11</v>
      </c>
      <c r="B7" s="37">
        <f>'Table 1'!C21/1000</f>
        <v>75.634815922000016</v>
      </c>
      <c r="C7" s="37">
        <f>'Table 1'!D21/1000</f>
        <v>96.535102588000015</v>
      </c>
    </row>
    <row r="8" spans="1:3" x14ac:dyDescent="0.25">
      <c r="A8" s="39" t="s">
        <v>10</v>
      </c>
      <c r="B8" s="37">
        <f>'Table 1'!C18/1000</f>
        <v>65.243615324000004</v>
      </c>
      <c r="C8" s="37">
        <f>'Table 1'!D18/1000</f>
        <v>73.487195802999992</v>
      </c>
    </row>
    <row r="9" spans="1:3" x14ac:dyDescent="0.25">
      <c r="A9" s="39" t="s">
        <v>12</v>
      </c>
      <c r="B9" s="37">
        <f>'Table 1'!C24/1000</f>
        <v>43.824677930999997</v>
      </c>
      <c r="C9" s="37">
        <f>'Table 1'!D24/1000</f>
        <v>46.826970635000002</v>
      </c>
    </row>
    <row r="10" spans="1:3" x14ac:dyDescent="0.25">
      <c r="B10" s="2"/>
      <c r="C10" s="2"/>
    </row>
    <row r="23" spans="1:1" x14ac:dyDescent="0.25">
      <c r="A23"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activeCell="P26" sqref="P26"/>
    </sheetView>
  </sheetViews>
  <sheetFormatPr defaultColWidth="8.85546875" defaultRowHeight="12.75" x14ac:dyDescent="0.2"/>
  <cols>
    <col min="1" max="1" width="7.85546875" style="8" customWidth="1"/>
    <col min="2" max="2" width="7.28515625" style="8" customWidth="1"/>
    <col min="3" max="3" width="11.5703125" style="20" customWidth="1"/>
    <col min="4" max="4" width="11.42578125" style="20" customWidth="1"/>
    <col min="5" max="5" width="15.7109375" style="20" customWidth="1"/>
    <col min="6" max="6" width="10.28515625" style="7" customWidth="1"/>
    <col min="7" max="16384" width="8.85546875" style="8"/>
  </cols>
  <sheetData>
    <row r="1" spans="1:8" ht="26.65" customHeight="1" x14ac:dyDescent="0.2">
      <c r="A1" s="41" t="s">
        <v>20</v>
      </c>
      <c r="B1" s="41"/>
      <c r="C1" s="41"/>
      <c r="D1" s="41"/>
      <c r="E1" s="41"/>
    </row>
    <row r="2" spans="1:8" s="9" customFormat="1" x14ac:dyDescent="0.2">
      <c r="A2" s="42" t="s">
        <v>1</v>
      </c>
      <c r="B2" s="42"/>
      <c r="C2" s="42"/>
      <c r="D2" s="42"/>
      <c r="E2" s="42"/>
    </row>
    <row r="3" spans="1:8" ht="38.25" x14ac:dyDescent="0.2">
      <c r="A3" s="10" t="s">
        <v>2</v>
      </c>
      <c r="B3" s="11"/>
      <c r="C3" s="12" t="s">
        <v>17</v>
      </c>
      <c r="D3" s="12" t="s">
        <v>18</v>
      </c>
      <c r="E3" s="10" t="s">
        <v>24</v>
      </c>
      <c r="F3" s="8"/>
    </row>
    <row r="4" spans="1:8" x14ac:dyDescent="0.2">
      <c r="A4" s="43" t="s">
        <v>3</v>
      </c>
      <c r="B4" s="13" t="s">
        <v>4</v>
      </c>
      <c r="C4" s="14">
        <v>614020.42476700002</v>
      </c>
      <c r="D4" s="14">
        <v>665008.82114799996</v>
      </c>
      <c r="E4" s="15">
        <f>100*((D4/C4)-1)</f>
        <v>8.3040228507623937</v>
      </c>
      <c r="F4" s="8"/>
    </row>
    <row r="5" spans="1:8" ht="17.25" customHeight="1" x14ac:dyDescent="0.2">
      <c r="A5" s="43"/>
      <c r="B5" s="13" t="s">
        <v>5</v>
      </c>
      <c r="C5" s="14">
        <v>525460.34366599994</v>
      </c>
      <c r="D5" s="14">
        <v>563729.377186</v>
      </c>
      <c r="E5" s="15">
        <f>100*((D5/C5)-1)</f>
        <v>7.282953695992922</v>
      </c>
      <c r="F5" s="8"/>
    </row>
    <row r="6" spans="1:8" x14ac:dyDescent="0.2">
      <c r="A6" s="43"/>
      <c r="B6" s="16" t="s">
        <v>6</v>
      </c>
      <c r="C6" s="17">
        <f>C4+C5</f>
        <v>1139480.768433</v>
      </c>
      <c r="D6" s="17">
        <f>D4+D5</f>
        <v>1228738.1983340001</v>
      </c>
      <c r="E6" s="18">
        <f>100*((D6/C6)-1)</f>
        <v>7.8331668575456481</v>
      </c>
      <c r="F6" s="8"/>
      <c r="G6" s="19"/>
    </row>
    <row r="7" spans="1:8" x14ac:dyDescent="0.2">
      <c r="A7" s="40" t="s">
        <v>7</v>
      </c>
      <c r="B7" s="13" t="s">
        <v>4</v>
      </c>
      <c r="C7" s="14">
        <f t="shared" ref="C7:D9" si="0">C10+C13+C16</f>
        <v>535188.48447899998</v>
      </c>
      <c r="D7" s="14">
        <f t="shared" si="0"/>
        <v>576090.340968</v>
      </c>
      <c r="E7" s="15">
        <f t="shared" ref="E7:E8" si="1">100*((D7/C7)-1)</f>
        <v>7.6425143057436085</v>
      </c>
      <c r="F7" s="8"/>
    </row>
    <row r="8" spans="1:8" ht="14.25" customHeight="1" x14ac:dyDescent="0.2">
      <c r="A8" s="40"/>
      <c r="B8" s="13" t="s">
        <v>5</v>
      </c>
      <c r="C8" s="14">
        <f t="shared" si="0"/>
        <v>425025.72719399998</v>
      </c>
      <c r="D8" s="14">
        <f t="shared" si="0"/>
        <v>448472.93001800001</v>
      </c>
      <c r="E8" s="15">
        <f t="shared" si="1"/>
        <v>5.5166549514066743</v>
      </c>
      <c r="F8" s="8"/>
    </row>
    <row r="9" spans="1:8" ht="15.75" x14ac:dyDescent="0.2">
      <c r="A9" s="40"/>
      <c r="B9" s="16" t="s">
        <v>6</v>
      </c>
      <c r="C9" s="17">
        <f t="shared" si="0"/>
        <v>960214.21167300001</v>
      </c>
      <c r="D9" s="17">
        <f t="shared" si="0"/>
        <v>1024563.2709860001</v>
      </c>
      <c r="E9" s="18">
        <f>100*((D9/C9)-1)</f>
        <v>6.7015316510347755</v>
      </c>
      <c r="F9" s="8"/>
      <c r="H9" s="32"/>
    </row>
    <row r="10" spans="1:8" ht="15.75" x14ac:dyDescent="0.2">
      <c r="A10" s="40" t="s">
        <v>8</v>
      </c>
      <c r="B10" s="13" t="s">
        <v>4</v>
      </c>
      <c r="C10" s="14">
        <v>369863.32596599997</v>
      </c>
      <c r="D10" s="14">
        <v>402167.27594299999</v>
      </c>
      <c r="E10" s="15">
        <f t="shared" ref="E10:E11" si="2">100*((D10/C10)-1)</f>
        <v>8.7340235457596052</v>
      </c>
      <c r="F10" s="8"/>
      <c r="H10" s="32"/>
    </row>
    <row r="11" spans="1:8" ht="15.75" customHeight="1" x14ac:dyDescent="0.2">
      <c r="A11" s="40"/>
      <c r="B11" s="13" t="s">
        <v>5</v>
      </c>
      <c r="C11" s="14">
        <v>350964.01261999999</v>
      </c>
      <c r="D11" s="14">
        <v>370070.19783000002</v>
      </c>
      <c r="E11" s="15">
        <f t="shared" si="2"/>
        <v>5.4439157642885982</v>
      </c>
      <c r="F11" s="8"/>
      <c r="H11" s="32"/>
    </row>
    <row r="12" spans="1:8" x14ac:dyDescent="0.2">
      <c r="A12" s="40"/>
      <c r="B12" s="16" t="s">
        <v>6</v>
      </c>
      <c r="C12" s="17">
        <f>C10+C11</f>
        <v>720827.33858600003</v>
      </c>
      <c r="D12" s="17">
        <f>D10+D11</f>
        <v>772237.47377300006</v>
      </c>
      <c r="E12" s="18">
        <f>100*((D12/C12)-1)</f>
        <v>7.1321011891485542</v>
      </c>
      <c r="F12" s="33"/>
    </row>
    <row r="13" spans="1:8" x14ac:dyDescent="0.2">
      <c r="A13" s="40" t="s">
        <v>9</v>
      </c>
      <c r="B13" s="13" t="s">
        <v>4</v>
      </c>
      <c r="C13" s="14">
        <v>113537.25286399999</v>
      </c>
      <c r="D13" s="14">
        <v>116018.278187</v>
      </c>
      <c r="E13" s="15">
        <f t="shared" ref="E13:E14" si="3">100*((D13/C13)-1)</f>
        <v>2.1852081677296686</v>
      </c>
      <c r="F13" s="33"/>
    </row>
    <row r="14" spans="1:8" ht="15.75" customHeight="1" x14ac:dyDescent="0.2">
      <c r="A14" s="40"/>
      <c r="B14" s="13" t="s">
        <v>5</v>
      </c>
      <c r="C14" s="14">
        <v>60606.004899</v>
      </c>
      <c r="D14" s="14">
        <v>62820.323222999999</v>
      </c>
      <c r="E14" s="15">
        <f t="shared" si="3"/>
        <v>3.653628592892999</v>
      </c>
      <c r="F14" s="33"/>
    </row>
    <row r="15" spans="1:8" x14ac:dyDescent="0.2">
      <c r="A15" s="40"/>
      <c r="B15" s="16" t="s">
        <v>6</v>
      </c>
      <c r="C15" s="17">
        <f>C13+C14</f>
        <v>174143.257763</v>
      </c>
      <c r="D15" s="17">
        <f>D13+D14</f>
        <v>178838.60141</v>
      </c>
      <c r="E15" s="18">
        <f>100*((D15/C15)-1)</f>
        <v>2.6962534796438176</v>
      </c>
      <c r="F15" s="33"/>
    </row>
    <row r="16" spans="1:8" x14ac:dyDescent="0.2">
      <c r="A16" s="40" t="s">
        <v>10</v>
      </c>
      <c r="B16" s="13" t="s">
        <v>4</v>
      </c>
      <c r="C16" s="14">
        <v>51787.905649</v>
      </c>
      <c r="D16" s="14">
        <v>57904.786838</v>
      </c>
      <c r="E16" s="15">
        <f t="shared" ref="E16:E17" si="4">100*((D16/C16)-1)</f>
        <v>11.811408691554437</v>
      </c>
      <c r="F16" s="8"/>
    </row>
    <row r="17" spans="1:6" ht="15.75" customHeight="1" x14ac:dyDescent="0.2">
      <c r="A17" s="40"/>
      <c r="B17" s="13" t="s">
        <v>5</v>
      </c>
      <c r="C17" s="14">
        <v>13455.709675</v>
      </c>
      <c r="D17" s="14">
        <v>15582.408965000001</v>
      </c>
      <c r="E17" s="15">
        <f t="shared" si="4"/>
        <v>15.805181156303449</v>
      </c>
      <c r="F17" s="8"/>
    </row>
    <row r="18" spans="1:6" x14ac:dyDescent="0.2">
      <c r="A18" s="40"/>
      <c r="B18" s="16" t="s">
        <v>6</v>
      </c>
      <c r="C18" s="17">
        <f>C16+C17</f>
        <v>65243.615323999999</v>
      </c>
      <c r="D18" s="17">
        <f>D16+D17</f>
        <v>73487.195802999995</v>
      </c>
      <c r="E18" s="18">
        <f>100*((D18/C18)-1)</f>
        <v>12.635076149692726</v>
      </c>
      <c r="F18" s="8"/>
    </row>
    <row r="19" spans="1:6" x14ac:dyDescent="0.2">
      <c r="A19" s="40" t="s">
        <v>11</v>
      </c>
      <c r="B19" s="13" t="s">
        <v>4</v>
      </c>
      <c r="C19" s="14">
        <v>39498.452432999999</v>
      </c>
      <c r="D19" s="14">
        <v>48700.801542000001</v>
      </c>
      <c r="E19" s="15">
        <f t="shared" ref="E19:E20" si="5">100*((D19/C19)-1)</f>
        <v>23.297999142142743</v>
      </c>
      <c r="F19" s="8"/>
    </row>
    <row r="20" spans="1:6" ht="12.75" customHeight="1" x14ac:dyDescent="0.2">
      <c r="A20" s="40"/>
      <c r="B20" s="13" t="s">
        <v>5</v>
      </c>
      <c r="C20" s="14">
        <v>36136.363489000003</v>
      </c>
      <c r="D20" s="14">
        <v>47834.301046</v>
      </c>
      <c r="E20" s="15">
        <f t="shared" si="5"/>
        <v>32.371651233143254</v>
      </c>
      <c r="F20" s="8"/>
    </row>
    <row r="21" spans="1:6" x14ac:dyDescent="0.2">
      <c r="A21" s="40"/>
      <c r="B21" s="16" t="s">
        <v>6</v>
      </c>
      <c r="C21" s="17">
        <f>C19+C20</f>
        <v>75634.815922000009</v>
      </c>
      <c r="D21" s="17">
        <f>D19+D20</f>
        <v>96535.102588000009</v>
      </c>
      <c r="E21" s="18">
        <f>100*((D21/C21)-1)</f>
        <v>27.633155989371172</v>
      </c>
      <c r="F21" s="8"/>
    </row>
    <row r="22" spans="1:6" x14ac:dyDescent="0.2">
      <c r="A22" s="40" t="s">
        <v>12</v>
      </c>
      <c r="B22" s="13" t="s">
        <v>4</v>
      </c>
      <c r="C22" s="14">
        <v>18801.066432</v>
      </c>
      <c r="D22" s="14">
        <v>19574.399818000002</v>
      </c>
      <c r="E22" s="15">
        <f t="shared" ref="E22:E23" si="6">100*((D22/C22)-1)</f>
        <v>4.1132421333492264</v>
      </c>
      <c r="F22" s="8"/>
    </row>
    <row r="23" spans="1:6" ht="12.75" customHeight="1" x14ac:dyDescent="0.2">
      <c r="A23" s="40"/>
      <c r="B23" s="13" t="s">
        <v>5</v>
      </c>
      <c r="C23" s="14">
        <v>25023.611498999999</v>
      </c>
      <c r="D23" s="14">
        <v>27252.570817</v>
      </c>
      <c r="E23" s="15">
        <f t="shared" si="6"/>
        <v>8.9074245661505458</v>
      </c>
      <c r="F23" s="8"/>
    </row>
    <row r="24" spans="1:6" x14ac:dyDescent="0.2">
      <c r="A24" s="40"/>
      <c r="B24" s="16" t="s">
        <v>6</v>
      </c>
      <c r="C24" s="17">
        <f>C22+C23</f>
        <v>43824.677930999998</v>
      </c>
      <c r="D24" s="17">
        <f>D22+D23</f>
        <v>46826.970635000005</v>
      </c>
      <c r="E24" s="18">
        <f>100*((D24/C24)-1)</f>
        <v>6.8506897157966096</v>
      </c>
      <c r="F24" s="8"/>
    </row>
    <row r="25" spans="1:6" ht="36" customHeight="1" x14ac:dyDescent="0.2">
      <c r="A25" s="44" t="s">
        <v>13</v>
      </c>
      <c r="B25" s="44"/>
      <c r="C25" s="44"/>
      <c r="D25" s="44"/>
      <c r="E25" s="44"/>
    </row>
    <row r="26" spans="1:6" ht="118.5" customHeight="1" x14ac:dyDescent="0.2">
      <c r="A26" s="45" t="s">
        <v>14</v>
      </c>
      <c r="B26" s="45"/>
      <c r="C26" s="45"/>
      <c r="D26" s="45"/>
      <c r="E26" s="4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D24" sqref="D24"/>
    </sheetView>
  </sheetViews>
  <sheetFormatPr defaultColWidth="9.140625" defaultRowHeight="12.75" x14ac:dyDescent="0.2"/>
  <cols>
    <col min="1" max="1" width="7.5703125" style="5" customWidth="1"/>
    <col min="2" max="2" width="8.28515625" style="5" customWidth="1"/>
    <col min="3" max="3" width="11" style="31" customWidth="1"/>
    <col min="4" max="4" width="11.5703125" style="31" customWidth="1"/>
    <col min="5" max="5" width="17.7109375" style="31" customWidth="1"/>
    <col min="6" max="6" width="8.85546875" style="21" customWidth="1"/>
    <col min="7" max="8" width="9.140625" style="5"/>
    <col min="9" max="9" width="9.140625" style="5" customWidth="1"/>
    <col min="10" max="10" width="9.5703125" style="5" customWidth="1"/>
    <col min="11" max="16384" width="9.140625" style="5"/>
  </cols>
  <sheetData>
    <row r="1" spans="1:15" ht="26.65" customHeight="1" x14ac:dyDescent="0.2">
      <c r="A1" s="41" t="s">
        <v>21</v>
      </c>
      <c r="B1" s="41"/>
      <c r="C1" s="41"/>
      <c r="D1" s="41"/>
      <c r="E1" s="41"/>
    </row>
    <row r="2" spans="1:15" s="6" customFormat="1" x14ac:dyDescent="0.2">
      <c r="A2" s="47" t="s">
        <v>1</v>
      </c>
      <c r="B2" s="47"/>
      <c r="C2" s="47"/>
      <c r="D2" s="47"/>
      <c r="E2" s="47"/>
      <c r="F2" s="22"/>
    </row>
    <row r="3" spans="1:15" ht="25.5" x14ac:dyDescent="0.2">
      <c r="A3" s="23" t="s">
        <v>2</v>
      </c>
      <c r="B3" s="24"/>
      <c r="C3" s="12" t="s">
        <v>17</v>
      </c>
      <c r="D3" s="12" t="s">
        <v>18</v>
      </c>
      <c r="E3" s="10" t="s">
        <v>19</v>
      </c>
      <c r="F3" s="5"/>
    </row>
    <row r="4" spans="1:15" x14ac:dyDescent="0.2">
      <c r="A4" s="48" t="s">
        <v>3</v>
      </c>
      <c r="B4" s="25" t="s">
        <v>4</v>
      </c>
      <c r="C4" s="14">
        <v>299975.22978400002</v>
      </c>
      <c r="D4" s="14">
        <v>318481.08252699999</v>
      </c>
      <c r="E4" s="15">
        <f>100*((D4/C4)-1)</f>
        <v>6.169126949690229</v>
      </c>
      <c r="F4" s="5"/>
    </row>
    <row r="5" spans="1:15" x14ac:dyDescent="0.2">
      <c r="A5" s="48"/>
      <c r="B5" s="25" t="s">
        <v>5</v>
      </c>
      <c r="C5" s="14">
        <v>282471.68102900003</v>
      </c>
      <c r="D5" s="14">
        <v>298719.01985699998</v>
      </c>
      <c r="E5" s="15">
        <f>100*((D5/C5)-1)</f>
        <v>5.7518469705754027</v>
      </c>
      <c r="F5" s="5"/>
    </row>
    <row r="6" spans="1:15" x14ac:dyDescent="0.2">
      <c r="A6" s="48"/>
      <c r="B6" s="16" t="s">
        <v>6</v>
      </c>
      <c r="C6" s="17">
        <f>C4+C5</f>
        <v>582446.91081300005</v>
      </c>
      <c r="D6" s="17">
        <f>D4+D5</f>
        <v>617200.10238399997</v>
      </c>
      <c r="E6" s="18">
        <f>100*((D6/C6)-1)</f>
        <v>5.9667569568684353</v>
      </c>
      <c r="F6" s="5"/>
    </row>
    <row r="7" spans="1:15" x14ac:dyDescent="0.2">
      <c r="A7" s="46" t="s">
        <v>7</v>
      </c>
      <c r="B7" s="25" t="s">
        <v>4</v>
      </c>
      <c r="C7" s="14">
        <f t="shared" ref="C7:D9" si="0">C10+C13+C16</f>
        <v>263680.57786200003</v>
      </c>
      <c r="D7" s="14">
        <f t="shared" si="0"/>
        <v>280742.30675499997</v>
      </c>
      <c r="E7" s="15">
        <f t="shared" ref="E7:E8" si="1">100*((D7/C7)-1)</f>
        <v>6.4706050901971901</v>
      </c>
      <c r="F7" s="5"/>
    </row>
    <row r="8" spans="1:15" x14ac:dyDescent="0.2">
      <c r="A8" s="46"/>
      <c r="B8" s="25" t="s">
        <v>5</v>
      </c>
      <c r="C8" s="14">
        <f t="shared" si="0"/>
        <v>228228.737777</v>
      </c>
      <c r="D8" s="14">
        <f t="shared" si="0"/>
        <v>236300.37465499999</v>
      </c>
      <c r="E8" s="15">
        <f t="shared" si="1"/>
        <v>3.5366435255347772</v>
      </c>
      <c r="F8" s="5"/>
    </row>
    <row r="9" spans="1:15" x14ac:dyDescent="0.2">
      <c r="A9" s="46"/>
      <c r="B9" s="16" t="s">
        <v>6</v>
      </c>
      <c r="C9" s="17">
        <f t="shared" si="0"/>
        <v>491909.31563900004</v>
      </c>
      <c r="D9" s="17">
        <f t="shared" si="0"/>
        <v>517042.68141000002</v>
      </c>
      <c r="E9" s="18">
        <f>100*((D9/C9)-1)</f>
        <v>5.1093494211125634</v>
      </c>
      <c r="F9" s="5"/>
    </row>
    <row r="10" spans="1:15" x14ac:dyDescent="0.2">
      <c r="A10" s="46" t="s">
        <v>8</v>
      </c>
      <c r="B10" s="25" t="s">
        <v>4</v>
      </c>
      <c r="C10" s="14">
        <v>150401.225814</v>
      </c>
      <c r="D10" s="14">
        <v>155387.99677200001</v>
      </c>
      <c r="E10" s="15">
        <f t="shared" ref="E10:E11" si="2">100*((D10/C10)-1)</f>
        <v>3.3156451558228106</v>
      </c>
      <c r="F10" s="5"/>
    </row>
    <row r="11" spans="1:15" x14ac:dyDescent="0.2">
      <c r="A11" s="46"/>
      <c r="B11" s="25" t="s">
        <v>5</v>
      </c>
      <c r="C11" s="14">
        <v>185692.50985100001</v>
      </c>
      <c r="D11" s="14">
        <v>192894.4694</v>
      </c>
      <c r="E11" s="15">
        <f t="shared" si="2"/>
        <v>3.8784329829883113</v>
      </c>
      <c r="F11" s="5"/>
    </row>
    <row r="12" spans="1:15" ht="14.25" x14ac:dyDescent="0.2">
      <c r="A12" s="46"/>
      <c r="B12" s="16" t="s">
        <v>6</v>
      </c>
      <c r="C12" s="17">
        <f>C10+C11</f>
        <v>336093.73566500004</v>
      </c>
      <c r="D12" s="17">
        <f>D10+D11</f>
        <v>348282.46617200004</v>
      </c>
      <c r="E12" s="18">
        <f>100*((D12/C12)-1)</f>
        <v>3.6265866374698197</v>
      </c>
      <c r="F12" s="33"/>
      <c r="G12" s="8"/>
      <c r="H12" s="8"/>
      <c r="I12" s="8"/>
      <c r="J12" s="8"/>
      <c r="K12" s="34"/>
      <c r="L12" s="8"/>
      <c r="M12" s="8"/>
      <c r="N12" s="34"/>
      <c r="O12" s="8"/>
    </row>
    <row r="13" spans="1:15" x14ac:dyDescent="0.2">
      <c r="A13" s="46" t="s">
        <v>9</v>
      </c>
      <c r="B13" s="25" t="s">
        <v>4</v>
      </c>
      <c r="C13" s="14">
        <v>61649.448658000001</v>
      </c>
      <c r="D13" s="14">
        <v>67597.213185999994</v>
      </c>
      <c r="E13" s="15">
        <f t="shared" ref="E13:E14" si="3">100*((D13/C13)-1)</f>
        <v>9.6477173072466282</v>
      </c>
      <c r="F13" s="33"/>
      <c r="G13" s="8"/>
      <c r="H13" s="8"/>
      <c r="I13" s="8"/>
      <c r="J13" s="8"/>
      <c r="K13" s="8"/>
      <c r="L13" s="8"/>
      <c r="M13" s="8"/>
      <c r="N13" s="8"/>
      <c r="O13" s="8"/>
    </row>
    <row r="14" spans="1:15" x14ac:dyDescent="0.2">
      <c r="A14" s="46"/>
      <c r="B14" s="25" t="s">
        <v>5</v>
      </c>
      <c r="C14" s="14">
        <v>32549.846720000001</v>
      </c>
      <c r="D14" s="14">
        <v>32868.52218</v>
      </c>
      <c r="E14" s="15">
        <f t="shared" si="3"/>
        <v>0.97903828162788642</v>
      </c>
      <c r="F14" s="33"/>
      <c r="G14" s="8"/>
      <c r="H14" s="8"/>
      <c r="I14" s="8"/>
      <c r="J14" s="8"/>
      <c r="K14" s="8"/>
      <c r="L14" s="8"/>
      <c r="M14" s="8"/>
      <c r="N14" s="8"/>
      <c r="O14" s="8"/>
    </row>
    <row r="15" spans="1:15" ht="14.25" x14ac:dyDescent="0.2">
      <c r="A15" s="46"/>
      <c r="B15" s="16" t="s">
        <v>6</v>
      </c>
      <c r="C15" s="17">
        <f>C13+C14</f>
        <v>94199.29537800001</v>
      </c>
      <c r="D15" s="17">
        <f>D13+D14</f>
        <v>100465.73536599999</v>
      </c>
      <c r="E15" s="18">
        <f>100*((D15/C15)-1)</f>
        <v>6.6523215092578081</v>
      </c>
      <c r="F15" s="33"/>
      <c r="G15" s="8"/>
      <c r="H15" s="8"/>
      <c r="I15" s="8"/>
      <c r="J15" s="8"/>
      <c r="K15" s="34"/>
      <c r="L15" s="8"/>
      <c r="M15" s="8"/>
      <c r="N15" s="8"/>
      <c r="O15" s="8"/>
    </row>
    <row r="16" spans="1:15" ht="15.75" x14ac:dyDescent="0.25">
      <c r="A16" s="46" t="s">
        <v>10</v>
      </c>
      <c r="B16" s="25" t="s">
        <v>4</v>
      </c>
      <c r="C16" s="14">
        <v>51629.903389999999</v>
      </c>
      <c r="D16" s="14">
        <v>57757.096796999998</v>
      </c>
      <c r="E16" s="15">
        <f t="shared" ref="E16:E17" si="4">100*((D16/C16)-1)</f>
        <v>11.86752832116813</v>
      </c>
      <c r="F16" s="5"/>
      <c r="H16" s="26"/>
      <c r="I16" s="27"/>
      <c r="J16" s="35"/>
    </row>
    <row r="17" spans="1:10" ht="15.75" x14ac:dyDescent="0.25">
      <c r="A17" s="46"/>
      <c r="B17" s="25" t="s">
        <v>5</v>
      </c>
      <c r="C17" s="14">
        <v>9986.381206</v>
      </c>
      <c r="D17" s="14">
        <v>10537.383075</v>
      </c>
      <c r="E17" s="15">
        <f t="shared" si="4"/>
        <v>5.5175329044013344</v>
      </c>
      <c r="F17" s="5"/>
      <c r="H17" s="26"/>
      <c r="I17" s="27"/>
      <c r="J17" s="35"/>
    </row>
    <row r="18" spans="1:10" ht="12.4" customHeight="1" x14ac:dyDescent="0.25">
      <c r="A18" s="46"/>
      <c r="B18" s="16" t="s">
        <v>6</v>
      </c>
      <c r="C18" s="17">
        <f>C16+C17</f>
        <v>61616.284595999998</v>
      </c>
      <c r="D18" s="17">
        <f>D16+D17</f>
        <v>68294.479871999996</v>
      </c>
      <c r="E18" s="18">
        <f>100*((D18/C18)-1)</f>
        <v>10.838360864805431</v>
      </c>
      <c r="F18" s="5"/>
      <c r="H18" s="26"/>
      <c r="I18" s="35"/>
      <c r="J18" s="27"/>
    </row>
    <row r="19" spans="1:10" ht="15.75" x14ac:dyDescent="0.25">
      <c r="A19" s="46" t="s">
        <v>11</v>
      </c>
      <c r="B19" s="25" t="s">
        <v>4</v>
      </c>
      <c r="C19" s="14">
        <v>15049.875523000001</v>
      </c>
      <c r="D19" s="14">
        <v>15982.342069</v>
      </c>
      <c r="E19" s="15">
        <f t="shared" ref="E19:E20" si="5">100*((D19/C19)-1)</f>
        <v>6.1958422484953868</v>
      </c>
      <c r="F19" s="5"/>
      <c r="H19" s="26"/>
      <c r="I19" s="35"/>
      <c r="J19" s="27"/>
    </row>
    <row r="20" spans="1:10" ht="15.75" x14ac:dyDescent="0.25">
      <c r="A20" s="46"/>
      <c r="B20" s="25" t="s">
        <v>5</v>
      </c>
      <c r="C20" s="14">
        <v>7828.5666259999998</v>
      </c>
      <c r="D20" s="14">
        <v>13739.001716000001</v>
      </c>
      <c r="E20" s="15">
        <f t="shared" si="5"/>
        <v>75.498304764635222</v>
      </c>
      <c r="F20" s="5"/>
      <c r="H20" s="26"/>
      <c r="I20" s="27"/>
      <c r="J20" s="35"/>
    </row>
    <row r="21" spans="1:10" ht="13.9" customHeight="1" x14ac:dyDescent="0.25">
      <c r="A21" s="46"/>
      <c r="B21" s="16" t="s">
        <v>6</v>
      </c>
      <c r="C21" s="17">
        <f>C19+C20</f>
        <v>22878.442149000002</v>
      </c>
      <c r="D21" s="17">
        <f>D19+D20</f>
        <v>29721.343785000001</v>
      </c>
      <c r="E21" s="18">
        <f>100*((D21/C21)-1)</f>
        <v>29.909823367493125</v>
      </c>
      <c r="F21" s="5"/>
      <c r="H21" s="26"/>
      <c r="I21" s="27"/>
      <c r="J21" s="26"/>
    </row>
    <row r="22" spans="1:10" x14ac:dyDescent="0.2">
      <c r="A22" s="46" t="s">
        <v>12</v>
      </c>
      <c r="B22" s="25" t="s">
        <v>4</v>
      </c>
      <c r="C22" s="14">
        <v>11322.749985</v>
      </c>
      <c r="D22" s="14">
        <v>12279.982803000001</v>
      </c>
      <c r="E22" s="15">
        <f t="shared" ref="E22:E23" si="6">100*((D22/C22)-1)</f>
        <v>8.4540665409738036</v>
      </c>
      <c r="F22" s="5"/>
    </row>
    <row r="23" spans="1:10" x14ac:dyDescent="0.2">
      <c r="A23" s="46"/>
      <c r="B23" s="25" t="s">
        <v>5</v>
      </c>
      <c r="C23" s="14">
        <v>15847.621739</v>
      </c>
      <c r="D23" s="14">
        <v>17472.504659999999</v>
      </c>
      <c r="E23" s="15">
        <f t="shared" si="6"/>
        <v>10.253165728970327</v>
      </c>
      <c r="F23" s="5"/>
    </row>
    <row r="24" spans="1:10" x14ac:dyDescent="0.2">
      <c r="A24" s="46"/>
      <c r="B24" s="28" t="s">
        <v>6</v>
      </c>
      <c r="C24" s="17">
        <f>C22+C23</f>
        <v>27170.371724000001</v>
      </c>
      <c r="D24" s="17">
        <f>D22+D23</f>
        <v>29752.487462999998</v>
      </c>
      <c r="E24" s="18">
        <f>100*((D24/C24)-1)</f>
        <v>9.50342441108074</v>
      </c>
      <c r="F24" s="5"/>
    </row>
    <row r="25" spans="1:10" ht="31.9" customHeight="1" x14ac:dyDescent="0.2">
      <c r="A25" s="49" t="s">
        <v>13</v>
      </c>
      <c r="B25" s="49"/>
      <c r="C25" s="49"/>
      <c r="D25" s="49"/>
      <c r="E25" s="49"/>
    </row>
    <row r="26" spans="1:10" ht="121.5" customHeight="1" x14ac:dyDescent="0.2">
      <c r="A26" s="50" t="s">
        <v>14</v>
      </c>
      <c r="B26" s="50"/>
      <c r="C26" s="50"/>
      <c r="D26" s="50"/>
      <c r="E26" s="50"/>
    </row>
    <row r="27" spans="1:10" s="21" customFormat="1" x14ac:dyDescent="0.2">
      <c r="A27" s="29"/>
      <c r="B27" s="29"/>
      <c r="C27" s="30"/>
      <c r="D27" s="30"/>
      <c r="E27" s="30"/>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D24" sqref="D24"/>
    </sheetView>
  </sheetViews>
  <sheetFormatPr defaultColWidth="9.140625" defaultRowHeight="12.75" x14ac:dyDescent="0.2"/>
  <cols>
    <col min="1" max="1" width="8.140625" style="5" customWidth="1"/>
    <col min="2" max="2" width="8.7109375" style="5" customWidth="1"/>
    <col min="3" max="3" width="11.140625" style="31" customWidth="1"/>
    <col min="4" max="4" width="11.28515625" style="31" customWidth="1"/>
    <col min="5" max="5" width="17.85546875" style="31" customWidth="1"/>
    <col min="6" max="16384" width="9.140625" style="5"/>
  </cols>
  <sheetData>
    <row r="1" spans="1:15" ht="27.6" customHeight="1" x14ac:dyDescent="0.2">
      <c r="A1" s="51" t="s">
        <v>22</v>
      </c>
      <c r="B1" s="52"/>
      <c r="C1" s="52"/>
      <c r="D1" s="52"/>
      <c r="E1" s="53"/>
    </row>
    <row r="2" spans="1:15" s="6" customFormat="1" x14ac:dyDescent="0.2">
      <c r="A2" s="47" t="s">
        <v>1</v>
      </c>
      <c r="B2" s="47"/>
      <c r="C2" s="47"/>
      <c r="D2" s="47"/>
      <c r="E2" s="47"/>
    </row>
    <row r="3" spans="1:15" ht="25.5" x14ac:dyDescent="0.2">
      <c r="A3" s="23" t="s">
        <v>2</v>
      </c>
      <c r="B3" s="24"/>
      <c r="C3" s="12" t="s">
        <v>17</v>
      </c>
      <c r="D3" s="12" t="s">
        <v>18</v>
      </c>
      <c r="E3" s="10" t="s">
        <v>19</v>
      </c>
    </row>
    <row r="4" spans="1:15" x14ac:dyDescent="0.2">
      <c r="A4" s="48" t="s">
        <v>3</v>
      </c>
      <c r="B4" s="25" t="s">
        <v>4</v>
      </c>
      <c r="C4" s="14">
        <v>314045.19498299999</v>
      </c>
      <c r="D4" s="14">
        <v>346527.73862100003</v>
      </c>
      <c r="E4" s="15">
        <f>100*((D4/C4)-1)</f>
        <v>10.343270381754577</v>
      </c>
    </row>
    <row r="5" spans="1:15" x14ac:dyDescent="0.2">
      <c r="A5" s="48"/>
      <c r="B5" s="25" t="s">
        <v>5</v>
      </c>
      <c r="C5" s="14">
        <v>242988.602637</v>
      </c>
      <c r="D5" s="14">
        <v>265010.35732900002</v>
      </c>
      <c r="E5" s="15">
        <f>100*((D5/C5)-1)</f>
        <v>9.0628755641260383</v>
      </c>
    </row>
    <row r="6" spans="1:15" x14ac:dyDescent="0.2">
      <c r="A6" s="48"/>
      <c r="B6" s="16" t="s">
        <v>6</v>
      </c>
      <c r="C6" s="17">
        <f>C4+C5</f>
        <v>557033.79761999997</v>
      </c>
      <c r="D6" s="17">
        <f>D4+D5</f>
        <v>611538.09594999999</v>
      </c>
      <c r="E6" s="18">
        <f>100*((D6/C6)-1)</f>
        <v>9.7847381187419415</v>
      </c>
    </row>
    <row r="7" spans="1:15" x14ac:dyDescent="0.2">
      <c r="A7" s="46" t="s">
        <v>7</v>
      </c>
      <c r="B7" s="25" t="s">
        <v>4</v>
      </c>
      <c r="C7" s="14">
        <f t="shared" ref="C7:D9" si="0">C10+C13+C16</f>
        <v>271507.90641099995</v>
      </c>
      <c r="D7" s="14">
        <f t="shared" si="0"/>
        <v>295348.03421300004</v>
      </c>
      <c r="E7" s="15">
        <f t="shared" ref="E7:E8" si="1">100*((D7/C7)-1)</f>
        <v>8.7806385151494091</v>
      </c>
    </row>
    <row r="8" spans="1:15" x14ac:dyDescent="0.2">
      <c r="A8" s="46"/>
      <c r="B8" s="25" t="s">
        <v>5</v>
      </c>
      <c r="C8" s="14">
        <f t="shared" si="0"/>
        <v>196796.98935600003</v>
      </c>
      <c r="D8" s="14">
        <f t="shared" si="0"/>
        <v>212172.55536299996</v>
      </c>
      <c r="E8" s="15">
        <f t="shared" si="1"/>
        <v>7.8129071269408268</v>
      </c>
    </row>
    <row r="9" spans="1:15" x14ac:dyDescent="0.2">
      <c r="A9" s="46"/>
      <c r="B9" s="16" t="s">
        <v>6</v>
      </c>
      <c r="C9" s="17">
        <f t="shared" si="0"/>
        <v>468304.89576699998</v>
      </c>
      <c r="D9" s="17">
        <f t="shared" si="0"/>
        <v>507520.58957600006</v>
      </c>
      <c r="E9" s="18">
        <f>100*((D9/C9)-1)</f>
        <v>8.3739662265908557</v>
      </c>
    </row>
    <row r="10" spans="1:15" x14ac:dyDescent="0.2">
      <c r="A10" s="46" t="s">
        <v>8</v>
      </c>
      <c r="B10" s="25" t="s">
        <v>4</v>
      </c>
      <c r="C10" s="14">
        <v>219462.100152</v>
      </c>
      <c r="D10" s="14">
        <v>246779.279171</v>
      </c>
      <c r="E10" s="15">
        <f t="shared" ref="E10:E11" si="2">100*((D10/C10)-1)</f>
        <v>12.44733327534917</v>
      </c>
    </row>
    <row r="11" spans="1:15" x14ac:dyDescent="0.2">
      <c r="A11" s="46"/>
      <c r="B11" s="25" t="s">
        <v>5</v>
      </c>
      <c r="C11" s="14">
        <v>165271.50276900001</v>
      </c>
      <c r="D11" s="14">
        <v>177175.72842999999</v>
      </c>
      <c r="E11" s="15">
        <f t="shared" si="2"/>
        <v>7.2028301682707685</v>
      </c>
    </row>
    <row r="12" spans="1:15" ht="14.25" x14ac:dyDescent="0.2">
      <c r="A12" s="46"/>
      <c r="B12" s="16" t="s">
        <v>6</v>
      </c>
      <c r="C12" s="17">
        <f>C10+C11</f>
        <v>384733.60292099998</v>
      </c>
      <c r="D12" s="17">
        <f>D10+D11</f>
        <v>423955.00760100002</v>
      </c>
      <c r="E12" s="18">
        <f>100*((D12/C12)-1)</f>
        <v>10.194431778825841</v>
      </c>
      <c r="F12" s="33"/>
      <c r="G12" s="8"/>
      <c r="H12" s="8"/>
      <c r="I12" s="8"/>
      <c r="J12" s="8"/>
      <c r="K12" s="34"/>
      <c r="L12" s="8"/>
      <c r="M12" s="8"/>
      <c r="N12" s="34"/>
      <c r="O12" s="8"/>
    </row>
    <row r="13" spans="1:15" x14ac:dyDescent="0.2">
      <c r="A13" s="46" t="s">
        <v>9</v>
      </c>
      <c r="B13" s="25" t="s">
        <v>4</v>
      </c>
      <c r="C13" s="14">
        <v>51887.803999999996</v>
      </c>
      <c r="D13" s="14">
        <v>48421.065001000003</v>
      </c>
      <c r="E13" s="15">
        <f t="shared" ref="E13:E14" si="3">100*((D13/C13)-1)</f>
        <v>-6.6812212731145681</v>
      </c>
      <c r="F13" s="33"/>
      <c r="G13" s="8"/>
      <c r="H13" s="8"/>
      <c r="I13" s="8"/>
      <c r="J13" s="8"/>
      <c r="K13" s="8"/>
      <c r="L13" s="8"/>
      <c r="M13" s="8"/>
      <c r="N13" s="8"/>
      <c r="O13" s="8"/>
    </row>
    <row r="14" spans="1:15" x14ac:dyDescent="0.2">
      <c r="A14" s="46"/>
      <c r="B14" s="25" t="s">
        <v>5</v>
      </c>
      <c r="C14" s="14">
        <v>28056.158178000001</v>
      </c>
      <c r="D14" s="14">
        <v>29951.801042999999</v>
      </c>
      <c r="E14" s="15">
        <f t="shared" si="3"/>
        <v>6.756601716362054</v>
      </c>
      <c r="F14" s="33"/>
      <c r="G14" s="8"/>
      <c r="H14" s="8"/>
      <c r="I14" s="8"/>
      <c r="J14" s="8"/>
      <c r="K14" s="8"/>
      <c r="L14" s="8"/>
      <c r="M14" s="8"/>
      <c r="N14" s="8"/>
      <c r="O14" s="8"/>
    </row>
    <row r="15" spans="1:15" ht="14.25" x14ac:dyDescent="0.2">
      <c r="A15" s="46"/>
      <c r="B15" s="16" t="s">
        <v>6</v>
      </c>
      <c r="C15" s="17">
        <f>C13+C14</f>
        <v>79943.962178000002</v>
      </c>
      <c r="D15" s="17">
        <f>D13+D14</f>
        <v>78372.866043999995</v>
      </c>
      <c r="E15" s="18">
        <f>100*((D15/C15)-1)</f>
        <v>-1.9652467693580977</v>
      </c>
      <c r="F15" s="33"/>
      <c r="G15" s="8"/>
      <c r="H15" s="8"/>
      <c r="I15" s="8"/>
      <c r="J15" s="8"/>
      <c r="K15" s="34"/>
      <c r="L15" s="8"/>
      <c r="M15" s="8"/>
      <c r="N15" s="8"/>
      <c r="O15" s="8"/>
    </row>
    <row r="16" spans="1:15" ht="15.75" x14ac:dyDescent="0.25">
      <c r="A16" s="46" t="s">
        <v>10</v>
      </c>
      <c r="B16" s="25" t="s">
        <v>4</v>
      </c>
      <c r="C16" s="14">
        <v>158.00225900000001</v>
      </c>
      <c r="D16" s="14">
        <v>147.69004100000001</v>
      </c>
      <c r="E16" s="15">
        <f t="shared" ref="E16:E17" si="4">100*((D16/C16)-1)</f>
        <v>-6.5266269389224423</v>
      </c>
      <c r="H16" s="26"/>
      <c r="I16" s="27"/>
      <c r="J16" s="35"/>
    </row>
    <row r="17" spans="1:12" ht="15.75" x14ac:dyDescent="0.25">
      <c r="A17" s="46"/>
      <c r="B17" s="25" t="s">
        <v>5</v>
      </c>
      <c r="C17" s="14">
        <v>3469.3284090000002</v>
      </c>
      <c r="D17" s="14">
        <v>5045.0258899999999</v>
      </c>
      <c r="E17" s="15">
        <f t="shared" si="4"/>
        <v>45.417939590624655</v>
      </c>
      <c r="H17" s="26"/>
      <c r="I17" s="27"/>
      <c r="J17" s="35"/>
    </row>
    <row r="18" spans="1:12" ht="15" customHeight="1" x14ac:dyDescent="0.25">
      <c r="A18" s="46"/>
      <c r="B18" s="16" t="s">
        <v>6</v>
      </c>
      <c r="C18" s="17">
        <f>C16+C17</f>
        <v>3627.3306680000001</v>
      </c>
      <c r="D18" s="17">
        <f>D16+D17</f>
        <v>5192.7159309999997</v>
      </c>
      <c r="E18" s="18">
        <f>100*((D18/C18)-1)</f>
        <v>43.155295347338864</v>
      </c>
      <c r="H18" s="26"/>
      <c r="I18" s="35"/>
      <c r="J18" s="27"/>
    </row>
    <row r="19" spans="1:12" ht="15.75" x14ac:dyDescent="0.25">
      <c r="A19" s="46" t="s">
        <v>11</v>
      </c>
      <c r="B19" s="25" t="s">
        <v>4</v>
      </c>
      <c r="C19" s="14">
        <v>24448.57691</v>
      </c>
      <c r="D19" s="14">
        <v>32718.459472999999</v>
      </c>
      <c r="E19" s="15">
        <f t="shared" ref="E19:E20" si="5">100*((D19/C19)-1)</f>
        <v>33.825619353809657</v>
      </c>
      <c r="H19" s="26"/>
      <c r="I19" s="27"/>
      <c r="J19" s="35"/>
    </row>
    <row r="20" spans="1:12" ht="15.75" x14ac:dyDescent="0.25">
      <c r="A20" s="46"/>
      <c r="B20" s="25" t="s">
        <v>5</v>
      </c>
      <c r="C20" s="14">
        <v>28307.796863</v>
      </c>
      <c r="D20" s="14">
        <v>34095.299330000002</v>
      </c>
      <c r="E20" s="15">
        <f t="shared" si="5"/>
        <v>20.444906027161068</v>
      </c>
      <c r="H20" s="26"/>
      <c r="I20" s="35"/>
      <c r="J20" s="27"/>
    </row>
    <row r="21" spans="1:12" ht="13.9" customHeight="1" x14ac:dyDescent="0.2">
      <c r="A21" s="46"/>
      <c r="B21" s="16" t="s">
        <v>6</v>
      </c>
      <c r="C21" s="17">
        <f>C19+C20</f>
        <v>52756.373772999999</v>
      </c>
      <c r="D21" s="17">
        <f>D19+D20</f>
        <v>66813.758803000004</v>
      </c>
      <c r="E21" s="18">
        <f>100*((D21/C21)-1)</f>
        <v>26.645851533477426</v>
      </c>
    </row>
    <row r="22" spans="1:12" ht="15.75" x14ac:dyDescent="0.2">
      <c r="A22" s="46" t="s">
        <v>12</v>
      </c>
      <c r="B22" s="25" t="s">
        <v>4</v>
      </c>
      <c r="C22" s="14">
        <v>7478.5879809999997</v>
      </c>
      <c r="D22" s="14">
        <v>7294.417015</v>
      </c>
      <c r="E22" s="15">
        <f t="shared" ref="E22:E23" si="6">100*((D22/C22)-1)</f>
        <v>-2.4626435694532489</v>
      </c>
      <c r="J22" s="26"/>
    </row>
    <row r="23" spans="1:12" ht="15.75" x14ac:dyDescent="0.25">
      <c r="A23" s="46"/>
      <c r="B23" s="25" t="s">
        <v>5</v>
      </c>
      <c r="C23" s="14">
        <v>9178.9897600000004</v>
      </c>
      <c r="D23" s="14">
        <v>9780.0661569999993</v>
      </c>
      <c r="E23" s="15">
        <f t="shared" si="6"/>
        <v>6.5483938071197789</v>
      </c>
      <c r="K23" s="35"/>
      <c r="L23" s="27"/>
    </row>
    <row r="24" spans="1:12" x14ac:dyDescent="0.2">
      <c r="A24" s="46"/>
      <c r="B24" s="16" t="s">
        <v>6</v>
      </c>
      <c r="C24" s="17">
        <f>C22+C23</f>
        <v>16657.577741000001</v>
      </c>
      <c r="D24" s="17">
        <f>D22+D23</f>
        <v>17074.483172</v>
      </c>
      <c r="E24" s="18">
        <f>100*((D24/C24)-1)</f>
        <v>2.5027974503991191</v>
      </c>
    </row>
    <row r="25" spans="1:12" ht="34.35" customHeight="1" x14ac:dyDescent="0.2">
      <c r="A25" s="49" t="s">
        <v>13</v>
      </c>
      <c r="B25" s="49"/>
      <c r="C25" s="49"/>
      <c r="D25" s="49"/>
      <c r="E25" s="49"/>
    </row>
    <row r="26" spans="1:12" ht="117.75" customHeight="1" x14ac:dyDescent="0.2">
      <c r="A26" s="50" t="s">
        <v>15</v>
      </c>
      <c r="B26" s="50"/>
      <c r="C26" s="50"/>
      <c r="D26" s="50"/>
      <c r="E26" s="50"/>
    </row>
    <row r="27" spans="1:12" x14ac:dyDescent="0.2">
      <c r="A27" s="29"/>
      <c r="B27" s="29"/>
      <c r="C27" s="30"/>
      <c r="D27" s="30"/>
      <c r="E27" s="30"/>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Figure 1</vt:lpstr>
      <vt:lpstr>Table 1</vt:lpstr>
      <vt:lpstr>Table 2</vt:lpstr>
      <vt:lpstr>Table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Beningo, Steven (OST)</cp:lastModifiedBy>
  <dcterms:created xsi:type="dcterms:W3CDTF">2018-03-12T19:17:34Z</dcterms:created>
  <dcterms:modified xsi:type="dcterms:W3CDTF">2019-03-21T13:10:15Z</dcterms:modified>
</cp:coreProperties>
</file>